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30" windowWidth="15255" windowHeight="8160" firstSheet="1" activeTab="2"/>
  </bookViews>
  <sheets>
    <sheet name="DEFINICION" sheetId="8" r:id="rId1"/>
    <sheet name="CONTACTO" sheetId="7" r:id="rId2"/>
    <sheet name="PROMEDIO" sheetId="1" r:id="rId3"/>
    <sheet name="TABLA PROMEDIO" sheetId="4" r:id="rId4"/>
    <sheet name="FUGAS" sheetId="6" r:id="rId5"/>
    <sheet name="MUERTES" sheetId="5" r:id="rId6"/>
    <sheet name="NIVELES DE CUSTODIA" sheetId="2" r:id="rId7"/>
    <sheet name="TABLA DE NIVELES DE CST." sheetId="3" r:id="rId8"/>
  </sheets>
  <externalReferences>
    <externalReference r:id="rId9"/>
    <externalReference r:id="rId10"/>
    <externalReference r:id="rId11"/>
  </externalReferences>
  <definedNames>
    <definedName name="_xlnm.Print_Area" localSheetId="5">MUERTES!#REF!</definedName>
    <definedName name="_xlnm.Print_Area" localSheetId="7">'TABLA DE NIVELES DE CST.'!#REF!</definedName>
    <definedName name="_xlnm.Print_Area" localSheetId="3">'TABLA PROMEDIO'!#REF!</definedName>
  </definedNames>
  <calcPr calcId="144525"/>
</workbook>
</file>

<file path=xl/calcChain.xml><?xml version="1.0" encoding="utf-8"?>
<calcChain xmlns="http://schemas.openxmlformats.org/spreadsheetml/2006/main">
  <c r="B44" i="5"/>
  <c r="B43"/>
  <c r="B42"/>
  <c r="B41"/>
  <c r="B40"/>
  <c r="B39"/>
  <c r="B38"/>
  <c r="B37"/>
  <c r="B36"/>
  <c r="B35"/>
  <c r="B34"/>
  <c r="B33"/>
  <c r="B32"/>
  <c r="B31"/>
  <c r="B30"/>
  <c r="B29"/>
  <c r="B28"/>
  <c r="B27"/>
  <c r="B26"/>
  <c r="Z25"/>
  <c r="Y25"/>
  <c r="X25"/>
  <c r="W25"/>
  <c r="V25"/>
  <c r="U25"/>
  <c r="T25"/>
  <c r="S25"/>
  <c r="Q25"/>
  <c r="P25"/>
  <c r="O25"/>
  <c r="N25"/>
  <c r="M25"/>
  <c r="L25"/>
  <c r="K25"/>
  <c r="J25"/>
  <c r="I25"/>
  <c r="H25"/>
  <c r="G25"/>
  <c r="F25"/>
  <c r="E25"/>
  <c r="D25"/>
  <c r="C25"/>
  <c r="B25"/>
  <c r="B24"/>
  <c r="B23"/>
  <c r="B22"/>
  <c r="B21"/>
  <c r="B20"/>
  <c r="B19"/>
  <c r="B18"/>
  <c r="B17"/>
  <c r="B16"/>
  <c r="B15"/>
  <c r="B14"/>
  <c r="B13"/>
  <c r="B12"/>
  <c r="B11"/>
  <c r="B10"/>
  <c r="B9"/>
  <c r="B8"/>
  <c r="B7" s="1"/>
  <c r="B6" s="1"/>
  <c r="Y7"/>
  <c r="W7"/>
  <c r="U7"/>
  <c r="S7"/>
  <c r="Q7"/>
  <c r="O7"/>
  <c r="M7"/>
  <c r="K7"/>
  <c r="I7"/>
  <c r="G7"/>
  <c r="E7"/>
  <c r="C7"/>
  <c r="Y6"/>
  <c r="W6"/>
  <c r="U6"/>
  <c r="S6"/>
  <c r="Q6"/>
  <c r="O6"/>
  <c r="M6"/>
  <c r="K6"/>
  <c r="I6"/>
  <c r="G6"/>
  <c r="E6"/>
  <c r="C6"/>
  <c r="O31" i="3" l="1"/>
  <c r="O30"/>
  <c r="O29"/>
  <c r="O28"/>
  <c r="O27"/>
  <c r="O26"/>
  <c r="O25"/>
  <c r="O21"/>
  <c r="O20"/>
  <c r="O19"/>
  <c r="O18"/>
  <c r="O17"/>
  <c r="O16"/>
  <c r="O15"/>
  <c r="O11"/>
  <c r="O10"/>
  <c r="O9"/>
  <c r="O8"/>
  <c r="O7"/>
  <c r="O6"/>
  <c r="O5"/>
  <c r="S48" i="2"/>
  <c r="Q48"/>
  <c r="O48"/>
  <c r="M48"/>
  <c r="K48"/>
  <c r="I48"/>
  <c r="G48"/>
  <c r="F48"/>
  <c r="E48"/>
  <c r="D48" s="1"/>
  <c r="C48"/>
  <c r="B48"/>
  <c r="S47"/>
  <c r="T47" s="1"/>
  <c r="Q47"/>
  <c r="O47"/>
  <c r="P47" s="1"/>
  <c r="M47"/>
  <c r="K47"/>
  <c r="L47" s="1"/>
  <c r="I47"/>
  <c r="G47"/>
  <c r="H47" s="1"/>
  <c r="F47"/>
  <c r="E47"/>
  <c r="D47" s="1"/>
  <c r="C47"/>
  <c r="B47"/>
  <c r="S46"/>
  <c r="Q46"/>
  <c r="O46"/>
  <c r="M46"/>
  <c r="K46"/>
  <c r="I46"/>
  <c r="G46"/>
  <c r="F46"/>
  <c r="T46" s="1"/>
  <c r="E46"/>
  <c r="D46"/>
  <c r="C46"/>
  <c r="B46"/>
  <c r="S45"/>
  <c r="Q45"/>
  <c r="O45"/>
  <c r="M45"/>
  <c r="K45"/>
  <c r="I45"/>
  <c r="G45"/>
  <c r="F45"/>
  <c r="E45"/>
  <c r="D45"/>
  <c r="C45"/>
  <c r="B45"/>
  <c r="S44"/>
  <c r="Q44"/>
  <c r="O44"/>
  <c r="M44"/>
  <c r="K44"/>
  <c r="I44"/>
  <c r="G44"/>
  <c r="F44"/>
  <c r="E44"/>
  <c r="C44"/>
  <c r="B44"/>
  <c r="S43"/>
  <c r="Q43"/>
  <c r="O43"/>
  <c r="M43"/>
  <c r="K43"/>
  <c r="I43"/>
  <c r="G43"/>
  <c r="F43"/>
  <c r="E43"/>
  <c r="D43" s="1"/>
  <c r="C43"/>
  <c r="B43"/>
  <c r="S42"/>
  <c r="T42" s="1"/>
  <c r="Q42"/>
  <c r="O42"/>
  <c r="P42" s="1"/>
  <c r="M42"/>
  <c r="K42"/>
  <c r="L42" s="1"/>
  <c r="I42"/>
  <c r="G42"/>
  <c r="H42" s="1"/>
  <c r="F42"/>
  <c r="E42"/>
  <c r="D42" s="1"/>
  <c r="C42"/>
  <c r="B42"/>
  <c r="S41"/>
  <c r="Q41"/>
  <c r="O41"/>
  <c r="M41"/>
  <c r="K41"/>
  <c r="I41"/>
  <c r="G41"/>
  <c r="F41"/>
  <c r="T41" s="1"/>
  <c r="E41"/>
  <c r="D41"/>
  <c r="C41"/>
  <c r="B41"/>
  <c r="S40"/>
  <c r="Q40"/>
  <c r="O40"/>
  <c r="M40"/>
  <c r="K40"/>
  <c r="I40"/>
  <c r="G40"/>
  <c r="F40"/>
  <c r="E40"/>
  <c r="C40"/>
  <c r="B40"/>
  <c r="S39"/>
  <c r="Q39"/>
  <c r="O39"/>
  <c r="M39"/>
  <c r="K39"/>
  <c r="I39"/>
  <c r="G39"/>
  <c r="F39"/>
  <c r="E39"/>
  <c r="D39" s="1"/>
  <c r="C39"/>
  <c r="B39"/>
  <c r="S38"/>
  <c r="T38" s="1"/>
  <c r="Q38"/>
  <c r="O38"/>
  <c r="P38" s="1"/>
  <c r="M38"/>
  <c r="K38"/>
  <c r="L38" s="1"/>
  <c r="I38"/>
  <c r="G38"/>
  <c r="H38" s="1"/>
  <c r="F38"/>
  <c r="E38"/>
  <c r="D38" s="1"/>
  <c r="C38"/>
  <c r="B38"/>
  <c r="S37"/>
  <c r="T37" s="1"/>
  <c r="O37"/>
  <c r="P37" s="1"/>
  <c r="M37"/>
  <c r="K37"/>
  <c r="L37" s="1"/>
  <c r="I37"/>
  <c r="G37"/>
  <c r="H37" s="1"/>
  <c r="F37"/>
  <c r="R37" s="1"/>
  <c r="E37"/>
  <c r="D37" s="1"/>
  <c r="C37"/>
  <c r="B37"/>
  <c r="S36"/>
  <c r="Q36"/>
  <c r="O36"/>
  <c r="M36"/>
  <c r="K36"/>
  <c r="I36"/>
  <c r="G36"/>
  <c r="F36"/>
  <c r="T36" s="1"/>
  <c r="E36"/>
  <c r="D36"/>
  <c r="C36"/>
  <c r="B36"/>
  <c r="Q35"/>
  <c r="O35"/>
  <c r="M35"/>
  <c r="K35"/>
  <c r="I35"/>
  <c r="G35"/>
  <c r="F35"/>
  <c r="T35" s="1"/>
  <c r="E35"/>
  <c r="D35" s="1"/>
  <c r="C35"/>
  <c r="B35"/>
  <c r="S34"/>
  <c r="T34" s="1"/>
  <c r="Q34"/>
  <c r="O34"/>
  <c r="P34" s="1"/>
  <c r="M34"/>
  <c r="K34"/>
  <c r="L34" s="1"/>
  <c r="I34"/>
  <c r="G34"/>
  <c r="H34" s="1"/>
  <c r="F34"/>
  <c r="E34"/>
  <c r="D34" s="1"/>
  <c r="C34"/>
  <c r="B34"/>
  <c r="S33"/>
  <c r="Q33"/>
  <c r="O33"/>
  <c r="M33"/>
  <c r="K33"/>
  <c r="I33"/>
  <c r="G33"/>
  <c r="F33"/>
  <c r="T33" s="1"/>
  <c r="E33"/>
  <c r="D33"/>
  <c r="C33"/>
  <c r="B33"/>
  <c r="S32"/>
  <c r="Q32"/>
  <c r="O32"/>
  <c r="M32"/>
  <c r="K32"/>
  <c r="I32"/>
  <c r="G32"/>
  <c r="F32"/>
  <c r="E32"/>
  <c r="C32"/>
  <c r="B32"/>
  <c r="S31"/>
  <c r="Q31"/>
  <c r="O31"/>
  <c r="M31"/>
  <c r="K31"/>
  <c r="I31"/>
  <c r="G31"/>
  <c r="F31"/>
  <c r="E31"/>
  <c r="D31" s="1"/>
  <c r="C31"/>
  <c r="C28" s="1"/>
  <c r="B31"/>
  <c r="S30"/>
  <c r="T30" s="1"/>
  <c r="Q30"/>
  <c r="O30"/>
  <c r="P30" s="1"/>
  <c r="M30"/>
  <c r="K30"/>
  <c r="L30" s="1"/>
  <c r="I30"/>
  <c r="G30"/>
  <c r="H30" s="1"/>
  <c r="F30"/>
  <c r="E30"/>
  <c r="D30" s="1"/>
  <c r="C30"/>
  <c r="B30"/>
  <c r="S29"/>
  <c r="Q29"/>
  <c r="O29"/>
  <c r="M29"/>
  <c r="K29"/>
  <c r="I29"/>
  <c r="G29"/>
  <c r="F29"/>
  <c r="F28" s="1"/>
  <c r="E29"/>
  <c r="D29"/>
  <c r="C29"/>
  <c r="B29"/>
  <c r="B28" s="1"/>
  <c r="Q28"/>
  <c r="R28" s="1"/>
  <c r="M28"/>
  <c r="N28" s="1"/>
  <c r="I28"/>
  <c r="J28" s="1"/>
  <c r="E28"/>
  <c r="S27"/>
  <c r="Q27"/>
  <c r="O27"/>
  <c r="M27"/>
  <c r="K27"/>
  <c r="I27"/>
  <c r="G27"/>
  <c r="F27"/>
  <c r="E27"/>
  <c r="D27" s="1"/>
  <c r="C27"/>
  <c r="B27"/>
  <c r="S26"/>
  <c r="Q26"/>
  <c r="M26"/>
  <c r="K26"/>
  <c r="I26"/>
  <c r="G26"/>
  <c r="F26"/>
  <c r="P26" s="1"/>
  <c r="E26"/>
  <c r="D26"/>
  <c r="C26"/>
  <c r="B26"/>
  <c r="S25"/>
  <c r="Q25"/>
  <c r="O25"/>
  <c r="M25"/>
  <c r="K25"/>
  <c r="I25"/>
  <c r="G25"/>
  <c r="F25"/>
  <c r="E25"/>
  <c r="C25"/>
  <c r="B25"/>
  <c r="S24"/>
  <c r="Q24"/>
  <c r="O24"/>
  <c r="M24"/>
  <c r="K24"/>
  <c r="I24"/>
  <c r="G24"/>
  <c r="F24"/>
  <c r="E24"/>
  <c r="D24" s="1"/>
  <c r="C24"/>
  <c r="B24"/>
  <c r="S23"/>
  <c r="Q23"/>
  <c r="O23"/>
  <c r="M23"/>
  <c r="K23"/>
  <c r="I23"/>
  <c r="F23"/>
  <c r="H23" s="1"/>
  <c r="E23"/>
  <c r="D23"/>
  <c r="C23"/>
  <c r="B23"/>
  <c r="S22"/>
  <c r="Q22"/>
  <c r="O22"/>
  <c r="M22"/>
  <c r="K22"/>
  <c r="I22"/>
  <c r="G22"/>
  <c r="F22"/>
  <c r="E22"/>
  <c r="C22"/>
  <c r="B22"/>
  <c r="S21"/>
  <c r="Q21"/>
  <c r="O21"/>
  <c r="M21"/>
  <c r="K21"/>
  <c r="I21"/>
  <c r="G21"/>
  <c r="F21"/>
  <c r="E21"/>
  <c r="D21" s="1"/>
  <c r="C21"/>
  <c r="B21"/>
  <c r="S20"/>
  <c r="T20" s="1"/>
  <c r="Q20"/>
  <c r="O20"/>
  <c r="P20" s="1"/>
  <c r="M20"/>
  <c r="K20"/>
  <c r="L20" s="1"/>
  <c r="I20"/>
  <c r="G20"/>
  <c r="H20" s="1"/>
  <c r="F20"/>
  <c r="E20"/>
  <c r="D20" s="1"/>
  <c r="C20"/>
  <c r="B20"/>
  <c r="S19"/>
  <c r="Q19"/>
  <c r="O19"/>
  <c r="M19"/>
  <c r="K19"/>
  <c r="I19"/>
  <c r="G19"/>
  <c r="F19"/>
  <c r="T19" s="1"/>
  <c r="E19"/>
  <c r="D19"/>
  <c r="C19"/>
  <c r="B19"/>
  <c r="S18"/>
  <c r="Q18"/>
  <c r="R18" s="1"/>
  <c r="M18"/>
  <c r="K18"/>
  <c r="I18"/>
  <c r="G18"/>
  <c r="F18"/>
  <c r="P18" s="1"/>
  <c r="E18"/>
  <c r="D18" s="1"/>
  <c r="C18"/>
  <c r="B18"/>
  <c r="S17"/>
  <c r="T17" s="1"/>
  <c r="Q17"/>
  <c r="O17"/>
  <c r="P17" s="1"/>
  <c r="M17"/>
  <c r="K17"/>
  <c r="L17" s="1"/>
  <c r="I17"/>
  <c r="G17"/>
  <c r="H17" s="1"/>
  <c r="F17"/>
  <c r="E17"/>
  <c r="D17" s="1"/>
  <c r="C17"/>
  <c r="B17"/>
  <c r="Q16"/>
  <c r="O16"/>
  <c r="M16"/>
  <c r="K16"/>
  <c r="I16"/>
  <c r="G16"/>
  <c r="F16"/>
  <c r="T16" s="1"/>
  <c r="E16"/>
  <c r="C16"/>
  <c r="B16"/>
  <c r="S15"/>
  <c r="Q15"/>
  <c r="O15"/>
  <c r="M15"/>
  <c r="K15"/>
  <c r="I15"/>
  <c r="G15"/>
  <c r="F15"/>
  <c r="E15"/>
  <c r="D15" s="1"/>
  <c r="C15"/>
  <c r="B15"/>
  <c r="S14"/>
  <c r="Q14"/>
  <c r="O14"/>
  <c r="M14"/>
  <c r="K14"/>
  <c r="I14"/>
  <c r="G14"/>
  <c r="F14"/>
  <c r="E14"/>
  <c r="C14"/>
  <c r="B14"/>
  <c r="S13"/>
  <c r="Q13"/>
  <c r="O13"/>
  <c r="M13"/>
  <c r="K13"/>
  <c r="I13"/>
  <c r="G13"/>
  <c r="F13"/>
  <c r="E13"/>
  <c r="D13" s="1"/>
  <c r="C13"/>
  <c r="B13"/>
  <c r="S12"/>
  <c r="T12" s="1"/>
  <c r="Q12"/>
  <c r="O12"/>
  <c r="P12" s="1"/>
  <c r="M12"/>
  <c r="K12"/>
  <c r="L12" s="1"/>
  <c r="I12"/>
  <c r="G12"/>
  <c r="H12" s="1"/>
  <c r="F12"/>
  <c r="E12"/>
  <c r="D12" s="1"/>
  <c r="C12"/>
  <c r="B12"/>
  <c r="S11"/>
  <c r="Q11"/>
  <c r="O11"/>
  <c r="M11"/>
  <c r="K11"/>
  <c r="I11"/>
  <c r="G11"/>
  <c r="F11"/>
  <c r="T11" s="1"/>
  <c r="E11"/>
  <c r="D11"/>
  <c r="C11"/>
  <c r="B11"/>
  <c r="B10"/>
  <c r="B9" s="1"/>
  <c r="Q32" i="4"/>
  <c r="P32"/>
  <c r="Q28"/>
  <c r="P28"/>
  <c r="Q24"/>
  <c r="P24"/>
  <c r="Q20"/>
  <c r="P20"/>
  <c r="R20" s="1"/>
  <c r="Q16"/>
  <c r="P16"/>
  <c r="R16" s="1"/>
  <c r="Q12"/>
  <c r="P12"/>
  <c r="R12" s="1"/>
  <c r="L150" i="1"/>
  <c r="K150"/>
  <c r="J150" s="1"/>
  <c r="I150"/>
  <c r="H150"/>
  <c r="F150"/>
  <c r="E150"/>
  <c r="D150"/>
  <c r="C150"/>
  <c r="B150"/>
  <c r="L149"/>
  <c r="K149"/>
  <c r="J149" s="1"/>
  <c r="I149"/>
  <c r="H149"/>
  <c r="G149" s="1"/>
  <c r="F149"/>
  <c r="E149"/>
  <c r="C149"/>
  <c r="B149"/>
  <c r="L148"/>
  <c r="K148"/>
  <c r="J148"/>
  <c r="I148"/>
  <c r="H148"/>
  <c r="G148" s="1"/>
  <c r="F148"/>
  <c r="E148"/>
  <c r="D148" s="1"/>
  <c r="C148"/>
  <c r="B148"/>
  <c r="L147"/>
  <c r="K147"/>
  <c r="I147"/>
  <c r="H147"/>
  <c r="G147"/>
  <c r="F147"/>
  <c r="E147"/>
  <c r="D147" s="1"/>
  <c r="C147"/>
  <c r="B147"/>
  <c r="L146"/>
  <c r="K146"/>
  <c r="J146" s="1"/>
  <c r="I146"/>
  <c r="H146"/>
  <c r="F146"/>
  <c r="E146"/>
  <c r="D146"/>
  <c r="C146"/>
  <c r="B146"/>
  <c r="L145"/>
  <c r="K145"/>
  <c r="J145" s="1"/>
  <c r="I145"/>
  <c r="H145"/>
  <c r="G145" s="1"/>
  <c r="F145"/>
  <c r="E145"/>
  <c r="C145"/>
  <c r="B145"/>
  <c r="L144"/>
  <c r="K144"/>
  <c r="J144"/>
  <c r="I144"/>
  <c r="H144"/>
  <c r="G144" s="1"/>
  <c r="F144"/>
  <c r="E144"/>
  <c r="D144" s="1"/>
  <c r="C144"/>
  <c r="B144"/>
  <c r="L143"/>
  <c r="K143"/>
  <c r="I143"/>
  <c r="H143"/>
  <c r="G143"/>
  <c r="F143"/>
  <c r="E143"/>
  <c r="D143" s="1"/>
  <c r="C143"/>
  <c r="B143"/>
  <c r="L142"/>
  <c r="K142"/>
  <c r="J142" s="1"/>
  <c r="I142"/>
  <c r="H142"/>
  <c r="F142"/>
  <c r="E142"/>
  <c r="D142"/>
  <c r="C142"/>
  <c r="B142"/>
  <c r="L141"/>
  <c r="K141"/>
  <c r="J141" s="1"/>
  <c r="I141"/>
  <c r="H141"/>
  <c r="G141" s="1"/>
  <c r="F141"/>
  <c r="E141"/>
  <c r="C141"/>
  <c r="B141"/>
  <c r="L140"/>
  <c r="K140"/>
  <c r="J140"/>
  <c r="I140"/>
  <c r="H140"/>
  <c r="G140" s="1"/>
  <c r="F140"/>
  <c r="E140"/>
  <c r="D140" s="1"/>
  <c r="C140"/>
  <c r="B140"/>
  <c r="L139"/>
  <c r="K139"/>
  <c r="I139"/>
  <c r="H139"/>
  <c r="G139"/>
  <c r="F139"/>
  <c r="E139"/>
  <c r="D139" s="1"/>
  <c r="C139"/>
  <c r="B139"/>
  <c r="L138"/>
  <c r="K138"/>
  <c r="J138" s="1"/>
  <c r="I138"/>
  <c r="H138"/>
  <c r="F138"/>
  <c r="E138"/>
  <c r="D138"/>
  <c r="C138"/>
  <c r="B138"/>
  <c r="L137"/>
  <c r="K137"/>
  <c r="J137" s="1"/>
  <c r="I137"/>
  <c r="H137"/>
  <c r="G137" s="1"/>
  <c r="F137"/>
  <c r="E137"/>
  <c r="C137"/>
  <c r="B137"/>
  <c r="L136"/>
  <c r="K136"/>
  <c r="J136"/>
  <c r="I136"/>
  <c r="H136"/>
  <c r="G136" s="1"/>
  <c r="F136"/>
  <c r="E136"/>
  <c r="D136" s="1"/>
  <c r="C136"/>
  <c r="B136"/>
  <c r="L135"/>
  <c r="K135"/>
  <c r="I135"/>
  <c r="H135"/>
  <c r="G135"/>
  <c r="F135"/>
  <c r="E135"/>
  <c r="D135" s="1"/>
  <c r="C135"/>
  <c r="B135"/>
  <c r="L134"/>
  <c r="K134"/>
  <c r="J134" s="1"/>
  <c r="I134"/>
  <c r="H134"/>
  <c r="F134"/>
  <c r="E134"/>
  <c r="D134"/>
  <c r="C134"/>
  <c r="B134"/>
  <c r="L133"/>
  <c r="K133"/>
  <c r="J133" s="1"/>
  <c r="I133"/>
  <c r="H133"/>
  <c r="G133" s="1"/>
  <c r="F133"/>
  <c r="F130" s="1"/>
  <c r="E133"/>
  <c r="C133"/>
  <c r="B133"/>
  <c r="L132"/>
  <c r="K132"/>
  <c r="J132"/>
  <c r="I132"/>
  <c r="H132"/>
  <c r="G132" s="1"/>
  <c r="F132"/>
  <c r="E132"/>
  <c r="D132" s="1"/>
  <c r="C132"/>
  <c r="B132"/>
  <c r="L131"/>
  <c r="L130" s="1"/>
  <c r="K131"/>
  <c r="I131"/>
  <c r="I130" s="1"/>
  <c r="H131"/>
  <c r="G131"/>
  <c r="F131"/>
  <c r="E131"/>
  <c r="D131" s="1"/>
  <c r="C131"/>
  <c r="B131"/>
  <c r="H130"/>
  <c r="B130"/>
  <c r="L129"/>
  <c r="K129"/>
  <c r="J129" s="1"/>
  <c r="I129"/>
  <c r="H129"/>
  <c r="G129" s="1"/>
  <c r="F129"/>
  <c r="E129"/>
  <c r="C129"/>
  <c r="B129"/>
  <c r="L128"/>
  <c r="K128"/>
  <c r="J128"/>
  <c r="I128"/>
  <c r="H128"/>
  <c r="G128" s="1"/>
  <c r="F128"/>
  <c r="E128"/>
  <c r="D128" s="1"/>
  <c r="C128"/>
  <c r="B128"/>
  <c r="L127"/>
  <c r="K127"/>
  <c r="I127"/>
  <c r="H127"/>
  <c r="G127"/>
  <c r="F127"/>
  <c r="E127"/>
  <c r="D127" s="1"/>
  <c r="C127"/>
  <c r="B127"/>
  <c r="L126"/>
  <c r="K126"/>
  <c r="J126" s="1"/>
  <c r="I126"/>
  <c r="H126"/>
  <c r="F126"/>
  <c r="E126"/>
  <c r="D126"/>
  <c r="C126"/>
  <c r="B126"/>
  <c r="L125"/>
  <c r="K125"/>
  <c r="J125" s="1"/>
  <c r="I125"/>
  <c r="H125"/>
  <c r="G125" s="1"/>
  <c r="F125"/>
  <c r="E125"/>
  <c r="C125"/>
  <c r="B125"/>
  <c r="L124"/>
  <c r="K124"/>
  <c r="J124"/>
  <c r="I124"/>
  <c r="H124"/>
  <c r="G124" s="1"/>
  <c r="F124"/>
  <c r="E124"/>
  <c r="D124" s="1"/>
  <c r="C124"/>
  <c r="B124"/>
  <c r="L123"/>
  <c r="K123"/>
  <c r="I123"/>
  <c r="H123"/>
  <c r="G123"/>
  <c r="F123"/>
  <c r="E123"/>
  <c r="D123" s="1"/>
  <c r="C123"/>
  <c r="B123"/>
  <c r="L122"/>
  <c r="K122"/>
  <c r="J122" s="1"/>
  <c r="I122"/>
  <c r="H122"/>
  <c r="F122"/>
  <c r="E122"/>
  <c r="D122"/>
  <c r="C122"/>
  <c r="B122"/>
  <c r="L121"/>
  <c r="K121"/>
  <c r="J121" s="1"/>
  <c r="I121"/>
  <c r="H121"/>
  <c r="G121" s="1"/>
  <c r="F121"/>
  <c r="E121"/>
  <c r="C121"/>
  <c r="B121"/>
  <c r="L120"/>
  <c r="K120"/>
  <c r="J120"/>
  <c r="I120"/>
  <c r="H120"/>
  <c r="G120" s="1"/>
  <c r="F120"/>
  <c r="E120"/>
  <c r="D120" s="1"/>
  <c r="C120"/>
  <c r="B120"/>
  <c r="L119"/>
  <c r="K119"/>
  <c r="I119"/>
  <c r="H119"/>
  <c r="G119"/>
  <c r="F119"/>
  <c r="E119"/>
  <c r="D119" s="1"/>
  <c r="C119"/>
  <c r="B119"/>
  <c r="L118"/>
  <c r="K118"/>
  <c r="J118" s="1"/>
  <c r="I118"/>
  <c r="H118"/>
  <c r="F118"/>
  <c r="E118"/>
  <c r="D118"/>
  <c r="C118"/>
  <c r="B118"/>
  <c r="L117"/>
  <c r="K117"/>
  <c r="J117" s="1"/>
  <c r="I117"/>
  <c r="H117"/>
  <c r="G117" s="1"/>
  <c r="F117"/>
  <c r="E117"/>
  <c r="C117"/>
  <c r="B117"/>
  <c r="L116"/>
  <c r="K116"/>
  <c r="J116"/>
  <c r="I116"/>
  <c r="H116"/>
  <c r="G116" s="1"/>
  <c r="F116"/>
  <c r="E116"/>
  <c r="D116" s="1"/>
  <c r="C116"/>
  <c r="B116"/>
  <c r="L115"/>
  <c r="K115"/>
  <c r="I115"/>
  <c r="H115"/>
  <c r="G115"/>
  <c r="F115"/>
  <c r="E115"/>
  <c r="D115" s="1"/>
  <c r="C115"/>
  <c r="B115"/>
  <c r="L114"/>
  <c r="K114"/>
  <c r="J114" s="1"/>
  <c r="I114"/>
  <c r="H114"/>
  <c r="F114"/>
  <c r="E114"/>
  <c r="D114"/>
  <c r="C114"/>
  <c r="B114"/>
  <c r="L113"/>
  <c r="K113"/>
  <c r="J113" s="1"/>
  <c r="I113"/>
  <c r="H113"/>
  <c r="F113"/>
  <c r="F112" s="1"/>
  <c r="F111" s="1"/>
  <c r="E113"/>
  <c r="C113"/>
  <c r="C112" s="1"/>
  <c r="B113"/>
  <c r="L112"/>
  <c r="L111" s="1"/>
  <c r="L98"/>
  <c r="K98"/>
  <c r="J98"/>
  <c r="I98"/>
  <c r="H98"/>
  <c r="G98" s="1"/>
  <c r="F98"/>
  <c r="E98"/>
  <c r="D98" s="1"/>
  <c r="C98"/>
  <c r="B98"/>
  <c r="L97"/>
  <c r="K97"/>
  <c r="I97"/>
  <c r="H97"/>
  <c r="G97"/>
  <c r="F97"/>
  <c r="E97"/>
  <c r="D97" s="1"/>
  <c r="C97"/>
  <c r="B97"/>
  <c r="L96"/>
  <c r="K96"/>
  <c r="J96" s="1"/>
  <c r="I96"/>
  <c r="H96"/>
  <c r="F96"/>
  <c r="E96"/>
  <c r="D96"/>
  <c r="C96"/>
  <c r="B96"/>
  <c r="L95"/>
  <c r="K95"/>
  <c r="J95" s="1"/>
  <c r="I95"/>
  <c r="H95"/>
  <c r="G95" s="1"/>
  <c r="F95"/>
  <c r="E95"/>
  <c r="D95" s="1"/>
  <c r="C95"/>
  <c r="L94"/>
  <c r="K94"/>
  <c r="I94"/>
  <c r="H94"/>
  <c r="G94"/>
  <c r="F94"/>
  <c r="E94"/>
  <c r="D94" s="1"/>
  <c r="C94"/>
  <c r="B94"/>
  <c r="L93"/>
  <c r="K93"/>
  <c r="J93" s="1"/>
  <c r="I93"/>
  <c r="H93"/>
  <c r="F93"/>
  <c r="E93"/>
  <c r="D93"/>
  <c r="C93"/>
  <c r="B93"/>
  <c r="L92"/>
  <c r="K92"/>
  <c r="J92" s="1"/>
  <c r="I92"/>
  <c r="H92"/>
  <c r="G92" s="1"/>
  <c r="F92"/>
  <c r="E92"/>
  <c r="C92"/>
  <c r="B92"/>
  <c r="L91"/>
  <c r="K91"/>
  <c r="J91"/>
  <c r="I91"/>
  <c r="H91"/>
  <c r="G91" s="1"/>
  <c r="F91"/>
  <c r="E91"/>
  <c r="D91" s="1"/>
  <c r="C91"/>
  <c r="B91"/>
  <c r="L90"/>
  <c r="K90"/>
  <c r="I90"/>
  <c r="H90"/>
  <c r="G90"/>
  <c r="F90"/>
  <c r="E90"/>
  <c r="D90" s="1"/>
  <c r="C90"/>
  <c r="B90"/>
  <c r="L89"/>
  <c r="K89"/>
  <c r="J89" s="1"/>
  <c r="I89"/>
  <c r="H89"/>
  <c r="F89"/>
  <c r="E89"/>
  <c r="D89"/>
  <c r="C89"/>
  <c r="B89"/>
  <c r="L88"/>
  <c r="K88"/>
  <c r="J88" s="1"/>
  <c r="I88"/>
  <c r="H88"/>
  <c r="G88" s="1"/>
  <c r="F88"/>
  <c r="E88"/>
  <c r="C88"/>
  <c r="B88"/>
  <c r="L87"/>
  <c r="K87"/>
  <c r="J87"/>
  <c r="I87"/>
  <c r="H87"/>
  <c r="G87" s="1"/>
  <c r="F87"/>
  <c r="E87"/>
  <c r="D87" s="1"/>
  <c r="C87"/>
  <c r="B87"/>
  <c r="L86"/>
  <c r="K86"/>
  <c r="I86"/>
  <c r="H86"/>
  <c r="G86"/>
  <c r="F86"/>
  <c r="E86"/>
  <c r="D86" s="1"/>
  <c r="C86"/>
  <c r="B86"/>
  <c r="L85"/>
  <c r="K85"/>
  <c r="J85" s="1"/>
  <c r="I85"/>
  <c r="H85"/>
  <c r="F85"/>
  <c r="E85"/>
  <c r="D85"/>
  <c r="C85"/>
  <c r="B85"/>
  <c r="L84"/>
  <c r="K84"/>
  <c r="J84" s="1"/>
  <c r="I84"/>
  <c r="H84"/>
  <c r="G84" s="1"/>
  <c r="F84"/>
  <c r="E84"/>
  <c r="C84"/>
  <c r="B84"/>
  <c r="L83"/>
  <c r="K83"/>
  <c r="J83"/>
  <c r="I83"/>
  <c r="H83"/>
  <c r="G83" s="1"/>
  <c r="F83"/>
  <c r="E83"/>
  <c r="D83" s="1"/>
  <c r="C83"/>
  <c r="B83"/>
  <c r="L82"/>
  <c r="K82"/>
  <c r="I82"/>
  <c r="H82"/>
  <c r="G82"/>
  <c r="F82"/>
  <c r="E82"/>
  <c r="D82" s="1"/>
  <c r="C82"/>
  <c r="B82"/>
  <c r="L81"/>
  <c r="K81"/>
  <c r="J81" s="1"/>
  <c r="I81"/>
  <c r="I78" s="1"/>
  <c r="H81"/>
  <c r="F81"/>
  <c r="E81"/>
  <c r="D81"/>
  <c r="C81"/>
  <c r="B81"/>
  <c r="L80"/>
  <c r="K80"/>
  <c r="J80" s="1"/>
  <c r="I80"/>
  <c r="H80"/>
  <c r="G80" s="1"/>
  <c r="F80"/>
  <c r="E80"/>
  <c r="C80"/>
  <c r="B80"/>
  <c r="L79"/>
  <c r="L78" s="1"/>
  <c r="K79"/>
  <c r="J79"/>
  <c r="I79"/>
  <c r="H79"/>
  <c r="G79" s="1"/>
  <c r="F79"/>
  <c r="E79"/>
  <c r="D79" s="1"/>
  <c r="C79"/>
  <c r="C78" s="1"/>
  <c r="B79"/>
  <c r="K78"/>
  <c r="E78"/>
  <c r="L77"/>
  <c r="K77"/>
  <c r="J77"/>
  <c r="I77"/>
  <c r="H77"/>
  <c r="G77" s="1"/>
  <c r="F77"/>
  <c r="E77"/>
  <c r="D77" s="1"/>
  <c r="C77"/>
  <c r="B77"/>
  <c r="L76"/>
  <c r="K76"/>
  <c r="I76"/>
  <c r="H76"/>
  <c r="G76"/>
  <c r="F76"/>
  <c r="E76"/>
  <c r="D76" s="1"/>
  <c r="C76"/>
  <c r="B76"/>
  <c r="L75"/>
  <c r="K75"/>
  <c r="J75" s="1"/>
  <c r="I75"/>
  <c r="H75"/>
  <c r="F75"/>
  <c r="E75"/>
  <c r="D75"/>
  <c r="C75"/>
  <c r="B75"/>
  <c r="L74"/>
  <c r="K74"/>
  <c r="J74" s="1"/>
  <c r="I74"/>
  <c r="H74"/>
  <c r="G74" s="1"/>
  <c r="F74"/>
  <c r="E74"/>
  <c r="C74"/>
  <c r="B74"/>
  <c r="L73"/>
  <c r="K73"/>
  <c r="J73"/>
  <c r="I73"/>
  <c r="H73"/>
  <c r="G73" s="1"/>
  <c r="F73"/>
  <c r="E73"/>
  <c r="D73" s="1"/>
  <c r="C73"/>
  <c r="B73"/>
  <c r="L72"/>
  <c r="K72"/>
  <c r="I72"/>
  <c r="H72"/>
  <c r="G72"/>
  <c r="F72"/>
  <c r="E72"/>
  <c r="D72" s="1"/>
  <c r="C72"/>
  <c r="B72"/>
  <c r="L71"/>
  <c r="K71"/>
  <c r="J71" s="1"/>
  <c r="I71"/>
  <c r="H71"/>
  <c r="F71"/>
  <c r="E71"/>
  <c r="D71"/>
  <c r="C71"/>
  <c r="B71"/>
  <c r="L70"/>
  <c r="K70"/>
  <c r="J70" s="1"/>
  <c r="I70"/>
  <c r="H70"/>
  <c r="G70" s="1"/>
  <c r="F70"/>
  <c r="E70"/>
  <c r="C70"/>
  <c r="B70"/>
  <c r="L69"/>
  <c r="K69"/>
  <c r="J69"/>
  <c r="I69"/>
  <c r="H69"/>
  <c r="G69" s="1"/>
  <c r="F69"/>
  <c r="E69"/>
  <c r="D69" s="1"/>
  <c r="C69"/>
  <c r="B69"/>
  <c r="L68"/>
  <c r="K68"/>
  <c r="I68"/>
  <c r="H68"/>
  <c r="G68"/>
  <c r="F68"/>
  <c r="E68"/>
  <c r="D68" s="1"/>
  <c r="C68"/>
  <c r="B68"/>
  <c r="L67"/>
  <c r="K67"/>
  <c r="J67" s="1"/>
  <c r="I67"/>
  <c r="H67"/>
  <c r="F67"/>
  <c r="E67"/>
  <c r="D67"/>
  <c r="C67"/>
  <c r="B67"/>
  <c r="L66"/>
  <c r="K66"/>
  <c r="J66" s="1"/>
  <c r="I66"/>
  <c r="H66"/>
  <c r="G66" s="1"/>
  <c r="F66"/>
  <c r="E66"/>
  <c r="C66"/>
  <c r="B66"/>
  <c r="L65"/>
  <c r="K65"/>
  <c r="J65"/>
  <c r="I65"/>
  <c r="H65"/>
  <c r="G65" s="1"/>
  <c r="F65"/>
  <c r="E65"/>
  <c r="D65" s="1"/>
  <c r="C65"/>
  <c r="B65"/>
  <c r="L64"/>
  <c r="K64"/>
  <c r="I64"/>
  <c r="H64"/>
  <c r="G64"/>
  <c r="F64"/>
  <c r="E64"/>
  <c r="D64" s="1"/>
  <c r="C64"/>
  <c r="B64"/>
  <c r="L63"/>
  <c r="K63"/>
  <c r="J63" s="1"/>
  <c r="I63"/>
  <c r="I60" s="1"/>
  <c r="I59" s="1"/>
  <c r="H63"/>
  <c r="F63"/>
  <c r="E63"/>
  <c r="D63"/>
  <c r="C63"/>
  <c r="B63"/>
  <c r="L62"/>
  <c r="K62"/>
  <c r="J62" s="1"/>
  <c r="I62"/>
  <c r="H62"/>
  <c r="G62" s="1"/>
  <c r="F62"/>
  <c r="E62"/>
  <c r="C62"/>
  <c r="B62"/>
  <c r="L61"/>
  <c r="L60" s="1"/>
  <c r="L59" s="1"/>
  <c r="K61"/>
  <c r="J61"/>
  <c r="I61"/>
  <c r="H61"/>
  <c r="G61" s="1"/>
  <c r="F61"/>
  <c r="E61"/>
  <c r="D61" s="1"/>
  <c r="C61"/>
  <c r="C60" s="1"/>
  <c r="C59" s="1"/>
  <c r="B61"/>
  <c r="K60"/>
  <c r="K59" s="1"/>
  <c r="E60"/>
  <c r="E59" s="1"/>
  <c r="J48"/>
  <c r="I48"/>
  <c r="H48"/>
  <c r="G48" s="1"/>
  <c r="F48"/>
  <c r="E48"/>
  <c r="C48"/>
  <c r="B48"/>
  <c r="J47"/>
  <c r="I47"/>
  <c r="H47"/>
  <c r="G47" s="1"/>
  <c r="F47"/>
  <c r="E47"/>
  <c r="D47" s="1"/>
  <c r="C47"/>
  <c r="B47"/>
  <c r="J46"/>
  <c r="I46"/>
  <c r="H46"/>
  <c r="G46" s="1"/>
  <c r="F46"/>
  <c r="E46"/>
  <c r="C46"/>
  <c r="B46"/>
  <c r="J45"/>
  <c r="I45"/>
  <c r="H45"/>
  <c r="G45" s="1"/>
  <c r="F45"/>
  <c r="E45"/>
  <c r="D45" s="1"/>
  <c r="C45"/>
  <c r="B45"/>
  <c r="J44"/>
  <c r="I44"/>
  <c r="H44"/>
  <c r="G44" s="1"/>
  <c r="F44"/>
  <c r="E44"/>
  <c r="C44"/>
  <c r="B44"/>
  <c r="J43"/>
  <c r="I43"/>
  <c r="H43"/>
  <c r="G43" s="1"/>
  <c r="F43"/>
  <c r="E43"/>
  <c r="D43" s="1"/>
  <c r="C43"/>
  <c r="B43"/>
  <c r="J42"/>
  <c r="I42"/>
  <c r="H42"/>
  <c r="G42" s="1"/>
  <c r="F42"/>
  <c r="E42"/>
  <c r="C42"/>
  <c r="B42"/>
  <c r="J41"/>
  <c r="I41"/>
  <c r="H41"/>
  <c r="G41" s="1"/>
  <c r="F41"/>
  <c r="E41"/>
  <c r="D41" s="1"/>
  <c r="C41"/>
  <c r="B41"/>
  <c r="J40"/>
  <c r="I40"/>
  <c r="H40"/>
  <c r="G40" s="1"/>
  <c r="F40"/>
  <c r="E40"/>
  <c r="C40"/>
  <c r="B40"/>
  <c r="J39"/>
  <c r="I39"/>
  <c r="H39"/>
  <c r="G39" s="1"/>
  <c r="F39"/>
  <c r="E39"/>
  <c r="D39" s="1"/>
  <c r="C39"/>
  <c r="B39"/>
  <c r="J38"/>
  <c r="I38"/>
  <c r="H38"/>
  <c r="G38" s="1"/>
  <c r="F38"/>
  <c r="E38"/>
  <c r="C38"/>
  <c r="B38"/>
  <c r="L37"/>
  <c r="K37"/>
  <c r="J37"/>
  <c r="I37"/>
  <c r="H37"/>
  <c r="G37" s="1"/>
  <c r="F37"/>
  <c r="E37"/>
  <c r="D37" s="1"/>
  <c r="C37"/>
  <c r="B37"/>
  <c r="J36"/>
  <c r="I36"/>
  <c r="H36"/>
  <c r="G36" s="1"/>
  <c r="F36"/>
  <c r="E36"/>
  <c r="C36"/>
  <c r="B36"/>
  <c r="J35"/>
  <c r="I35"/>
  <c r="H35"/>
  <c r="G35" s="1"/>
  <c r="F35"/>
  <c r="E35"/>
  <c r="D35" s="1"/>
  <c r="C35"/>
  <c r="B35"/>
  <c r="J34"/>
  <c r="I34"/>
  <c r="H34"/>
  <c r="G34" s="1"/>
  <c r="F34"/>
  <c r="E34"/>
  <c r="C34"/>
  <c r="B34"/>
  <c r="J33"/>
  <c r="I33"/>
  <c r="H33"/>
  <c r="G33" s="1"/>
  <c r="F33"/>
  <c r="E33"/>
  <c r="D33" s="1"/>
  <c r="C33"/>
  <c r="B33"/>
  <c r="J32"/>
  <c r="I32"/>
  <c r="H32"/>
  <c r="G32" s="1"/>
  <c r="F32"/>
  <c r="E32"/>
  <c r="C32"/>
  <c r="B32"/>
  <c r="J31"/>
  <c r="I31"/>
  <c r="H31"/>
  <c r="G31" s="1"/>
  <c r="F31"/>
  <c r="E31"/>
  <c r="D31" s="1"/>
  <c r="C31"/>
  <c r="B31"/>
  <c r="J30"/>
  <c r="I30"/>
  <c r="H30"/>
  <c r="G30" s="1"/>
  <c r="F30"/>
  <c r="E30"/>
  <c r="C30"/>
  <c r="B30"/>
  <c r="J29"/>
  <c r="J28" s="1"/>
  <c r="I29"/>
  <c r="H29"/>
  <c r="G29" s="1"/>
  <c r="F29"/>
  <c r="E29"/>
  <c r="D29" s="1"/>
  <c r="C29"/>
  <c r="B29"/>
  <c r="B28" s="1"/>
  <c r="L28"/>
  <c r="K28"/>
  <c r="I28"/>
  <c r="C28"/>
  <c r="L27"/>
  <c r="K27"/>
  <c r="J27" s="1"/>
  <c r="I27"/>
  <c r="H27"/>
  <c r="F27"/>
  <c r="E27"/>
  <c r="D27"/>
  <c r="C27"/>
  <c r="B27"/>
  <c r="L26"/>
  <c r="K26"/>
  <c r="J26" s="1"/>
  <c r="I26"/>
  <c r="H26"/>
  <c r="G26" s="1"/>
  <c r="F26"/>
  <c r="E26"/>
  <c r="C26"/>
  <c r="B26"/>
  <c r="J25"/>
  <c r="I25"/>
  <c r="H25"/>
  <c r="G25" s="1"/>
  <c r="F25"/>
  <c r="E25"/>
  <c r="D25" s="1"/>
  <c r="C25"/>
  <c r="B25"/>
  <c r="J24"/>
  <c r="I24"/>
  <c r="H24"/>
  <c r="G24" s="1"/>
  <c r="F24"/>
  <c r="E24"/>
  <c r="C24"/>
  <c r="B24"/>
  <c r="J23"/>
  <c r="I23"/>
  <c r="H23"/>
  <c r="G23" s="1"/>
  <c r="F23"/>
  <c r="E23"/>
  <c r="D23" s="1"/>
  <c r="C23"/>
  <c r="B23"/>
  <c r="J22"/>
  <c r="I22"/>
  <c r="H22"/>
  <c r="G22" s="1"/>
  <c r="F22"/>
  <c r="E22"/>
  <c r="C22"/>
  <c r="B22"/>
  <c r="J21"/>
  <c r="I21"/>
  <c r="H21"/>
  <c r="G21" s="1"/>
  <c r="F21"/>
  <c r="E21"/>
  <c r="D21" s="1"/>
  <c r="C21"/>
  <c r="B21"/>
  <c r="J20"/>
  <c r="I20"/>
  <c r="H20"/>
  <c r="G20" s="1"/>
  <c r="F20"/>
  <c r="E20"/>
  <c r="C20"/>
  <c r="B20"/>
  <c r="J19"/>
  <c r="I19"/>
  <c r="H19"/>
  <c r="G19" s="1"/>
  <c r="F19"/>
  <c r="E19"/>
  <c r="D19" s="1"/>
  <c r="C19"/>
  <c r="B19"/>
  <c r="J18"/>
  <c r="I18"/>
  <c r="H18"/>
  <c r="G18" s="1"/>
  <c r="F18"/>
  <c r="E18"/>
  <c r="C18"/>
  <c r="B18"/>
  <c r="J17"/>
  <c r="I17"/>
  <c r="H17"/>
  <c r="G17" s="1"/>
  <c r="F17"/>
  <c r="E17"/>
  <c r="D17" s="1"/>
  <c r="C17"/>
  <c r="B17"/>
  <c r="L16"/>
  <c r="K16"/>
  <c r="I16"/>
  <c r="G16" s="1"/>
  <c r="H16"/>
  <c r="F16"/>
  <c r="E16"/>
  <c r="D16" s="1"/>
  <c r="C16"/>
  <c r="B16"/>
  <c r="J15"/>
  <c r="I15"/>
  <c r="H15"/>
  <c r="F15"/>
  <c r="E15"/>
  <c r="D15"/>
  <c r="C15"/>
  <c r="B15"/>
  <c r="L14"/>
  <c r="K14"/>
  <c r="J14" s="1"/>
  <c r="I14"/>
  <c r="H14"/>
  <c r="G14" s="1"/>
  <c r="F14"/>
  <c r="E14"/>
  <c r="C14"/>
  <c r="B14"/>
  <c r="J13"/>
  <c r="I13"/>
  <c r="H13"/>
  <c r="G13" s="1"/>
  <c r="F13"/>
  <c r="E13"/>
  <c r="C13"/>
  <c r="B13"/>
  <c r="J12"/>
  <c r="I12"/>
  <c r="G12" s="1"/>
  <c r="H12"/>
  <c r="F12"/>
  <c r="E12"/>
  <c r="C12"/>
  <c r="B12"/>
  <c r="J11"/>
  <c r="I11"/>
  <c r="H11"/>
  <c r="G11" s="1"/>
  <c r="F11"/>
  <c r="E11"/>
  <c r="D11" s="1"/>
  <c r="C11"/>
  <c r="B11"/>
  <c r="L10"/>
  <c r="L9" s="1"/>
  <c r="I10"/>
  <c r="I9" s="1"/>
  <c r="C10"/>
  <c r="C9" s="1"/>
  <c r="E10" l="1"/>
  <c r="K10"/>
  <c r="K9" s="1"/>
  <c r="B10"/>
  <c r="B9" s="1"/>
  <c r="F10"/>
  <c r="F9" s="1"/>
  <c r="D12"/>
  <c r="D10" s="1"/>
  <c r="D13"/>
  <c r="D14"/>
  <c r="G15"/>
  <c r="J16"/>
  <c r="D18"/>
  <c r="D20"/>
  <c r="D22"/>
  <c r="D24"/>
  <c r="D26"/>
  <c r="G27"/>
  <c r="E28"/>
  <c r="F28"/>
  <c r="D30"/>
  <c r="D28" s="1"/>
  <c r="D32"/>
  <c r="D34"/>
  <c r="D36"/>
  <c r="D38"/>
  <c r="D40"/>
  <c r="D42"/>
  <c r="D44"/>
  <c r="D46"/>
  <c r="D48"/>
  <c r="B60"/>
  <c r="F60"/>
  <c r="D62"/>
  <c r="D60" s="1"/>
  <c r="G63"/>
  <c r="J64"/>
  <c r="D66"/>
  <c r="G67"/>
  <c r="J68"/>
  <c r="D70"/>
  <c r="G71"/>
  <c r="J72"/>
  <c r="D74"/>
  <c r="G75"/>
  <c r="J76"/>
  <c r="B78"/>
  <c r="F78"/>
  <c r="D80"/>
  <c r="D78" s="1"/>
  <c r="G81"/>
  <c r="J82"/>
  <c r="D84"/>
  <c r="G85"/>
  <c r="J86"/>
  <c r="D88"/>
  <c r="G89"/>
  <c r="J90"/>
  <c r="D92"/>
  <c r="G93"/>
  <c r="J94"/>
  <c r="G113"/>
  <c r="H112"/>
  <c r="H111" s="1"/>
  <c r="B112"/>
  <c r="B111" s="1"/>
  <c r="G28"/>
  <c r="G96"/>
  <c r="J97"/>
  <c r="D113"/>
  <c r="I112"/>
  <c r="I111" s="1"/>
  <c r="G114"/>
  <c r="J115"/>
  <c r="D117"/>
  <c r="G118"/>
  <c r="J119"/>
  <c r="J112" s="1"/>
  <c r="D121"/>
  <c r="G122"/>
  <c r="J123"/>
  <c r="D125"/>
  <c r="G126"/>
  <c r="J127"/>
  <c r="D129"/>
  <c r="C130"/>
  <c r="C111" s="1"/>
  <c r="J131"/>
  <c r="D133"/>
  <c r="D130" s="1"/>
  <c r="G134"/>
  <c r="J135"/>
  <c r="D137"/>
  <c r="G138"/>
  <c r="J139"/>
  <c r="D141"/>
  <c r="G142"/>
  <c r="J143"/>
  <c r="D145"/>
  <c r="G146"/>
  <c r="J147"/>
  <c r="D149"/>
  <c r="G150"/>
  <c r="F10" i="2"/>
  <c r="F9" s="1"/>
  <c r="C10"/>
  <c r="C9" s="1"/>
  <c r="J12"/>
  <c r="N12"/>
  <c r="R12"/>
  <c r="T13"/>
  <c r="D14"/>
  <c r="D10" s="1"/>
  <c r="H14"/>
  <c r="L14"/>
  <c r="P14"/>
  <c r="T14"/>
  <c r="J22"/>
  <c r="N22"/>
  <c r="R22"/>
  <c r="L23"/>
  <c r="P23"/>
  <c r="T23"/>
  <c r="G130" i="1"/>
  <c r="J14" i="2"/>
  <c r="N14"/>
  <c r="R14"/>
  <c r="J16"/>
  <c r="N16"/>
  <c r="R16"/>
  <c r="J25"/>
  <c r="N25"/>
  <c r="R25"/>
  <c r="T26"/>
  <c r="J32"/>
  <c r="N32"/>
  <c r="R32"/>
  <c r="J40"/>
  <c r="N40"/>
  <c r="R40"/>
  <c r="J44"/>
  <c r="N44"/>
  <c r="R44"/>
  <c r="T15"/>
  <c r="D16"/>
  <c r="H16"/>
  <c r="L16"/>
  <c r="P16"/>
  <c r="J17"/>
  <c r="N17"/>
  <c r="R17"/>
  <c r="T18"/>
  <c r="J20"/>
  <c r="N20"/>
  <c r="R20"/>
  <c r="T21"/>
  <c r="D22"/>
  <c r="H22"/>
  <c r="L22"/>
  <c r="P22"/>
  <c r="T22"/>
  <c r="J23"/>
  <c r="N23"/>
  <c r="R23"/>
  <c r="T24"/>
  <c r="D25"/>
  <c r="H25"/>
  <c r="L25"/>
  <c r="P25"/>
  <c r="T25"/>
  <c r="R26"/>
  <c r="T27"/>
  <c r="G28"/>
  <c r="H28" s="1"/>
  <c r="K28"/>
  <c r="L28" s="1"/>
  <c r="O28"/>
  <c r="P28" s="1"/>
  <c r="S28"/>
  <c r="T28" s="1"/>
  <c r="J30"/>
  <c r="N30"/>
  <c r="R30"/>
  <c r="T31"/>
  <c r="D32"/>
  <c r="D28" s="1"/>
  <c r="D9" s="1"/>
  <c r="H32"/>
  <c r="L32"/>
  <c r="P32"/>
  <c r="T32"/>
  <c r="J34"/>
  <c r="N34"/>
  <c r="R34"/>
  <c r="J37"/>
  <c r="N37"/>
  <c r="J38"/>
  <c r="N38"/>
  <c r="R38"/>
  <c r="T39"/>
  <c r="D40"/>
  <c r="H40"/>
  <c r="L40"/>
  <c r="P40"/>
  <c r="T40"/>
  <c r="J42"/>
  <c r="N42"/>
  <c r="R42"/>
  <c r="T43"/>
  <c r="D44"/>
  <c r="H44"/>
  <c r="L44"/>
  <c r="P44"/>
  <c r="T44"/>
  <c r="J47"/>
  <c r="N47"/>
  <c r="R47"/>
  <c r="T48"/>
  <c r="O12" i="3"/>
  <c r="P10" s="1"/>
  <c r="O32"/>
  <c r="P9"/>
  <c r="P7"/>
  <c r="P5"/>
  <c r="P31"/>
  <c r="P30"/>
  <c r="P29"/>
  <c r="P28"/>
  <c r="P27"/>
  <c r="P26"/>
  <c r="P25"/>
  <c r="O22"/>
  <c r="O34" s="1"/>
  <c r="H11" i="2"/>
  <c r="J11"/>
  <c r="L11"/>
  <c r="N11"/>
  <c r="P11"/>
  <c r="R11"/>
  <c r="H13"/>
  <c r="J13"/>
  <c r="L13"/>
  <c r="N13"/>
  <c r="P13"/>
  <c r="R13"/>
  <c r="H15"/>
  <c r="J15"/>
  <c r="L15"/>
  <c r="N15"/>
  <c r="P15"/>
  <c r="R15"/>
  <c r="H18"/>
  <c r="J18"/>
  <c r="L18"/>
  <c r="N18"/>
  <c r="H19"/>
  <c r="J19"/>
  <c r="L19"/>
  <c r="N19"/>
  <c r="P19"/>
  <c r="R19"/>
  <c r="H21"/>
  <c r="J21"/>
  <c r="L21"/>
  <c r="N21"/>
  <c r="P21"/>
  <c r="R21"/>
  <c r="H24"/>
  <c r="J24"/>
  <c r="L24"/>
  <c r="N24"/>
  <c r="P24"/>
  <c r="R24"/>
  <c r="H26"/>
  <c r="J26"/>
  <c r="L26"/>
  <c r="N26"/>
  <c r="H27"/>
  <c r="J27"/>
  <c r="L27"/>
  <c r="N27"/>
  <c r="P27"/>
  <c r="R27"/>
  <c r="H29"/>
  <c r="J29"/>
  <c r="L29"/>
  <c r="N29"/>
  <c r="P29"/>
  <c r="R29"/>
  <c r="T29"/>
  <c r="H31"/>
  <c r="J31"/>
  <c r="L31"/>
  <c r="N31"/>
  <c r="P31"/>
  <c r="R31"/>
  <c r="H33"/>
  <c r="J33"/>
  <c r="L33"/>
  <c r="N33"/>
  <c r="P33"/>
  <c r="R33"/>
  <c r="H35"/>
  <c r="J35"/>
  <c r="L35"/>
  <c r="N35"/>
  <c r="P35"/>
  <c r="R35"/>
  <c r="H36"/>
  <c r="J36"/>
  <c r="L36"/>
  <c r="N36"/>
  <c r="P36"/>
  <c r="R36"/>
  <c r="H39"/>
  <c r="J39"/>
  <c r="L39"/>
  <c r="N39"/>
  <c r="P39"/>
  <c r="R39"/>
  <c r="H41"/>
  <c r="J41"/>
  <c r="L41"/>
  <c r="N41"/>
  <c r="P41"/>
  <c r="R41"/>
  <c r="H43"/>
  <c r="J43"/>
  <c r="L43"/>
  <c r="N43"/>
  <c r="P43"/>
  <c r="R43"/>
  <c r="H46"/>
  <c r="J46"/>
  <c r="L46"/>
  <c r="N46"/>
  <c r="P46"/>
  <c r="R46"/>
  <c r="H48"/>
  <c r="J48"/>
  <c r="L48"/>
  <c r="N48"/>
  <c r="P48"/>
  <c r="R48"/>
  <c r="E10"/>
  <c r="E9" s="1"/>
  <c r="G10"/>
  <c r="I10"/>
  <c r="K10"/>
  <c r="M10"/>
  <c r="O10"/>
  <c r="Q10"/>
  <c r="S10"/>
  <c r="G10" i="1"/>
  <c r="G9" s="1"/>
  <c r="J10"/>
  <c r="J9" s="1"/>
  <c r="G60"/>
  <c r="J60"/>
  <c r="G78"/>
  <c r="J78"/>
  <c r="D112"/>
  <c r="G112"/>
  <c r="G111" s="1"/>
  <c r="J130"/>
  <c r="H10"/>
  <c r="H9" s="1"/>
  <c r="H28"/>
  <c r="H60"/>
  <c r="H59" s="1"/>
  <c r="H78"/>
  <c r="E112"/>
  <c r="K112"/>
  <c r="E130"/>
  <c r="K130"/>
  <c r="D59" l="1"/>
  <c r="D9"/>
  <c r="B59"/>
  <c r="P11" i="3"/>
  <c r="J111" i="1"/>
  <c r="D111"/>
  <c r="P6" i="3"/>
  <c r="P8"/>
  <c r="F59" i="1"/>
  <c r="E9"/>
  <c r="P21" i="3"/>
  <c r="P17"/>
  <c r="P20"/>
  <c r="P16"/>
  <c r="P19"/>
  <c r="P15"/>
  <c r="P18"/>
  <c r="P10" i="2"/>
  <c r="O9"/>
  <c r="P9" s="1"/>
  <c r="H10"/>
  <c r="G9"/>
  <c r="H9" s="1"/>
  <c r="T10"/>
  <c r="V10" s="1"/>
  <c r="S9"/>
  <c r="T9" s="1"/>
  <c r="L10"/>
  <c r="K9"/>
  <c r="L9" s="1"/>
  <c r="R10"/>
  <c r="Q9"/>
  <c r="R9" s="1"/>
  <c r="N10"/>
  <c r="M9"/>
  <c r="N9" s="1"/>
  <c r="J10"/>
  <c r="I9"/>
  <c r="J9" s="1"/>
  <c r="E111" i="1"/>
  <c r="G59"/>
  <c r="K111"/>
  <c r="J59"/>
  <c r="B41" i="6" l="1"/>
  <c r="B40"/>
  <c r="B39"/>
  <c r="B38"/>
  <c r="B37"/>
  <c r="B36"/>
  <c r="B35"/>
  <c r="B34"/>
  <c r="B33"/>
  <c r="B32"/>
  <c r="B31"/>
  <c r="B30"/>
  <c r="B29"/>
  <c r="B28"/>
  <c r="B27"/>
  <c r="B26"/>
  <c r="B25"/>
  <c r="B24"/>
  <c r="N23"/>
  <c r="M23"/>
  <c r="L23"/>
  <c r="K23"/>
  <c r="J23"/>
  <c r="I23"/>
  <c r="H23"/>
  <c r="G23"/>
  <c r="F23"/>
  <c r="E23"/>
  <c r="D23"/>
  <c r="O24" s="1"/>
  <c r="C23"/>
  <c r="B23"/>
  <c r="B22"/>
  <c r="B21"/>
  <c r="B20"/>
  <c r="B19"/>
  <c r="B18"/>
  <c r="B17"/>
  <c r="B16"/>
  <c r="B15"/>
  <c r="B14"/>
  <c r="B13"/>
  <c r="B12"/>
  <c r="B11"/>
  <c r="B10"/>
  <c r="B9"/>
  <c r="B8"/>
  <c r="B7"/>
  <c r="B6"/>
  <c r="AA25" i="5"/>
  <c r="N5" i="6"/>
  <c r="M5"/>
  <c r="M4" s="1"/>
  <c r="Q16" s="1"/>
  <c r="L5"/>
  <c r="K5"/>
  <c r="J5"/>
  <c r="I5"/>
  <c r="I4" s="1"/>
  <c r="Q12" s="1"/>
  <c r="H5"/>
  <c r="G5"/>
  <c r="F5"/>
  <c r="E5"/>
  <c r="E4" s="1"/>
  <c r="Q8" s="1"/>
  <c r="D5"/>
  <c r="C5"/>
  <c r="K4"/>
  <c r="Q14" s="1"/>
  <c r="G4"/>
  <c r="Q10" s="1"/>
  <c r="C4"/>
  <c r="Q6" s="1"/>
  <c r="B5" l="1"/>
  <c r="B4" s="1"/>
  <c r="F4"/>
  <c r="Q9" s="1"/>
  <c r="H4"/>
  <c r="Q11" s="1"/>
  <c r="J4"/>
  <c r="Q13" s="1"/>
  <c r="L4"/>
  <c r="Q15" s="1"/>
  <c r="N4"/>
  <c r="Q17" s="1"/>
  <c r="D4"/>
  <c r="Q7" s="1"/>
  <c r="AA6" i="5"/>
  <c r="Q18" i="6"/>
  <c r="O5"/>
  <c r="AA7" i="5"/>
  <c r="O4" i="6" l="1"/>
</calcChain>
</file>

<file path=xl/sharedStrings.xml><?xml version="1.0" encoding="utf-8"?>
<sst xmlns="http://schemas.openxmlformats.org/spreadsheetml/2006/main" count="598" uniqueCount="341">
  <si>
    <t>INFORME DIARIO DE LA POBLACIÓN CORRECCIONAL</t>
  </si>
  <si>
    <t>PROMEDIO DEL MES*</t>
  </si>
  <si>
    <t>INSTITUCION POR REGION</t>
  </si>
  <si>
    <t>CAP.</t>
  </si>
  <si>
    <t>ESP. NO HAB.</t>
  </si>
  <si>
    <t>POB.</t>
  </si>
  <si>
    <t>SUM.</t>
  </si>
  <si>
    <t>SENT.</t>
  </si>
  <si>
    <t>JOVENES</t>
  </si>
  <si>
    <t>MUJERES</t>
  </si>
  <si>
    <t>TOTAL</t>
  </si>
  <si>
    <t>GRAN TOTAL</t>
  </si>
  <si>
    <t xml:space="preserve">REGION ESTE                                              </t>
  </si>
  <si>
    <t xml:space="preserve">Campamento Zarzal                                 </t>
  </si>
  <si>
    <t xml:space="preserve">Institución Bayamón (501)                         </t>
  </si>
  <si>
    <t xml:space="preserve">Centro Det. Regional Guayama (945)                </t>
  </si>
  <si>
    <t xml:space="preserve">Anexo 296 Guayama                                 </t>
  </si>
  <si>
    <t xml:space="preserve">Anexo Guayama (500)                               </t>
  </si>
  <si>
    <t xml:space="preserve">REGION OESTE                                             </t>
  </si>
  <si>
    <t xml:space="preserve">Institución Correccional Ponce                    </t>
  </si>
  <si>
    <t xml:space="preserve">Centro de Ingresos del Sur (676)                  </t>
  </si>
  <si>
    <t xml:space="preserve">Centro Clasificación Fase III Ponce               </t>
  </si>
  <si>
    <t xml:space="preserve">Modular Detention Unit                            </t>
  </si>
  <si>
    <t xml:space="preserve">Vivienda Alterna Anexo 246 Ponce                  </t>
  </si>
  <si>
    <t xml:space="preserve">Centro con Libertad para Trabajar                 </t>
  </si>
  <si>
    <t xml:space="preserve">Campamento La Pica                                </t>
  </si>
  <si>
    <t xml:space="preserve">Campamento Limón                                  </t>
  </si>
  <si>
    <t xml:space="preserve">Campamento Sabana Hoyos                           </t>
  </si>
  <si>
    <t xml:space="preserve">Anexo Sabana Hoyos 384                            </t>
  </si>
  <si>
    <t>CAP= Capacidad; SUM= Sumariado; Sent= Sentenciado</t>
  </si>
  <si>
    <t>SIN CLASIFICAR</t>
  </si>
  <si>
    <t>Sin Sentencia</t>
  </si>
  <si>
    <t>Pendiente Liquidación</t>
  </si>
  <si>
    <t>Con Liquidación</t>
  </si>
  <si>
    <t>Pensión Alimentaria</t>
  </si>
  <si>
    <t>MIN</t>
  </si>
  <si>
    <t>%</t>
  </si>
  <si>
    <t>MED</t>
  </si>
  <si>
    <t>MAX</t>
  </si>
  <si>
    <t>Min = Mínima</t>
  </si>
  <si>
    <t>Med = Mediana</t>
  </si>
  <si>
    <t>Máx. = Máxima</t>
  </si>
  <si>
    <t>DEPARTAMENTO DE CORRECCIÓN Y REHABILITACIÓN</t>
  </si>
  <si>
    <t>POBLACIÓN CORRECCIONAL PROMEDIO SENTENCIADA</t>
  </si>
  <si>
    <t>POR NIVELES DE CUSTODIA</t>
  </si>
  <si>
    <t>REGION OESTE</t>
  </si>
  <si>
    <t>MUERTES Y RAZON DE LA MUERTE EN LAS INSTITUCIONES CORRECCIONALES</t>
  </si>
  <si>
    <t>..</t>
  </si>
  <si>
    <t>.</t>
  </si>
  <si>
    <t>INSTITUCIÓN POR REGIÓN</t>
  </si>
  <si>
    <t>JUL.</t>
  </si>
  <si>
    <t>AGO.</t>
  </si>
  <si>
    <t>SEP.</t>
  </si>
  <si>
    <t>OCT.</t>
  </si>
  <si>
    <t>NOV.</t>
  </si>
  <si>
    <t>DIC.</t>
  </si>
  <si>
    <t>ENE.</t>
  </si>
  <si>
    <t xml:space="preserve">FEB. </t>
  </si>
  <si>
    <t>MAR.</t>
  </si>
  <si>
    <t>ABR.</t>
  </si>
  <si>
    <t>MAY.</t>
  </si>
  <si>
    <t>JUN.</t>
  </si>
  <si>
    <t>CANT.</t>
  </si>
  <si>
    <t>RAZ.</t>
  </si>
  <si>
    <t>T O T A L</t>
  </si>
  <si>
    <t>REGION ESTE</t>
  </si>
  <si>
    <t>CAMPAMENTO  ZARZAL</t>
  </si>
  <si>
    <t>INST. CORRECCIONAL ZARZAL</t>
  </si>
  <si>
    <t>HOGAR ADAPTACIÓN SOCIAL FAJARDO</t>
  </si>
  <si>
    <t>HOGAR INTER PARA MUJERES SAN JUAN</t>
  </si>
  <si>
    <t>CENTRO DE TRAT. RES. HUMACAO</t>
  </si>
  <si>
    <t>HOSPITAL SIQUIATRICO CORRECCIONAL</t>
  </si>
  <si>
    <t>CENTRO DE INGRESO BAYAMÓN 705</t>
  </si>
  <si>
    <t xml:space="preserve">ANEXO 292 BAYAMÓN </t>
  </si>
  <si>
    <t>CENTRO DET. BAYAMÓN (1072)</t>
  </si>
  <si>
    <t>INST. BAYAMÓN 501</t>
  </si>
  <si>
    <t xml:space="preserve">CENTRO DET. REGIONAL GUAYAMA </t>
  </si>
  <si>
    <t>ANEXO 296 GUAYAMA</t>
  </si>
  <si>
    <t>INST. GUAYAMA 1000</t>
  </si>
  <si>
    <t>ANEXO GUAYAMA 500</t>
  </si>
  <si>
    <t>REGIÓN OESTE</t>
  </si>
  <si>
    <t>CENTRO DE INGRESO PONCE 676</t>
  </si>
  <si>
    <t>INSTITUCIÓN CORRECCIONAL PONCE</t>
  </si>
  <si>
    <t>CENTRO CLASIFICACIÓN FASE III PONCE</t>
  </si>
  <si>
    <t>MODULAR DETETION UNIT</t>
  </si>
  <si>
    <t>ANEXO CUSTODIA MIN. PONCE</t>
  </si>
  <si>
    <t>ANEXO  246 PONCE</t>
  </si>
  <si>
    <t>INST. MÁXIMA PONCE</t>
  </si>
  <si>
    <t>INST. ADULTO PONCE 1000</t>
  </si>
  <si>
    <t>CENTRO DE DET. DEL OESTE</t>
  </si>
  <si>
    <t>CENTRO DE TRAT. ARECIBO</t>
  </si>
  <si>
    <t>INST. CORRECCIONAL GUERRERO</t>
  </si>
  <si>
    <t>CAMPAMENTO LIMON</t>
  </si>
  <si>
    <t>CAMPAMENTO SABANA HOYOS</t>
  </si>
  <si>
    <t>SABANA HOYOS 384</t>
  </si>
  <si>
    <t>INST. CORRECCIONAL SABANA HOYOS</t>
  </si>
  <si>
    <t>CAMPAMENTO LA PICA</t>
  </si>
  <si>
    <t>CANT.=CANTIDAD</t>
  </si>
  <si>
    <t>RAZ.= RAZÓN</t>
  </si>
  <si>
    <t>A=SIDA O H.I.V</t>
  </si>
  <si>
    <t>AN=PARO RENAL</t>
  </si>
  <si>
    <t>AV= DESCARGA ELÉCTRICA</t>
  </si>
  <si>
    <t>AAG=SEPSIS</t>
  </si>
  <si>
    <t>AAP=SHOCKHIPOLEMICO HEMORRAGIA</t>
  </si>
  <si>
    <t>B=ENDOCARDITIS</t>
  </si>
  <si>
    <t>V= SÍNDROME NEUROLÉPTICO</t>
  </si>
  <si>
    <t>AE=EMBOLIA PULMONAR</t>
  </si>
  <si>
    <t>AO=HEPTIC ENCEPHALOPATHY</t>
  </si>
  <si>
    <t>AX=MUERTE NATURAL</t>
  </si>
  <si>
    <t>AAH= HERIDA DE BALA FUERA DE LA INSTITUCIÓN</t>
  </si>
  <si>
    <t>AAQ=HEMORRAGIA INTERNA</t>
  </si>
  <si>
    <t>C=PROGRAMA DE DESVIÓ</t>
  </si>
  <si>
    <t>L=SUICIDIO - AHORCADO</t>
  </si>
  <si>
    <t>W= DENGUE HEMORRÁGICO</t>
  </si>
  <si>
    <t>AF=CIROSIS HEPÁTICA</t>
  </si>
  <si>
    <t>AY=NO INFORMA, EN INVESTIGACIÓN</t>
  </si>
  <si>
    <t>AZ=ASMATICO CRÓNICO</t>
  </si>
  <si>
    <t>AAI=CARDIOPATIA, HIPERTENSA,IZQUEMICA</t>
  </si>
  <si>
    <t>AAR= BRONQUITIS</t>
  </si>
  <si>
    <t>D=TOXOPLASMOSIS</t>
  </si>
  <si>
    <t>M=DIABETES MELLITUS NOVO</t>
  </si>
  <si>
    <t>X=SEPTICEMIA</t>
  </si>
  <si>
    <t>AG= ANEMIA SINTOMATIC</t>
  </si>
  <si>
    <t>AP=COMPLICACIONES</t>
  </si>
  <si>
    <t>AAA = R/O T.B. BKP</t>
  </si>
  <si>
    <t>AAJ=TUMOR MEDIASTINO</t>
  </si>
  <si>
    <t>E= ASFIXIA POR SUSPENSION</t>
  </si>
  <si>
    <t>N=ENCEFALOPATIA GRADO IV</t>
  </si>
  <si>
    <t>Y=HEPILEPSIA POST TRAUMATICA</t>
  </si>
  <si>
    <t>AH= PULMONIA</t>
  </si>
  <si>
    <t>POSTERIOR A LA CIRUGIA</t>
  </si>
  <si>
    <t>AAB= HOMICIDIO FUERA DE LA INST.</t>
  </si>
  <si>
    <t>AAK=LEUCEMIA AGUDA</t>
  </si>
  <si>
    <t>AAT-ENVENENAMIENTO</t>
  </si>
  <si>
    <t>O=TROMBOCITOPENIA</t>
  </si>
  <si>
    <t>Z=HIPERTENCION</t>
  </si>
  <si>
    <t>AI=TRAUMA CRANEAL</t>
  </si>
  <si>
    <t>AQ=RETIRADA DE ALCOHOL</t>
  </si>
  <si>
    <t>AAC = MUERTE CEREBRAL, ATAQUE CEREBRAL</t>
  </si>
  <si>
    <t xml:space="preserve">AAL=NARCOTISMO </t>
  </si>
  <si>
    <t>AAV=LO QUEMARON EN LA INSTITUCION</t>
  </si>
  <si>
    <t>G= INFARTO</t>
  </si>
  <si>
    <t>P=HOMICIDIO</t>
  </si>
  <si>
    <t>AA=SE DESCONOCE</t>
  </si>
  <si>
    <t>AJ=CRONIC LIVER</t>
  </si>
  <si>
    <t>AS= ACIDOSIS DIABETICA</t>
  </si>
  <si>
    <t>AABB=FALLO HEPATICO</t>
  </si>
  <si>
    <t>AAM=EDEMA PULMONAR</t>
  </si>
  <si>
    <t>AAW = HERIDA OBJETO PUNZANTE</t>
  </si>
  <si>
    <t>H=SOSPECHA ABCESO CEREBRAL</t>
  </si>
  <si>
    <t>Q=RETIRADA DE DROGA</t>
  </si>
  <si>
    <t>AB=HEMORRAGIA INTERNA CEREBRAL</t>
  </si>
  <si>
    <t>AK=MENINGITIS</t>
  </si>
  <si>
    <t>AT= PANCREATIBIS</t>
  </si>
  <si>
    <t>AAD= DERAME CEREBRAL</t>
  </si>
  <si>
    <t>AAN-TUBERCULOSIS</t>
  </si>
  <si>
    <t>AAX= MUSCULAR DYSTROPH</t>
  </si>
  <si>
    <t xml:space="preserve"> I=FALLO CARDIACO</t>
  </si>
  <si>
    <t>T=CARDIOMIOPATIA</t>
  </si>
  <si>
    <t>AC=HEPATITIS A,B Y C</t>
  </si>
  <si>
    <t>AL=CVA</t>
  </si>
  <si>
    <t xml:space="preserve">AU- SANGRADO GASTRO- </t>
  </si>
  <si>
    <t>AAE=CONTUNSION DEL AREA PULMONAR</t>
  </si>
  <si>
    <t>AAY= CRISIS HIPERTENSA</t>
  </si>
  <si>
    <t>J=SOBRE DOSIS</t>
  </si>
  <si>
    <t>U= INFARTO DEMIOCARDIO MASIVO</t>
  </si>
  <si>
    <t>AD= BRONCHOPNEUMONIA</t>
  </si>
  <si>
    <t>AM=NEUMONIA</t>
  </si>
  <si>
    <t>INTESTINAL</t>
  </si>
  <si>
    <t>AAF=CANCER GARGANTA,COLON, ABDOMEN, TERMINAL</t>
  </si>
  <si>
    <t>AAZ=ACCIDENTE AUTO</t>
  </si>
  <si>
    <t>CAMPAMENTO CORREC. LA PICA</t>
  </si>
  <si>
    <t>REGION  ESTE</t>
  </si>
  <si>
    <t xml:space="preserve">    </t>
  </si>
  <si>
    <t>HOGAR ADAPTACION SOC. FAJARDO</t>
  </si>
  <si>
    <t>HOGAR INTER. PARA MUJERES SAN JUAN</t>
  </si>
  <si>
    <t>CENTRO DE INGRESO BAYAMON 705</t>
  </si>
  <si>
    <t>ANEXO 448 BAYAMON</t>
  </si>
  <si>
    <t>INSTITUCION CORRECCIONAL PONCE</t>
  </si>
  <si>
    <t>INST. MAXIMA PONCE</t>
  </si>
  <si>
    <t>HOGAR DE ADAPTACION SOCIAL MAYAGUEZ</t>
  </si>
  <si>
    <t>ESCUELA IND. MUJERES VEGA ALTA</t>
  </si>
  <si>
    <t>FUGAS OCURRIDAS EN LAS INSTITUCIONES CORRECCIONALES</t>
  </si>
  <si>
    <t>REGULAR</t>
  </si>
  <si>
    <t>CAMPAMENTO CORREC. ZARZAL</t>
  </si>
  <si>
    <t xml:space="preserve">INST.CORREC.ZARZAL </t>
  </si>
  <si>
    <t>OCT</t>
  </si>
  <si>
    <t>CENTRO DET.REG. BAYAMON 1072</t>
  </si>
  <si>
    <t>INST. BAYAMON  501</t>
  </si>
  <si>
    <t xml:space="preserve">CENTRO REGIONAL GUAYAMA </t>
  </si>
  <si>
    <t>INST.JOV. ADULTOS PONCE 304</t>
  </si>
  <si>
    <t xml:space="preserve"> ANEXO 246 PONCE</t>
  </si>
  <si>
    <t>CENTRO DE LIBERTAD PARA TRABAJAR PONCE</t>
  </si>
  <si>
    <t xml:space="preserve">INST. ADULTOS PONCE 1000 </t>
  </si>
  <si>
    <t>CAMPAMENTO CORRECCIONAL LIMON</t>
  </si>
  <si>
    <t>ESCUELA IND. PARA MUJERES VEGA ALTA</t>
  </si>
  <si>
    <t>CENTRO CLASIF. FASE III PONCE</t>
  </si>
  <si>
    <t xml:space="preserve">  </t>
  </si>
  <si>
    <t>FACILIDAD MEDICA INST. PONCE  500</t>
  </si>
  <si>
    <t>HOGAR DE ADAPTACIÓN SOCIAL MAYAGÜEZ</t>
  </si>
  <si>
    <t>F=CANCER EN EL ESOFAGO, PULMON O HIGADO, ESTOMACAL, ABDOMINAL</t>
  </si>
  <si>
    <t xml:space="preserve">Institución Correccional Zarzal                         </t>
  </si>
  <si>
    <t xml:space="preserve">Hogar Adaptación Social Fajardo                     </t>
  </si>
  <si>
    <t xml:space="preserve">Hogar Intermedio para Mujeres San Juan                  </t>
  </si>
  <si>
    <t xml:space="preserve">Centro Trat. Res. Usua. S.C. Humacao         </t>
  </si>
  <si>
    <t xml:space="preserve">Hospital Siquiátrico Correccional                        </t>
  </si>
  <si>
    <t xml:space="preserve">Centro Detención Bayamón (1072)                        </t>
  </si>
  <si>
    <t xml:space="preserve">Escuela Industrial para Mujeres Vega Alta                    </t>
  </si>
  <si>
    <t xml:space="preserve">Anexo Custodia Mínima Ponce                         </t>
  </si>
  <si>
    <t xml:space="preserve">Institución Máxima Ponce                                </t>
  </si>
  <si>
    <t xml:space="preserve">Institución Adultos Ponce (1000)                        </t>
  </si>
  <si>
    <t>Facilidad Médica Inst. Ponce 500</t>
  </si>
  <si>
    <t xml:space="preserve">Centro de Detención del Oeste                           </t>
  </si>
  <si>
    <t xml:space="preserve">Institución Correccional Guerrero                       </t>
  </si>
  <si>
    <t xml:space="preserve">Centro Trat. Res. Usua. S.C. Arecibo        </t>
  </si>
  <si>
    <t xml:space="preserve">Hogar Adaptación Social Mayagüez               </t>
  </si>
  <si>
    <t>*  Pueden haber errores de redondeo.</t>
  </si>
  <si>
    <t>Esp. no hab.= Espacios no habitables.</t>
  </si>
  <si>
    <t>K=ARRESTO CARDIORESPIRATORIO O RESPIRATORY ILLNESS</t>
  </si>
  <si>
    <t>AAO=RUPTURA ANEURISMACEREBRAL</t>
  </si>
  <si>
    <t xml:space="preserve">Centro Ingresos Metrop. de Bayamón (705)     </t>
  </si>
  <si>
    <t xml:space="preserve">Anexo Seguridad Máxima Bayamón (292)                      </t>
  </si>
  <si>
    <t xml:space="preserve">Institución Jóvenes Adultos Ponce (304)                 </t>
  </si>
  <si>
    <t xml:space="preserve">Institución Correccional Sabana Hoyos                   </t>
  </si>
  <si>
    <t>Esp. no hab.= Espacios no habitables</t>
  </si>
  <si>
    <t xml:space="preserve"> </t>
  </si>
  <si>
    <t xml:space="preserve">                                                                                                                                                                                                                                                                                                                                                                                                                                                                                                                                                                                                                                                                                                                                                                                                                                                                                                                                                                                                                                                                                                                                                                                                                               </t>
  </si>
  <si>
    <t>Esp. no hab.= Espacios no habitable</t>
  </si>
  <si>
    <t>AAS=TRAUMA O TRAUMA POR CAIDA</t>
  </si>
  <si>
    <t>SUM</t>
  </si>
  <si>
    <t>SENT</t>
  </si>
  <si>
    <t>REGION</t>
  </si>
  <si>
    <t>ESTE</t>
  </si>
  <si>
    <t>OESTE</t>
  </si>
  <si>
    <t>% OCUPADA</t>
  </si>
  <si>
    <t>OCUPADA</t>
  </si>
  <si>
    <t>NO OCUPADA</t>
  </si>
  <si>
    <t>ESPACIOS NO HABITABLES</t>
  </si>
  <si>
    <t>HABITABLES</t>
  </si>
  <si>
    <t>NO HABITABLES</t>
  </si>
  <si>
    <t>POBLACIÓN TOTAL</t>
  </si>
  <si>
    <t>PENDIENTE LIQUIDACIÓN</t>
  </si>
  <si>
    <t>CON LIQUIDACIÓN</t>
  </si>
  <si>
    <t>SIN SENTENCIA</t>
  </si>
  <si>
    <t>PENSIÓN ALIMENTARIA</t>
  </si>
  <si>
    <t>MAXIMA</t>
  </si>
  <si>
    <t>MINIMA</t>
  </si>
  <si>
    <t>MEDIANA</t>
  </si>
  <si>
    <t>total</t>
  </si>
  <si>
    <t>REGIÓN ESTE</t>
  </si>
  <si>
    <t>Total</t>
  </si>
  <si>
    <t>Nombre:</t>
  </si>
  <si>
    <t>Germán Palau</t>
  </si>
  <si>
    <t>Puesto:</t>
  </si>
  <si>
    <t>Oficial Ejecutivo (Director)</t>
  </si>
  <si>
    <t>Zulma González</t>
  </si>
  <si>
    <t>Estadístico</t>
  </si>
  <si>
    <t>Dirección postal:</t>
  </si>
  <si>
    <t>Apartado 71308, San Juan PR 00936</t>
  </si>
  <si>
    <t>Dirección física:</t>
  </si>
  <si>
    <t>Calle Calaf # 34, Hato Rey PR</t>
  </si>
  <si>
    <t>Teléfono (o tel. directo):</t>
  </si>
  <si>
    <t>(787) 277-0775</t>
  </si>
  <si>
    <t>Fax:</t>
  </si>
  <si>
    <t>Correo electrónico:</t>
  </si>
  <si>
    <t>gpalau@ac.gobierno.pr; zgonzalez@ac.gobierno.pr; motero@ac.gobierno.pr; mcotto@ac.gobierno.pr</t>
  </si>
  <si>
    <t xml:space="preserve">Fecha de publicación </t>
  </si>
  <si>
    <t>Fechas esperadas de publicación  mensual/anual</t>
  </si>
  <si>
    <t>(1) mensual</t>
  </si>
  <si>
    <t>(2) anual</t>
  </si>
  <si>
    <r>
      <t>17 de septiembre de 2011</t>
    </r>
    <r>
      <rPr>
        <sz val="9"/>
        <color rgb="FFFF0000"/>
        <rFont val="Arial"/>
        <family val="2"/>
      </rPr>
      <t/>
    </r>
  </si>
  <si>
    <t xml:space="preserve">Para obtener una copia de este informe: </t>
  </si>
  <si>
    <t>Puede visitar el siguiente:</t>
  </si>
  <si>
    <t xml:space="preserve"> http://www.estadisticas.gobierno.pr/iepr/Inventario.aspx</t>
  </si>
  <si>
    <r>
      <t xml:space="preserve">o envíe su solicitud por correo electrónico a: </t>
    </r>
    <r>
      <rPr>
        <u/>
        <sz val="9"/>
        <rFont val="Calibri"/>
        <family val="2"/>
      </rPr>
      <t xml:space="preserve"> gpalau@ac.gobierno.pr</t>
    </r>
  </si>
  <si>
    <t>o llame por teléfono al (787) 277-0775</t>
  </si>
  <si>
    <t>o envíe su solicitud por fax: (787) 277-0775</t>
  </si>
  <si>
    <t>o envie su solicitud por correo postal al Apartado 71308 San Juan PR 00936</t>
  </si>
  <si>
    <r>
      <t xml:space="preserve">o visite la </t>
    </r>
    <r>
      <rPr>
        <b/>
        <i/>
        <sz val="9"/>
        <rFont val="Calibri"/>
        <family val="2"/>
      </rPr>
      <t>Oficina de Desarrollo Programático,</t>
    </r>
    <r>
      <rPr>
        <sz val="9"/>
        <rFont val="Calibri"/>
        <family val="2"/>
      </rPr>
      <t xml:space="preserve"> Administración de Corrección, Calle Calaf # 34, Hato Rey:  Lunes a Viernes de 8:00 am a 12:00 am y 1:00 pm a 4:30 pm</t>
    </r>
  </si>
  <si>
    <t>El informe está disponible impreso y en Excel</t>
  </si>
  <si>
    <t>Este inforrme es de distribucición gratuita</t>
  </si>
  <si>
    <t xml:space="preserve">Fuentes de información: </t>
  </si>
  <si>
    <t xml:space="preserve">Las estadísticas presentadas en este informe provienen del registro administrativo Informe de recuento diario realizado por la Oficina de Control de Población.   Cada institución penal  envia a la Oficina de Control de Población Penal  el nforme de recuento diario de las 12:00M (Noche) indicando el total de la población penal ese día.  Las variables principales de este informe son: promedio del mes, capacidad, espacios no habitables, población, sumariada, sentenciada, jóvenes, mujeres, población principio de mes y fin de mes, niveles de custodia, mínima, mediana, máxima, sin clasificar. Estas se encuentran definidas en la pestaña llamada "Definición".   Ademas, las fugas y muertes ocurridas en las instituciones.  </t>
  </si>
  <si>
    <t>Marco legal o administrativo:</t>
  </si>
  <si>
    <t xml:space="preserve">Este informe tiene como base el artículo 5(j) de la Ley Núm. 16 de 22 de julio de 1974, según enmendada.  Este  artículo establece un centro de estadísticas que recopile y mantenga información y datos sobre: incidencia de la criminalidad, en sus diversas modalidades, por grupos y edades; términos de sentencias impuestas y períodos cumplidos; casos en libertad a prueba o libertad bajo palabra; información sobre el desarrollo y resultado [d]el tratamiento; reincidencia; y todo otro aspecto del sistema correccional o de la justicia criminal que sea útil dentro del marco de las investigaciones criminológicas, para formular directrices efectivas tanto para el tratamiento correccional como para la política pública de todo el sistema de justicia criminal. </t>
  </si>
  <si>
    <t>DEFINICIONES DE INFORME MENSUAL</t>
  </si>
  <si>
    <t>PROMEDIO DEL MES:</t>
  </si>
  <si>
    <t>COMPRENDE LA POBLACION PROMEDIO DIARIA POR INSTITUCION PARA EL MES BAJO ESTUDIO</t>
  </si>
  <si>
    <t>CAPACIDAD:</t>
  </si>
  <si>
    <r>
      <t xml:space="preserve">CORRESPONDE A LA CAPACIDAD DE DISEÑO DE CADA INSTITUCION MEDIDA A 55' </t>
    </r>
    <r>
      <rPr>
        <vertAlign val="superscript"/>
        <sz val="10"/>
        <rFont val="Calibri"/>
        <family val="2"/>
      </rPr>
      <t>2</t>
    </r>
  </si>
  <si>
    <t>ESPACIOS NO HABITABLES:</t>
  </si>
  <si>
    <t>SON AQUELLOS ESPACIOS QUE POR ALGUNA RAZON (EJ. REPARACIONES) NO PUEDEN SER UTILIZADO DE FORMA TEMPORERA PARA ALBERGAR CONFINADOS.</t>
  </si>
  <si>
    <t>POBLACION:</t>
  </si>
  <si>
    <t>AGRUPA LA POBLACION TOTAL EN EL SISTEMA DESGLOSADA EN  (SUMARIADOS Y SENTENCIADOS), INCLUYE MASCULINO ADULTO, JOVENES Y MUJERES.</t>
  </si>
  <si>
    <t>SUMARIADA:</t>
  </si>
  <si>
    <t>PERSONA QUE SE ENCUENTRA EN DETENCION PREVENTIVA PENDIENTE DE LA DETERMINACION DE SU CULPABILIDAD O INOCENCIA.</t>
  </si>
  <si>
    <t>SENTENCIADA:</t>
  </si>
  <si>
    <t>PERSONA CONVICTA DE UN DELITO, COMPETADO EL PROCESO DE LA LECTURA DE LA SENTENCIA DEL TRIBUNAL, Y SENTENCIADO A CUMPLIR UN TERMINO DE CONFINAMIENTO EN UNA INSTITUCION CORRRECCIONAL.</t>
  </si>
  <si>
    <t>JOVENES:</t>
  </si>
  <si>
    <t>POBLACION ENTRE 16 - 20 AÑOS A LAS CUALES EL TRIBUNAL TITULAR DE MENORES RENUNCIO A SU JURISDICCION, YA SEA POR LA GRAVEDAD DEL DELITO O POR SU HISTORIAL DELICTIVO.</t>
  </si>
  <si>
    <t>MUJERES:</t>
  </si>
  <si>
    <t>ES LA POBLACION FEMENINA BAJO LA JURISDICCION DE LA AGENCIA.</t>
  </si>
  <si>
    <t>POBLACION PRINCIPIO DE MES Y FIN DE MES ( 1 DE MARZO/11 - 31/MARZO/11)</t>
  </si>
  <si>
    <t>SE DEFINE COMO LA POBLACION REAL EN LAS INSTITUCIONES, SEGUN EL CONTEO REALIZADO A LAS 12:00 M DE LA NOCHE.</t>
  </si>
  <si>
    <t>NIVELES DE CUSTODIA:</t>
  </si>
  <si>
    <t>NIVEL DE SEGURIDAD O CANTIDAD DE PERSONAL NECESARIO PARA SUPERVISAR AL CONFINADO SEGUN LAS DETERMINACIONES DESDE CRITERIOS OBJETIVO.</t>
  </si>
  <si>
    <t xml:space="preserve">     MINIMA</t>
  </si>
  <si>
    <t xml:space="preserve">POBLACION ASIGNADA A LAS UNIDADES DE RESIDENCIA CON CONTROLES MENOS RESTRICTIVOS.  ESTOS PUEDEN TRABAJAR EN LOS PREDIOS DE LA INSTITUCION CON SUPERVISION MINIMA.  SON ELEGIBLES PARA LOS PROGRAMAS DE TRABAJO EN LA COMUNIDAD Y ACTIVIDADES CONSONAS CON LOS REQUISITOS NORMATIVOS.  </t>
  </si>
  <si>
    <t xml:space="preserve">     MEDIANA</t>
  </si>
  <si>
    <t>POBLACION UBICADA EN LAS UNIDADES DE RESIDENCIA REGULARES ELEGIBLES PARA SER ASIGNADOS A CUALQUIER LABOR O ACTIVIDAD QUE REQUIERE SUPERVISION DE RUTINA DENTRO DE LA VERJA DEL PERIMETRO DE LA INSTITUCION.  SE REQUIEREN DOS OFICIALES DE CUSTODIA PARA MOVER AL CONFINADO FUERA DE LA INSTITUCION A RECIBIR ALGUN SERVICIO. PUEDE TRABAJAR DENTRO DE LA INSTITUCION.</t>
  </si>
  <si>
    <t xml:space="preserve">     MAXIMA</t>
  </si>
  <si>
    <t>POBLACION QUE REQUIEREN UN ALTO GRADO DE CONTROL Y SUPERVISION.  LOS CONFINADOS ESTAN RESTRINGIDOS A ESTAR EN SU CELDA LA MAYOR PARTE DEL TIEMPO.  TIENEN DERECHO A UNA HR. RECREACION DIARIA.   SE REQUIERE POR LO MENOS DOS OFICIALES DE CUSTODIA  PARA VIAJES ESCOLTADOS DE RUTINA O DE EMERGENCIA FUERA DE LA INSTITUCION.</t>
  </si>
  <si>
    <t xml:space="preserve">     SIN CLASIFICAR</t>
  </si>
  <si>
    <t>POBLACION EN ESPERA DE SER CLASIFICADA</t>
  </si>
  <si>
    <t xml:space="preserve">Institución Reg. Met. Bayamón (308) /448                   </t>
  </si>
  <si>
    <t>Proyecto Especial de Musica Vega Alta</t>
  </si>
  <si>
    <t>INST.REG MET.BAYAMON 308/448</t>
  </si>
  <si>
    <t xml:space="preserve">Institución Correccional Máxima Guayama        </t>
  </si>
  <si>
    <t>Institución Correccional Ponce 500</t>
  </si>
  <si>
    <t>Cambio el nombre de la Inst. Guayama 1000 por Inst. Correccional Máxima Guayama (15/5/11)</t>
  </si>
  <si>
    <t xml:space="preserve">*Abrio el Proyecto Especial de Música de Vega Alta el 11 de mayo 2011, </t>
  </si>
  <si>
    <t>Ademas hubo cambio de capacidad en diferentes instituciones.</t>
  </si>
  <si>
    <t>PROYECTO ESPECIAL DE MUSICA VEGA ALTA</t>
  </si>
  <si>
    <t>INST. REG MET. BAYAMON 308 (448)</t>
  </si>
  <si>
    <t xml:space="preserve">Institución Jóvenes Adultos Ponce (304)*                </t>
  </si>
  <si>
    <t>*Esta Institución alberga población Joven adulta y adulta</t>
  </si>
  <si>
    <t>JULIO 2011 A JUNIO DE 2012</t>
  </si>
  <si>
    <t>AÑO FISCAL 2011-2012</t>
  </si>
  <si>
    <t xml:space="preserve"> AGOSTO 2011</t>
  </si>
  <si>
    <t xml:space="preserve">                                                     </t>
  </si>
  <si>
    <t>3 DE AGOSTO 2011</t>
  </si>
  <si>
    <t>30 DE AGOSTO 2011</t>
  </si>
  <si>
    <t>PROMEDIO MENSUAL  AGOSTO 2011</t>
  </si>
  <si>
    <t>AGOSTO 2011</t>
  </si>
  <si>
    <t>INST. MAXIMA GUAYAMA 1000</t>
  </si>
  <si>
    <t>INST. JOVENES ADULTOS PONCE 304</t>
  </si>
  <si>
    <t>CENTRO DE TRAT. RES. ARECIBO</t>
  </si>
  <si>
    <t>31 de agosto de 2011</t>
  </si>
  <si>
    <t>16 de septiembre de 2011</t>
  </si>
  <si>
    <t>31 de agosto 2011</t>
  </si>
  <si>
    <t xml:space="preserve">Centro Ingr. Metrop. de Bayamón (705)     </t>
  </si>
</sst>
</file>

<file path=xl/styles.xml><?xml version="1.0" encoding="utf-8"?>
<styleSheet xmlns="http://schemas.openxmlformats.org/spreadsheetml/2006/main">
  <numFmts count="2">
    <numFmt numFmtId="41" formatCode="_(* #,##0_);_(* \(#,##0\);_(* &quot;-&quot;_);_(@_)"/>
    <numFmt numFmtId="164" formatCode="_-* #,##0\ _P_t_s_-;\-* #,##0\ _P_t_s_-;_-* &quot;-&quot;\ _P_t_s_-;_-@_-"/>
  </numFmts>
  <fonts count="44">
    <font>
      <sz val="11"/>
      <color theme="1"/>
      <name val="Calibri"/>
      <family val="2"/>
      <scheme val="minor"/>
    </font>
    <font>
      <b/>
      <sz val="11"/>
      <name val="Arial"/>
      <family val="2"/>
    </font>
    <font>
      <b/>
      <sz val="10"/>
      <name val="Arial"/>
      <family val="2"/>
    </font>
    <font>
      <b/>
      <sz val="12"/>
      <name val="Arial"/>
      <family val="2"/>
    </font>
    <font>
      <sz val="10"/>
      <name val="Arial"/>
      <family val="2"/>
    </font>
    <font>
      <sz val="10"/>
      <color indexed="8"/>
      <name val="Arial"/>
      <family val="2"/>
    </font>
    <font>
      <sz val="9"/>
      <name val="Arial"/>
      <family val="2"/>
    </font>
    <font>
      <sz val="8"/>
      <name val="Arial"/>
      <family val="2"/>
    </font>
    <font>
      <b/>
      <sz val="8"/>
      <name val="Arial"/>
      <family val="2"/>
    </font>
    <font>
      <sz val="8"/>
      <name val="MS Sans Serif"/>
      <family val="2"/>
    </font>
    <font>
      <sz val="7"/>
      <name val="MS Sans Serif"/>
      <family val="2"/>
    </font>
    <font>
      <b/>
      <i/>
      <sz val="10"/>
      <name val="MS Sans Serif"/>
      <family val="2"/>
    </font>
    <font>
      <b/>
      <sz val="8"/>
      <name val="MS Sans Serif"/>
      <family val="2"/>
    </font>
    <font>
      <b/>
      <sz val="9"/>
      <name val="Times"/>
    </font>
    <font>
      <b/>
      <sz val="8"/>
      <name val="Times"/>
    </font>
    <font>
      <sz val="8"/>
      <name val="Times"/>
    </font>
    <font>
      <b/>
      <sz val="9"/>
      <name val="MS Sans Serif"/>
      <family val="2"/>
    </font>
    <font>
      <sz val="7"/>
      <name val="Times"/>
    </font>
    <font>
      <sz val="7"/>
      <name val="Times New Roman"/>
      <family val="1"/>
    </font>
    <font>
      <b/>
      <sz val="9.5"/>
      <name val="MS Sans Serif"/>
      <family val="2"/>
    </font>
    <font>
      <sz val="8"/>
      <name val="Times New Roman"/>
      <family val="1"/>
    </font>
    <font>
      <sz val="9"/>
      <name val="Times"/>
    </font>
    <font>
      <sz val="9"/>
      <name val="MS Sans Serif"/>
      <family val="2"/>
    </font>
    <font>
      <sz val="10"/>
      <name val="Times"/>
    </font>
    <font>
      <sz val="6"/>
      <name val="Times New Roman"/>
      <family val="1"/>
    </font>
    <font>
      <b/>
      <sz val="6"/>
      <name val="Times New Roman"/>
      <family val="1"/>
    </font>
    <font>
      <sz val="6"/>
      <name val="MS Sans Serif"/>
      <family val="2"/>
    </font>
    <font>
      <sz val="9"/>
      <name val="Times New Roman"/>
      <family val="1"/>
    </font>
    <font>
      <sz val="8.5"/>
      <name val="MS Sans Serif"/>
      <family val="2"/>
    </font>
    <font>
      <sz val="10"/>
      <name val="MS Sans Serif"/>
      <family val="2"/>
    </font>
    <font>
      <b/>
      <sz val="10"/>
      <name val="Times"/>
    </font>
    <font>
      <sz val="11"/>
      <color theme="1"/>
      <name val="Calibri"/>
      <family val="2"/>
      <scheme val="minor"/>
    </font>
    <font>
      <sz val="10"/>
      <name val="Times New Roman"/>
      <family val="1"/>
    </font>
    <font>
      <b/>
      <sz val="9"/>
      <name val="Calibri"/>
      <family val="2"/>
    </font>
    <font>
      <sz val="9"/>
      <name val="Calibri"/>
      <family val="2"/>
    </font>
    <font>
      <sz val="10"/>
      <name val="Calibri"/>
      <family val="2"/>
    </font>
    <font>
      <sz val="9"/>
      <color rgb="FFFF0000"/>
      <name val="Arial"/>
      <family val="2"/>
    </font>
    <font>
      <u/>
      <sz val="9"/>
      <name val="Calibri"/>
      <family val="2"/>
    </font>
    <font>
      <b/>
      <i/>
      <sz val="9"/>
      <name val="Calibri"/>
      <family val="2"/>
    </font>
    <font>
      <b/>
      <sz val="12"/>
      <color rgb="FF669900"/>
      <name val="Calibri"/>
      <family val="2"/>
      <scheme val="minor"/>
    </font>
    <font>
      <sz val="10"/>
      <name val="Calibri"/>
      <family val="2"/>
      <scheme val="minor"/>
    </font>
    <font>
      <b/>
      <sz val="10"/>
      <name val="Calibri"/>
      <family val="2"/>
      <scheme val="minor"/>
    </font>
    <font>
      <vertAlign val="superscript"/>
      <sz val="10"/>
      <name val="Calibri"/>
      <family val="2"/>
    </font>
    <font>
      <sz val="7"/>
      <name val="Arial"/>
      <family val="2"/>
    </font>
  </fonts>
  <fills count="9">
    <fill>
      <patternFill patternType="none"/>
    </fill>
    <fill>
      <patternFill patternType="gray125"/>
    </fill>
    <fill>
      <patternFill patternType="solid">
        <fgColor indexed="26"/>
      </patternFill>
    </fill>
    <fill>
      <patternFill patternType="solid">
        <fgColor indexed="41"/>
        <bgColor indexed="64"/>
      </patternFill>
    </fill>
    <fill>
      <patternFill patternType="solid">
        <fgColor indexed="9"/>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115">
    <border>
      <left/>
      <right/>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bottom/>
      <diagonal/>
    </border>
    <border>
      <left style="thin">
        <color indexed="8"/>
      </left>
      <right style="medium">
        <color indexed="64"/>
      </right>
      <top/>
      <bottom/>
      <diagonal/>
    </border>
    <border>
      <left style="thin">
        <color indexed="8"/>
      </left>
      <right style="thin">
        <color indexed="8"/>
      </right>
      <top/>
      <bottom style="medium">
        <color indexed="8"/>
      </bottom>
      <diagonal/>
    </border>
    <border>
      <left style="thin">
        <color indexed="8"/>
      </left>
      <right style="medium">
        <color indexed="64"/>
      </right>
      <top/>
      <bottom style="medium">
        <color indexed="8"/>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medium">
        <color indexed="8"/>
      </top>
      <bottom/>
      <diagonal/>
    </border>
    <border>
      <left style="thin">
        <color indexed="8"/>
      </left>
      <right style="medium">
        <color indexed="64"/>
      </right>
      <top style="medium">
        <color indexed="8"/>
      </top>
      <bottom/>
      <diagonal/>
    </border>
    <border>
      <left style="medium">
        <color indexed="64"/>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8"/>
      </top>
      <bottom style="medium">
        <color indexed="8"/>
      </bottom>
      <diagonal/>
    </border>
    <border>
      <left style="thin">
        <color indexed="8"/>
      </left>
      <right style="thin">
        <color indexed="8"/>
      </right>
      <top style="medium">
        <color indexed="64"/>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8"/>
      </bottom>
      <diagonal/>
    </border>
    <border>
      <left style="medium">
        <color indexed="64"/>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thin">
        <color indexed="8"/>
      </left>
      <right style="medium">
        <color indexed="64"/>
      </right>
      <top style="medium">
        <color indexed="8"/>
      </top>
      <bottom style="medium">
        <color indexed="8"/>
      </bottom>
      <diagonal/>
    </border>
    <border>
      <left style="medium">
        <color indexed="64"/>
      </left>
      <right style="thin">
        <color indexed="8"/>
      </right>
      <top style="thin">
        <color indexed="64"/>
      </top>
      <bottom/>
      <diagonal/>
    </border>
    <border>
      <left style="medium">
        <color indexed="64"/>
      </left>
      <right style="thin">
        <color indexed="8"/>
      </right>
      <top style="thin">
        <color indexed="64"/>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medium">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medium">
        <color indexed="8"/>
      </bottom>
      <diagonal/>
    </border>
    <border>
      <left/>
      <right/>
      <top style="thin">
        <color indexed="64"/>
      </top>
      <bottom/>
      <diagonal/>
    </border>
    <border>
      <left style="thin">
        <color indexed="64"/>
      </left>
      <right/>
      <top/>
      <bottom/>
      <diagonal/>
    </border>
    <border>
      <left/>
      <right/>
      <top/>
      <bottom style="thin">
        <color indexed="64"/>
      </bottom>
      <diagonal/>
    </border>
    <border>
      <left style="thick">
        <color rgb="FFCCCC00"/>
      </left>
      <right style="double">
        <color rgb="FFCCCC00"/>
      </right>
      <top style="thick">
        <color rgb="FFCCCC00"/>
      </top>
      <bottom/>
      <diagonal/>
    </border>
    <border>
      <left/>
      <right style="thick">
        <color rgb="FFCCCC00"/>
      </right>
      <top style="thick">
        <color rgb="FFCCCC00"/>
      </top>
      <bottom/>
      <diagonal/>
    </border>
    <border>
      <left style="thick">
        <color rgb="FFCCCC00"/>
      </left>
      <right style="double">
        <color rgb="FFCCCC00"/>
      </right>
      <top/>
      <bottom/>
      <diagonal/>
    </border>
    <border>
      <left/>
      <right style="thick">
        <color rgb="FFCCCC00"/>
      </right>
      <top/>
      <bottom/>
      <diagonal/>
    </border>
    <border>
      <left style="thick">
        <color rgb="FFCCCC00"/>
      </left>
      <right style="double">
        <color rgb="FFCCCC00"/>
      </right>
      <top/>
      <bottom style="thick">
        <color rgb="FFCCCC00"/>
      </bottom>
      <diagonal/>
    </border>
    <border>
      <left/>
      <right style="thick">
        <color rgb="FFCCCC00"/>
      </right>
      <top/>
      <bottom style="thick">
        <color rgb="FFCCCC00"/>
      </bottom>
      <diagonal/>
    </border>
    <border>
      <left style="thin">
        <color indexed="8"/>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medium">
        <color indexed="64"/>
      </bottom>
      <diagonal/>
    </border>
  </borders>
  <cellStyleXfs count="2">
    <xf numFmtId="0" fontId="0" fillId="0" borderId="0"/>
    <xf numFmtId="41" fontId="31" fillId="0" borderId="0" applyFont="0" applyFill="0" applyBorder="0" applyAlignment="0" applyProtection="0"/>
  </cellStyleXfs>
  <cellXfs count="388">
    <xf numFmtId="0" fontId="0" fillId="0" borderId="0" xfId="0"/>
    <xf numFmtId="0" fontId="1" fillId="0" borderId="0" xfId="0" applyFont="1" applyFill="1" applyBorder="1" applyAlignment="1">
      <alignment horizontal="centerContinuous" vertical="top" wrapText="1"/>
    </xf>
    <xf numFmtId="0" fontId="1" fillId="0" borderId="0" xfId="0" applyFont="1" applyFill="1" applyAlignment="1">
      <alignment horizontal="centerContinuous" vertical="top" wrapText="1"/>
    </xf>
    <xf numFmtId="0" fontId="0" fillId="0" borderId="0" xfId="0" applyFill="1" applyAlignment="1">
      <alignment horizontal="centerContinuous" vertical="top" wrapText="1"/>
    </xf>
    <xf numFmtId="0" fontId="0" fillId="0" borderId="0" xfId="0" applyAlignment="1">
      <alignment wrapText="1"/>
    </xf>
    <xf numFmtId="0" fontId="0" fillId="0" borderId="0" xfId="0" applyFill="1" applyAlignment="1">
      <alignment vertical="top" wrapText="1"/>
    </xf>
    <xf numFmtId="0" fontId="0" fillId="0" borderId="0" xfId="0" applyAlignment="1"/>
    <xf numFmtId="0" fontId="2" fillId="0" borderId="0" xfId="0" applyFont="1"/>
    <xf numFmtId="0" fontId="7" fillId="0" borderId="0" xfId="0" applyFont="1" applyAlignment="1"/>
    <xf numFmtId="49" fontId="1" fillId="0" borderId="0" xfId="0" applyNumberFormat="1" applyFont="1" applyFill="1" applyBorder="1" applyAlignment="1">
      <alignment horizontal="centerContinuous" vertical="top" wrapText="1"/>
    </xf>
    <xf numFmtId="3" fontId="0" fillId="0" borderId="0" xfId="0" applyNumberFormat="1" applyFill="1" applyAlignment="1">
      <alignment horizontal="centerContinuous" vertical="top"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7" fillId="4" borderId="0" xfId="0" applyFont="1" applyFill="1" applyBorder="1" applyAlignment="1">
      <alignment horizontal="left" vertical="top"/>
    </xf>
    <xf numFmtId="41" fontId="9" fillId="0" borderId="0" xfId="1" applyFont="1" applyBorder="1" applyAlignment="1"/>
    <xf numFmtId="0" fontId="10" fillId="0" borderId="0" xfId="0" applyFont="1" applyBorder="1" applyAlignment="1"/>
    <xf numFmtId="0" fontId="7" fillId="4" borderId="0" xfId="0" applyFont="1" applyFill="1" applyBorder="1" applyAlignment="1">
      <alignment horizontal="left" vertical="top" wrapText="1"/>
    </xf>
    <xf numFmtId="0" fontId="7" fillId="0" borderId="0" xfId="0" applyFont="1" applyFill="1" applyBorder="1" applyAlignment="1">
      <alignment vertical="center"/>
    </xf>
    <xf numFmtId="49" fontId="2" fillId="0" borderId="0" xfId="0" applyNumberFormat="1" applyFont="1" applyAlignment="1">
      <alignment horizontal="centerContinuous" wrapText="1"/>
    </xf>
    <xf numFmtId="0" fontId="2" fillId="0" borderId="0" xfId="0" applyFont="1" applyAlignment="1">
      <alignment horizontal="centerContinuous" wrapText="1"/>
    </xf>
    <xf numFmtId="3" fontId="0" fillId="0" borderId="0" xfId="0" applyNumberFormat="1"/>
    <xf numFmtId="2" fontId="0" fillId="0" borderId="0" xfId="0" applyNumberFormat="1"/>
    <xf numFmtId="0" fontId="1" fillId="0" borderId="0" xfId="0" applyFont="1" applyAlignment="1">
      <alignment horizontal="centerContinuous" wrapText="1"/>
    </xf>
    <xf numFmtId="0" fontId="11" fillId="0" borderId="0" xfId="0" applyFont="1" applyAlignment="1">
      <alignment horizontal="centerContinuous" wrapText="1"/>
    </xf>
    <xf numFmtId="0" fontId="11" fillId="0" borderId="0" xfId="0" applyFont="1" applyAlignment="1">
      <alignment horizontal="centerContinuous"/>
    </xf>
    <xf numFmtId="0" fontId="0" fillId="0" borderId="0" xfId="0" applyBorder="1"/>
    <xf numFmtId="0" fontId="0" fillId="0" borderId="0" xfId="0" applyAlignment="1">
      <alignment horizontal="centerContinuous" wrapText="1"/>
    </xf>
    <xf numFmtId="164" fontId="12" fillId="0" borderId="0" xfId="0" applyNumberFormat="1" applyFont="1" applyAlignment="1">
      <alignment horizontal="left" wrapText="1"/>
    </xf>
    <xf numFmtId="0" fontId="12" fillId="0" borderId="0" xfId="0" applyFont="1" applyAlignment="1">
      <alignment horizontal="centerContinuous" wrapText="1"/>
    </xf>
    <xf numFmtId="164" fontId="12" fillId="0" borderId="0" xfId="0" applyNumberFormat="1" applyFont="1" applyAlignment="1">
      <alignment horizontal="centerContinuous" wrapText="1"/>
    </xf>
    <xf numFmtId="164" fontId="13" fillId="0" borderId="7" xfId="1" applyNumberFormat="1" applyFont="1" applyBorder="1" applyAlignment="1" applyProtection="1">
      <alignment horizontal="center"/>
      <protection hidden="1"/>
    </xf>
    <xf numFmtId="164" fontId="14" fillId="0" borderId="8" xfId="1" applyNumberFormat="1" applyFont="1" applyBorder="1" applyAlignment="1" applyProtection="1">
      <alignment horizontal="centerContinuous" wrapText="1"/>
      <protection hidden="1"/>
    </xf>
    <xf numFmtId="164" fontId="15" fillId="0" borderId="8" xfId="1" applyNumberFormat="1" applyFont="1" applyBorder="1" applyAlignment="1" applyProtection="1">
      <alignment horizontal="centerContinuous" vertical="center" wrapText="1"/>
      <protection hidden="1"/>
    </xf>
    <xf numFmtId="164" fontId="15" fillId="0" borderId="9" xfId="1" applyNumberFormat="1" applyFont="1" applyBorder="1" applyAlignment="1" applyProtection="1">
      <alignment horizontal="centerContinuous" vertical="center" wrapText="1"/>
      <protection hidden="1"/>
    </xf>
    <xf numFmtId="164" fontId="16" fillId="0" borderId="10" xfId="1" applyNumberFormat="1" applyFont="1" applyBorder="1" applyAlignment="1" applyProtection="1">
      <alignment horizontal="center"/>
      <protection hidden="1"/>
    </xf>
    <xf numFmtId="164" fontId="14" fillId="0" borderId="11" xfId="1" applyNumberFormat="1" applyFont="1" applyBorder="1" applyAlignment="1" applyProtection="1">
      <alignment horizontal="centerContinuous" wrapText="1"/>
      <protection hidden="1"/>
    </xf>
    <xf numFmtId="164" fontId="17" fillId="0" borderId="11" xfId="1" applyNumberFormat="1" applyFont="1" applyBorder="1" applyAlignment="1" applyProtection="1">
      <alignment horizontal="center" vertical="center" wrapText="1"/>
      <protection hidden="1"/>
    </xf>
    <xf numFmtId="164" fontId="17" fillId="0" borderId="11" xfId="1" applyNumberFormat="1" applyFont="1" applyBorder="1" applyAlignment="1" applyProtection="1">
      <alignment horizontal="center" vertical="center"/>
      <protection hidden="1"/>
    </xf>
    <xf numFmtId="164" fontId="17" fillId="0" borderId="12" xfId="1" applyNumberFormat="1" applyFont="1" applyBorder="1" applyAlignment="1" applyProtection="1">
      <alignment horizontal="center" vertical="center"/>
      <protection hidden="1"/>
    </xf>
    <xf numFmtId="164" fontId="18" fillId="0" borderId="0" xfId="0" applyNumberFormat="1" applyFont="1"/>
    <xf numFmtId="164" fontId="19" fillId="0" borderId="13" xfId="1" applyNumberFormat="1" applyFont="1" applyBorder="1" applyAlignment="1" applyProtection="1">
      <alignment horizontal="center"/>
      <protection hidden="1"/>
    </xf>
    <xf numFmtId="164" fontId="13" fillId="0" borderId="8" xfId="1" applyNumberFormat="1" applyFont="1" applyBorder="1" applyAlignment="1" applyProtection="1">
      <protection hidden="1"/>
    </xf>
    <xf numFmtId="164" fontId="13" fillId="0" borderId="9" xfId="1" applyNumberFormat="1" applyFont="1" applyBorder="1" applyAlignment="1" applyProtection="1">
      <protection hidden="1"/>
    </xf>
    <xf numFmtId="38" fontId="20" fillId="0" borderId="0" xfId="0" applyNumberFormat="1" applyFont="1"/>
    <xf numFmtId="164" fontId="16" fillId="0" borderId="14" xfId="1" applyNumberFormat="1" applyFont="1" applyBorder="1" applyAlignment="1" applyProtection="1">
      <alignment horizontal="center"/>
      <protection hidden="1"/>
    </xf>
    <xf numFmtId="164" fontId="21" fillId="0" borderId="15" xfId="1" applyNumberFormat="1" applyFont="1" applyBorder="1" applyAlignment="1" applyProtection="1">
      <protection hidden="1"/>
    </xf>
    <xf numFmtId="164" fontId="21" fillId="0" borderId="16" xfId="1" applyNumberFormat="1" applyFont="1" applyBorder="1" applyAlignment="1" applyProtection="1">
      <protection hidden="1"/>
    </xf>
    <xf numFmtId="164" fontId="20" fillId="0" borderId="0" xfId="0" applyNumberFormat="1" applyFont="1"/>
    <xf numFmtId="164" fontId="9" fillId="0" borderId="17" xfId="1" applyNumberFormat="1" applyFont="1" applyBorder="1" applyAlignment="1" applyProtection="1">
      <alignment horizontal="justify" wrapText="1"/>
      <protection hidden="1"/>
    </xf>
    <xf numFmtId="164" fontId="15" fillId="0" borderId="18" xfId="1" applyNumberFormat="1" applyFont="1" applyBorder="1" applyAlignment="1" applyProtection="1">
      <protection hidden="1"/>
    </xf>
    <xf numFmtId="164" fontId="15" fillId="0" borderId="18" xfId="1" applyNumberFormat="1" applyFont="1" applyFill="1" applyBorder="1" applyAlignment="1" applyProtection="1">
      <protection hidden="1"/>
    </xf>
    <xf numFmtId="164" fontId="15" fillId="0" borderId="19" xfId="1" applyNumberFormat="1" applyFont="1" applyFill="1" applyBorder="1" applyAlignment="1" applyProtection="1">
      <protection hidden="1"/>
    </xf>
    <xf numFmtId="0" fontId="20" fillId="0" borderId="0" xfId="0" applyFont="1"/>
    <xf numFmtId="164" fontId="15" fillId="0" borderId="20" xfId="1" applyNumberFormat="1" applyFont="1" applyBorder="1" applyAlignment="1" applyProtection="1">
      <protection hidden="1"/>
    </xf>
    <xf numFmtId="164" fontId="15" fillId="0" borderId="20" xfId="1" applyNumberFormat="1" applyFont="1" applyFill="1" applyBorder="1" applyAlignment="1" applyProtection="1">
      <protection hidden="1"/>
    </xf>
    <xf numFmtId="164" fontId="15" fillId="0" borderId="21" xfId="1" applyNumberFormat="1" applyFont="1" applyFill="1" applyBorder="1" applyAlignment="1" applyProtection="1">
      <protection hidden="1"/>
    </xf>
    <xf numFmtId="164" fontId="15" fillId="0" borderId="22" xfId="1" applyNumberFormat="1" applyFont="1" applyFill="1" applyBorder="1" applyAlignment="1" applyProtection="1">
      <protection hidden="1"/>
    </xf>
    <xf numFmtId="164" fontId="15" fillId="0" borderId="24" xfId="1" applyNumberFormat="1" applyFont="1" applyBorder="1" applyAlignment="1" applyProtection="1">
      <protection hidden="1"/>
    </xf>
    <xf numFmtId="164" fontId="15" fillId="0" borderId="24" xfId="1" applyNumberFormat="1" applyFont="1" applyFill="1" applyBorder="1" applyAlignment="1" applyProtection="1">
      <protection hidden="1"/>
    </xf>
    <xf numFmtId="164" fontId="15" fillId="0" borderId="25" xfId="1" applyNumberFormat="1" applyFont="1" applyFill="1" applyBorder="1" applyAlignment="1" applyProtection="1">
      <protection hidden="1"/>
    </xf>
    <xf numFmtId="164" fontId="0" fillId="0" borderId="0" xfId="0" applyNumberFormat="1"/>
    <xf numFmtId="164" fontId="9" fillId="0" borderId="26" xfId="1" applyNumberFormat="1" applyFont="1" applyBorder="1" applyAlignment="1" applyProtection="1">
      <alignment horizontal="justify" wrapText="1"/>
      <protection hidden="1"/>
    </xf>
    <xf numFmtId="164" fontId="17" fillId="0" borderId="20" xfId="1" applyNumberFormat="1" applyFont="1" applyFill="1" applyBorder="1" applyAlignment="1" applyProtection="1">
      <protection hidden="1"/>
    </xf>
    <xf numFmtId="164" fontId="15" fillId="0" borderId="20" xfId="1" applyNumberFormat="1" applyFont="1" applyFill="1" applyBorder="1" applyAlignment="1" applyProtection="1">
      <alignment wrapText="1"/>
      <protection hidden="1"/>
    </xf>
    <xf numFmtId="164" fontId="15" fillId="0" borderId="18" xfId="1" quotePrefix="1" applyNumberFormat="1" applyFont="1" applyFill="1" applyBorder="1" applyAlignment="1" applyProtection="1">
      <protection hidden="1"/>
    </xf>
    <xf numFmtId="164" fontId="17" fillId="0" borderId="24" xfId="1" applyNumberFormat="1" applyFont="1" applyFill="1" applyBorder="1" applyAlignment="1" applyProtection="1">
      <alignment wrapText="1"/>
      <protection hidden="1"/>
    </xf>
    <xf numFmtId="0" fontId="20" fillId="0" borderId="18" xfId="0" applyFont="1" applyFill="1" applyBorder="1" applyAlignment="1"/>
    <xf numFmtId="0" fontId="20" fillId="0" borderId="19" xfId="0" applyFont="1" applyFill="1" applyBorder="1" applyAlignment="1"/>
    <xf numFmtId="164" fontId="15" fillId="0" borderId="27" xfId="1" applyNumberFormat="1" applyFont="1" applyFill="1" applyBorder="1" applyAlignment="1" applyProtection="1">
      <protection hidden="1"/>
    </xf>
    <xf numFmtId="0" fontId="15" fillId="0" borderId="18" xfId="0" applyFont="1" applyFill="1" applyBorder="1" applyAlignment="1"/>
    <xf numFmtId="0" fontId="15" fillId="0" borderId="27" xfId="0" applyFont="1" applyFill="1" applyBorder="1" applyAlignment="1"/>
    <xf numFmtId="164" fontId="15" fillId="0" borderId="15" xfId="1" applyNumberFormat="1" applyFont="1" applyFill="1" applyBorder="1" applyAlignment="1" applyProtection="1">
      <protection hidden="1"/>
    </xf>
    <xf numFmtId="164" fontId="15" fillId="0" borderId="28" xfId="1" applyNumberFormat="1" applyFont="1" applyFill="1" applyBorder="1" applyAlignment="1" applyProtection="1">
      <protection hidden="1"/>
    </xf>
    <xf numFmtId="164" fontId="15" fillId="0" borderId="29" xfId="1" applyNumberFormat="1" applyFont="1" applyFill="1" applyBorder="1" applyAlignment="1" applyProtection="1">
      <protection hidden="1"/>
    </xf>
    <xf numFmtId="0" fontId="15" fillId="0" borderId="24" xfId="0" applyFont="1" applyFill="1" applyBorder="1" applyAlignment="1"/>
    <xf numFmtId="0" fontId="15" fillId="0" borderId="25" xfId="0" applyFont="1" applyFill="1" applyBorder="1" applyAlignment="1"/>
    <xf numFmtId="0" fontId="20" fillId="0" borderId="27" xfId="0" applyFont="1" applyFill="1" applyBorder="1" applyAlignment="1"/>
    <xf numFmtId="0" fontId="0" fillId="0" borderId="18" xfId="0" applyFill="1" applyBorder="1" applyAlignment="1"/>
    <xf numFmtId="164" fontId="23" fillId="0" borderId="0" xfId="0" applyNumberFormat="1" applyFont="1"/>
    <xf numFmtId="164" fontId="21" fillId="0" borderId="18" xfId="1" applyNumberFormat="1" applyFont="1" applyBorder="1" applyAlignment="1" applyProtection="1">
      <protection hidden="1"/>
    </xf>
    <xf numFmtId="0" fontId="23" fillId="0" borderId="0" xfId="0" applyFont="1"/>
    <xf numFmtId="164" fontId="9" fillId="0" borderId="13" xfId="1" applyNumberFormat="1" applyFont="1" applyFill="1" applyBorder="1" applyAlignment="1" applyProtection="1">
      <alignment horizontal="justify" wrapText="1"/>
      <protection hidden="1"/>
    </xf>
    <xf numFmtId="164" fontId="21" fillId="0" borderId="30" xfId="1" applyNumberFormat="1" applyFont="1" applyBorder="1" applyAlignment="1" applyProtection="1">
      <protection hidden="1"/>
    </xf>
    <xf numFmtId="0" fontId="20" fillId="0" borderId="30" xfId="0" applyFont="1" applyFill="1" applyBorder="1" applyAlignment="1"/>
    <xf numFmtId="0" fontId="20" fillId="0" borderId="31" xfId="0" applyFont="1" applyFill="1" applyBorder="1" applyAlignment="1"/>
    <xf numFmtId="0" fontId="18" fillId="0" borderId="0" xfId="0" applyFont="1"/>
    <xf numFmtId="0" fontId="24" fillId="0" borderId="0" xfId="0" applyFont="1"/>
    <xf numFmtId="0" fontId="25" fillId="0" borderId="0" xfId="0" applyFont="1"/>
    <xf numFmtId="0" fontId="24" fillId="0" borderId="0" xfId="0" applyFont="1" applyAlignment="1"/>
    <xf numFmtId="0" fontId="24" fillId="0" borderId="0" xfId="0" applyFont="1" applyAlignment="1">
      <alignment vertical="center"/>
    </xf>
    <xf numFmtId="0" fontId="26" fillId="0" borderId="0" xfId="0" applyFont="1"/>
    <xf numFmtId="0" fontId="26" fillId="0" borderId="0" xfId="0" applyFont="1" applyAlignment="1"/>
    <xf numFmtId="0" fontId="24" fillId="0" borderId="0" xfId="0" applyFont="1" applyAlignment="1">
      <alignment horizontal="centerContinuous"/>
    </xf>
    <xf numFmtId="0" fontId="24" fillId="0" borderId="0" xfId="0" applyFont="1" applyAlignment="1">
      <alignment horizontal="centerContinuous" wrapText="1"/>
    </xf>
    <xf numFmtId="0" fontId="24" fillId="0" borderId="0" xfId="0" applyFont="1" applyAlignment="1">
      <alignment horizontal="left"/>
    </xf>
    <xf numFmtId="0" fontId="23" fillId="0" borderId="24" xfId="0" applyFont="1" applyBorder="1" applyAlignment="1">
      <alignment horizontal="center"/>
    </xf>
    <xf numFmtId="38" fontId="13" fillId="0" borderId="32" xfId="1" applyNumberFormat="1" applyFont="1" applyBorder="1" applyAlignment="1" applyProtection="1">
      <alignment horizontal="center"/>
      <protection hidden="1"/>
    </xf>
    <xf numFmtId="38" fontId="14" fillId="0" borderId="33" xfId="1" applyNumberFormat="1" applyFont="1" applyBorder="1" applyAlignment="1" applyProtection="1">
      <alignment horizontal="centerContinuous" wrapText="1"/>
      <protection hidden="1"/>
    </xf>
    <xf numFmtId="38" fontId="15" fillId="0" borderId="34" xfId="1" applyNumberFormat="1" applyFont="1" applyBorder="1" applyAlignment="1" applyProtection="1">
      <alignment horizontal="center" vertical="center" wrapText="1"/>
      <protection hidden="1"/>
    </xf>
    <xf numFmtId="38" fontId="15" fillId="0" borderId="34" xfId="1" applyNumberFormat="1" applyFont="1" applyBorder="1" applyAlignment="1" applyProtection="1">
      <alignment horizontal="center" vertical="center"/>
      <protection hidden="1"/>
    </xf>
    <xf numFmtId="38" fontId="15" fillId="0" borderId="35" xfId="1" applyNumberFormat="1" applyFont="1" applyBorder="1" applyAlignment="1" applyProtection="1">
      <alignment horizontal="center" vertical="center"/>
      <protection hidden="1"/>
    </xf>
    <xf numFmtId="38" fontId="16" fillId="0" borderId="36" xfId="1" applyNumberFormat="1" applyFont="1" applyBorder="1" applyAlignment="1" applyProtection="1">
      <alignment horizontal="center"/>
      <protection hidden="1"/>
    </xf>
    <xf numFmtId="38" fontId="30" fillId="0" borderId="37" xfId="1" applyNumberFormat="1" applyFont="1" applyBorder="1" applyAlignment="1" applyProtection="1">
      <alignment horizontal="center"/>
      <protection hidden="1"/>
    </xf>
    <xf numFmtId="38" fontId="30" fillId="0" borderId="38" xfId="1" applyNumberFormat="1" applyFont="1" applyBorder="1" applyAlignment="1" applyProtection="1">
      <alignment horizontal="center"/>
      <protection hidden="1"/>
    </xf>
    <xf numFmtId="38" fontId="30" fillId="0" borderId="39" xfId="1" applyNumberFormat="1" applyFont="1" applyBorder="1" applyAlignment="1" applyProtection="1">
      <alignment horizontal="center"/>
      <protection hidden="1"/>
    </xf>
    <xf numFmtId="38" fontId="30" fillId="0" borderId="40" xfId="1" applyNumberFormat="1" applyFont="1" applyBorder="1" applyAlignment="1" applyProtection="1">
      <alignment horizontal="center"/>
      <protection hidden="1"/>
    </xf>
    <xf numFmtId="38" fontId="0" fillId="0" borderId="0" xfId="0" applyNumberFormat="1"/>
    <xf numFmtId="38" fontId="16" fillId="0" borderId="41" xfId="1" applyNumberFormat="1" applyFont="1" applyBorder="1" applyAlignment="1" applyProtection="1">
      <alignment horizontal="center"/>
      <protection hidden="1"/>
    </xf>
    <xf numFmtId="38" fontId="21" fillId="0" borderId="42" xfId="1" applyNumberFormat="1" applyFont="1" applyBorder="1" applyAlignment="1" applyProtection="1">
      <alignment horizontal="center"/>
      <protection hidden="1"/>
    </xf>
    <xf numFmtId="38" fontId="21" fillId="0" borderId="43" xfId="1" applyNumberFormat="1" applyFont="1" applyBorder="1" applyAlignment="1" applyProtection="1">
      <alignment horizontal="center"/>
      <protection hidden="1"/>
    </xf>
    <xf numFmtId="38" fontId="21" fillId="0" borderId="44" xfId="1" applyNumberFormat="1" applyFont="1" applyBorder="1" applyAlignment="1" applyProtection="1">
      <alignment horizontal="center"/>
      <protection hidden="1"/>
    </xf>
    <xf numFmtId="0" fontId="28" fillId="0" borderId="0" xfId="0" applyFont="1"/>
    <xf numFmtId="38" fontId="17" fillId="0" borderId="0" xfId="1" applyNumberFormat="1" applyFont="1" applyBorder="1" applyAlignment="1" applyProtection="1">
      <alignment horizontal="justify" vertical="center" wrapText="1"/>
      <protection hidden="1"/>
    </xf>
    <xf numFmtId="38" fontId="28" fillId="0" borderId="17" xfId="1" applyNumberFormat="1" applyFont="1" applyBorder="1" applyAlignment="1" applyProtection="1">
      <alignment horizontal="justify" wrapText="1"/>
      <protection hidden="1"/>
    </xf>
    <xf numFmtId="38" fontId="23" fillId="0" borderId="45" xfId="1" applyNumberFormat="1" applyFont="1" applyBorder="1" applyAlignment="1" applyProtection="1">
      <alignment horizontal="center"/>
      <protection hidden="1"/>
    </xf>
    <xf numFmtId="38" fontId="23" fillId="0" borderId="46" xfId="1" applyNumberFormat="1" applyFont="1" applyFill="1" applyBorder="1" applyAlignment="1" applyProtection="1">
      <alignment horizontal="center"/>
      <protection hidden="1"/>
    </xf>
    <xf numFmtId="38" fontId="23" fillId="0" borderId="46" xfId="1" applyNumberFormat="1" applyFont="1" applyBorder="1" applyAlignment="1" applyProtection="1">
      <alignment horizontal="center"/>
      <protection hidden="1"/>
    </xf>
    <xf numFmtId="38" fontId="23" fillId="0" borderId="19" xfId="1" applyNumberFormat="1" applyFont="1" applyBorder="1" applyAlignment="1" applyProtection="1">
      <alignment horizontal="center"/>
      <protection hidden="1"/>
    </xf>
    <xf numFmtId="38" fontId="23" fillId="0" borderId="46" xfId="1" quotePrefix="1" applyNumberFormat="1" applyFont="1" applyFill="1" applyBorder="1" applyAlignment="1" applyProtection="1">
      <alignment horizontal="center"/>
      <protection hidden="1"/>
    </xf>
    <xf numFmtId="38" fontId="23" fillId="0" borderId="46" xfId="1" quotePrefix="1" applyNumberFormat="1" applyFont="1" applyBorder="1" applyAlignment="1" applyProtection="1">
      <alignment horizontal="center"/>
      <protection hidden="1"/>
    </xf>
    <xf numFmtId="38" fontId="23" fillId="0" borderId="19" xfId="1" quotePrefix="1" applyNumberFormat="1" applyFont="1" applyBorder="1" applyAlignment="1" applyProtection="1">
      <alignment horizontal="center"/>
      <protection hidden="1"/>
    </xf>
    <xf numFmtId="38" fontId="15" fillId="0" borderId="47" xfId="1" applyNumberFormat="1" applyFont="1" applyBorder="1" applyAlignment="1" applyProtection="1">
      <alignment horizontal="center" vertical="center" wrapText="1"/>
      <protection hidden="1"/>
    </xf>
    <xf numFmtId="38" fontId="27" fillId="0" borderId="0" xfId="0" applyNumberFormat="1" applyFont="1"/>
    <xf numFmtId="38" fontId="23" fillId="0" borderId="18" xfId="1" applyNumberFormat="1" applyFont="1" applyFill="1" applyBorder="1" applyAlignment="1" applyProtection="1">
      <alignment horizontal="center"/>
      <protection hidden="1"/>
    </xf>
    <xf numFmtId="38" fontId="23" fillId="0" borderId="48" xfId="1" applyNumberFormat="1" applyFont="1" applyFill="1" applyBorder="1" applyAlignment="1" applyProtection="1">
      <alignment horizontal="center"/>
      <protection hidden="1"/>
    </xf>
    <xf numFmtId="38" fontId="23" fillId="0" borderId="48" xfId="1" applyNumberFormat="1" applyFont="1" applyBorder="1" applyAlignment="1" applyProtection="1">
      <alignment horizontal="center"/>
      <protection hidden="1"/>
    </xf>
    <xf numFmtId="38" fontId="23" fillId="0" borderId="22" xfId="1" applyNumberFormat="1" applyFont="1" applyBorder="1" applyAlignment="1" applyProtection="1">
      <alignment horizontal="center"/>
      <protection hidden="1"/>
    </xf>
    <xf numFmtId="38" fontId="15" fillId="0" borderId="47" xfId="1" applyNumberFormat="1" applyFont="1" applyBorder="1" applyAlignment="1" applyProtection="1">
      <alignment horizontal="center" vertical="center"/>
      <protection hidden="1"/>
    </xf>
    <xf numFmtId="38" fontId="23" fillId="0" borderId="0" xfId="1" applyNumberFormat="1" applyFont="1" applyBorder="1" applyAlignment="1" applyProtection="1">
      <alignment horizontal="right" vertical="center" wrapText="1"/>
      <protection hidden="1"/>
    </xf>
    <xf numFmtId="38" fontId="28" fillId="0" borderId="23" xfId="1" applyNumberFormat="1" applyFont="1" applyBorder="1" applyAlignment="1" applyProtection="1">
      <alignment horizontal="justify" wrapText="1"/>
      <protection hidden="1"/>
    </xf>
    <xf numFmtId="38" fontId="23" fillId="0" borderId="49" xfId="1" applyNumberFormat="1" applyFont="1" applyFill="1" applyBorder="1" applyAlignment="1" applyProtection="1">
      <alignment horizontal="center"/>
      <protection hidden="1"/>
    </xf>
    <xf numFmtId="38" fontId="23" fillId="0" borderId="49" xfId="1" applyNumberFormat="1" applyFont="1" applyBorder="1" applyAlignment="1" applyProtection="1">
      <alignment horizontal="center"/>
      <protection hidden="1"/>
    </xf>
    <xf numFmtId="38" fontId="23" fillId="0" borderId="25" xfId="1" applyNumberFormat="1" applyFont="1" applyBorder="1" applyAlignment="1" applyProtection="1">
      <alignment horizontal="center"/>
      <protection hidden="1"/>
    </xf>
    <xf numFmtId="38" fontId="15" fillId="0" borderId="8" xfId="1" applyNumberFormat="1" applyFont="1" applyBorder="1" applyAlignment="1" applyProtection="1">
      <alignment horizontal="center" vertical="center"/>
      <protection hidden="1"/>
    </xf>
    <xf numFmtId="38" fontId="28" fillId="0" borderId="23" xfId="1" applyNumberFormat="1" applyFont="1" applyBorder="1" applyAlignment="1" applyProtection="1">
      <alignment horizontal="left" wrapText="1"/>
      <protection hidden="1"/>
    </xf>
    <xf numFmtId="38" fontId="28" fillId="0" borderId="17" xfId="1" applyNumberFormat="1" applyFont="1" applyBorder="1" applyAlignment="1" applyProtection="1">
      <alignment horizontal="left" wrapText="1"/>
      <protection hidden="1"/>
    </xf>
    <xf numFmtId="38" fontId="15" fillId="0" borderId="21" xfId="1" applyNumberFormat="1" applyFont="1" applyFill="1" applyBorder="1" applyAlignment="1" applyProtection="1">
      <alignment horizontal="center" vertical="center"/>
      <protection hidden="1"/>
    </xf>
    <xf numFmtId="38" fontId="9" fillId="0" borderId="26" xfId="1" applyNumberFormat="1" applyFont="1" applyBorder="1" applyAlignment="1" applyProtection="1">
      <alignment horizontal="left"/>
      <protection hidden="1"/>
    </xf>
    <xf numFmtId="38" fontId="15" fillId="0" borderId="46" xfId="1" applyNumberFormat="1" applyFont="1" applyFill="1" applyBorder="1" applyAlignment="1" applyProtection="1">
      <alignment horizontal="left"/>
      <protection hidden="1"/>
    </xf>
    <xf numFmtId="38" fontId="15" fillId="0" borderId="18" xfId="1" applyNumberFormat="1" applyFont="1" applyFill="1" applyBorder="1" applyAlignment="1" applyProtection="1">
      <alignment horizontal="left"/>
      <protection hidden="1"/>
    </xf>
    <xf numFmtId="38" fontId="15" fillId="0" borderId="48" xfId="1" applyNumberFormat="1" applyFont="1" applyFill="1" applyBorder="1" applyAlignment="1" applyProtection="1">
      <alignment horizontal="left"/>
      <protection hidden="1"/>
    </xf>
    <xf numFmtId="38" fontId="15" fillId="0" borderId="48" xfId="1" applyNumberFormat="1" applyFont="1" applyBorder="1" applyAlignment="1" applyProtection="1">
      <alignment horizontal="left"/>
      <protection hidden="1"/>
    </xf>
    <xf numFmtId="38" fontId="15" fillId="0" borderId="48" xfId="1" applyNumberFormat="1" applyFont="1" applyBorder="1" applyAlignment="1" applyProtection="1">
      <alignment horizontal="center"/>
      <protection hidden="1"/>
    </xf>
    <xf numFmtId="38" fontId="15" fillId="0" borderId="22" xfId="1" applyNumberFormat="1" applyFont="1" applyBorder="1" applyAlignment="1" applyProtection="1">
      <alignment horizontal="left"/>
      <protection hidden="1"/>
    </xf>
    <xf numFmtId="38" fontId="15" fillId="0" borderId="50" xfId="1" applyNumberFormat="1" applyFont="1" applyBorder="1" applyAlignment="1" applyProtection="1">
      <alignment horizontal="center" vertical="center" wrapText="1"/>
      <protection hidden="1"/>
    </xf>
    <xf numFmtId="38" fontId="9" fillId="0" borderId="26" xfId="1" applyNumberFormat="1" applyFont="1" applyBorder="1" applyAlignment="1" applyProtection="1">
      <alignment horizontal="justify" wrapText="1"/>
      <protection hidden="1"/>
    </xf>
    <xf numFmtId="0" fontId="9" fillId="0" borderId="0" xfId="0" applyFont="1" applyAlignment="1">
      <alignment horizontal="left"/>
    </xf>
    <xf numFmtId="38" fontId="15" fillId="0" borderId="8" xfId="1" applyNumberFormat="1" applyFont="1" applyBorder="1" applyAlignment="1" applyProtection="1">
      <alignment horizontal="center" vertical="center" wrapText="1"/>
      <protection hidden="1"/>
    </xf>
    <xf numFmtId="38" fontId="9" fillId="0" borderId="17" xfId="1" applyNumberFormat="1" applyFont="1" applyBorder="1" applyAlignment="1" applyProtection="1">
      <alignment horizontal="justify" wrapText="1"/>
      <protection hidden="1"/>
    </xf>
    <xf numFmtId="38" fontId="23" fillId="0" borderId="51" xfId="1" applyNumberFormat="1" applyFont="1" applyFill="1" applyBorder="1" applyAlignment="1" applyProtection="1">
      <alignment horizontal="center"/>
      <protection hidden="1"/>
    </xf>
    <xf numFmtId="38" fontId="23" fillId="0" borderId="51" xfId="1" applyNumberFormat="1" applyFont="1" applyBorder="1" applyAlignment="1" applyProtection="1">
      <alignment horizontal="center"/>
      <protection hidden="1"/>
    </xf>
    <xf numFmtId="38" fontId="23" fillId="0" borderId="52" xfId="1" applyNumberFormat="1" applyFont="1" applyBorder="1" applyAlignment="1" applyProtection="1">
      <alignment horizontal="center"/>
      <protection hidden="1"/>
    </xf>
    <xf numFmtId="38" fontId="23" fillId="0" borderId="18" xfId="1" quotePrefix="1" applyNumberFormat="1" applyFont="1" applyFill="1" applyBorder="1" applyAlignment="1" applyProtection="1">
      <alignment horizontal="center"/>
      <protection hidden="1"/>
    </xf>
    <xf numFmtId="38" fontId="23" fillId="0" borderId="27" xfId="1" quotePrefix="1" applyNumberFormat="1" applyFont="1" applyBorder="1" applyAlignment="1" applyProtection="1">
      <alignment horizontal="center"/>
      <protection hidden="1"/>
    </xf>
    <xf numFmtId="38" fontId="28" fillId="0" borderId="17" xfId="1" applyNumberFormat="1" applyFont="1" applyBorder="1" applyProtection="1">
      <protection hidden="1"/>
    </xf>
    <xf numFmtId="0" fontId="0" fillId="0" borderId="46" xfId="0" applyFill="1" applyBorder="1" applyAlignment="1">
      <alignment horizontal="center"/>
    </xf>
    <xf numFmtId="0" fontId="0" fillId="0" borderId="18" xfId="0" applyFill="1" applyBorder="1" applyAlignment="1">
      <alignment horizontal="center"/>
    </xf>
    <xf numFmtId="0" fontId="0" fillId="0" borderId="18" xfId="0" applyBorder="1" applyAlignment="1">
      <alignment horizontal="center"/>
    </xf>
    <xf numFmtId="0" fontId="0" fillId="0" borderId="27" xfId="0" applyBorder="1" applyAlignment="1">
      <alignment horizontal="center"/>
    </xf>
    <xf numFmtId="38" fontId="15" fillId="0" borderId="51" xfId="1" applyNumberFormat="1" applyFont="1" applyFill="1" applyBorder="1" applyAlignment="1" applyProtection="1">
      <alignment horizontal="center" vertical="center" wrapText="1"/>
      <protection hidden="1"/>
    </xf>
    <xf numFmtId="38" fontId="23" fillId="0" borderId="18" xfId="1" applyNumberFormat="1" applyFont="1" applyBorder="1" applyAlignment="1" applyProtection="1">
      <alignment horizontal="center"/>
      <protection hidden="1"/>
    </xf>
    <xf numFmtId="0" fontId="23" fillId="0" borderId="46" xfId="0" applyFont="1" applyFill="1" applyBorder="1" applyAlignment="1">
      <alignment horizontal="center"/>
    </xf>
    <xf numFmtId="0" fontId="23" fillId="0" borderId="18" xfId="0" applyFont="1" applyFill="1" applyBorder="1" applyAlignment="1">
      <alignment horizontal="center"/>
    </xf>
    <xf numFmtId="0" fontId="23" fillId="0" borderId="18" xfId="0" applyFont="1" applyBorder="1" applyAlignment="1">
      <alignment horizontal="center"/>
    </xf>
    <xf numFmtId="0" fontId="23" fillId="0" borderId="27" xfId="0" applyFont="1" applyBorder="1" applyAlignment="1">
      <alignment horizontal="center"/>
    </xf>
    <xf numFmtId="38" fontId="23" fillId="0" borderId="20" xfId="1" applyNumberFormat="1" applyFont="1" applyFill="1" applyBorder="1" applyAlignment="1" applyProtection="1">
      <alignment horizontal="center"/>
      <protection hidden="1"/>
    </xf>
    <xf numFmtId="38" fontId="23" fillId="0" borderId="20" xfId="1" applyNumberFormat="1" applyFont="1" applyBorder="1" applyAlignment="1" applyProtection="1">
      <alignment horizontal="center"/>
      <protection hidden="1"/>
    </xf>
    <xf numFmtId="38" fontId="23" fillId="0" borderId="53" xfId="1" applyNumberFormat="1" applyFont="1" applyBorder="1" applyAlignment="1" applyProtection="1">
      <alignment horizontal="center"/>
      <protection hidden="1"/>
    </xf>
    <xf numFmtId="38" fontId="16" fillId="0" borderId="54" xfId="1" applyNumberFormat="1" applyFont="1" applyBorder="1" applyAlignment="1" applyProtection="1">
      <alignment horizontal="center"/>
      <protection hidden="1"/>
    </xf>
    <xf numFmtId="38" fontId="23" fillId="0" borderId="42" xfId="1" applyNumberFormat="1" applyFont="1" applyBorder="1" applyAlignment="1" applyProtection="1">
      <alignment horizontal="center"/>
      <protection hidden="1"/>
    </xf>
    <xf numFmtId="38" fontId="23" fillId="0" borderId="55" xfId="1" applyNumberFormat="1" applyFont="1" applyFill="1" applyBorder="1" applyAlignment="1" applyProtection="1">
      <alignment horizontal="center"/>
      <protection hidden="1"/>
    </xf>
    <xf numFmtId="38" fontId="23" fillId="0" borderId="56" xfId="1" applyNumberFormat="1" applyFont="1" applyFill="1" applyBorder="1" applyAlignment="1" applyProtection="1">
      <alignment horizontal="center"/>
      <protection hidden="1"/>
    </xf>
    <xf numFmtId="38" fontId="23" fillId="0" borderId="56" xfId="1" applyNumberFormat="1" applyFont="1" applyBorder="1" applyAlignment="1" applyProtection="1">
      <alignment horizontal="center"/>
      <protection hidden="1"/>
    </xf>
    <xf numFmtId="38" fontId="23" fillId="0" borderId="16" xfId="1" applyNumberFormat="1" applyFont="1" applyBorder="1" applyAlignment="1" applyProtection="1">
      <alignment horizontal="center"/>
      <protection hidden="1"/>
    </xf>
    <xf numFmtId="0" fontId="29" fillId="0" borderId="0" xfId="0" applyFont="1"/>
    <xf numFmtId="38" fontId="23" fillId="0" borderId="57" xfId="1" applyNumberFormat="1" applyFont="1" applyFill="1" applyBorder="1" applyAlignment="1" applyProtection="1">
      <alignment horizontal="center"/>
      <protection hidden="1"/>
    </xf>
    <xf numFmtId="0" fontId="23" fillId="0" borderId="49" xfId="0" applyFont="1" applyFill="1" applyBorder="1" applyAlignment="1">
      <alignment horizontal="center"/>
    </xf>
    <xf numFmtId="0" fontId="23" fillId="0" borderId="24" xfId="0" applyFont="1" applyFill="1" applyBorder="1" applyAlignment="1">
      <alignment horizontal="center"/>
    </xf>
    <xf numFmtId="0" fontId="23" fillId="0" borderId="58" xfId="0" applyFont="1" applyBorder="1" applyAlignment="1">
      <alignment horizontal="center"/>
    </xf>
    <xf numFmtId="0" fontId="23" fillId="0" borderId="49" xfId="0" applyFont="1" applyBorder="1" applyAlignment="1">
      <alignment horizontal="center"/>
    </xf>
    <xf numFmtId="0" fontId="23" fillId="0" borderId="25" xfId="0" applyFont="1" applyBorder="1" applyAlignment="1">
      <alignment horizontal="center"/>
    </xf>
    <xf numFmtId="38" fontId="9" fillId="0" borderId="17" xfId="1" applyNumberFormat="1" applyFont="1" applyBorder="1" applyProtection="1">
      <protection hidden="1"/>
    </xf>
    <xf numFmtId="38" fontId="21" fillId="0" borderId="48" xfId="1" applyNumberFormat="1" applyFont="1" applyFill="1" applyBorder="1" applyAlignment="1" applyProtection="1">
      <alignment horizontal="center"/>
      <protection hidden="1"/>
    </xf>
    <xf numFmtId="38" fontId="21" fillId="0" borderId="20" xfId="1" applyNumberFormat="1" applyFont="1" applyFill="1" applyBorder="1" applyAlignment="1" applyProtection="1">
      <alignment horizontal="center"/>
      <protection hidden="1"/>
    </xf>
    <xf numFmtId="38" fontId="21" fillId="0" borderId="20" xfId="1" applyNumberFormat="1" applyFont="1" applyBorder="1" applyAlignment="1" applyProtection="1">
      <alignment horizontal="center"/>
      <protection hidden="1"/>
    </xf>
    <xf numFmtId="38" fontId="21" fillId="0" borderId="53" xfId="1" applyNumberFormat="1" applyFont="1" applyBorder="1" applyAlignment="1" applyProtection="1">
      <alignment horizontal="center"/>
      <protection hidden="1"/>
    </xf>
    <xf numFmtId="0" fontId="15" fillId="0" borderId="0" xfId="0" applyFont="1"/>
    <xf numFmtId="38" fontId="21" fillId="0" borderId="46" xfId="1" applyNumberFormat="1" applyFont="1" applyFill="1" applyBorder="1" applyAlignment="1" applyProtection="1">
      <alignment horizontal="center"/>
      <protection hidden="1"/>
    </xf>
    <xf numFmtId="38" fontId="21" fillId="0" borderId="18" xfId="1" applyNumberFormat="1" applyFont="1" applyFill="1" applyBorder="1" applyAlignment="1" applyProtection="1">
      <alignment horizontal="center"/>
      <protection hidden="1"/>
    </xf>
    <xf numFmtId="38" fontId="21" fillId="0" borderId="18" xfId="1" applyNumberFormat="1" applyFont="1" applyBorder="1" applyAlignment="1" applyProtection="1">
      <alignment horizontal="center"/>
      <protection hidden="1"/>
    </xf>
    <xf numFmtId="38" fontId="21" fillId="0" borderId="27" xfId="1" applyNumberFormat="1" applyFont="1" applyBorder="1" applyAlignment="1" applyProtection="1">
      <alignment horizontal="center"/>
      <protection hidden="1"/>
    </xf>
    <xf numFmtId="38" fontId="9" fillId="0" borderId="13" xfId="1" applyNumberFormat="1" applyFont="1" applyFill="1" applyBorder="1" applyAlignment="1" applyProtection="1">
      <alignment horizontal="justify" wrapText="1"/>
      <protection hidden="1"/>
    </xf>
    <xf numFmtId="38" fontId="9" fillId="0" borderId="59" xfId="1" applyNumberFormat="1" applyFont="1" applyBorder="1" applyAlignment="1" applyProtection="1">
      <alignment horizontal="justify" wrapText="1"/>
      <protection hidden="1"/>
    </xf>
    <xf numFmtId="38" fontId="23" fillId="0" borderId="60" xfId="1" applyNumberFormat="1" applyFont="1" applyBorder="1" applyAlignment="1" applyProtection="1">
      <alignment horizontal="center"/>
      <protection hidden="1"/>
    </xf>
    <xf numFmtId="0" fontId="0" fillId="0" borderId="61" xfId="0" applyFill="1" applyBorder="1" applyAlignment="1">
      <alignment horizontal="center"/>
    </xf>
    <xf numFmtId="0" fontId="0" fillId="0" borderId="30" xfId="0" applyFill="1" applyBorder="1" applyAlignment="1">
      <alignment horizontal="center"/>
    </xf>
    <xf numFmtId="0" fontId="0" fillId="0" borderId="30" xfId="0" applyBorder="1" applyAlignment="1">
      <alignment horizontal="center"/>
    </xf>
    <xf numFmtId="0" fontId="0" fillId="0" borderId="62" xfId="0" applyBorder="1" applyAlignment="1">
      <alignment horizontal="center"/>
    </xf>
    <xf numFmtId="38" fontId="9" fillId="0" borderId="0" xfId="1" applyNumberFormat="1" applyFont="1" applyFill="1" applyBorder="1" applyAlignment="1" applyProtection="1">
      <alignment horizontal="justify" wrapText="1"/>
      <protection hidden="1"/>
    </xf>
    <xf numFmtId="38" fontId="10" fillId="0" borderId="0" xfId="1" applyNumberFormat="1" applyFont="1" applyFill="1" applyBorder="1" applyProtection="1">
      <protection hidden="1"/>
    </xf>
    <xf numFmtId="38" fontId="10" fillId="0" borderId="0" xfId="1" applyNumberFormat="1" applyFont="1" applyFill="1" applyBorder="1" applyAlignment="1" applyProtection="1">
      <alignment vertical="top"/>
      <protection hidden="1"/>
    </xf>
    <xf numFmtId="164" fontId="9" fillId="0" borderId="23" xfId="1" applyNumberFormat="1" applyFont="1" applyBorder="1" applyAlignment="1" applyProtection="1">
      <alignment horizontal="left" wrapText="1"/>
      <protection hidden="1"/>
    </xf>
    <xf numFmtId="164" fontId="9" fillId="0" borderId="17" xfId="1" applyNumberFormat="1" applyFont="1" applyBorder="1" applyAlignment="1" applyProtection="1">
      <alignment horizontal="left" wrapText="1"/>
      <protection hidden="1"/>
    </xf>
    <xf numFmtId="164" fontId="22" fillId="0" borderId="63" xfId="1" applyNumberFormat="1" applyFont="1" applyBorder="1" applyAlignment="1" applyProtection="1">
      <alignment horizontal="left"/>
      <protection hidden="1"/>
    </xf>
    <xf numFmtId="164" fontId="22" fillId="0" borderId="17" xfId="1" applyNumberFormat="1" applyFont="1" applyBorder="1" applyProtection="1">
      <protection hidden="1"/>
    </xf>
    <xf numFmtId="164" fontId="16" fillId="0" borderId="54" xfId="1" applyNumberFormat="1" applyFont="1" applyBorder="1" applyAlignment="1" applyProtection="1">
      <alignment horizontal="center"/>
      <protection hidden="1"/>
    </xf>
    <xf numFmtId="164" fontId="22" fillId="0" borderId="64" xfId="1" applyNumberFormat="1" applyFont="1" applyBorder="1" applyAlignment="1" applyProtection="1">
      <alignment horizontal="left"/>
      <protection hidden="1"/>
    </xf>
    <xf numFmtId="164" fontId="9" fillId="0" borderId="59" xfId="1" applyNumberFormat="1" applyFont="1" applyBorder="1" applyAlignment="1" applyProtection="1">
      <alignment horizontal="left" wrapText="1"/>
      <protection hidden="1"/>
    </xf>
    <xf numFmtId="3" fontId="0" fillId="0" borderId="0" xfId="0" applyNumberFormat="1" applyFill="1" applyAlignment="1">
      <alignment vertical="top" wrapText="1"/>
    </xf>
    <xf numFmtId="0" fontId="20" fillId="0" borderId="20" xfId="0" applyFont="1" applyFill="1" applyBorder="1" applyAlignment="1"/>
    <xf numFmtId="164" fontId="22" fillId="0" borderId="26" xfId="1" applyNumberFormat="1" applyFont="1" applyBorder="1" applyProtection="1">
      <protection hidden="1"/>
    </xf>
    <xf numFmtId="0" fontId="20" fillId="0" borderId="22" xfId="0" applyFont="1" applyFill="1" applyBorder="1" applyAlignment="1"/>
    <xf numFmtId="0" fontId="0" fillId="4" borderId="65" xfId="0" applyFill="1" applyBorder="1" applyAlignment="1">
      <alignment wrapText="1"/>
    </xf>
    <xf numFmtId="0" fontId="4" fillId="4" borderId="66" xfId="0" applyFont="1" applyFill="1" applyBorder="1" applyAlignment="1">
      <alignment wrapText="1"/>
    </xf>
    <xf numFmtId="0" fontId="0" fillId="4" borderId="66" xfId="0" applyFill="1" applyBorder="1" applyAlignment="1">
      <alignment wrapText="1"/>
    </xf>
    <xf numFmtId="0" fontId="0" fillId="4" borderId="67" xfId="0" applyFill="1" applyBorder="1" applyAlignment="1">
      <alignment wrapText="1"/>
    </xf>
    <xf numFmtId="0" fontId="5" fillId="4" borderId="68" xfId="0" applyFont="1" applyFill="1" applyBorder="1" applyAlignment="1">
      <alignment wrapText="1"/>
    </xf>
    <xf numFmtId="0" fontId="2" fillId="5" borderId="70" xfId="0" applyFont="1" applyFill="1" applyBorder="1" applyAlignment="1">
      <alignment horizontal="center" vertical="center" wrapText="1"/>
    </xf>
    <xf numFmtId="3" fontId="2" fillId="5" borderId="71" xfId="0" applyNumberFormat="1" applyFont="1" applyFill="1" applyBorder="1" applyAlignment="1">
      <alignment horizontal="center"/>
    </xf>
    <xf numFmtId="4" fontId="2" fillId="5" borderId="72" xfId="0" applyNumberFormat="1" applyFont="1" applyFill="1" applyBorder="1" applyAlignment="1">
      <alignment horizontal="center"/>
    </xf>
    <xf numFmtId="3" fontId="2" fillId="5" borderId="72" xfId="0" applyNumberFormat="1" applyFont="1" applyFill="1" applyBorder="1" applyAlignment="1">
      <alignment horizontal="center"/>
    </xf>
    <xf numFmtId="4" fontId="2" fillId="5" borderId="73" xfId="0" applyNumberFormat="1" applyFont="1" applyFill="1" applyBorder="1" applyAlignment="1">
      <alignment horizontal="center"/>
    </xf>
    <xf numFmtId="0" fontId="2" fillId="6" borderId="74" xfId="0" applyFont="1" applyFill="1" applyBorder="1" applyAlignment="1">
      <alignment horizontal="center" wrapText="1"/>
    </xf>
    <xf numFmtId="3" fontId="2" fillId="6" borderId="75" xfId="0" applyNumberFormat="1" applyFont="1" applyFill="1" applyBorder="1" applyAlignment="1">
      <alignment horizontal="center"/>
    </xf>
    <xf numFmtId="4" fontId="2" fillId="7" borderId="75" xfId="0" applyNumberFormat="1" applyFont="1" applyFill="1" applyBorder="1" applyAlignment="1">
      <alignment horizontal="center"/>
    </xf>
    <xf numFmtId="4" fontId="2" fillId="7" borderId="76" xfId="0" applyNumberFormat="1" applyFont="1" applyFill="1" applyBorder="1" applyAlignment="1">
      <alignment horizontal="center"/>
    </xf>
    <xf numFmtId="3" fontId="0" fillId="0" borderId="77" xfId="0" applyNumberFormat="1" applyFill="1" applyBorder="1" applyAlignment="1">
      <alignment horizontal="center" wrapText="1"/>
    </xf>
    <xf numFmtId="4" fontId="0" fillId="0" borderId="77" xfId="0" applyNumberFormat="1" applyFill="1" applyBorder="1" applyAlignment="1">
      <alignment horizontal="center" wrapText="1"/>
    </xf>
    <xf numFmtId="4" fontId="0" fillId="0" borderId="78" xfId="0" applyNumberFormat="1" applyFill="1" applyBorder="1" applyAlignment="1">
      <alignment horizontal="center" wrapText="1"/>
    </xf>
    <xf numFmtId="3" fontId="0" fillId="0" borderId="3" xfId="0" applyNumberFormat="1" applyFill="1" applyBorder="1" applyAlignment="1">
      <alignment horizontal="center" wrapText="1"/>
    </xf>
    <xf numFmtId="4" fontId="0" fillId="0" borderId="3" xfId="0" applyNumberFormat="1" applyFill="1" applyBorder="1" applyAlignment="1">
      <alignment horizontal="center" wrapText="1"/>
    </xf>
    <xf numFmtId="4" fontId="0" fillId="0" borderId="4" xfId="0" applyNumberFormat="1" applyFill="1" applyBorder="1" applyAlignment="1">
      <alignment horizontal="center" wrapText="1"/>
    </xf>
    <xf numFmtId="3" fontId="2" fillId="7" borderId="80" xfId="0" applyNumberFormat="1" applyFont="1" applyFill="1" applyBorder="1" applyAlignment="1">
      <alignment horizontal="center" wrapText="1"/>
    </xf>
    <xf numFmtId="0" fontId="0" fillId="0" borderId="18" xfId="0" applyBorder="1"/>
    <xf numFmtId="49" fontId="3" fillId="0" borderId="0" xfId="0" applyNumberFormat="1" applyFont="1" applyFill="1" applyBorder="1" applyAlignment="1">
      <alignment horizontal="centerContinuous" vertical="top" wrapText="1"/>
    </xf>
    <xf numFmtId="0" fontId="6" fillId="0" borderId="0" xfId="0" applyFont="1" applyFill="1" applyBorder="1" applyAlignment="1">
      <alignment vertical="center"/>
    </xf>
    <xf numFmtId="164" fontId="15" fillId="0" borderId="15" xfId="1" applyNumberFormat="1" applyFont="1" applyBorder="1" applyAlignment="1" applyProtection="1">
      <protection hidden="1"/>
    </xf>
    <xf numFmtId="164" fontId="15" fillId="0" borderId="16" xfId="1" applyNumberFormat="1" applyFont="1" applyBorder="1" applyAlignment="1" applyProtection="1">
      <protection hidden="1"/>
    </xf>
    <xf numFmtId="0" fontId="4" fillId="0" borderId="0" xfId="0" applyFont="1"/>
    <xf numFmtId="0" fontId="7" fillId="4" borderId="0" xfId="0" applyFont="1" applyFill="1" applyBorder="1" applyAlignment="1">
      <alignment vertical="top"/>
    </xf>
    <xf numFmtId="164" fontId="15" fillId="0" borderId="20" xfId="1" applyNumberFormat="1" applyFont="1" applyFill="1" applyBorder="1" applyAlignment="1" applyProtection="1">
      <alignment horizontal="center"/>
      <protection hidden="1"/>
    </xf>
    <xf numFmtId="164" fontId="15" fillId="0" borderId="18" xfId="1" applyNumberFormat="1" applyFont="1" applyFill="1" applyBorder="1" applyAlignment="1" applyProtection="1">
      <alignment horizontal="center"/>
      <protection hidden="1"/>
    </xf>
    <xf numFmtId="164" fontId="15" fillId="0" borderId="21" xfId="1" applyNumberFormat="1" applyFont="1" applyFill="1" applyBorder="1" applyAlignment="1" applyProtection="1">
      <alignment horizontal="center"/>
      <protection hidden="1"/>
    </xf>
    <xf numFmtId="164" fontId="15" fillId="0" borderId="18" xfId="1" quotePrefix="1" applyNumberFormat="1" applyFont="1" applyFill="1" applyBorder="1" applyAlignment="1" applyProtection="1">
      <alignment horizontal="center"/>
      <protection hidden="1"/>
    </xf>
    <xf numFmtId="0" fontId="20" fillId="0" borderId="18" xfId="0" applyFont="1" applyFill="1" applyBorder="1" applyAlignment="1">
      <alignment horizontal="center"/>
    </xf>
    <xf numFmtId="0" fontId="15" fillId="0" borderId="18" xfId="0" applyFont="1" applyFill="1" applyBorder="1" applyAlignment="1">
      <alignment horizontal="center"/>
    </xf>
    <xf numFmtId="3" fontId="2" fillId="0" borderId="0" xfId="0" applyNumberFormat="1" applyFont="1"/>
    <xf numFmtId="0" fontId="4" fillId="0" borderId="0" xfId="0" applyFont="1" applyFill="1" applyBorder="1" applyAlignment="1">
      <alignment vertical="center"/>
    </xf>
    <xf numFmtId="164" fontId="15" fillId="0" borderId="0" xfId="1" applyNumberFormat="1" applyFont="1" applyBorder="1" applyAlignment="1" applyProtection="1">
      <alignment horizontal="center" vertical="center" wrapText="1"/>
      <protection hidden="1"/>
    </xf>
    <xf numFmtId="164" fontId="15" fillId="0" borderId="0" xfId="1" applyNumberFormat="1" applyFont="1" applyBorder="1" applyAlignment="1" applyProtection="1">
      <alignment horizontal="center" vertical="center"/>
      <protection hidden="1"/>
    </xf>
    <xf numFmtId="164" fontId="17" fillId="0" borderId="0" xfId="1" applyNumberFormat="1" applyFont="1" applyBorder="1" applyAlignment="1" applyProtection="1">
      <alignment horizontal="center" vertical="center" wrapText="1"/>
      <protection hidden="1"/>
    </xf>
    <xf numFmtId="38" fontId="20" fillId="0" borderId="0" xfId="0" applyNumberFormat="1" applyFont="1" applyBorder="1"/>
    <xf numFmtId="38" fontId="0" fillId="0" borderId="0" xfId="0" applyNumberFormat="1" applyBorder="1"/>
    <xf numFmtId="0" fontId="20" fillId="0" borderId="0" xfId="0" applyFont="1" applyBorder="1"/>
    <xf numFmtId="0" fontId="23" fillId="0" borderId="0" xfId="0" applyFont="1" applyBorder="1"/>
    <xf numFmtId="0" fontId="15" fillId="0" borderId="0" xfId="0" applyFont="1" applyBorder="1"/>
    <xf numFmtId="0" fontId="18" fillId="0" borderId="0" xfId="0" applyFont="1" applyBorder="1"/>
    <xf numFmtId="0" fontId="24" fillId="0" borderId="0" xfId="0" applyFont="1" applyBorder="1"/>
    <xf numFmtId="0" fontId="33" fillId="0" borderId="0" xfId="0" applyFont="1" applyBorder="1" applyAlignment="1">
      <alignment horizontal="left" vertical="top" wrapText="1"/>
    </xf>
    <xf numFmtId="0" fontId="34" fillId="0" borderId="0" xfId="0" applyFont="1" applyBorder="1"/>
    <xf numFmtId="0" fontId="35" fillId="0" borderId="0" xfId="0" applyFont="1"/>
    <xf numFmtId="0" fontId="34" fillId="0" borderId="102" xfId="0" applyFont="1" applyBorder="1" applyAlignment="1">
      <alignment vertical="top" wrapText="1"/>
    </xf>
    <xf numFmtId="0" fontId="33" fillId="0" borderId="49" xfId="0" applyFont="1" applyBorder="1" applyAlignment="1">
      <alignment vertical="top" wrapText="1"/>
    </xf>
    <xf numFmtId="0" fontId="34" fillId="0" borderId="0" xfId="0" applyFont="1" applyBorder="1" applyAlignment="1">
      <alignment vertical="top" wrapText="1"/>
    </xf>
    <xf numFmtId="0" fontId="33" fillId="0" borderId="51" xfId="0" applyFont="1" applyBorder="1" applyAlignment="1">
      <alignment vertical="top" wrapText="1"/>
    </xf>
    <xf numFmtId="0" fontId="33" fillId="0" borderId="48" xfId="0" applyFont="1" applyBorder="1" applyAlignment="1">
      <alignment vertical="top" wrapText="1"/>
    </xf>
    <xf numFmtId="0" fontId="33" fillId="0" borderId="21" xfId="0" applyFont="1" applyBorder="1" applyAlignment="1">
      <alignment horizontal="left" vertical="top" wrapText="1"/>
    </xf>
    <xf numFmtId="0" fontId="33" fillId="0" borderId="18" xfId="0" applyFont="1" applyBorder="1" applyAlignment="1">
      <alignment vertical="top" wrapText="1"/>
    </xf>
    <xf numFmtId="0" fontId="34" fillId="0" borderId="51" xfId="0" applyFont="1" applyBorder="1"/>
    <xf numFmtId="0" fontId="34" fillId="0" borderId="51" xfId="0" applyFont="1" applyBorder="1" applyAlignment="1">
      <alignment vertical="top" wrapText="1"/>
    </xf>
    <xf numFmtId="0" fontId="34" fillId="0" borderId="0" xfId="0" applyFont="1" applyFill="1" applyBorder="1"/>
    <xf numFmtId="0" fontId="34" fillId="0" borderId="0" xfId="0" applyFont="1" applyBorder="1" applyAlignment="1">
      <alignment horizontal="left"/>
    </xf>
    <xf numFmtId="0" fontId="34" fillId="0" borderId="51" xfId="0" applyFont="1" applyBorder="1" applyAlignment="1">
      <alignment horizontal="left"/>
    </xf>
    <xf numFmtId="0" fontId="34" fillId="0" borderId="0" xfId="0" applyFont="1" applyFill="1" applyBorder="1" applyAlignment="1">
      <alignment horizontal="left" wrapText="1"/>
    </xf>
    <xf numFmtId="0" fontId="34" fillId="0" borderId="51" xfId="0" applyFont="1" applyFill="1" applyBorder="1" applyAlignment="1">
      <alignment horizontal="left" wrapText="1"/>
    </xf>
    <xf numFmtId="0" fontId="34" fillId="0" borderId="21" xfId="0" applyFont="1" applyBorder="1" applyAlignment="1">
      <alignment horizontal="left" vertical="top" wrapText="1"/>
    </xf>
    <xf numFmtId="0" fontId="34" fillId="0" borderId="20"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vertical="top" wrapText="1"/>
    </xf>
    <xf numFmtId="0" fontId="34" fillId="0" borderId="0" xfId="0" applyFont="1"/>
    <xf numFmtId="0" fontId="39" fillId="0" borderId="0" xfId="0" applyFont="1" applyAlignment="1">
      <alignment horizontal="centerContinuous" wrapText="1"/>
    </xf>
    <xf numFmtId="0" fontId="40" fillId="0" borderId="0" xfId="0" applyFont="1" applyAlignment="1">
      <alignment horizontal="centerContinuous" wrapText="1"/>
    </xf>
    <xf numFmtId="0" fontId="40" fillId="0" borderId="0" xfId="0" applyFont="1"/>
    <xf numFmtId="0" fontId="40" fillId="0" borderId="0" xfId="0" applyFont="1" applyAlignment="1">
      <alignment horizontal="justify" wrapText="1"/>
    </xf>
    <xf numFmtId="0" fontId="41" fillId="0" borderId="105" xfId="0" applyFont="1" applyBorder="1" applyAlignment="1">
      <alignment horizontal="justify" vertical="center" wrapText="1"/>
    </xf>
    <xf numFmtId="0" fontId="40" fillId="0" borderId="106" xfId="0" applyFont="1" applyBorder="1" applyAlignment="1">
      <alignment horizontal="justify" wrapText="1"/>
    </xf>
    <xf numFmtId="0" fontId="41" fillId="0" borderId="107" xfId="0" applyFont="1" applyBorder="1" applyAlignment="1">
      <alignment horizontal="justify" vertical="center" wrapText="1"/>
    </xf>
    <xf numFmtId="0" fontId="40" fillId="0" borderId="108" xfId="0" applyFont="1" applyBorder="1" applyAlignment="1">
      <alignment horizontal="justify" wrapText="1"/>
    </xf>
    <xf numFmtId="0" fontId="41" fillId="0" borderId="107" xfId="0" applyFont="1" applyBorder="1" applyAlignment="1">
      <alignment horizontal="left" vertical="center" wrapText="1"/>
    </xf>
    <xf numFmtId="0" fontId="41" fillId="0" borderId="109" xfId="0" applyFont="1" applyBorder="1" applyAlignment="1">
      <alignment horizontal="justify" vertical="center" wrapText="1"/>
    </xf>
    <xf numFmtId="0" fontId="40" fillId="0" borderId="110" xfId="0" applyFont="1" applyBorder="1" applyAlignment="1">
      <alignment horizontal="justify" wrapText="1"/>
    </xf>
    <xf numFmtId="0" fontId="34" fillId="0" borderId="0" xfId="0" applyFont="1" applyBorder="1" applyAlignment="1">
      <alignment vertical="top" wrapText="1"/>
    </xf>
    <xf numFmtId="4" fontId="0" fillId="0" borderId="75" xfId="0" applyNumberFormat="1" applyFill="1" applyBorder="1" applyAlignment="1">
      <alignment horizontal="center" wrapText="1"/>
    </xf>
    <xf numFmtId="3" fontId="0" fillId="0" borderId="75" xfId="0" applyNumberFormat="1" applyFill="1" applyBorder="1" applyAlignment="1">
      <alignment horizontal="center" wrapText="1"/>
    </xf>
    <xf numFmtId="4" fontId="0" fillId="0" borderId="76" xfId="0" applyNumberFormat="1" applyFill="1" applyBorder="1" applyAlignment="1">
      <alignment horizontal="center" wrapText="1"/>
    </xf>
    <xf numFmtId="4" fontId="2" fillId="7" borderId="81" xfId="0" applyNumberFormat="1" applyFont="1" applyFill="1" applyBorder="1" applyAlignment="1">
      <alignment horizontal="center"/>
    </xf>
    <xf numFmtId="3" fontId="2" fillId="7" borderId="81" xfId="0" applyNumberFormat="1" applyFont="1" applyFill="1" applyBorder="1" applyAlignment="1">
      <alignment horizontal="center" wrapText="1"/>
    </xf>
    <xf numFmtId="4" fontId="2" fillId="7" borderId="82" xfId="0" applyNumberFormat="1" applyFont="1" applyFill="1" applyBorder="1" applyAlignment="1">
      <alignment horizontal="center"/>
    </xf>
    <xf numFmtId="0" fontId="40" fillId="4" borderId="66" xfId="0" applyFont="1" applyFill="1" applyBorder="1" applyAlignment="1">
      <alignment wrapText="1"/>
    </xf>
    <xf numFmtId="0" fontId="2" fillId="3" borderId="83" xfId="0" applyFont="1" applyFill="1" applyBorder="1" applyAlignment="1">
      <alignment horizontal="center" vertical="center" wrapText="1"/>
    </xf>
    <xf numFmtId="0" fontId="2" fillId="3" borderId="84" xfId="0" applyFont="1" applyFill="1" applyBorder="1" applyAlignment="1">
      <alignment horizontal="center" vertical="center" wrapText="1"/>
    </xf>
    <xf numFmtId="0" fontId="2" fillId="3" borderId="85" xfId="0" applyFont="1" applyFill="1" applyBorder="1" applyAlignment="1">
      <alignment horizontal="center" vertical="center" wrapText="1"/>
    </xf>
    <xf numFmtId="0" fontId="2" fillId="5" borderId="86" xfId="0" applyFont="1" applyFill="1" applyBorder="1" applyAlignment="1">
      <alignment horizontal="center" vertical="center" wrapText="1"/>
    </xf>
    <xf numFmtId="3" fontId="2" fillId="5" borderId="72" xfId="0" applyNumberFormat="1" applyFont="1" applyFill="1" applyBorder="1" applyAlignment="1">
      <alignment horizontal="center" vertical="center" wrapText="1"/>
    </xf>
    <xf numFmtId="3" fontId="2" fillId="5" borderId="73" xfId="0" applyNumberFormat="1" applyFont="1" applyFill="1" applyBorder="1" applyAlignment="1">
      <alignment horizontal="center" vertical="center" wrapText="1"/>
    </xf>
    <xf numFmtId="0" fontId="2" fillId="2" borderId="79" xfId="0" applyFont="1" applyFill="1" applyBorder="1" applyAlignment="1">
      <alignment horizontal="center" wrapText="1"/>
    </xf>
    <xf numFmtId="3" fontId="2" fillId="2" borderId="87" xfId="0" applyNumberFormat="1" applyFont="1" applyFill="1" applyBorder="1" applyAlignment="1">
      <alignment horizontal="center" wrapText="1"/>
    </xf>
    <xf numFmtId="3" fontId="2" fillId="2" borderId="88" xfId="0" applyNumberFormat="1" applyFont="1" applyFill="1" applyBorder="1" applyAlignment="1">
      <alignment horizontal="center" wrapText="1"/>
    </xf>
    <xf numFmtId="3" fontId="0" fillId="0" borderId="78" xfId="0" applyNumberFormat="1" applyFill="1" applyBorder="1" applyAlignment="1">
      <alignment horizontal="center" wrapText="1"/>
    </xf>
    <xf numFmtId="3" fontId="0" fillId="0" borderId="93" xfId="0" applyNumberFormat="1" applyFill="1" applyBorder="1" applyAlignment="1">
      <alignment horizontal="center" wrapText="1"/>
    </xf>
    <xf numFmtId="3" fontId="0" fillId="0" borderId="95" xfId="0" applyNumberFormat="1" applyFill="1" applyBorder="1" applyAlignment="1">
      <alignment horizontal="center" wrapText="1"/>
    </xf>
    <xf numFmtId="0" fontId="4" fillId="4" borderId="89" xfId="0" applyFont="1" applyFill="1" applyBorder="1" applyAlignment="1">
      <alignment wrapText="1"/>
    </xf>
    <xf numFmtId="0" fontId="4" fillId="4" borderId="90" xfId="0" applyFont="1" applyFill="1" applyBorder="1" applyAlignment="1">
      <alignment wrapText="1"/>
    </xf>
    <xf numFmtId="0" fontId="4" fillId="4" borderId="69" xfId="0" applyFont="1" applyFill="1" applyBorder="1" applyAlignment="1">
      <alignment wrapText="1"/>
    </xf>
    <xf numFmtId="3" fontId="0" fillId="0" borderId="91" xfId="0" applyNumberFormat="1" applyFill="1" applyBorder="1" applyAlignment="1">
      <alignment horizontal="center" wrapText="1"/>
    </xf>
    <xf numFmtId="3" fontId="0" fillId="0" borderId="81" xfId="0" applyNumberFormat="1" applyFill="1" applyBorder="1" applyAlignment="1">
      <alignment horizontal="center" wrapText="1"/>
    </xf>
    <xf numFmtId="3" fontId="0" fillId="0" borderId="92" xfId="0" applyNumberFormat="1" applyFill="1" applyBorder="1" applyAlignment="1">
      <alignment horizontal="center" wrapText="1"/>
    </xf>
    <xf numFmtId="0" fontId="43" fillId="0" borderId="0" xfId="0" applyFont="1"/>
    <xf numFmtId="0" fontId="43" fillId="0" borderId="0" xfId="0" applyFont="1" applyFill="1" applyBorder="1" applyAlignment="1">
      <alignment vertical="center"/>
    </xf>
    <xf numFmtId="0" fontId="43" fillId="0" borderId="0" xfId="0" applyFont="1" applyAlignment="1"/>
    <xf numFmtId="0" fontId="43" fillId="0" borderId="0" xfId="0" applyFont="1" applyAlignment="1">
      <alignment vertical="center"/>
    </xf>
    <xf numFmtId="0" fontId="2" fillId="3" borderId="83" xfId="0" applyFont="1" applyFill="1" applyBorder="1" applyAlignment="1">
      <alignment horizontal="centerContinuous" vertical="center" wrapText="1"/>
    </xf>
    <xf numFmtId="0" fontId="2" fillId="3" borderId="84" xfId="0" applyFont="1" applyFill="1" applyBorder="1" applyAlignment="1">
      <alignment horizontal="centerContinuous" vertical="center" wrapText="1"/>
    </xf>
    <xf numFmtId="0" fontId="2" fillId="3" borderId="85" xfId="0" applyFont="1" applyFill="1" applyBorder="1" applyAlignment="1">
      <alignment horizontal="centerContinuous" vertical="center" wrapText="1"/>
    </xf>
    <xf numFmtId="3" fontId="0" fillId="0" borderId="18" xfId="0" applyNumberFormat="1" applyFill="1" applyBorder="1" applyAlignment="1">
      <alignment horizontal="center" wrapText="1"/>
    </xf>
    <xf numFmtId="3" fontId="5" fillId="2" borderId="80" xfId="0" applyNumberFormat="1" applyFont="1" applyFill="1" applyBorder="1" applyAlignment="1">
      <alignment horizontal="center" wrapText="1"/>
    </xf>
    <xf numFmtId="3" fontId="5" fillId="2" borderId="94" xfId="0" applyNumberFormat="1" applyFont="1" applyFill="1" applyBorder="1" applyAlignment="1">
      <alignment horizontal="center" wrapText="1"/>
    </xf>
    <xf numFmtId="38" fontId="15" fillId="0" borderId="18" xfId="1" applyNumberFormat="1" applyFont="1" applyFill="1" applyBorder="1" applyAlignment="1" applyProtection="1">
      <alignment horizontal="center"/>
      <protection hidden="1"/>
    </xf>
    <xf numFmtId="4" fontId="0" fillId="0" borderId="81" xfId="0" applyNumberFormat="1" applyFill="1" applyBorder="1" applyAlignment="1">
      <alignment horizontal="center" wrapText="1"/>
    </xf>
    <xf numFmtId="4" fontId="0" fillId="0" borderId="82" xfId="0" applyNumberFormat="1" applyFill="1" applyBorder="1" applyAlignment="1">
      <alignment horizontal="center" wrapText="1"/>
    </xf>
    <xf numFmtId="164" fontId="9" fillId="0" borderId="26" xfId="1" applyNumberFormat="1" applyFont="1" applyBorder="1" applyAlignment="1" applyProtection="1">
      <alignment horizontal="left" wrapText="1"/>
      <protection hidden="1"/>
    </xf>
    <xf numFmtId="0" fontId="32" fillId="0" borderId="0" xfId="0" applyFont="1" applyAlignment="1">
      <alignment horizontal="center"/>
    </xf>
    <xf numFmtId="164" fontId="22" fillId="0" borderId="17" xfId="1" applyNumberFormat="1" applyFont="1" applyBorder="1" applyAlignment="1" applyProtection="1">
      <alignment horizontal="left"/>
      <protection hidden="1"/>
    </xf>
    <xf numFmtId="0" fontId="40" fillId="4" borderId="66" xfId="0" applyFont="1" applyFill="1" applyBorder="1" applyAlignment="1">
      <alignment horizontal="left" wrapText="1"/>
    </xf>
    <xf numFmtId="3" fontId="0" fillId="0" borderId="73" xfId="0" applyNumberFormat="1" applyFill="1" applyBorder="1" applyAlignment="1">
      <alignment horizontal="center" wrapText="1"/>
    </xf>
    <xf numFmtId="0" fontId="0" fillId="4" borderId="0" xfId="0" applyFill="1" applyBorder="1" applyAlignment="1">
      <alignment horizontal="left" vertical="top" wrapText="1"/>
    </xf>
    <xf numFmtId="0" fontId="34" fillId="0" borderId="103" xfId="0" applyFont="1" applyBorder="1" applyAlignment="1">
      <alignment horizontal="left" vertical="top" wrapText="1"/>
    </xf>
    <xf numFmtId="0" fontId="43" fillId="4" borderId="0" xfId="0" applyFont="1" applyFill="1" applyBorder="1" applyAlignment="1">
      <alignment horizontal="left" vertical="top" wrapText="1"/>
    </xf>
    <xf numFmtId="0" fontId="8" fillId="3" borderId="1" xfId="0" applyFont="1" applyFill="1" applyBorder="1" applyAlignment="1">
      <alignment horizontal="center" vertical="center" textRotation="90" wrapText="1"/>
    </xf>
    <xf numFmtId="0" fontId="8" fillId="3" borderId="5" xfId="0" applyFont="1" applyFill="1" applyBorder="1" applyAlignment="1">
      <alignment horizontal="center" vertical="center" textRotation="90" wrapText="1"/>
    </xf>
    <xf numFmtId="0" fontId="4" fillId="8" borderId="0" xfId="0" applyFont="1" applyFill="1"/>
    <xf numFmtId="3" fontId="5" fillId="0" borderId="93" xfId="0" applyNumberFormat="1" applyFont="1" applyFill="1" applyBorder="1" applyAlignment="1">
      <alignment horizontal="center" wrapText="1"/>
    </xf>
    <xf numFmtId="3" fontId="0" fillId="0" borderId="111" xfId="0" applyNumberFormat="1" applyFill="1" applyBorder="1" applyAlignment="1">
      <alignment horizontal="center" wrapText="1"/>
    </xf>
    <xf numFmtId="3" fontId="0" fillId="0" borderId="112" xfId="0" applyNumberFormat="1" applyFill="1" applyBorder="1" applyAlignment="1">
      <alignment horizontal="center" wrapText="1"/>
    </xf>
    <xf numFmtId="3" fontId="0" fillId="0" borderId="113" xfId="0" applyNumberFormat="1" applyFill="1" applyBorder="1" applyAlignment="1">
      <alignment horizontal="center" wrapText="1"/>
    </xf>
    <xf numFmtId="3" fontId="5" fillId="0" borderId="91" xfId="0" applyNumberFormat="1" applyFont="1" applyFill="1" applyBorder="1" applyAlignment="1">
      <alignment horizontal="center" wrapText="1"/>
    </xf>
    <xf numFmtId="3" fontId="0" fillId="0" borderId="114" xfId="0" applyNumberFormat="1" applyFill="1" applyBorder="1" applyAlignment="1">
      <alignment horizontal="center" wrapText="1"/>
    </xf>
    <xf numFmtId="0" fontId="34" fillId="0" borderId="103" xfId="0" applyFont="1" applyFill="1" applyBorder="1" applyAlignment="1">
      <alignment horizontal="left" wrapText="1"/>
    </xf>
    <xf numFmtId="0" fontId="34" fillId="0" borderId="0" xfId="0" applyFont="1" applyFill="1" applyBorder="1" applyAlignment="1">
      <alignment horizontal="left" wrapText="1"/>
    </xf>
    <xf numFmtId="0" fontId="34" fillId="0" borderId="51" xfId="0" applyFont="1" applyFill="1" applyBorder="1" applyAlignment="1">
      <alignment horizontal="left" wrapText="1"/>
    </xf>
    <xf numFmtId="0" fontId="34" fillId="0" borderId="0" xfId="0" applyFont="1" applyBorder="1" applyAlignment="1">
      <alignment horizontal="left" vertical="top" wrapText="1"/>
    </xf>
    <xf numFmtId="0" fontId="34" fillId="0" borderId="51" xfId="0" applyFont="1" applyBorder="1" applyAlignment="1">
      <alignment horizontal="left" vertical="top" wrapText="1"/>
    </xf>
    <xf numFmtId="0" fontId="34" fillId="0" borderId="104" xfId="0" applyFont="1" applyBorder="1" applyAlignment="1">
      <alignment horizontal="left" vertical="top" wrapText="1"/>
    </xf>
    <xf numFmtId="0" fontId="34" fillId="0" borderId="48" xfId="0" applyFont="1" applyBorder="1" applyAlignment="1">
      <alignment horizontal="left" vertical="top" wrapText="1"/>
    </xf>
    <xf numFmtId="0" fontId="33" fillId="0" borderId="24" xfId="0" applyFont="1" applyBorder="1" applyAlignment="1">
      <alignment horizontal="left" vertical="top" wrapText="1"/>
    </xf>
    <xf numFmtId="0" fontId="33" fillId="0" borderId="21" xfId="0" applyFont="1" applyBorder="1" applyAlignment="1">
      <alignment horizontal="left" vertical="top" wrapText="1"/>
    </xf>
    <xf numFmtId="0" fontId="33" fillId="0" borderId="20" xfId="0" applyFont="1" applyBorder="1" applyAlignment="1">
      <alignment horizontal="left" vertical="top" wrapText="1"/>
    </xf>
    <xf numFmtId="0" fontId="34" fillId="0" borderId="0" xfId="0" applyFont="1" applyBorder="1" applyAlignment="1">
      <alignment vertical="top" wrapText="1"/>
    </xf>
    <xf numFmtId="0" fontId="34" fillId="0" borderId="51" xfId="0" applyFont="1" applyBorder="1" applyAlignment="1">
      <alignment vertical="top" wrapText="1"/>
    </xf>
    <xf numFmtId="0" fontId="34" fillId="0" borderId="103" xfId="0" applyFont="1" applyBorder="1" applyAlignment="1">
      <alignment horizontal="left" vertical="top" wrapText="1"/>
    </xf>
    <xf numFmtId="0" fontId="2" fillId="3" borderId="96" xfId="0" applyFont="1" applyFill="1" applyBorder="1" applyAlignment="1">
      <alignment horizontal="center" vertical="center" wrapText="1"/>
    </xf>
    <xf numFmtId="0" fontId="2" fillId="3" borderId="93" xfId="0" applyFont="1" applyFill="1" applyBorder="1" applyAlignment="1">
      <alignment horizontal="center" vertical="center" wrapText="1"/>
    </xf>
    <xf numFmtId="0" fontId="2" fillId="3" borderId="98" xfId="0" applyFont="1" applyFill="1" applyBorder="1" applyAlignment="1">
      <alignment horizontal="center" vertical="center" wrapText="1"/>
    </xf>
    <xf numFmtId="0" fontId="2" fillId="3" borderId="96" xfId="0" applyFont="1" applyFill="1" applyBorder="1" applyAlignment="1">
      <alignment horizontal="center" vertical="center"/>
    </xf>
    <xf numFmtId="0" fontId="2" fillId="3" borderId="97" xfId="0" applyFont="1" applyFill="1" applyBorder="1" applyAlignment="1">
      <alignment horizontal="center" vertical="center"/>
    </xf>
    <xf numFmtId="0" fontId="2" fillId="3" borderId="93" xfId="0" applyFont="1" applyFill="1" applyBorder="1" applyAlignment="1">
      <alignment horizontal="center" vertical="center"/>
    </xf>
    <xf numFmtId="0" fontId="2" fillId="3" borderId="98" xfId="0" applyFont="1" applyFill="1" applyBorder="1" applyAlignment="1">
      <alignment horizontal="center" vertical="center"/>
    </xf>
    <xf numFmtId="0" fontId="2" fillId="3" borderId="95" xfId="0" applyFont="1" applyFill="1" applyBorder="1" applyAlignment="1">
      <alignment horizontal="center" vertical="center"/>
    </xf>
    <xf numFmtId="0" fontId="2" fillId="3" borderId="99" xfId="0" applyFont="1" applyFill="1" applyBorder="1" applyAlignment="1">
      <alignment horizontal="center" vertical="center"/>
    </xf>
    <xf numFmtId="0" fontId="43" fillId="4" borderId="0" xfId="0" applyFont="1" applyFill="1" applyBorder="1" applyAlignment="1">
      <alignment horizontal="left" vertical="top" wrapText="1"/>
    </xf>
    <xf numFmtId="0" fontId="3" fillId="0" borderId="0" xfId="0" applyFont="1" applyAlignment="1">
      <alignment horizontal="center"/>
    </xf>
    <xf numFmtId="0" fontId="8" fillId="3" borderId="1" xfId="0" applyFont="1" applyFill="1" applyBorder="1" applyAlignment="1">
      <alignment horizontal="center" vertical="center" textRotation="90" wrapText="1"/>
    </xf>
    <xf numFmtId="0" fontId="8" fillId="3" borderId="3" xfId="0" applyFont="1" applyFill="1" applyBorder="1" applyAlignment="1">
      <alignment horizontal="center" vertical="center" textRotation="90" wrapText="1"/>
    </xf>
    <xf numFmtId="0" fontId="8" fillId="3" borderId="5" xfId="0" applyFont="1" applyFill="1" applyBorder="1" applyAlignment="1">
      <alignment horizontal="center" vertical="center" textRotation="90" wrapText="1"/>
    </xf>
    <xf numFmtId="0" fontId="1" fillId="3" borderId="54" xfId="0" applyFont="1" applyFill="1" applyBorder="1" applyAlignment="1">
      <alignment horizontal="center" vertical="top" wrapText="1"/>
    </xf>
    <xf numFmtId="0" fontId="1" fillId="3" borderId="55" xfId="0" applyFont="1" applyFill="1" applyBorder="1" applyAlignment="1">
      <alignment horizontal="center" vertical="top" wrapText="1"/>
    </xf>
    <xf numFmtId="0" fontId="1" fillId="3" borderId="44" xfId="0" applyFont="1" applyFill="1" applyBorder="1" applyAlignment="1">
      <alignment horizontal="center" vertical="top" wrapText="1"/>
    </xf>
    <xf numFmtId="0" fontId="2" fillId="3" borderId="100" xfId="0" applyFont="1" applyFill="1" applyBorder="1" applyAlignment="1">
      <alignment horizontal="center" vertical="center" wrapText="1"/>
    </xf>
    <xf numFmtId="0" fontId="2" fillId="3" borderId="66" xfId="0" applyFont="1" applyFill="1" applyBorder="1" applyAlignment="1">
      <alignment horizontal="center" vertical="center" wrapText="1"/>
    </xf>
    <xf numFmtId="0" fontId="2" fillId="3" borderId="101" xfId="0" applyFont="1" applyFill="1" applyBorder="1" applyAlignment="1">
      <alignment horizontal="center" vertical="center" wrapText="1"/>
    </xf>
    <xf numFmtId="0" fontId="2" fillId="0" borderId="0" xfId="0" applyFont="1" applyAlignment="1">
      <alignment horizontal="center"/>
    </xf>
  </cellXfs>
  <cellStyles count="2">
    <cellStyle name="Comma [0]" xfId="1" builtinId="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TOTAL</a:t>
            </a:r>
          </a:p>
        </c:rich>
      </c:tx>
      <c:layout>
        <c:manualLayout>
          <c:xMode val="edge"/>
          <c:yMode val="edge"/>
          <c:x val="0.33227914548656101"/>
          <c:y val="3.6363636363636362E-2"/>
        </c:manualLayout>
      </c:layout>
      <c:spPr>
        <a:noFill/>
        <a:ln w="25400">
          <a:noFill/>
        </a:ln>
      </c:spPr>
    </c:title>
    <c:view3D>
      <c:perspective val="0"/>
    </c:view3D>
    <c:plotArea>
      <c:layout>
        <c:manualLayout>
          <c:layoutTarget val="inner"/>
          <c:xMode val="edge"/>
          <c:yMode val="edge"/>
          <c:x val="0.13291159777924419"/>
          <c:y val="0.35636363636363638"/>
          <c:w val="0.7215201022301827"/>
          <c:h val="0.33090909090909165"/>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explosion val="25"/>
          <c:dPt>
            <c:idx val="0"/>
            <c:spPr>
              <a:solidFill>
                <a:srgbClr val="FF6600"/>
              </a:solidFill>
              <a:ln w="25400">
                <a:noFill/>
              </a:ln>
              <a:scene3d>
                <a:camera prst="orthographicFront"/>
                <a:lightRig rig="threePt" dir="t"/>
              </a:scene3d>
              <a:sp3d>
                <a:bevelT w="114300" prst="artDeco"/>
                <a:contourClr>
                  <a:srgbClr val="000000"/>
                </a:contourClr>
              </a:sp3d>
            </c:spPr>
          </c:dPt>
          <c:dPt>
            <c:idx val="1"/>
            <c:spPr>
              <a:solidFill>
                <a:srgbClr val="339966"/>
              </a:solidFill>
              <a:ln w="25400">
                <a:noFill/>
              </a:ln>
              <a:scene3d>
                <a:camera prst="orthographicFront"/>
                <a:lightRig rig="threePt" dir="t"/>
              </a:scene3d>
              <a:sp3d>
                <a:bevelT w="114300" prst="artDeco"/>
                <a:contourClr>
                  <a:srgbClr val="000000"/>
                </a:contourClr>
              </a:sp3d>
            </c:spPr>
          </c:dPt>
          <c:dLbls>
            <c:dLbl>
              <c:idx val="0"/>
              <c:layout>
                <c:manualLayout>
                  <c:x val="2.8006642407090228E-2"/>
                  <c:y val="-0.13729801956573634"/>
                </c:manualLayout>
              </c:layout>
              <c:dLblPos val="bestFit"/>
              <c:showCatName val="1"/>
              <c:showPercent val="1"/>
            </c:dLbl>
            <c:dLbl>
              <c:idx val="1"/>
              <c:layout>
                <c:manualLayout>
                  <c:x val="-7.374456399490141E-2"/>
                  <c:y val="8.2184021463012728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3'!$P$11:$Q$11</c:f>
              <c:strCache>
                <c:ptCount val="2"/>
                <c:pt idx="0">
                  <c:v>SUM</c:v>
                </c:pt>
                <c:pt idx="1">
                  <c:v>SENT</c:v>
                </c:pt>
              </c:strCache>
            </c:strRef>
          </c:cat>
          <c:val>
            <c:numRef>
              <c:f>'[1]GRAFICA 3'!$P$12:$Q$12</c:f>
              <c:numCache>
                <c:formatCode>General</c:formatCode>
                <c:ptCount val="2"/>
                <c:pt idx="0">
                  <c:v>2166.2857142857142</c:v>
                </c:pt>
                <c:pt idx="1">
                  <c:v>9505.6428571428587</c:v>
                </c:pt>
              </c:numCache>
            </c:numRef>
          </c:val>
        </c:ser>
        <c:dLbls>
          <c:showCatName val="1"/>
          <c:showPercent val="1"/>
        </c:dLbls>
      </c:pie3DChart>
      <c:spPr>
        <a:noFill/>
        <a:ln w="25400">
          <a:noFill/>
        </a:ln>
      </c:spPr>
    </c:plotArea>
    <c:plotVisOnly val="1"/>
    <c:dispBlanksAs val="zero"/>
  </c:chart>
  <c:spPr>
    <a:solidFill>
      <a:srgbClr val="FFCC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089" r="0.75000000000000089"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Albertus Medium"/>
                <a:ea typeface="Albertus Medium"/>
                <a:cs typeface="Albertus Medium"/>
              </a:defRPr>
            </a:pPr>
            <a:r>
              <a:rPr lang="es-PR"/>
              <a:t>FUGAS EN LAS INSTITUCIONES CORRECCIONALES
 AÑO 2002-03</a:t>
            </a:r>
          </a:p>
        </c:rich>
      </c:tx>
      <c:spPr>
        <a:noFill/>
        <a:ln w="25400">
          <a:noFill/>
        </a:ln>
      </c:spPr>
    </c:title>
    <c:view3D>
      <c:hPercent val="5"/>
      <c:depthPercent val="100"/>
      <c:rAngAx val="1"/>
    </c:view3D>
    <c:floor>
      <c:spPr>
        <a:noFill/>
        <a:ln w="9525">
          <a:noFill/>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25400">
              <a:noFill/>
            </a:ln>
          </c:spPr>
          <c:dLbls>
            <c:spPr>
              <a:noFill/>
              <a:ln w="25400">
                <a:noFill/>
              </a:ln>
            </c:spPr>
            <c:txPr>
              <a:bodyPr/>
              <a:lstStyle/>
              <a:p>
                <a:pPr>
                  <a:defRPr sz="200" b="0" i="0" u="none" strike="noStrike" baseline="0">
                    <a:solidFill>
                      <a:srgbClr val="000000"/>
                    </a:solidFill>
                    <a:latin typeface="Albertus Medium"/>
                    <a:ea typeface="Albertus Medium"/>
                    <a:cs typeface="Albertus Medium"/>
                  </a:defRPr>
                </a:pPr>
                <a:endParaRPr lang="es-ES"/>
              </a:p>
            </c:txPr>
            <c:showVal val="1"/>
          </c:dLbls>
          <c:val>
            <c:numLit>
              <c:formatCode>General</c:formatCode>
              <c:ptCount val="1"/>
              <c:pt idx="0">
                <c:v>0</c:v>
              </c:pt>
            </c:numLit>
          </c:val>
        </c:ser>
        <c:dLbls>
          <c:showVal val="1"/>
        </c:dLbls>
        <c:shape val="box"/>
        <c:axId val="75184768"/>
        <c:axId val="75194752"/>
        <c:axId val="0"/>
      </c:bar3DChart>
      <c:catAx>
        <c:axId val="75184768"/>
        <c:scaling>
          <c:orientation val="minMax"/>
        </c:scaling>
        <c:axPos val="b"/>
        <c:numFmt formatCode="General" sourceLinked="1"/>
        <c:tickLblPos val="low"/>
        <c:spPr>
          <a:ln w="3175">
            <a:solidFill>
              <a:srgbClr val="000000"/>
            </a:solidFill>
            <a:prstDash val="solid"/>
          </a:ln>
        </c:spPr>
        <c:txPr>
          <a:bodyPr rot="0" vert="horz"/>
          <a:lstStyle/>
          <a:p>
            <a:pPr>
              <a:defRPr sz="175" b="0" i="0" u="none" strike="noStrike" baseline="0">
                <a:solidFill>
                  <a:srgbClr val="000000"/>
                </a:solidFill>
                <a:latin typeface="Albertus Medium"/>
                <a:ea typeface="Albertus Medium"/>
                <a:cs typeface="Albertus Medium"/>
              </a:defRPr>
            </a:pPr>
            <a:endParaRPr lang="es-ES"/>
          </a:p>
        </c:txPr>
        <c:crossAx val="75194752"/>
        <c:crosses val="autoZero"/>
        <c:auto val="1"/>
        <c:lblAlgn val="ctr"/>
        <c:lblOffset val="100"/>
        <c:tickLblSkip val="1"/>
        <c:tickMarkSkip val="1"/>
      </c:catAx>
      <c:valAx>
        <c:axId val="75194752"/>
        <c:scaling>
          <c:orientation val="minMax"/>
        </c:scaling>
        <c:axPos val="l"/>
        <c:majorGridlines>
          <c:spPr>
            <a:ln w="3175">
              <a:solidFill>
                <a:srgbClr val="000000"/>
              </a:solidFill>
              <a:prstDash val="solid"/>
            </a:ln>
          </c:spPr>
        </c:majorGridlines>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Albertus Medium"/>
                <a:ea typeface="Albertus Medium"/>
                <a:cs typeface="Albertus Medium"/>
              </a:defRPr>
            </a:pPr>
            <a:endParaRPr lang="es-ES"/>
          </a:p>
        </c:txPr>
        <c:crossAx val="75184768"/>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175"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178" r="0.75000000000000178"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900" b="1" i="0" u="none" strike="noStrike" baseline="0">
                <a:solidFill>
                  <a:srgbClr val="000000"/>
                </a:solidFill>
                <a:latin typeface="Albertus Medium"/>
                <a:ea typeface="Albertus Medium"/>
                <a:cs typeface="Albertus Medium"/>
              </a:defRPr>
            </a:pPr>
            <a:r>
              <a:rPr lang="es-PR"/>
              <a:t>FUGAS EN LAS INSTITUCIONES CORRECCIONALES
 JULIO 2011 A JUNIO DE 2012
</a:t>
            </a:r>
          </a:p>
        </c:rich>
      </c:tx>
      <c:layout>
        <c:manualLayout>
          <c:xMode val="edge"/>
          <c:yMode val="edge"/>
          <c:x val="0.35973631741456796"/>
          <c:y val="1.1261364951190846E-2"/>
        </c:manualLayout>
      </c:layout>
      <c:spPr>
        <a:noFill/>
        <a:ln w="25400">
          <a:noFill/>
        </a:ln>
      </c:spPr>
    </c:title>
    <c:view3D>
      <c:hPercent val="41"/>
      <c:depthPercent val="100"/>
      <c:rAngAx val="1"/>
    </c:view3D>
    <c:floor>
      <c:spPr>
        <a:noFill/>
        <a:ln w="9525">
          <a:noFill/>
        </a:ln>
      </c:spPr>
    </c:floor>
    <c:sideWall>
      <c:spPr>
        <a:noFill/>
        <a:ln w="25400">
          <a:noFill/>
        </a:ln>
      </c:spPr>
    </c:sideWall>
    <c:backWall>
      <c:spPr>
        <a:noFill/>
        <a:ln w="25400">
          <a:noFill/>
        </a:ln>
      </c:spPr>
    </c:backWall>
    <c:plotArea>
      <c:layout>
        <c:manualLayout>
          <c:layoutTarget val="inner"/>
          <c:xMode val="edge"/>
          <c:yMode val="edge"/>
          <c:x val="3.1903224593501395E-2"/>
          <c:y val="0.15765800442093494"/>
          <c:w val="0.95929696019080068"/>
          <c:h val="0.76576745004454161"/>
        </c:manualLayout>
      </c:layout>
      <c:bar3DChart>
        <c:barDir val="col"/>
        <c:grouping val="clustered"/>
        <c:ser>
          <c:idx val="0"/>
          <c:order val="0"/>
          <c:tx>
            <c:strRef>
              <c:f>'[2]FUGAS 2011-12'!$Q$5</c:f>
              <c:strCache>
                <c:ptCount val="1"/>
                <c:pt idx="0">
                  <c:v>REGULAR</c:v>
                </c:pt>
              </c:strCache>
            </c:strRef>
          </c:tx>
          <c:spPr>
            <a:solidFill>
              <a:srgbClr val="FF8080"/>
            </a:solidFill>
            <a:ln w="25400">
              <a:noFill/>
            </a:ln>
          </c:spPr>
          <c:dLbls>
            <c:dLbl>
              <c:idx val="0"/>
              <c:layout>
                <c:manualLayout>
                  <c:x val="5.1051000823530823E-3"/>
                  <c:y val="-1.1739491751251959E-2"/>
                </c:manualLayout>
              </c:layout>
              <c:showVal val="1"/>
            </c:dLbl>
            <c:dLbl>
              <c:idx val="1"/>
              <c:layout>
                <c:manualLayout>
                  <c:x val="-1.9351889477729485E-3"/>
                  <c:y val="2.3203295806902637E-4"/>
                </c:manualLayout>
              </c:layout>
              <c:showVal val="1"/>
            </c:dLbl>
            <c:dLbl>
              <c:idx val="2"/>
              <c:layout>
                <c:manualLayout>
                  <c:x val="-1.2748151248574405E-3"/>
                  <c:y val="-3.5620063177741476E-3"/>
                </c:manualLayout>
              </c:layout>
              <c:showVal val="1"/>
            </c:dLbl>
            <c:dLbl>
              <c:idx val="3"/>
              <c:layout>
                <c:manualLayout>
                  <c:x val="1.5857810838167583E-3"/>
                  <c:y val="-3.5620063177741476E-3"/>
                </c:manualLayout>
              </c:layout>
              <c:showVal val="1"/>
            </c:dLbl>
            <c:dLbl>
              <c:idx val="4"/>
              <c:layout>
                <c:manualLayout>
                  <c:x val="4.6048018087544426E-5"/>
                  <c:y val="9.4250809425256256E-4"/>
                </c:manualLayout>
              </c:layout>
              <c:showVal val="1"/>
            </c:dLbl>
            <c:dLbl>
              <c:idx val="5"/>
              <c:layout>
                <c:manualLayout>
                  <c:x val="5.1068666125204084E-3"/>
                  <c:y val="-5.8142635237874484E-3"/>
                </c:manualLayout>
              </c:layout>
              <c:showVal val="1"/>
            </c:dLbl>
            <c:spPr>
              <a:noFill/>
              <a:ln w="25400">
                <a:noFill/>
              </a:ln>
            </c:spPr>
            <c:txPr>
              <a:bodyPr/>
              <a:lstStyle/>
              <a:p>
                <a:pPr>
                  <a:defRPr sz="975" b="0" i="0" u="none" strike="noStrike" baseline="0">
                    <a:solidFill>
                      <a:srgbClr val="000000"/>
                    </a:solidFill>
                    <a:latin typeface="Albertus Medium"/>
                    <a:ea typeface="Albertus Medium"/>
                    <a:cs typeface="Albertus Medium"/>
                  </a:defRPr>
                </a:pPr>
                <a:endParaRPr lang="es-ES"/>
              </a:p>
            </c:txPr>
            <c:showVal val="1"/>
          </c:dLbls>
          <c:cat>
            <c:strRef>
              <c:f>'[2]FUGAS 2011-12'!$P$6:$P$17</c:f>
              <c:strCache>
                <c:ptCount val="12"/>
                <c:pt idx="0">
                  <c:v>JUL.</c:v>
                </c:pt>
                <c:pt idx="1">
                  <c:v>AGO.</c:v>
                </c:pt>
                <c:pt idx="2">
                  <c:v>SEP.</c:v>
                </c:pt>
                <c:pt idx="3">
                  <c:v>OCT</c:v>
                </c:pt>
                <c:pt idx="4">
                  <c:v>NOV.</c:v>
                </c:pt>
                <c:pt idx="5">
                  <c:v>DIC.</c:v>
                </c:pt>
                <c:pt idx="6">
                  <c:v>ENE.</c:v>
                </c:pt>
                <c:pt idx="7">
                  <c:v>FEB. </c:v>
                </c:pt>
                <c:pt idx="8">
                  <c:v>MAR.</c:v>
                </c:pt>
                <c:pt idx="9">
                  <c:v>ABR.</c:v>
                </c:pt>
                <c:pt idx="10">
                  <c:v>MAY.</c:v>
                </c:pt>
                <c:pt idx="11">
                  <c:v>JUN.</c:v>
                </c:pt>
              </c:strCache>
            </c:strRef>
          </c:cat>
          <c:val>
            <c:numRef>
              <c:f>'[2]FUGAS 2011-12'!$Q$6:$Q$17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Val val="1"/>
        </c:dLbls>
        <c:shape val="box"/>
        <c:axId val="75223424"/>
        <c:axId val="75224960"/>
        <c:axId val="0"/>
      </c:bar3DChart>
      <c:catAx>
        <c:axId val="75223424"/>
        <c:scaling>
          <c:orientation val="minMax"/>
        </c:scaling>
        <c:axPos val="b"/>
        <c:numFmt formatCode="General" sourceLinked="1"/>
        <c:tickLblPos val="low"/>
        <c:spPr>
          <a:ln w="3175">
            <a:solidFill>
              <a:srgbClr val="000000"/>
            </a:solidFill>
            <a:prstDash val="solid"/>
          </a:ln>
        </c:spPr>
        <c:txPr>
          <a:bodyPr rot="0" vert="horz"/>
          <a:lstStyle/>
          <a:p>
            <a:pPr>
              <a:defRPr sz="800" b="0" i="0" u="none" strike="noStrike" baseline="0">
                <a:solidFill>
                  <a:srgbClr val="000000"/>
                </a:solidFill>
                <a:latin typeface="Albertus Medium"/>
                <a:ea typeface="Albertus Medium"/>
                <a:cs typeface="Albertus Medium"/>
              </a:defRPr>
            </a:pPr>
            <a:endParaRPr lang="es-ES"/>
          </a:p>
        </c:txPr>
        <c:crossAx val="75224960"/>
        <c:crosses val="autoZero"/>
        <c:auto val="1"/>
        <c:lblAlgn val="ctr"/>
        <c:lblOffset val="100"/>
        <c:tickLblSkip val="1"/>
        <c:tickMarkSkip val="1"/>
      </c:catAx>
      <c:valAx>
        <c:axId val="75224960"/>
        <c:scaling>
          <c:orientation val="minMax"/>
          <c:max val="10"/>
        </c:scaling>
        <c:axPos val="l"/>
        <c:numFmt formatCode="General" sourceLinked="1"/>
        <c:tickLblPos val="nextTo"/>
        <c:spPr>
          <a:ln w="3175">
            <a:solidFill>
              <a:srgbClr val="000000"/>
            </a:solidFill>
            <a:prstDash val="solid"/>
          </a:ln>
        </c:spPr>
        <c:txPr>
          <a:bodyPr rot="0" vert="horz"/>
          <a:lstStyle/>
          <a:p>
            <a:pPr>
              <a:defRPr sz="825" b="0" i="0" u="none" strike="noStrike" baseline="0">
                <a:solidFill>
                  <a:srgbClr val="000000"/>
                </a:solidFill>
                <a:latin typeface="Albertus Medium"/>
                <a:ea typeface="Albertus Medium"/>
                <a:cs typeface="Albertus Medium"/>
              </a:defRPr>
            </a:pPr>
            <a:endParaRPr lang="es-ES"/>
          </a:p>
        </c:txPr>
        <c:crossAx val="7522342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800" b="0" i="0" u="none" strike="noStrike" baseline="0">
          <a:solidFill>
            <a:srgbClr val="000000"/>
          </a:solidFill>
          <a:latin typeface="Albertus Medium"/>
          <a:ea typeface="Albertus Medium"/>
          <a:cs typeface="Albertus Medium"/>
        </a:defRPr>
      </a:pPr>
      <a:endParaRPr lang="es-ES"/>
    </a:p>
  </c:txPr>
  <c:printSettings>
    <c:headerFooter alignWithMargins="0"/>
    <c:pageMargins b="1" l="0.75000000000000178" r="0.75000000000000178"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Arial"/>
                <a:ea typeface="Arial"/>
                <a:cs typeface="Arial"/>
              </a:defRPr>
            </a:pPr>
            <a:r>
              <a:rPr lang="es-PR"/>
              <a:t>POBLACIÓN TOTAL</a:t>
            </a:r>
          </a:p>
        </c:rich>
      </c:tx>
      <c:layout>
        <c:manualLayout>
          <c:xMode val="edge"/>
          <c:yMode val="edge"/>
          <c:x val="0.38748137108792957"/>
          <c:y val="7.8085642317380369E-2"/>
        </c:manualLayout>
      </c:layout>
      <c:spPr>
        <a:noFill/>
        <a:ln w="25400">
          <a:noFill/>
        </a:ln>
      </c:spPr>
    </c:title>
    <c:view3D>
      <c:perspective val="0"/>
    </c:view3D>
    <c:plotArea>
      <c:layout>
        <c:manualLayout>
          <c:layoutTarget val="inner"/>
          <c:xMode val="edge"/>
          <c:yMode val="edge"/>
          <c:x val="0.28315946348733234"/>
          <c:y val="0.40806095528592834"/>
          <c:w val="0.43517138599105892"/>
          <c:h val="0.29471068992872618"/>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spPr>
              <a:solidFill>
                <a:srgbClr val="FF00FF"/>
              </a:solidFill>
              <a:ln w="12700">
                <a:solidFill>
                  <a:srgbClr val="000000"/>
                </a:solidFill>
                <a:prstDash val="solid"/>
              </a:ln>
              <a:scene3d>
                <a:camera prst="orthographicFront"/>
                <a:lightRig rig="threePt" dir="t"/>
              </a:scene3d>
              <a:sp3d>
                <a:bevelT w="114300" prst="artDeco"/>
                <a:contourClr>
                  <a:srgbClr val="000000"/>
                </a:contourClr>
              </a:sp3d>
            </c:spPr>
          </c:dPt>
          <c:dPt>
            <c:idx val="1"/>
            <c:spPr>
              <a:solidFill>
                <a:srgbClr val="993366"/>
              </a:solidFill>
              <a:ln w="12700">
                <a:solidFill>
                  <a:srgbClr val="000000"/>
                </a:solidFill>
                <a:prstDash val="solid"/>
              </a:ln>
              <a:scene3d>
                <a:camera prst="orthographicFront"/>
                <a:lightRig rig="threePt" dir="t"/>
              </a:scene3d>
              <a:sp3d>
                <a:bevelT w="114300" prst="artDeco"/>
                <a:contourClr>
                  <a:srgbClr val="000000"/>
                </a:contourClr>
              </a:sp3d>
            </c:spPr>
          </c:dPt>
          <c:dPt>
            <c:idx val="2"/>
            <c:spPr>
              <a:solidFill>
                <a:srgbClr val="FFCC00"/>
              </a:solidFill>
              <a:ln w="12700">
                <a:solidFill>
                  <a:srgbClr val="000000"/>
                </a:solidFill>
                <a:prstDash val="solid"/>
              </a:ln>
              <a:scene3d>
                <a:camera prst="orthographicFront"/>
                <a:lightRig rig="threePt" dir="t"/>
              </a:scene3d>
              <a:sp3d>
                <a:bevelT w="114300" prst="artDeco"/>
                <a:contourClr>
                  <a:srgbClr val="000000"/>
                </a:contourClr>
              </a:sp3d>
            </c:spPr>
          </c:dPt>
          <c:dPt>
            <c:idx val="3"/>
            <c:spPr>
              <a:solidFill>
                <a:srgbClr val="FF6600"/>
              </a:solidFill>
              <a:ln w="12700">
                <a:solidFill>
                  <a:srgbClr val="000000"/>
                </a:solidFill>
                <a:prstDash val="solid"/>
              </a:ln>
              <a:scene3d>
                <a:camera prst="orthographicFront"/>
                <a:lightRig rig="threePt" dir="t"/>
              </a:scene3d>
              <a:sp3d>
                <a:bevelT w="114300" prst="artDeco"/>
                <a:contourClr>
                  <a:srgbClr val="000000"/>
                </a:contourClr>
              </a:sp3d>
            </c:spPr>
          </c:dPt>
          <c:dPt>
            <c:idx val="4"/>
            <c:explosion val="12"/>
            <c:spPr>
              <a:solidFill>
                <a:srgbClr val="00FF00"/>
              </a:solidFill>
              <a:ln w="12700">
                <a:solidFill>
                  <a:srgbClr val="000000"/>
                </a:solidFill>
                <a:prstDash val="solid"/>
              </a:ln>
              <a:scene3d>
                <a:camera prst="orthographicFront"/>
                <a:lightRig rig="threePt" dir="t"/>
              </a:scene3d>
              <a:sp3d>
                <a:bevelT w="114300" prst="artDeco"/>
                <a:contourClr>
                  <a:srgbClr val="000000"/>
                </a:contourClr>
              </a:sp3d>
            </c:spPr>
          </c:dPt>
          <c:dPt>
            <c:idx val="5"/>
            <c:spPr>
              <a:solidFill>
                <a:srgbClr val="FF8080"/>
              </a:solidFill>
              <a:ln w="12700">
                <a:solidFill>
                  <a:srgbClr val="000000"/>
                </a:solidFill>
                <a:prstDash val="solid"/>
              </a:ln>
              <a:scene3d>
                <a:camera prst="orthographicFront"/>
                <a:lightRig rig="threePt" dir="t"/>
              </a:scene3d>
              <a:sp3d>
                <a:bevelT w="114300" prst="artDeco"/>
                <a:contourClr>
                  <a:srgbClr val="000000"/>
                </a:contourClr>
              </a:sp3d>
            </c:spPr>
          </c:dPt>
          <c:dPt>
            <c:idx val="6"/>
            <c:explosion val="9"/>
            <c:spPr>
              <a:solidFill>
                <a:srgbClr val="0066CC"/>
              </a:solidFill>
              <a:ln w="12700">
                <a:solidFill>
                  <a:srgbClr val="000000"/>
                </a:solidFill>
                <a:prstDash val="solid"/>
              </a:ln>
              <a:scene3d>
                <a:camera prst="orthographicFront"/>
                <a:lightRig rig="threePt" dir="t"/>
              </a:scene3d>
              <a:sp3d>
                <a:bevelT w="114300" prst="artDeco"/>
                <a:contourClr>
                  <a:srgbClr val="000000"/>
                </a:contourClr>
              </a:sp3d>
            </c:spPr>
          </c:dPt>
          <c:dLbls>
            <c:dLbl>
              <c:idx val="0"/>
              <c:layout>
                <c:manualLayout>
                  <c:x val="-0.14852529424880009"/>
                  <c:y val="-5.2729063778866395E-2"/>
                </c:manualLayout>
              </c:layout>
              <c:dLblPos val="bestFit"/>
              <c:showCatName val="1"/>
              <c:showPercent val="1"/>
            </c:dLbl>
            <c:dLbl>
              <c:idx val="1"/>
              <c:layout>
                <c:manualLayout>
                  <c:x val="-8.6428920677016727E-2"/>
                  <c:y val="-7.2695875232220694E-2"/>
                </c:manualLayout>
              </c:layout>
              <c:dLblPos val="bestFit"/>
              <c:showCatName val="1"/>
              <c:showPercent val="1"/>
            </c:dLbl>
            <c:dLbl>
              <c:idx val="2"/>
              <c:layout>
                <c:manualLayout>
                  <c:x val="7.5841205393290145E-2"/>
                  <c:y val="-0.12559260067302672"/>
                </c:manualLayout>
              </c:layout>
              <c:dLblPos val="bestFit"/>
              <c:showCatName val="1"/>
              <c:showPercent val="1"/>
            </c:dLbl>
            <c:dLbl>
              <c:idx val="3"/>
              <c:layout>
                <c:manualLayout>
                  <c:x val="0.10389382400225312"/>
                  <c:y val="-2.0639044804537991E-2"/>
                </c:manualLayout>
              </c:layout>
              <c:dLblPos val="bestFit"/>
              <c:showCatName val="1"/>
              <c:showPercent val="1"/>
            </c:dLbl>
            <c:dLbl>
              <c:idx val="4"/>
              <c:layout>
                <c:manualLayout>
                  <c:x val="2.8871547539419049E-2"/>
                  <c:y val="-7.2046913531274692E-3"/>
                </c:manualLayout>
              </c:layout>
              <c:dLblPos val="bestFit"/>
              <c:showCatName val="1"/>
              <c:showPercent val="1"/>
            </c:dLbl>
            <c:dLbl>
              <c:idx val="5"/>
              <c:layout>
                <c:manualLayout>
                  <c:x val="0.10520545587539262"/>
                  <c:y val="1.8824120536570243E-2"/>
                </c:manualLayout>
              </c:layout>
              <c:dLblPos val="bestFit"/>
              <c:showCatName val="1"/>
              <c:showPercent val="1"/>
            </c:dLbl>
            <c:dLbl>
              <c:idx val="6"/>
              <c:layout>
                <c:manualLayout>
                  <c:x val="-2.2906853483851079E-2"/>
                  <c:y val="-5.25447417309612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'[3]GRAFICA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'[3]GRAFICA CUST'!$O$5:$O$11</c:f>
              <c:numCache>
                <c:formatCode>General</c:formatCode>
                <c:ptCount val="7"/>
                <c:pt idx="0">
                  <c:v>241.75</c:v>
                </c:pt>
                <c:pt idx="1">
                  <c:v>237.75</c:v>
                </c:pt>
                <c:pt idx="2">
                  <c:v>0</c:v>
                </c:pt>
                <c:pt idx="3">
                  <c:v>291.875</c:v>
                </c:pt>
                <c:pt idx="4">
                  <c:v>1943.375</c:v>
                </c:pt>
                <c:pt idx="5">
                  <c:v>3610.25</c:v>
                </c:pt>
                <c:pt idx="6">
                  <c:v>3238.125</c:v>
                </c:pt>
              </c:numCache>
            </c:numRef>
          </c:val>
        </c:ser>
        <c:dLbls>
          <c:showCatName val="1"/>
          <c:showPercent val="1"/>
        </c:dLbls>
      </c:pie3DChart>
      <c:spPr>
        <a:noFill/>
        <a:ln w="25400">
          <a:noFill/>
        </a:ln>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111" r="0.75000000000000111"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ESTE</a:t>
            </a:r>
          </a:p>
        </c:rich>
      </c:tx>
    </c:title>
    <c:view3D>
      <c:rotX val="30"/>
      <c:perspective val="30"/>
    </c:view3D>
    <c:plotArea>
      <c:layout>
        <c:manualLayout>
          <c:layoutTarget val="inner"/>
          <c:xMode val="edge"/>
          <c:yMode val="edge"/>
          <c:x val="0.11194777886193623"/>
          <c:y val="0.41119921259842479"/>
          <c:w val="0.67500000000000127"/>
          <c:h val="0.53655985710119691"/>
        </c:manualLayout>
      </c:layout>
      <c:pie3DChart>
        <c:varyColors val="1"/>
        <c:ser>
          <c:idx val="0"/>
          <c:order val="0"/>
          <c:spPr>
            <a:scene3d>
              <a:camera prst="orthographicFront"/>
              <a:lightRig rig="threePt" dir="t"/>
            </a:scene3d>
            <a:sp3d>
              <a:bevelT prst="angle"/>
            </a:sp3d>
          </c:spPr>
          <c:explosion val="25"/>
          <c:dLbls>
            <c:dLbl>
              <c:idx val="0"/>
              <c:layout>
                <c:manualLayout>
                  <c:x val="-0.23333431758530218"/>
                  <c:y val="2.8710994459025956E-2"/>
                </c:manualLayout>
              </c:layout>
              <c:dLblPos val="bestFit"/>
              <c:showCatName val="1"/>
              <c:showPercent val="1"/>
            </c:dLbl>
            <c:dLbl>
              <c:idx val="1"/>
              <c:layout>
                <c:manualLayout>
                  <c:x val="-0.17981835083114664"/>
                  <c:y val="-9.3974190726159521E-2"/>
                </c:manualLayout>
              </c:layout>
              <c:dLblPos val="bestFit"/>
              <c:showCatName val="1"/>
              <c:showPercent val="1"/>
            </c:dLbl>
            <c:dLbl>
              <c:idx val="3"/>
              <c:layout>
                <c:manualLayout>
                  <c:x val="0.10911585619520912"/>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099E-2"/>
                  <c:y val="-6.574015748031496E-3"/>
                </c:manualLayout>
              </c:layout>
              <c:dLblPos val="bestFit"/>
              <c:showCatName val="1"/>
              <c:showPercent val="1"/>
            </c:dLbl>
            <c:dLbl>
              <c:idx val="6"/>
              <c:layout>
                <c:manualLayout>
                  <c:x val="-5.0677384076990378E-2"/>
                  <c:y val="3.4932195975503122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'[3]GRAFICA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'[3]GRAFICA CUST'!$O$15:$O$21</c:f>
              <c:numCache>
                <c:formatCode>General</c:formatCode>
                <c:ptCount val="7"/>
                <c:pt idx="0">
                  <c:v>60.125</c:v>
                </c:pt>
                <c:pt idx="1">
                  <c:v>76.375</c:v>
                </c:pt>
                <c:pt idx="2">
                  <c:v>0</c:v>
                </c:pt>
                <c:pt idx="3">
                  <c:v>150.875</c:v>
                </c:pt>
                <c:pt idx="4">
                  <c:v>1166.25</c:v>
                </c:pt>
                <c:pt idx="5">
                  <c:v>2103.375</c:v>
                </c:pt>
                <c:pt idx="6">
                  <c:v>1274.25</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11" l="0.70000000000000062" r="0.70000000000000062" t="0.7500000000000011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OESTE</a:t>
            </a:r>
          </a:p>
        </c:rich>
      </c:tx>
    </c:title>
    <c:view3D>
      <c:rotX val="30"/>
      <c:perspective val="30"/>
    </c:view3D>
    <c:plotArea>
      <c:layout>
        <c:manualLayout>
          <c:layoutTarget val="inner"/>
          <c:xMode val="edge"/>
          <c:yMode val="edge"/>
          <c:x val="0.22638888888888889"/>
          <c:y val="0.38072178477690288"/>
          <c:w val="0.63055555555555565"/>
          <c:h val="0.53941309419655858"/>
        </c:manualLayout>
      </c:layout>
      <c:pie3DChart>
        <c:varyColors val="1"/>
        <c:ser>
          <c:idx val="0"/>
          <c:order val="0"/>
          <c:spPr>
            <a:ln>
              <a:no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sp3d>
          </c:spPr>
          <c:dPt>
            <c:idx val="4"/>
            <c:spPr>
              <a:gradFill>
                <a:gsLst>
                  <a:gs pos="0">
                    <a:srgbClr val="03D4A8"/>
                  </a:gs>
                  <a:gs pos="25000">
                    <a:srgbClr val="21D6E0"/>
                  </a:gs>
                  <a:gs pos="75000">
                    <a:srgbClr val="0087E6"/>
                  </a:gs>
                  <a:gs pos="100000">
                    <a:srgbClr val="005CBF"/>
                  </a:gs>
                </a:gsLst>
                <a:lin ang="2700000" scaled="0"/>
              </a:gradFill>
              <a:ln>
                <a:no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sp3d>
            </c:spPr>
          </c:dPt>
          <c:dPt>
            <c:idx val="5"/>
            <c:explosion val="16"/>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2700000" scaled="0"/>
              </a:gradFill>
              <a:ln>
                <a:no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sp3d>
            </c:spPr>
          </c:dPt>
          <c:dPt>
            <c:idx val="6"/>
            <c:spPr>
              <a:gradFill>
                <a:gsLst>
                  <a:gs pos="0">
                    <a:srgbClr val="DDEBCF"/>
                  </a:gs>
                  <a:gs pos="50000">
                    <a:srgbClr val="9CB86E"/>
                  </a:gs>
                  <a:gs pos="100000">
                    <a:srgbClr val="156B13"/>
                  </a:gs>
                </a:gsLst>
                <a:lin ang="2700000" scaled="0"/>
              </a:gradFill>
              <a:ln>
                <a:no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sp3d>
            </c:spPr>
          </c:dPt>
          <c:dLbls>
            <c:dLbl>
              <c:idx val="0"/>
              <c:layout>
                <c:manualLayout>
                  <c:x val="-0.2682761584626483"/>
                  <c:y val="-4.1979041896570875E-3"/>
                </c:manualLayout>
              </c:layout>
              <c:dLblPos val="bestFit"/>
              <c:showCatName val="1"/>
              <c:showPercent val="1"/>
            </c:dLbl>
            <c:dLbl>
              <c:idx val="1"/>
              <c:layout>
                <c:manualLayout>
                  <c:x val="-0.14468235330232873"/>
                  <c:y val="-8.233589255208465E-2"/>
                </c:manualLayout>
              </c:layout>
              <c:dLblPos val="bestFit"/>
              <c:showCatName val="1"/>
              <c:showPercent val="1"/>
            </c:dLbl>
            <c:dLbl>
              <c:idx val="2"/>
              <c:layout>
                <c:manualLayout>
                  <c:x val="-3.0883025586714057E-2"/>
                  <c:y val="-4.0085874552463985E-2"/>
                </c:manualLayout>
              </c:layout>
              <c:dLblPos val="bestFit"/>
              <c:showCatName val="1"/>
              <c:showPercent val="1"/>
            </c:dLbl>
            <c:dLbl>
              <c:idx val="3"/>
              <c:layout>
                <c:manualLayout>
                  <c:x val="0.100004144218815"/>
                  <c:y val="-1.7659002101046574E-2"/>
                </c:manualLayout>
              </c:layout>
              <c:spPr>
                <a:noFill/>
                <a:ln>
                  <a:noFill/>
                </a:ln>
              </c:spPr>
              <c:txPr>
                <a:bodyPr/>
                <a:lstStyle/>
                <a:p>
                  <a:pPr>
                    <a:defRPr sz="700" b="0" i="0" u="none" strike="noStrike" baseline="0">
                      <a:solidFill>
                        <a:srgbClr val="000000"/>
                      </a:solidFill>
                      <a:latin typeface="Calibri"/>
                      <a:ea typeface="Calibri"/>
                      <a:cs typeface="Calibri"/>
                    </a:defRPr>
                  </a:pPr>
                  <a:endParaRPr lang="es-ES"/>
                </a:p>
              </c:txPr>
              <c:dLblPos val="bestFit"/>
              <c:showCatName val="1"/>
              <c:showPercent val="1"/>
            </c:dLbl>
            <c:dLbl>
              <c:idx val="4"/>
              <c:layout>
                <c:manualLayout>
                  <c:x val="3.7897965879265215E-2"/>
                  <c:y val="-5.3783902012248582E-3"/>
                </c:manualLayout>
              </c:layout>
              <c:dLblPos val="bestFit"/>
              <c:showCatName val="1"/>
              <c:showPercent val="1"/>
            </c:dLbl>
            <c:dLbl>
              <c:idx val="5"/>
              <c:layout>
                <c:manualLayout>
                  <c:x val="-6.6117173949747504E-2"/>
                  <c:y val="3.0290677505710857E-2"/>
                </c:manualLayout>
              </c:layout>
              <c:spPr>
                <a:noFill/>
                <a:ln>
                  <a:noFill/>
                </a:ln>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ES"/>
                </a:p>
              </c:txPr>
              <c:dLblPos val="bestFit"/>
              <c:showCatName val="1"/>
              <c:showPercent val="1"/>
            </c:dLbl>
            <c:dLbl>
              <c:idx val="6"/>
              <c:layout>
                <c:manualLayout>
                  <c:x val="-6.1293610228546146E-2"/>
                  <c:y val="5.6577715815454388E-4"/>
                </c:manualLayout>
              </c:layout>
              <c:dLblPos val="bestFit"/>
              <c:showCatName val="1"/>
              <c:showPercent val="1"/>
            </c:dLbl>
            <c:spPr>
              <a:noFill/>
              <a:ln>
                <a:noFill/>
              </a:ln>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'[3]GRAFICA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'[3]GRAFICA CUST'!$O$25:$O$31</c:f>
              <c:numCache>
                <c:formatCode>General</c:formatCode>
                <c:ptCount val="7"/>
                <c:pt idx="0">
                  <c:v>181.625</c:v>
                </c:pt>
                <c:pt idx="1">
                  <c:v>161.375</c:v>
                </c:pt>
                <c:pt idx="2">
                  <c:v>0</c:v>
                </c:pt>
                <c:pt idx="3">
                  <c:v>141</c:v>
                </c:pt>
                <c:pt idx="4">
                  <c:v>777.125</c:v>
                </c:pt>
                <c:pt idx="5">
                  <c:v>1506.875</c:v>
                </c:pt>
                <c:pt idx="6">
                  <c:v>1963.875</c:v>
                </c:pt>
              </c:numCache>
            </c:numRef>
          </c:val>
        </c:ser>
        <c:dLbls>
          <c:showCatName val="1"/>
          <c:showPercent val="1"/>
        </c:dLbls>
      </c:pie3DChart>
      <c:spPr>
        <a:noFill/>
        <a:ln w="25400">
          <a:noFill/>
        </a:ln>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111" l="0.70000000000000062" r="0.70000000000000062" t="0.75000000000000111"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Arial"/>
                <a:ea typeface="Arial"/>
                <a:cs typeface="Arial"/>
              </a:defRPr>
            </a:pPr>
            <a:r>
              <a:rPr lang="es-PR"/>
              <a:t>POBLACIÓN TOTAL</a:t>
            </a:r>
          </a:p>
        </c:rich>
      </c:tx>
      <c:layout>
        <c:manualLayout>
          <c:xMode val="edge"/>
          <c:yMode val="edge"/>
          <c:x val="0.38748137108792929"/>
          <c:y val="7.8085642317380369E-2"/>
        </c:manualLayout>
      </c:layout>
      <c:spPr>
        <a:noFill/>
        <a:ln w="25400">
          <a:noFill/>
        </a:ln>
      </c:spPr>
    </c:title>
    <c:view3D>
      <c:perspective val="0"/>
    </c:view3D>
    <c:plotArea>
      <c:layout>
        <c:manualLayout>
          <c:layoutTarget val="inner"/>
          <c:xMode val="edge"/>
          <c:yMode val="edge"/>
          <c:x val="0.28315946348733234"/>
          <c:y val="0.40806095528592817"/>
          <c:w val="0.43517138599105876"/>
          <c:h val="0.29471068992872607"/>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spPr>
              <a:solidFill>
                <a:srgbClr val="FF00FF"/>
              </a:solidFill>
              <a:ln w="12700">
                <a:solidFill>
                  <a:srgbClr val="000000"/>
                </a:solidFill>
                <a:prstDash val="solid"/>
              </a:ln>
              <a:scene3d>
                <a:camera prst="orthographicFront"/>
                <a:lightRig rig="threePt" dir="t"/>
              </a:scene3d>
              <a:sp3d>
                <a:bevelT w="114300" prst="artDeco"/>
                <a:contourClr>
                  <a:srgbClr val="000000"/>
                </a:contourClr>
              </a:sp3d>
            </c:spPr>
          </c:dPt>
          <c:dPt>
            <c:idx val="1"/>
            <c:spPr>
              <a:solidFill>
                <a:srgbClr val="993366"/>
              </a:solidFill>
              <a:ln w="12700">
                <a:solidFill>
                  <a:srgbClr val="000000"/>
                </a:solidFill>
                <a:prstDash val="solid"/>
              </a:ln>
              <a:scene3d>
                <a:camera prst="orthographicFront"/>
                <a:lightRig rig="threePt" dir="t"/>
              </a:scene3d>
              <a:sp3d>
                <a:bevelT w="114300" prst="artDeco"/>
                <a:contourClr>
                  <a:srgbClr val="000000"/>
                </a:contourClr>
              </a:sp3d>
            </c:spPr>
          </c:dPt>
          <c:dPt>
            <c:idx val="2"/>
            <c:spPr>
              <a:solidFill>
                <a:srgbClr val="FFCC00"/>
              </a:solidFill>
              <a:ln w="12700">
                <a:solidFill>
                  <a:srgbClr val="000000"/>
                </a:solidFill>
                <a:prstDash val="solid"/>
              </a:ln>
              <a:scene3d>
                <a:camera prst="orthographicFront"/>
                <a:lightRig rig="threePt" dir="t"/>
              </a:scene3d>
              <a:sp3d>
                <a:bevelT w="114300" prst="artDeco"/>
                <a:contourClr>
                  <a:srgbClr val="000000"/>
                </a:contourClr>
              </a:sp3d>
            </c:spPr>
          </c:dPt>
          <c:dPt>
            <c:idx val="3"/>
            <c:spPr>
              <a:solidFill>
                <a:srgbClr val="FF6600"/>
              </a:solidFill>
              <a:ln w="12700">
                <a:solidFill>
                  <a:srgbClr val="000000"/>
                </a:solidFill>
                <a:prstDash val="solid"/>
              </a:ln>
              <a:scene3d>
                <a:camera prst="orthographicFront"/>
                <a:lightRig rig="threePt" dir="t"/>
              </a:scene3d>
              <a:sp3d>
                <a:bevelT w="114300" prst="artDeco"/>
                <a:contourClr>
                  <a:srgbClr val="000000"/>
                </a:contourClr>
              </a:sp3d>
            </c:spPr>
          </c:dPt>
          <c:dPt>
            <c:idx val="4"/>
            <c:spPr>
              <a:solidFill>
                <a:srgbClr val="00FF00"/>
              </a:solidFill>
              <a:ln w="12700">
                <a:solidFill>
                  <a:srgbClr val="000000"/>
                </a:solidFill>
                <a:prstDash val="solid"/>
              </a:ln>
              <a:scene3d>
                <a:camera prst="orthographicFront"/>
                <a:lightRig rig="threePt" dir="t"/>
              </a:scene3d>
              <a:sp3d>
                <a:bevelT w="114300" prst="artDeco"/>
                <a:contourClr>
                  <a:srgbClr val="000000"/>
                </a:contourClr>
              </a:sp3d>
            </c:spPr>
          </c:dPt>
          <c:dPt>
            <c:idx val="5"/>
            <c:explosion val="15"/>
            <c:spPr>
              <a:solidFill>
                <a:srgbClr val="FF8080"/>
              </a:solidFill>
              <a:ln w="12700">
                <a:solidFill>
                  <a:srgbClr val="000000"/>
                </a:solidFill>
                <a:prstDash val="solid"/>
              </a:ln>
              <a:scene3d>
                <a:camera prst="orthographicFront"/>
                <a:lightRig rig="threePt" dir="t"/>
              </a:scene3d>
              <a:sp3d>
                <a:bevelT w="114300" prst="artDeco"/>
                <a:contourClr>
                  <a:srgbClr val="000000"/>
                </a:contourClr>
              </a:sp3d>
            </c:spPr>
          </c:dPt>
          <c:dPt>
            <c:idx val="6"/>
            <c:spPr>
              <a:solidFill>
                <a:srgbClr val="0066CC"/>
              </a:solidFill>
              <a:ln w="12700">
                <a:solidFill>
                  <a:srgbClr val="000000"/>
                </a:solidFill>
                <a:prstDash val="solid"/>
              </a:ln>
              <a:scene3d>
                <a:camera prst="orthographicFront"/>
                <a:lightRig rig="threePt" dir="t"/>
              </a:scene3d>
              <a:sp3d>
                <a:bevelT w="114300" prst="artDeco"/>
                <a:contourClr>
                  <a:srgbClr val="000000"/>
                </a:contourClr>
              </a:sp3d>
            </c:spPr>
          </c:dPt>
          <c:dLbls>
            <c:dLbl>
              <c:idx val="0"/>
              <c:layout>
                <c:manualLayout>
                  <c:x val="-0.14852529424880009"/>
                  <c:y val="-5.2729063778866395E-2"/>
                </c:manualLayout>
              </c:layout>
              <c:dLblPos val="bestFit"/>
              <c:showCatName val="1"/>
              <c:showPercent val="1"/>
            </c:dLbl>
            <c:dLbl>
              <c:idx val="1"/>
              <c:layout>
                <c:manualLayout>
                  <c:x val="-8.6428920677016727E-2"/>
                  <c:y val="-7.2695875232220694E-2"/>
                </c:manualLayout>
              </c:layout>
              <c:dLblPos val="bestFit"/>
              <c:showCatName val="1"/>
              <c:showPercent val="1"/>
            </c:dLbl>
            <c:dLbl>
              <c:idx val="2"/>
              <c:layout>
                <c:manualLayout>
                  <c:x val="7.5841205393290145E-2"/>
                  <c:y val="-0.12559260067302672"/>
                </c:manualLayout>
              </c:layout>
              <c:dLblPos val="bestFit"/>
              <c:showCatName val="1"/>
              <c:showPercent val="1"/>
            </c:dLbl>
            <c:dLbl>
              <c:idx val="3"/>
              <c:layout>
                <c:manualLayout>
                  <c:x val="0.10389382400225312"/>
                  <c:y val="-2.0639044804537991E-2"/>
                </c:manualLayout>
              </c:layout>
              <c:dLblPos val="bestFit"/>
              <c:showCatName val="1"/>
              <c:showPercent val="1"/>
            </c:dLbl>
            <c:dLbl>
              <c:idx val="4"/>
              <c:layout>
                <c:manualLayout>
                  <c:x val="2.8871547539419028E-2"/>
                  <c:y val="-7.2046913531274666E-3"/>
                </c:manualLayout>
              </c:layout>
              <c:dLblPos val="bestFit"/>
              <c:showCatName val="1"/>
              <c:showPercent val="1"/>
            </c:dLbl>
            <c:dLbl>
              <c:idx val="5"/>
              <c:layout>
                <c:manualLayout>
                  <c:x val="0.10520545587539262"/>
                  <c:y val="1.8824120536570232E-2"/>
                </c:manualLayout>
              </c:layout>
              <c:dLblPos val="bestFit"/>
              <c:showCatName val="1"/>
              <c:showPercent val="1"/>
            </c:dLbl>
            <c:dLbl>
              <c:idx val="6"/>
              <c:layout>
                <c:manualLayout>
                  <c:x val="-2.2906853483851068E-2"/>
                  <c:y val="-5.2544741730961214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CUST'!$N$5:$N$11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CUST'!$O$5:$O$11</c:f>
              <c:numCache>
                <c:formatCode>General</c:formatCode>
                <c:ptCount val="7"/>
                <c:pt idx="0">
                  <c:v>161.57142857142856</c:v>
                </c:pt>
                <c:pt idx="1">
                  <c:v>287.64285714285711</c:v>
                </c:pt>
                <c:pt idx="2">
                  <c:v>3.7857142857142856</c:v>
                </c:pt>
                <c:pt idx="3">
                  <c:v>306.21428571428572</c:v>
                </c:pt>
                <c:pt idx="4">
                  <c:v>1936.9999999999998</c:v>
                </c:pt>
                <c:pt idx="5">
                  <c:v>3545.8571428571431</c:v>
                </c:pt>
                <c:pt idx="6">
                  <c:v>3258.7857142857138</c:v>
                </c:pt>
              </c:numCache>
            </c:numRef>
          </c:val>
        </c:ser>
        <c:dLbls>
          <c:showCatName val="1"/>
          <c:showPercent val="1"/>
        </c:dLbls>
      </c:pie3DChart>
      <c:spPr>
        <a:noFill/>
        <a:ln w="25400">
          <a:noFill/>
        </a:ln>
      </c:spPr>
    </c:plotArea>
    <c:plotVisOnly val="1"/>
    <c:dispBlanksAs val="zero"/>
  </c:chart>
  <c:spPr>
    <a:gradFill rotWithShape="0">
      <a:gsLst>
        <a:gs pos="0">
          <a:srgbClr val="CC99FF"/>
        </a:gs>
        <a:gs pos="50000">
          <a:srgbClr val="FFFF99"/>
        </a:gs>
        <a:gs pos="100000">
          <a:srgbClr val="CC99FF"/>
        </a:gs>
      </a:gsLst>
      <a:lin ang="18900000" scaled="1"/>
    </a:gra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089" r="0.75000000000000089"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ESTE</a:t>
            </a:r>
          </a:p>
        </c:rich>
      </c:tx>
    </c:title>
    <c:view3D>
      <c:rotX val="30"/>
      <c:perspective val="30"/>
    </c:view3D>
    <c:plotArea>
      <c:layout>
        <c:manualLayout>
          <c:layoutTarget val="inner"/>
          <c:xMode val="edge"/>
          <c:yMode val="edge"/>
          <c:x val="0.11194777886193623"/>
          <c:y val="0.41119921259842479"/>
          <c:w val="0.67500000000000104"/>
          <c:h val="0.53655985710119658"/>
        </c:manualLayout>
      </c:layout>
      <c:pie3DChart>
        <c:varyColors val="1"/>
        <c:ser>
          <c:idx val="0"/>
          <c:order val="0"/>
          <c:spPr>
            <a:scene3d>
              <a:camera prst="orthographicFront"/>
              <a:lightRig rig="threePt" dir="t"/>
            </a:scene3d>
            <a:sp3d>
              <a:bevelT w="114300" prst="artDeco"/>
            </a:sp3d>
          </c:spPr>
          <c:explosion val="25"/>
          <c:dLbls>
            <c:dLbl>
              <c:idx val="0"/>
              <c:layout>
                <c:manualLayout>
                  <c:x val="-0.23333431758530207"/>
                  <c:y val="2.8710994459025956E-2"/>
                </c:manualLayout>
              </c:layout>
              <c:dLblPos val="bestFit"/>
              <c:showCatName val="1"/>
              <c:showPercent val="1"/>
            </c:dLbl>
            <c:dLbl>
              <c:idx val="1"/>
              <c:layout>
                <c:manualLayout>
                  <c:x val="-0.17981835083114653"/>
                  <c:y val="-9.3974190726159451E-2"/>
                </c:manualLayout>
              </c:layout>
              <c:dLblPos val="bestFit"/>
              <c:showCatName val="1"/>
              <c:showPercent val="1"/>
            </c:dLbl>
            <c:dLbl>
              <c:idx val="3"/>
              <c:layout>
                <c:manualLayout>
                  <c:x val="0.10911585619520912"/>
                  <c:y val="-3.3713123359580044E-2"/>
                </c:manualLayout>
              </c:layout>
              <c:dLblPos val="bestFit"/>
              <c:showCatName val="1"/>
              <c:showPercent val="1"/>
            </c:dLbl>
            <c:dLbl>
              <c:idx val="4"/>
              <c:layout>
                <c:manualLayout>
                  <c:x val="6.0955017510419283E-2"/>
                  <c:y val="2.3383989501312336E-2"/>
                </c:manualLayout>
              </c:layout>
              <c:dLblPos val="bestFit"/>
              <c:showCatName val="1"/>
              <c:showPercent val="1"/>
            </c:dLbl>
            <c:dLbl>
              <c:idx val="5"/>
              <c:layout>
                <c:manualLayout>
                  <c:x val="2.0314809352001001E-2"/>
                  <c:y val="-6.574015748031496E-3"/>
                </c:manualLayout>
              </c:layout>
              <c:dLblPos val="bestFit"/>
              <c:showCatName val="1"/>
              <c:showPercent val="1"/>
            </c:dLbl>
            <c:dLbl>
              <c:idx val="6"/>
              <c:layout>
                <c:manualLayout>
                  <c:x val="-5.0677384076990378E-2"/>
                  <c:y val="3.4932195975503108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CUST'!$N$15:$N$21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CUST'!$O$15:$O$21</c:f>
              <c:numCache>
                <c:formatCode>General</c:formatCode>
                <c:ptCount val="7"/>
                <c:pt idx="0">
                  <c:v>22.785714285714285</c:v>
                </c:pt>
                <c:pt idx="1">
                  <c:v>86.857142857142861</c:v>
                </c:pt>
                <c:pt idx="2">
                  <c:v>0.42857142857142855</c:v>
                </c:pt>
                <c:pt idx="3">
                  <c:v>164.14285714285717</c:v>
                </c:pt>
                <c:pt idx="4">
                  <c:v>1164.3571428571427</c:v>
                </c:pt>
                <c:pt idx="5">
                  <c:v>2051.4285714285716</c:v>
                </c:pt>
                <c:pt idx="6">
                  <c:v>1294.7142857142856</c:v>
                </c:pt>
              </c:numCache>
            </c:numRef>
          </c:val>
        </c:ser>
        <c:dLbls>
          <c:showCatName val="1"/>
          <c:showPercent val="1"/>
        </c:dLbls>
      </c:pie3DChart>
      <c:spPr>
        <a:noFill/>
        <a:ln w="25400">
          <a:noFill/>
        </a:ln>
      </c:spPr>
    </c:plotArea>
    <c:plotVisOnly val="1"/>
    <c:dispBlanksAs val="zero"/>
  </c:chart>
  <c:spPr>
    <a:gradFill>
      <a:gsLst>
        <a:gs pos="0">
          <a:schemeClr val="accent6">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89" l="0.70000000000000062" r="0.70000000000000062" t="0.75000000000000089"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100" b="1" i="0" u="none" strike="noStrike" baseline="0">
                <a:solidFill>
                  <a:srgbClr val="000000"/>
                </a:solidFill>
                <a:latin typeface="Calibri"/>
                <a:ea typeface="Calibri"/>
                <a:cs typeface="Calibri"/>
              </a:defRPr>
            </a:pPr>
            <a:r>
              <a:rPr lang="es-PR"/>
              <a:t>REGION OESTE</a:t>
            </a:r>
          </a:p>
        </c:rich>
      </c:tx>
    </c:title>
    <c:view3D>
      <c:rotX val="30"/>
      <c:perspective val="30"/>
    </c:view3D>
    <c:plotArea>
      <c:layout>
        <c:manualLayout>
          <c:layoutTarget val="inner"/>
          <c:xMode val="edge"/>
          <c:yMode val="edge"/>
          <c:x val="0.22638888888888889"/>
          <c:y val="0.38072178477690288"/>
          <c:w val="0.63055555555555565"/>
          <c:h val="0.53941309419655858"/>
        </c:manualLayout>
      </c:layout>
      <c:pie3DChart>
        <c:varyColors val="1"/>
        <c:ser>
          <c:idx val="0"/>
          <c:order val="0"/>
          <c:spPr>
            <a:ln>
              <a:solidFill>
                <a:schemeClr val="accent2">
                  <a:lumMod val="40000"/>
                  <a:lumOff val="60000"/>
                </a:schemeClr>
              </a:solidFill>
            </a:ln>
            <a:effectLst>
              <a:outerShdw blurRad="50800" dist="50800" dir="5400000" algn="ctr" rotWithShape="0">
                <a:schemeClr val="accent2">
                  <a:lumMod val="60000"/>
                  <a:lumOff val="40000"/>
                </a:schemeClr>
              </a:outerShdw>
            </a:effectLst>
          </c:spPr>
          <c:dPt>
            <c:idx val="4"/>
            <c:spPr>
              <a:gradFill>
                <a:gsLst>
                  <a:gs pos="0">
                    <a:srgbClr val="03D4A8"/>
                  </a:gs>
                  <a:gs pos="25000">
                    <a:srgbClr val="21D6E0"/>
                  </a:gs>
                  <a:gs pos="75000">
                    <a:srgbClr val="0087E6"/>
                  </a:gs>
                  <a:gs pos="100000">
                    <a:srgbClr val="005CBF"/>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Pt>
            <c:idx val="5"/>
            <c:explosion val="16"/>
            <c:spPr>
              <a:gradFill>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a:scene3d>
                <a:camera prst="orthographicFront"/>
                <a:lightRig rig="threePt" dir="t"/>
              </a:scene3d>
              <a:sp3d>
                <a:bevelT w="114300" prst="artDeco"/>
                <a:contourClr>
                  <a:srgbClr val="000000"/>
                </a:contourClr>
              </a:sp3d>
            </c:spPr>
          </c:dPt>
          <c:dPt>
            <c:idx val="6"/>
            <c:spPr>
              <a:gradFill>
                <a:gsLst>
                  <a:gs pos="0">
                    <a:srgbClr val="DDEBCF"/>
                  </a:gs>
                  <a:gs pos="50000">
                    <a:srgbClr val="9CB86E"/>
                  </a:gs>
                  <a:gs pos="100000">
                    <a:srgbClr val="156B13"/>
                  </a:gs>
                </a:gsLst>
                <a:lin ang="2700000" scaled="0"/>
              </a:gradFill>
              <a:ln>
                <a:solidFill>
                  <a:schemeClr val="accent2">
                    <a:lumMod val="40000"/>
                    <a:lumOff val="60000"/>
                  </a:schemeClr>
                </a:solidFill>
              </a:ln>
              <a:effectLst>
                <a:outerShdw blurRad="50800" dist="50800" dir="5400000" algn="ctr" rotWithShape="0">
                  <a:schemeClr val="accent2">
                    <a:lumMod val="60000"/>
                    <a:lumOff val="40000"/>
                  </a:schemeClr>
                </a:outerShdw>
              </a:effectLst>
            </c:spPr>
          </c:dPt>
          <c:dLbls>
            <c:dLbl>
              <c:idx val="0"/>
              <c:layout>
                <c:manualLayout>
                  <c:x val="-0.2682761584626483"/>
                  <c:y val="-4.1979041896570875E-3"/>
                </c:manualLayout>
              </c:layout>
              <c:dLblPos val="bestFit"/>
              <c:showCatName val="1"/>
              <c:showPercent val="1"/>
            </c:dLbl>
            <c:dLbl>
              <c:idx val="1"/>
              <c:layout>
                <c:manualLayout>
                  <c:x val="-0.14468235330232862"/>
                  <c:y val="-8.233589255208458E-2"/>
                </c:manualLayout>
              </c:layout>
              <c:dLblPos val="bestFit"/>
              <c:showCatName val="1"/>
              <c:showPercent val="1"/>
            </c:dLbl>
            <c:dLbl>
              <c:idx val="2"/>
              <c:layout>
                <c:manualLayout>
                  <c:x val="-3.088302558671403E-2"/>
                  <c:y val="-4.0085874552463985E-2"/>
                </c:manualLayout>
              </c:layout>
              <c:dLblPos val="bestFit"/>
              <c:showCatName val="1"/>
              <c:showPercent val="1"/>
            </c:dLbl>
            <c:dLbl>
              <c:idx val="3"/>
              <c:layout>
                <c:manualLayout>
                  <c:x val="0.10000414421881494"/>
                  <c:y val="-1.7659002101046574E-2"/>
                </c:manualLayout>
              </c:layout>
              <c:spPr>
                <a:noFill/>
              </c:spPr>
              <c:txPr>
                <a:bodyPr/>
                <a:lstStyle/>
                <a:p>
                  <a:pPr>
                    <a:defRPr sz="700" b="0" i="0" u="none" strike="noStrike" baseline="0">
                      <a:solidFill>
                        <a:srgbClr val="000000"/>
                      </a:solidFill>
                      <a:latin typeface="Calibri"/>
                      <a:ea typeface="Calibri"/>
                      <a:cs typeface="Calibri"/>
                    </a:defRPr>
                  </a:pPr>
                  <a:endParaRPr lang="es-ES"/>
                </a:p>
              </c:txPr>
              <c:dLblPos val="bestFit"/>
              <c:showCatName val="1"/>
              <c:showPercent val="1"/>
            </c:dLbl>
            <c:dLbl>
              <c:idx val="4"/>
              <c:layout>
                <c:manualLayout>
                  <c:x val="3.7897965879265187E-2"/>
                  <c:y val="-5.3783902012248547E-3"/>
                </c:manualLayout>
              </c:layout>
              <c:dLblPos val="bestFit"/>
              <c:showCatName val="1"/>
              <c:showPercent val="1"/>
            </c:dLbl>
            <c:dLbl>
              <c:idx val="5"/>
              <c:layout>
                <c:manualLayout>
                  <c:x val="-6.6117173949747504E-2"/>
                  <c:y val="3.0290677505710843E-2"/>
                </c:manualLayout>
              </c:layout>
              <c:spPr>
                <a:noFill/>
                <a:effectLst>
                  <a:outerShdw blurRad="50800" dist="50800" dir="5400000" algn="ctr" rotWithShape="0">
                    <a:schemeClr val="accent2">
                      <a:lumMod val="40000"/>
                      <a:lumOff val="60000"/>
                    </a:schemeClr>
                  </a:outerShdw>
                </a:effectLst>
              </c:spPr>
              <c:txPr>
                <a:bodyPr/>
                <a:lstStyle/>
                <a:p>
                  <a:pPr>
                    <a:defRPr sz="800" b="0" i="0" u="none" strike="noStrike" baseline="0">
                      <a:solidFill>
                        <a:srgbClr val="000000"/>
                      </a:solidFill>
                      <a:latin typeface="Calibri"/>
                      <a:ea typeface="Calibri"/>
                      <a:cs typeface="Calibri"/>
                    </a:defRPr>
                  </a:pPr>
                  <a:endParaRPr lang="es-ES"/>
                </a:p>
              </c:txPr>
              <c:dLblPos val="bestFit"/>
              <c:showCatName val="1"/>
              <c:showPercent val="1"/>
            </c:dLbl>
            <c:dLbl>
              <c:idx val="6"/>
              <c:layout>
                <c:manualLayout>
                  <c:x val="-6.1293610228546118E-2"/>
                  <c:y val="5.6577715815454388E-4"/>
                </c:manualLayout>
              </c:layout>
              <c:dLblPos val="bestFit"/>
              <c:showCatName val="1"/>
              <c:showPercent val="1"/>
            </c:dLbl>
            <c:spPr>
              <a:noFill/>
            </c:spPr>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CUST'!$N$25:$N$31</c:f>
              <c:strCache>
                <c:ptCount val="7"/>
                <c:pt idx="0">
                  <c:v>PENDIENTE LIQUIDACIÓN</c:v>
                </c:pt>
                <c:pt idx="1">
                  <c:v>CON LIQUIDACIÓN</c:v>
                </c:pt>
                <c:pt idx="2">
                  <c:v>SIN SENTENCIA</c:v>
                </c:pt>
                <c:pt idx="3">
                  <c:v>PENSIÓN ALIMENTARIA</c:v>
                </c:pt>
                <c:pt idx="4">
                  <c:v>MAXIMA</c:v>
                </c:pt>
                <c:pt idx="5">
                  <c:v>MINIMA</c:v>
                </c:pt>
                <c:pt idx="6">
                  <c:v>MEDIANA</c:v>
                </c:pt>
              </c:strCache>
            </c:strRef>
          </c:cat>
          <c:val>
            <c:numRef>
              <c:f>'[1]GRAFICA CUST'!$O$25:$O$31</c:f>
              <c:numCache>
                <c:formatCode>General</c:formatCode>
                <c:ptCount val="7"/>
                <c:pt idx="0">
                  <c:v>138.78571428571428</c:v>
                </c:pt>
                <c:pt idx="1">
                  <c:v>200.78571428571428</c:v>
                </c:pt>
                <c:pt idx="2">
                  <c:v>3.3571428571428572</c:v>
                </c:pt>
                <c:pt idx="3">
                  <c:v>142.07142857142856</c:v>
                </c:pt>
                <c:pt idx="4">
                  <c:v>772.64285714285711</c:v>
                </c:pt>
                <c:pt idx="5">
                  <c:v>1494.4285714285716</c:v>
                </c:pt>
                <c:pt idx="6">
                  <c:v>1964.0714285714284</c:v>
                </c:pt>
              </c:numCache>
            </c:numRef>
          </c:val>
        </c:ser>
        <c:dLbls>
          <c:showCatName val="1"/>
          <c:showPercent val="1"/>
        </c:dLbls>
      </c:pie3DChart>
      <c:spPr>
        <a:noFill/>
        <a:ln w="25400">
          <a:noFill/>
        </a:ln>
      </c:spPr>
    </c:plotArea>
    <c:plotVisOnly val="1"/>
    <c:dispBlanksAs val="zero"/>
  </c:chart>
  <c:spPr>
    <a:gradFill>
      <a:gsLst>
        <a:gs pos="0">
          <a:schemeClr val="accent2">
            <a:lumMod val="60000"/>
            <a:lumOff val="40000"/>
          </a:schemeClr>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MUJERES</a:t>
            </a:r>
          </a:p>
        </c:rich>
      </c:tx>
      <c:layout>
        <c:manualLayout>
          <c:xMode val="edge"/>
          <c:yMode val="edge"/>
          <c:x val="0.31562500000000032"/>
          <c:y val="3.6231884057971064E-2"/>
        </c:manualLayout>
      </c:layout>
      <c:spPr>
        <a:noFill/>
        <a:ln w="25400">
          <a:noFill/>
        </a:ln>
      </c:spPr>
    </c:title>
    <c:plotArea>
      <c:layout>
        <c:manualLayout>
          <c:layoutTarget val="inner"/>
          <c:xMode val="edge"/>
          <c:yMode val="edge"/>
          <c:x val="0.22500000000000001"/>
          <c:y val="0.25362408579627282"/>
          <c:w val="0.47812500000000002"/>
          <c:h val="0.55434978752613961"/>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sp3d>
          </c:spPr>
          <c:explosion val="11"/>
          <c:dPt>
            <c:idx val="0"/>
            <c:spPr>
              <a:solidFill>
                <a:srgbClr val="9999FF"/>
              </a:solidFill>
              <a:ln w="25400">
                <a:noFill/>
              </a:ln>
              <a:scene3d>
                <a:camera prst="orthographicFront"/>
                <a:lightRig rig="threePt" dir="t"/>
              </a:scene3d>
              <a:sp3d>
                <a:bevelT w="114300" prst="artDeco"/>
              </a:sp3d>
            </c:spPr>
          </c:dPt>
          <c:dPt>
            <c:idx val="1"/>
            <c:spPr>
              <a:solidFill>
                <a:srgbClr val="FF0000"/>
              </a:solidFill>
              <a:ln w="25400">
                <a:noFill/>
              </a:ln>
              <a:scene3d>
                <a:camera prst="orthographicFront"/>
                <a:lightRig rig="threePt" dir="t"/>
              </a:scene3d>
              <a:sp3d>
                <a:bevelT w="114300" prst="artDeco"/>
              </a:sp3d>
            </c:spPr>
          </c:dPt>
          <c:dLbls>
            <c:dLbl>
              <c:idx val="0"/>
              <c:layout>
                <c:manualLayout>
                  <c:x val="-1.4385963984521336E-2"/>
                  <c:y val="-3.6411572148987006E-2"/>
                </c:manualLayout>
              </c:layout>
              <c:dLblPos val="bestFit"/>
              <c:showCatName val="1"/>
              <c:showPercent val="1"/>
            </c:dLbl>
            <c:dLbl>
              <c:idx val="1"/>
              <c:layout>
                <c:manualLayout>
                  <c:x val="-4.8584605703089777E-2"/>
                  <c:y val="-8.957857795865406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3'!$P$15:$Q$15</c:f>
              <c:strCache>
                <c:ptCount val="2"/>
                <c:pt idx="0">
                  <c:v>SUM</c:v>
                </c:pt>
                <c:pt idx="1">
                  <c:v>SENT</c:v>
                </c:pt>
              </c:strCache>
            </c:strRef>
          </c:cat>
          <c:val>
            <c:numRef>
              <c:f>'[1]GRAFICA 3'!$P$16:$Q$16</c:f>
              <c:numCache>
                <c:formatCode>General</c:formatCode>
                <c:ptCount val="2"/>
                <c:pt idx="0">
                  <c:v>100.71428571428572</c:v>
                </c:pt>
                <c:pt idx="1">
                  <c:v>269.71428571428572</c:v>
                </c:pt>
              </c:numCache>
            </c:numRef>
          </c:val>
        </c:ser>
        <c:dLbls>
          <c:showCatName val="1"/>
          <c:showPercent val="1"/>
        </c:dLbls>
        <c:firstSliceAng val="0"/>
      </c:pieChart>
      <c:spPr>
        <a:noFill/>
        <a:ln w="25400">
          <a:noFill/>
        </a:ln>
      </c:spPr>
    </c:plotArea>
    <c:plotVisOnly val="1"/>
    <c:dispBlanksAs val="zero"/>
  </c:chart>
  <c:spPr>
    <a:solidFill>
      <a:srgbClr val="FFFF99"/>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089" r="0.750000000000000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JÓVENES</a:t>
            </a:r>
          </a:p>
        </c:rich>
      </c:tx>
      <c:layout>
        <c:manualLayout>
          <c:xMode val="edge"/>
          <c:yMode val="edge"/>
          <c:x val="0.3071905717667649"/>
          <c:y val="3.5971223021582746E-2"/>
        </c:manualLayout>
      </c:layout>
      <c:spPr>
        <a:noFill/>
        <a:ln w="25400">
          <a:noFill/>
        </a:ln>
      </c:spPr>
    </c:title>
    <c:plotArea>
      <c:layout>
        <c:manualLayout>
          <c:layoutTarget val="inner"/>
          <c:xMode val="edge"/>
          <c:yMode val="edge"/>
          <c:x val="0.17973913570751562"/>
          <c:y val="0.20143884892086344"/>
          <c:w val="0.64052491997587402"/>
          <c:h val="0.70503597122302164"/>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sp3d>
          </c:spPr>
          <c:explosion val="25"/>
          <c:dPt>
            <c:idx val="0"/>
            <c:spPr>
              <a:solidFill>
                <a:srgbClr val="808000"/>
              </a:solidFill>
              <a:ln w="25400">
                <a:noFill/>
              </a:ln>
              <a:scene3d>
                <a:camera prst="orthographicFront"/>
                <a:lightRig rig="threePt" dir="t"/>
              </a:scene3d>
              <a:sp3d>
                <a:bevelT w="114300" prst="artDeco"/>
              </a:sp3d>
            </c:spPr>
          </c:dPt>
          <c:dPt>
            <c:idx val="1"/>
            <c:spPr>
              <a:solidFill>
                <a:srgbClr val="CC99FF"/>
              </a:solidFill>
              <a:ln w="25400">
                <a:noFill/>
              </a:ln>
              <a:scene3d>
                <a:camera prst="orthographicFront"/>
                <a:lightRig rig="threePt" dir="t"/>
              </a:scene3d>
              <a:sp3d>
                <a:bevelT w="114300" prst="artDeco"/>
              </a:sp3d>
            </c:spPr>
          </c:dPt>
          <c:dLbls>
            <c:dLbl>
              <c:idx val="0"/>
              <c:layout>
                <c:manualLayout>
                  <c:x val="-3.3555181876335346E-3"/>
                  <c:y val="-0.12546478158631688"/>
                </c:manualLayout>
              </c:layout>
              <c:dLblPos val="bestFit"/>
              <c:showCatName val="1"/>
              <c:showPercent val="1"/>
            </c:dLbl>
            <c:dLbl>
              <c:idx val="1"/>
              <c:layout>
                <c:manualLayout>
                  <c:x val="-7.7714520035744444E-2"/>
                  <c:y val="-8.3970996431201525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3'!$P$19:$Q$19</c:f>
              <c:strCache>
                <c:ptCount val="2"/>
                <c:pt idx="0">
                  <c:v>SUM</c:v>
                </c:pt>
                <c:pt idx="1">
                  <c:v>SENT</c:v>
                </c:pt>
              </c:strCache>
            </c:strRef>
          </c:cat>
          <c:val>
            <c:numRef>
              <c:f>'[1]GRAFICA 3'!$P$20:$Q$20</c:f>
              <c:numCache>
                <c:formatCode>General</c:formatCode>
                <c:ptCount val="2"/>
                <c:pt idx="0">
                  <c:v>210.07142857142856</c:v>
                </c:pt>
                <c:pt idx="1">
                  <c:v>218.85714285714286</c:v>
                </c:pt>
              </c:numCache>
            </c:numRef>
          </c:val>
        </c:ser>
        <c:dLbls>
          <c:showCatName val="1"/>
          <c:showPercent val="1"/>
        </c:dLbls>
        <c:firstSliceAng val="0"/>
      </c:pieChart>
      <c:spPr>
        <a:noFill/>
        <a:ln w="25400">
          <a:noFill/>
        </a:ln>
        <a:scene3d>
          <a:camera prst="orthographicFront"/>
          <a:lightRig rig="threePt" dir="t"/>
        </a:scene3d>
        <a:sp3d>
          <a:bevelT w="114300" prst="artDeco"/>
        </a:sp3d>
      </c:spPr>
    </c:plotArea>
    <c:plotVisOnly val="1"/>
    <c:dispBlanksAs val="zero"/>
  </c:chart>
  <c:spPr>
    <a:solidFill>
      <a:srgbClr val="CCFFCC"/>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089" r="0.75000000000000089"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800" b="1" i="0" u="none" strike="noStrike" baseline="0">
                <a:solidFill>
                  <a:srgbClr val="000000"/>
                </a:solidFill>
                <a:latin typeface="Arial"/>
                <a:ea typeface="Arial"/>
                <a:cs typeface="Arial"/>
              </a:defRPr>
            </a:pPr>
            <a:r>
              <a:rPr lang="es-PR"/>
              <a:t>POBLACIÓN POR REGIÓN</a:t>
            </a:r>
          </a:p>
        </c:rich>
      </c:tx>
      <c:layout>
        <c:manualLayout>
          <c:xMode val="edge"/>
          <c:yMode val="edge"/>
          <c:x val="0.28754027152356781"/>
          <c:y val="3.6303630363036306E-2"/>
        </c:manualLayout>
      </c:layout>
      <c:spPr>
        <a:noFill/>
        <a:ln w="25400">
          <a:noFill/>
        </a:ln>
      </c:spPr>
    </c:title>
    <c:view3D>
      <c:perspective val="0"/>
    </c:view3D>
    <c:plotArea>
      <c:layout>
        <c:manualLayout>
          <c:layoutTarget val="inner"/>
          <c:xMode val="edge"/>
          <c:yMode val="edge"/>
          <c:x val="0.10543147437767453"/>
          <c:y val="0.33003406699304877"/>
          <c:w val="0.79233350441403816"/>
          <c:h val="0.32343338565318708"/>
        </c:manualLayout>
      </c:layout>
      <c:pie3D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contourClr>
                <a:srgbClr val="000000"/>
              </a:contourClr>
            </a:sp3d>
          </c:spPr>
          <c:dPt>
            <c:idx val="0"/>
            <c:explosion val="2"/>
            <c:spPr>
              <a:solidFill>
                <a:srgbClr val="92D050"/>
              </a:solidFill>
              <a:ln w="25400">
                <a:noFill/>
              </a:ln>
              <a:scene3d>
                <a:camera prst="orthographicFront"/>
                <a:lightRig rig="threePt" dir="t"/>
              </a:scene3d>
              <a:sp3d>
                <a:bevelT w="114300" prst="artDeco"/>
                <a:contourClr>
                  <a:srgbClr val="000000"/>
                </a:contourClr>
              </a:sp3d>
            </c:spPr>
          </c:dPt>
          <c:dPt>
            <c:idx val="1"/>
            <c:spPr>
              <a:solidFill>
                <a:srgbClr val="FF6161"/>
              </a:solidFill>
              <a:ln w="25400">
                <a:noFill/>
              </a:ln>
              <a:scene3d>
                <a:camera prst="orthographicFront"/>
                <a:lightRig rig="threePt" dir="t"/>
              </a:scene3d>
              <a:sp3d>
                <a:bevelT w="114300" prst="artDeco"/>
                <a:contourClr>
                  <a:srgbClr val="000000"/>
                </a:contourClr>
              </a:sp3d>
            </c:spPr>
          </c:dPt>
          <c:dLbls>
            <c:dLbl>
              <c:idx val="0"/>
              <c:layout>
                <c:manualLayout>
                  <c:x val="-0.12428308602697725"/>
                  <c:y val="0.18151302515756992"/>
                </c:manualLayout>
              </c:layout>
              <c:dLblPos val="bestFit"/>
              <c:showCatName val="1"/>
              <c:showPercent val="1"/>
            </c:dLbl>
            <c:dLbl>
              <c:idx val="1"/>
              <c:layout>
                <c:manualLayout>
                  <c:x val="3.2192120121644241E-2"/>
                  <c:y val="-9.5449854482475407E-2"/>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3'!$P$23:$Q$23</c:f>
              <c:strCache>
                <c:ptCount val="2"/>
                <c:pt idx="0">
                  <c:v>ESTE</c:v>
                </c:pt>
                <c:pt idx="1">
                  <c:v>OESTE</c:v>
                </c:pt>
              </c:strCache>
            </c:strRef>
          </c:cat>
          <c:val>
            <c:numRef>
              <c:f>'[1]GRAFICA 3'!$P$24:$Q$24</c:f>
              <c:numCache>
                <c:formatCode>General</c:formatCode>
                <c:ptCount val="2"/>
                <c:pt idx="0">
                  <c:v>5639.2142857142871</c:v>
                </c:pt>
                <c:pt idx="1">
                  <c:v>6032.7142857142853</c:v>
                </c:pt>
              </c:numCache>
            </c:numRef>
          </c:val>
        </c:ser>
        <c:dLbls>
          <c:showCatName val="1"/>
          <c:showPercent val="1"/>
        </c:dLbls>
      </c:pie3DChart>
      <c:spPr>
        <a:noFill/>
        <a:ln w="25400">
          <a:noFill/>
        </a:ln>
      </c:spPr>
    </c:plotArea>
    <c:plotVisOnly val="1"/>
    <c:dispBlanksAs val="zero"/>
  </c:chart>
  <c:spPr>
    <a:solidFill>
      <a:srgbClr val="99CC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es-ES"/>
    </a:p>
  </c:txPr>
  <c:printSettings>
    <c:headerFooter alignWithMargins="0"/>
    <c:pageMargins b="1" l="0.75000000000000089" r="0.7500000000000008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DE OCUPADA EXCLUYE LOS</a:t>
            </a:r>
          </a:p>
          <a:p>
            <a:pPr>
              <a:defRPr sz="550" b="0" i="0" u="none" strike="noStrike" baseline="0">
                <a:solidFill>
                  <a:srgbClr val="000000"/>
                </a:solidFill>
                <a:latin typeface="Arial"/>
                <a:ea typeface="Arial"/>
                <a:cs typeface="Arial"/>
              </a:defRPr>
            </a:pPr>
            <a:r>
              <a:rPr lang="es-PR" sz="700" b="1" i="0" u="none" strike="noStrike" baseline="0">
                <a:solidFill>
                  <a:srgbClr val="000000"/>
                </a:solidFill>
                <a:latin typeface="Arial"/>
                <a:cs typeface="Arial"/>
              </a:rPr>
              <a:t> ESPACIOS NO HABITABLES</a:t>
            </a:r>
          </a:p>
        </c:rich>
      </c:tx>
      <c:layout>
        <c:manualLayout>
          <c:xMode val="edge"/>
          <c:yMode val="edge"/>
          <c:x val="0.46985904539710338"/>
          <c:y val="3.6184210526315853E-2"/>
        </c:manualLayout>
      </c:layout>
      <c:spPr>
        <a:noFill/>
        <a:ln w="25400">
          <a:noFill/>
        </a:ln>
      </c:spPr>
    </c:title>
    <c:plotArea>
      <c:layout>
        <c:manualLayout>
          <c:layoutTarget val="inner"/>
          <c:xMode val="edge"/>
          <c:yMode val="edge"/>
          <c:x val="0.26851932785773491"/>
          <c:y val="0.23026352774132636"/>
          <c:w val="0.58333509155301033"/>
          <c:h val="0.62171152490158144"/>
        </c:manualLayout>
      </c:layout>
      <c:pieChart>
        <c:varyColors val="1"/>
        <c:ser>
          <c:idx val="0"/>
          <c:order val="0"/>
          <c:spPr>
            <a:solidFill>
              <a:srgbClr val="9999FF"/>
            </a:solidFill>
            <a:ln w="12700">
              <a:solidFill>
                <a:srgbClr val="000000"/>
              </a:solidFill>
              <a:prstDash val="solid"/>
            </a:ln>
            <a:scene3d>
              <a:camera prst="orthographicFront"/>
              <a:lightRig rig="threePt" dir="t"/>
            </a:scene3d>
            <a:sp3d>
              <a:bevelT w="114300" prst="artDeco"/>
            </a:sp3d>
          </c:spPr>
          <c:explosion val="9"/>
          <c:dPt>
            <c:idx val="0"/>
            <c:spPr>
              <a:solidFill>
                <a:srgbClr val="33CCCC"/>
              </a:solidFill>
              <a:ln w="25400">
                <a:noFill/>
              </a:ln>
              <a:scene3d>
                <a:camera prst="orthographicFront"/>
                <a:lightRig rig="threePt" dir="t"/>
              </a:scene3d>
              <a:sp3d>
                <a:bevelT w="114300" prst="artDeco"/>
              </a:sp3d>
            </c:spPr>
          </c:dPt>
          <c:dPt>
            <c:idx val="1"/>
            <c:spPr>
              <a:solidFill>
                <a:srgbClr val="FF00FF"/>
              </a:solidFill>
              <a:ln w="25400">
                <a:noFill/>
              </a:ln>
              <a:scene3d>
                <a:camera prst="orthographicFront"/>
                <a:lightRig rig="threePt" dir="t"/>
              </a:scene3d>
              <a:sp3d>
                <a:bevelT w="114300" prst="artDeco"/>
              </a:sp3d>
            </c:spPr>
          </c:dPt>
          <c:dLbls>
            <c:dLbl>
              <c:idx val="0"/>
              <c:layout>
                <c:manualLayout>
                  <c:x val="-2.297655635952495E-2"/>
                  <c:y val="5.2568174740869325E-3"/>
                </c:manualLayout>
              </c:layout>
              <c:dLblPos val="bestFit"/>
              <c:showCatName val="1"/>
              <c:showPercent val="1"/>
            </c:dLbl>
            <c:dLbl>
              <c:idx val="1"/>
              <c:layout>
                <c:manualLayout>
                  <c:x val="-5.8503019889753802E-2"/>
                  <c:y val="2.8221895991814602E-3"/>
                </c:manualLayout>
              </c:layout>
              <c:dLblPos val="bestFit"/>
              <c:showCatName val="1"/>
              <c:showPercent val="1"/>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s-ES"/>
              </a:p>
            </c:txPr>
            <c:showCatName val="1"/>
            <c:showPercent val="1"/>
            <c:showLeaderLines val="1"/>
          </c:dLbls>
          <c:cat>
            <c:strRef>
              <c:f>'[1]GRAFICA 3'!$P$27:$Q$27</c:f>
              <c:strCache>
                <c:ptCount val="2"/>
                <c:pt idx="0">
                  <c:v>OCUPADA</c:v>
                </c:pt>
                <c:pt idx="1">
                  <c:v>NO OCUPADA</c:v>
                </c:pt>
              </c:strCache>
            </c:strRef>
          </c:cat>
          <c:val>
            <c:numRef>
              <c:f>'[1]GRAFICA 3'!$P$28:$Q$28</c:f>
              <c:numCache>
                <c:formatCode>General</c:formatCode>
                <c:ptCount val="2"/>
                <c:pt idx="0">
                  <c:v>11671.928571428572</c:v>
                </c:pt>
                <c:pt idx="1">
                  <c:v>1477.0714285714275</c:v>
                </c:pt>
              </c:numCache>
            </c:numRef>
          </c:val>
        </c:ser>
        <c:dLbls>
          <c:showCatName val="1"/>
          <c:showPercent val="1"/>
        </c:dLbls>
        <c:firstSliceAng val="0"/>
      </c:pieChart>
      <c:spPr>
        <a:noFill/>
        <a:ln w="25400">
          <a:noFill/>
        </a:ln>
      </c:spPr>
    </c:plotArea>
    <c:plotVisOnly val="1"/>
    <c:dispBlanksAs val="zero"/>
  </c:chart>
  <c:spPr>
    <a:solidFill>
      <a:srgbClr val="FFCC00"/>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s-ES"/>
    </a:p>
  </c:txPr>
  <c:printSettings>
    <c:headerFooter alignWithMargins="0"/>
    <c:pageMargins b="1" l="0.75000000000000089" r="0.75000000000000089"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ESPACIOS HABITABLES VS</a:t>
            </a:r>
          </a:p>
          <a:p>
            <a:pPr>
              <a:defRPr sz="1000" b="0" i="0" u="none" strike="noStrike" baseline="0">
                <a:solidFill>
                  <a:srgbClr val="000000"/>
                </a:solidFill>
                <a:latin typeface="Calibri"/>
                <a:ea typeface="Calibri"/>
                <a:cs typeface="Calibri"/>
              </a:defRPr>
            </a:pPr>
            <a:r>
              <a:rPr lang="es-PR" sz="900" b="1" i="0" u="none" strike="noStrike" baseline="0">
                <a:solidFill>
                  <a:srgbClr val="000000"/>
                </a:solidFill>
                <a:latin typeface="Calibri"/>
              </a:rPr>
              <a:t> NO HABITABLES</a:t>
            </a:r>
          </a:p>
        </c:rich>
      </c:tx>
      <c:layout>
        <c:manualLayout>
          <c:xMode val="edge"/>
          <c:yMode val="edge"/>
          <c:x val="0.4903395461643244"/>
          <c:y val="2.3239052355297687E-2"/>
        </c:manualLayout>
      </c:layout>
    </c:title>
    <c:view3D>
      <c:rotX val="30"/>
      <c:perspective val="30"/>
    </c:view3D>
    <c:plotArea>
      <c:layout>
        <c:manualLayout>
          <c:layoutTarget val="inner"/>
          <c:xMode val="edge"/>
          <c:yMode val="edge"/>
          <c:x val="8.0316632395473014E-2"/>
          <c:y val="0.16817833972709542"/>
          <c:w val="0.84536436130197057"/>
          <c:h val="0.6686825863513457"/>
        </c:manualLayout>
      </c:layout>
      <c:pie3DChart>
        <c:varyColors val="1"/>
        <c:ser>
          <c:idx val="0"/>
          <c:order val="0"/>
          <c:spPr>
            <a:solidFill>
              <a:srgbClr val="FFC000"/>
            </a:solidFill>
            <a:scene3d>
              <a:camera prst="orthographicFront"/>
              <a:lightRig rig="threePt" dir="t"/>
            </a:scene3d>
            <a:sp3d>
              <a:bevelT w="114300" prst="artDeco"/>
            </a:sp3d>
          </c:spPr>
          <c:explosion val="27"/>
          <c:dPt>
            <c:idx val="0"/>
            <c:explosion val="1"/>
            <c:spPr>
              <a:solidFill>
                <a:schemeClr val="accent6">
                  <a:lumMod val="75000"/>
                </a:schemeClr>
              </a:solidFill>
              <a:scene3d>
                <a:camera prst="orthographicFront"/>
                <a:lightRig rig="threePt" dir="t"/>
              </a:scene3d>
              <a:sp3d>
                <a:bevelT w="114300" prst="artDeco"/>
              </a:sp3d>
            </c:spPr>
          </c:dPt>
          <c:dPt>
            <c:idx val="1"/>
            <c:spPr>
              <a:solidFill>
                <a:schemeClr val="accent4">
                  <a:lumMod val="60000"/>
                  <a:lumOff val="40000"/>
                </a:schemeClr>
              </a:solidFill>
              <a:scene3d>
                <a:camera prst="orthographicFront"/>
                <a:lightRig rig="threePt" dir="t"/>
              </a:scene3d>
              <a:sp3d>
                <a:bevelT w="114300" prst="artDeco"/>
              </a:sp3d>
            </c:spPr>
          </c:dPt>
          <c:dLbls>
            <c:dLbl>
              <c:idx val="0"/>
              <c:layout>
                <c:manualLayout>
                  <c:x val="0.11460420950565905"/>
                  <c:y val="-3.7971762189042052E-2"/>
                </c:manualLayout>
              </c:layout>
              <c:dLblPos val="bestFit"/>
              <c:showCatName val="1"/>
              <c:showPercent val="1"/>
            </c:dLbl>
            <c:txPr>
              <a:bodyPr/>
              <a:lstStyle/>
              <a:p>
                <a:pPr>
                  <a:defRPr sz="800" b="0" i="0" u="none" strike="noStrike" baseline="0">
                    <a:solidFill>
                      <a:srgbClr val="000000"/>
                    </a:solidFill>
                    <a:latin typeface="Calibri"/>
                    <a:ea typeface="Calibri"/>
                    <a:cs typeface="Calibri"/>
                  </a:defRPr>
                </a:pPr>
                <a:endParaRPr lang="es-ES"/>
              </a:p>
            </c:txPr>
            <c:showCatName val="1"/>
            <c:showPercent val="1"/>
            <c:showLeaderLines val="1"/>
          </c:dLbls>
          <c:cat>
            <c:strRef>
              <c:f>'[1]GRAFICA 3'!$P$31:$Q$31</c:f>
              <c:strCache>
                <c:ptCount val="2"/>
                <c:pt idx="0">
                  <c:v>HABITABLES</c:v>
                </c:pt>
                <c:pt idx="1">
                  <c:v>NO HABITABLES</c:v>
                </c:pt>
              </c:strCache>
            </c:strRef>
          </c:cat>
          <c:val>
            <c:numRef>
              <c:f>'[1]GRAFICA 3'!$P$32:$Q$32</c:f>
              <c:numCache>
                <c:formatCode>General</c:formatCode>
                <c:ptCount val="2"/>
                <c:pt idx="0">
                  <c:v>13149</c:v>
                </c:pt>
                <c:pt idx="1">
                  <c:v>559</c:v>
                </c:pt>
              </c:numCache>
            </c:numRef>
          </c:val>
        </c:ser>
        <c:dLbls>
          <c:showCatName val="1"/>
          <c:showPercent val="1"/>
        </c:dLbls>
      </c:pie3DChart>
      <c:spPr>
        <a:noFill/>
        <a:ln w="25400">
          <a:noFill/>
        </a:ln>
      </c:spPr>
    </c:plotArea>
    <c:plotVisOnly val="1"/>
    <c:dispBlanksAs val="zero"/>
  </c:chart>
  <c:spPr>
    <a:blipFill>
      <a:blip xmlns:r="http://schemas.openxmlformats.org/officeDocument/2006/relationships" r:embed="rId1"/>
      <a:tile tx="0" ty="0" sx="100000" sy="100000" flip="none" algn="tl"/>
    </a:blip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s>
            <a:gs pos="100000">
              <a:srgbClr val="CCCCFF">
                <a:gamma/>
                <a:tint val="18039"/>
                <a:invGamma/>
              </a:srgbClr>
            </a:gs>
          </a:gsLst>
          <a:path path="rect">
            <a:fillToRect r="100000" b="100000"/>
          </a:path>
        </a:gradFill>
        <a:ln w="25400">
          <a:noFill/>
        </a:ln>
      </c:spPr>
    </c:title>
    <c:view3D>
      <c:hPercent val="7"/>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21176"/>
                    <a:invGamma/>
                  </a:srgbClr>
                </a:gs>
              </a:gsLst>
              <a:path path="rect">
                <a:fillToRect r="100000" b="100000"/>
              </a:path>
            </a:gradFill>
            <a:ln w="12700">
              <a:solidFill>
                <a:srgbClr val="000000"/>
              </a:solidFill>
              <a:prstDash val="solid"/>
            </a:ln>
          </c:spPr>
          <c:dLbls>
            <c:dLbl>
              <c:idx val="0"/>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1"/>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2"/>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3"/>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4"/>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dLbl>
              <c:idx val="5"/>
              <c:spPr>
                <a:noFill/>
                <a:ln w="25400">
                  <a:noFill/>
                </a:ln>
              </c:spPr>
              <c:txPr>
                <a:bodyPr/>
                <a:lstStyle/>
                <a:p>
                  <a:pPr>
                    <a:defRPr sz="225" b="1" i="0" u="none" strike="noStrike" baseline="0">
                      <a:solidFill>
                        <a:srgbClr val="000000"/>
                      </a:solidFill>
                      <a:latin typeface="Times New Roman"/>
                      <a:ea typeface="Times New Roman"/>
                      <a:cs typeface="Times New Roman"/>
                    </a:defRPr>
                  </a:pPr>
                  <a:endParaRPr lang="es-ES"/>
                </a:p>
              </c:txPr>
            </c:dLbl>
            <c:spPr>
              <a:noFill/>
              <a:ln w="25400">
                <a:noFill/>
              </a:ln>
            </c:spPr>
            <c:txPr>
              <a:bodyPr/>
              <a:lstStyle/>
              <a:p>
                <a:pPr>
                  <a:defRPr sz="22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000064"/>
        <c:axId val="75014144"/>
        <c:axId val="0"/>
      </c:bar3DChart>
      <c:catAx>
        <c:axId val="75000064"/>
        <c:scaling>
          <c:orientation val="minMax"/>
        </c:scaling>
        <c:axPos val="b"/>
        <c:numFmt formatCode="General" sourceLinked="1"/>
        <c:tickLblPos val="low"/>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014144"/>
        <c:crosses val="autoZero"/>
        <c:auto val="1"/>
        <c:lblAlgn val="ctr"/>
        <c:lblOffset val="100"/>
        <c:tickLblSkip val="1"/>
        <c:tickMarkSkip val="1"/>
      </c:catAx>
      <c:valAx>
        <c:axId val="75014144"/>
        <c:scaling>
          <c:orientation val="minMax"/>
        </c:scaling>
        <c:axPos val="l"/>
        <c:numFmt formatCode="General" sourceLinked="1"/>
        <c:tickLblPos val="nextTo"/>
        <c:spPr>
          <a:ln w="3175">
            <a:solidFill>
              <a:srgbClr val="000000"/>
            </a:solidFill>
            <a:prstDash val="solid"/>
          </a:ln>
        </c:spPr>
        <c:txPr>
          <a:bodyPr rot="0" vert="horz"/>
          <a:lstStyle/>
          <a:p>
            <a:pPr>
              <a:defRPr sz="225" b="0" i="0" u="none" strike="noStrike" baseline="0">
                <a:solidFill>
                  <a:srgbClr val="000000"/>
                </a:solidFill>
                <a:latin typeface="Times New Roman"/>
                <a:ea typeface="Times New Roman"/>
                <a:cs typeface="Times New Roman"/>
              </a:defRPr>
            </a:pPr>
            <a:endParaRPr lang="es-ES"/>
          </a:p>
        </c:txPr>
        <c:crossAx val="75000064"/>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225"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178" r="0.75000000000000178"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50" b="1" i="0" u="none" strike="noStrike" baseline="0">
                <a:solidFill>
                  <a:srgbClr val="000000"/>
                </a:solidFill>
                <a:latin typeface="Times New Roman"/>
                <a:ea typeface="Times New Roman"/>
                <a:cs typeface="Times New Roman"/>
              </a:defRPr>
            </a:pPr>
            <a:r>
              <a:rPr lang="es-PR"/>
              <a:t>FUGAS EN LAS INSTITUCIONES CORRECCIONALES</a:t>
            </a:r>
          </a:p>
        </c:rich>
      </c:tx>
      <c:spPr>
        <a:gradFill rotWithShape="0">
          <a:gsLst>
            <a:gs pos="0">
              <a:srgbClr val="CCCCFF">
                <a:gamma/>
                <a:tint val="63529"/>
                <a:invGamma/>
              </a:srgbClr>
            </a:gs>
            <a:gs pos="100000">
              <a:srgbClr val="CCCCFF"/>
            </a:gs>
          </a:gsLst>
          <a:lin ang="18900000" scaled="1"/>
        </a:grad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gradFill rotWithShape="0">
              <a:gsLst>
                <a:gs pos="0">
                  <a:srgbClr val="33CCCC"/>
                </a:gs>
                <a:gs pos="100000">
                  <a:srgbClr val="33CCCC">
                    <a:gamma/>
                    <a:tint val="12157"/>
                    <a:invGamma/>
                  </a:srgbClr>
                </a:gs>
              </a:gsLst>
              <a:path path="rect">
                <a:fillToRect r="100000" b="100000"/>
              </a:path>
            </a:gradFill>
            <a:ln w="25400">
              <a:noFill/>
            </a:ln>
          </c:spPr>
          <c:dLbls>
            <c:spPr>
              <a:noFill/>
              <a:ln w="25400">
                <a:noFill/>
              </a:ln>
            </c:spPr>
            <c:txPr>
              <a:bodyPr/>
              <a:lstStyle/>
              <a:p>
                <a:pPr>
                  <a:defRPr sz="175" b="0" i="0" u="none" strike="noStrike" baseline="0">
                    <a:solidFill>
                      <a:srgbClr val="000000"/>
                    </a:solidFill>
                    <a:latin typeface="Times New Roman"/>
                    <a:ea typeface="Times New Roman"/>
                    <a:cs typeface="Times New Roman"/>
                  </a:defRPr>
                </a:pPr>
                <a:endParaRPr lang="es-ES"/>
              </a:p>
            </c:txPr>
            <c:showVal val="1"/>
          </c:dLbls>
          <c:val>
            <c:numLit>
              <c:formatCode>General</c:formatCode>
              <c:ptCount val="1"/>
              <c:pt idx="0">
                <c:v>0</c:v>
              </c:pt>
            </c:numLit>
          </c:val>
        </c:ser>
        <c:dLbls>
          <c:showVal val="1"/>
        </c:dLbls>
        <c:shape val="box"/>
        <c:axId val="75025792"/>
        <c:axId val="75056256"/>
        <c:axId val="0"/>
      </c:bar3DChart>
      <c:catAx>
        <c:axId val="75025792"/>
        <c:scaling>
          <c:orientation val="minMax"/>
        </c:scaling>
        <c:axPos val="b"/>
        <c:numFmt formatCode="General" sourceLinked="1"/>
        <c:tickLblPos val="low"/>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056256"/>
        <c:crosses val="autoZero"/>
        <c:auto val="1"/>
        <c:lblAlgn val="ctr"/>
        <c:lblOffset val="100"/>
        <c:tickLblSkip val="1"/>
        <c:tickMarkSkip val="1"/>
      </c:catAx>
      <c:valAx>
        <c:axId val="75056256"/>
        <c:scaling>
          <c:orientation val="minMax"/>
        </c:scaling>
        <c:axPos val="l"/>
        <c:numFmt formatCode="General" sourceLinked="1"/>
        <c:tickLblPos val="nextTo"/>
        <c:spPr>
          <a:ln w="3175">
            <a:solidFill>
              <a:srgbClr val="000000"/>
            </a:solidFill>
            <a:prstDash val="solid"/>
          </a:ln>
        </c:spPr>
        <c:txPr>
          <a:bodyPr rot="0" vert="horz"/>
          <a:lstStyle/>
          <a:p>
            <a:pPr>
              <a:defRPr sz="275" b="0" i="0" u="none" strike="noStrike" baseline="0">
                <a:solidFill>
                  <a:srgbClr val="000000"/>
                </a:solidFill>
                <a:latin typeface="Times New Roman"/>
                <a:ea typeface="Times New Roman"/>
                <a:cs typeface="Times New Roman"/>
              </a:defRPr>
            </a:pPr>
            <a:endParaRPr lang="es-ES"/>
          </a:p>
        </c:txPr>
        <c:crossAx val="75025792"/>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imes New Roman"/>
          <a:ea typeface="Times New Roman"/>
          <a:cs typeface="Times New Roman"/>
        </a:defRPr>
      </a:pPr>
      <a:endParaRPr lang="es-ES"/>
    </a:p>
  </c:txPr>
  <c:printSettings>
    <c:headerFooter alignWithMargins="0"/>
    <c:pageMargins b="1" l="0.75000000000000178" r="0.75000000000000178"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200" b="1" i="0" u="none" strike="noStrike" baseline="0">
                <a:solidFill>
                  <a:srgbClr val="000000"/>
                </a:solidFill>
                <a:latin typeface="Tahoma"/>
                <a:ea typeface="Tahoma"/>
                <a:cs typeface="Tahoma"/>
              </a:defRPr>
            </a:pPr>
            <a:r>
              <a:rPr lang="es-PR"/>
              <a:t>FUGAS EN LAS INSTITUCIONES CORRECCIONALES
AÑO FISCAL 2001-2002</a:t>
            </a:r>
          </a:p>
        </c:rich>
      </c:tx>
      <c:spPr>
        <a:noFill/>
        <a:ln w="25400">
          <a:noFill/>
        </a:ln>
      </c:spPr>
    </c:title>
    <c:view3D>
      <c:hPercent val="5"/>
      <c:depthPercent val="100"/>
      <c:rAngAx val="1"/>
    </c:view3D>
    <c:floor>
      <c:spPr>
        <a:solidFill>
          <a:srgbClr val="C0C0C0"/>
        </a:solidFill>
        <a:ln w="3175">
          <a:solidFill>
            <a:srgbClr val="000000"/>
          </a:solidFill>
          <a:prstDash val="solid"/>
        </a:ln>
      </c:spPr>
    </c:floor>
    <c:sideWall>
      <c:spPr>
        <a:noFill/>
        <a:ln w="25400">
          <a:noFill/>
        </a:ln>
      </c:spPr>
    </c:sideWall>
    <c:backWall>
      <c:spPr>
        <a:noFill/>
        <a:ln w="25400">
          <a:noFill/>
        </a:ln>
      </c:spPr>
    </c:backWall>
    <c:plotArea>
      <c:layout/>
      <c:bar3DChart>
        <c:barDir val="col"/>
        <c:grouping val="clustered"/>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Tahoma"/>
                    <a:ea typeface="Tahoma"/>
                    <a:cs typeface="Tahoma"/>
                  </a:defRPr>
                </a:pPr>
                <a:endParaRPr lang="es-ES"/>
              </a:p>
            </c:txPr>
            <c:showVal val="1"/>
          </c:dLbls>
          <c:val>
            <c:numLit>
              <c:formatCode>General</c:formatCode>
              <c:ptCount val="1"/>
              <c:pt idx="0">
                <c:v>0</c:v>
              </c:pt>
            </c:numLit>
          </c:val>
        </c:ser>
        <c:dLbls>
          <c:showVal val="1"/>
        </c:dLbls>
        <c:shape val="box"/>
        <c:axId val="75076736"/>
        <c:axId val="75078272"/>
        <c:axId val="0"/>
      </c:bar3DChart>
      <c:catAx>
        <c:axId val="75076736"/>
        <c:scaling>
          <c:orientation val="minMax"/>
        </c:scaling>
        <c:axPos val="b"/>
        <c:numFmt formatCode="General" sourceLinked="1"/>
        <c:tickLblPos val="low"/>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078272"/>
        <c:crosses val="autoZero"/>
        <c:auto val="1"/>
        <c:lblAlgn val="ctr"/>
        <c:lblOffset val="100"/>
        <c:tickLblSkip val="1"/>
        <c:tickMarkSkip val="1"/>
      </c:catAx>
      <c:valAx>
        <c:axId val="75078272"/>
        <c:scaling>
          <c:orientation val="minMax"/>
        </c:scaling>
        <c:axPos val="l"/>
        <c:numFmt formatCode="General" sourceLinked="1"/>
        <c:tickLblPos val="nextTo"/>
        <c:spPr>
          <a:ln w="3175">
            <a:solidFill>
              <a:srgbClr val="000000"/>
            </a:solidFill>
            <a:prstDash val="solid"/>
          </a:ln>
        </c:spPr>
        <c:txPr>
          <a:bodyPr rot="0" vert="horz"/>
          <a:lstStyle/>
          <a:p>
            <a:pPr>
              <a:defRPr sz="200" b="0" i="0" u="none" strike="noStrike" baseline="0">
                <a:solidFill>
                  <a:srgbClr val="000000"/>
                </a:solidFill>
                <a:latin typeface="Tahoma"/>
                <a:ea typeface="Tahoma"/>
                <a:cs typeface="Tahoma"/>
              </a:defRPr>
            </a:pPr>
            <a:endParaRPr lang="es-ES"/>
          </a:p>
        </c:txPr>
        <c:crossAx val="75076736"/>
        <c:crosses val="autoZero"/>
        <c:crossBetween val="between"/>
      </c:valAx>
      <c:spPr>
        <a:noFill/>
        <a:ln w="25400">
          <a:noFill/>
        </a:ln>
      </c:spPr>
    </c:plotArea>
    <c:plotVisOnly val="1"/>
    <c:dispBlanksAs val="gap"/>
  </c:chart>
  <c:spPr>
    <a:solidFill>
      <a:srgbClr val="FFFFFF"/>
    </a:solidFill>
    <a:ln w="3175">
      <a:solidFill>
        <a:srgbClr val="000000"/>
      </a:solidFill>
      <a:prstDash val="solid"/>
    </a:ln>
  </c:spPr>
  <c:txPr>
    <a:bodyPr/>
    <a:lstStyle/>
    <a:p>
      <a:pPr>
        <a:defRPr sz="350" b="0" i="0" u="none" strike="noStrike" baseline="0">
          <a:solidFill>
            <a:srgbClr val="000000"/>
          </a:solidFill>
          <a:latin typeface="Tahoma"/>
          <a:ea typeface="Tahoma"/>
          <a:cs typeface="Tahoma"/>
        </a:defRPr>
      </a:pPr>
      <a:endParaRPr lang="es-ES"/>
    </a:p>
  </c:txPr>
  <c:printSettings>
    <c:headerFooter alignWithMargins="0"/>
    <c:pageMargins b="1" l="0.75000000000000178" r="0.75000000000000178"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oneCellAnchor>
    <xdr:from>
      <xdr:col>7</xdr:col>
      <xdr:colOff>469526</xdr:colOff>
      <xdr:row>0</xdr:row>
      <xdr:rowOff>0</xdr:rowOff>
    </xdr:from>
    <xdr:ext cx="184731" cy="284157"/>
    <xdr:sp macro="" textlink="">
      <xdr:nvSpPr>
        <xdr:cNvPr id="8" name="TextBox 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4" name="TextBox 1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6" name="TextBox 1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18" name="TextBox 1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0" name="TextBox 1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2" name="TextBox 2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4" name="TextBox 2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5" name="TextBox 2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7" name="TextBox 2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28" name="TextBox 2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0" name="TextBox 29"/>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1" name="TextBox 3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3" name="TextBox 3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4" name="TextBox 3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6" name="TextBox 3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sz="1100"/>
        </a:p>
      </xdr:txBody>
    </xdr:sp>
    <xdr:clientData/>
  </xdr:oneCellAnchor>
  <xdr:oneCellAnchor>
    <xdr:from>
      <xdr:col>7</xdr:col>
      <xdr:colOff>469526</xdr:colOff>
      <xdr:row>0</xdr:row>
      <xdr:rowOff>0</xdr:rowOff>
    </xdr:from>
    <xdr:ext cx="184731" cy="284157"/>
    <xdr:sp macro="" textlink="">
      <xdr:nvSpPr>
        <xdr:cNvPr id="37" name="TextBox 3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4" name="TextBox 4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6" name="TextBox 45"/>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5" name="TextBox 44"/>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9" name="TextBox 48"/>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8" name="TextBox 47"/>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7" name="TextBox 56"/>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1" name="TextBox 40"/>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53" name="TextBox 52"/>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oneCellAnchor>
    <xdr:from>
      <xdr:col>7</xdr:col>
      <xdr:colOff>469526</xdr:colOff>
      <xdr:row>0</xdr:row>
      <xdr:rowOff>0</xdr:rowOff>
    </xdr:from>
    <xdr:ext cx="184731" cy="284157"/>
    <xdr:sp macro="" textlink="">
      <xdr:nvSpPr>
        <xdr:cNvPr id="42" name="TextBox 41"/>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0</xdr:col>
      <xdr:colOff>38100</xdr:colOff>
      <xdr:row>6</xdr:row>
      <xdr:rowOff>114300</xdr:rowOff>
    </xdr:from>
    <xdr:to>
      <xdr:col>5</xdr:col>
      <xdr:colOff>0</xdr:colOff>
      <xdr:row>22</xdr:row>
      <xdr:rowOff>142875</xdr:rowOff>
    </xdr:to>
    <xdr:graphicFrame macro="">
      <xdr:nvGraphicFramePr>
        <xdr:cNvPr id="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47625</xdr:colOff>
      <xdr:row>6</xdr:row>
      <xdr:rowOff>123825</xdr:rowOff>
    </xdr:from>
    <xdr:to>
      <xdr:col>10</xdr:col>
      <xdr:colOff>47625</xdr:colOff>
      <xdr:row>23</xdr:row>
      <xdr:rowOff>0</xdr:rowOff>
    </xdr:to>
    <xdr:graphicFrame macro="">
      <xdr:nvGraphicFramePr>
        <xdr:cNvPr id="4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104775</xdr:colOff>
      <xdr:row>6</xdr:row>
      <xdr:rowOff>104775</xdr:rowOff>
    </xdr:from>
    <xdr:to>
      <xdr:col>14</xdr:col>
      <xdr:colOff>581025</xdr:colOff>
      <xdr:row>23</xdr:row>
      <xdr:rowOff>0</xdr:rowOff>
    </xdr:to>
    <xdr:graphicFrame macro="">
      <xdr:nvGraphicFramePr>
        <xdr:cNvPr id="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24</xdr:row>
      <xdr:rowOff>11206</xdr:rowOff>
    </xdr:from>
    <xdr:to>
      <xdr:col>4</xdr:col>
      <xdr:colOff>542925</xdr:colOff>
      <xdr:row>41</xdr:row>
      <xdr:rowOff>144556</xdr:rowOff>
    </xdr:to>
    <xdr:graphicFrame macro="">
      <xdr:nvGraphicFramePr>
        <xdr:cNvPr id="5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579344</xdr:colOff>
      <xdr:row>24</xdr:row>
      <xdr:rowOff>11205</xdr:rowOff>
    </xdr:from>
    <xdr:to>
      <xdr:col>10</xdr:col>
      <xdr:colOff>12327</xdr:colOff>
      <xdr:row>41</xdr:row>
      <xdr:rowOff>154080</xdr:rowOff>
    </xdr:to>
    <xdr:graphicFrame macro="">
      <xdr:nvGraphicFramePr>
        <xdr:cNvPr id="5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7</xdr:col>
      <xdr:colOff>469526</xdr:colOff>
      <xdr:row>44</xdr:row>
      <xdr:rowOff>124385</xdr:rowOff>
    </xdr:from>
    <xdr:ext cx="184731" cy="284157"/>
    <xdr:sp macro="" textlink="">
      <xdr:nvSpPr>
        <xdr:cNvPr id="54" name="TextBox 53"/>
        <xdr:cNvSpPr txBox="1"/>
      </xdr:nvSpPr>
      <xdr:spPr>
        <a:xfrm>
          <a:off x="4736726" y="7315760"/>
          <a:ext cx="184731" cy="284157"/>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PR"/>
        </a:p>
      </xdr:txBody>
    </xdr:sp>
    <xdr:clientData/>
  </xdr:oneCellAnchor>
  <xdr:twoCellAnchor>
    <xdr:from>
      <xdr:col>10</xdr:col>
      <xdr:colOff>35860</xdr:colOff>
      <xdr:row>23</xdr:row>
      <xdr:rowOff>145677</xdr:rowOff>
    </xdr:from>
    <xdr:to>
      <xdr:col>14</xdr:col>
      <xdr:colOff>582707</xdr:colOff>
      <xdr:row>41</xdr:row>
      <xdr:rowOff>131669</xdr:rowOff>
    </xdr:to>
    <xdr:graphicFrame macro="">
      <xdr:nvGraphicFramePr>
        <xdr:cNvPr id="5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57</xdr:row>
      <xdr:rowOff>0</xdr:rowOff>
    </xdr:from>
    <xdr:to>
      <xdr:col>14</xdr:col>
      <xdr:colOff>0</xdr:colOff>
      <xdr:row>57</xdr:row>
      <xdr:rowOff>0</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57</xdr:row>
      <xdr:rowOff>0</xdr:rowOff>
    </xdr:from>
    <xdr:to>
      <xdr:col>14</xdr:col>
      <xdr:colOff>0</xdr:colOff>
      <xdr:row>57</xdr:row>
      <xdr:rowOff>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42</xdr:row>
      <xdr:rowOff>123825</xdr:rowOff>
    </xdr:from>
    <xdr:to>
      <xdr:col>13</xdr:col>
      <xdr:colOff>428625</xdr:colOff>
      <xdr:row>56</xdr:row>
      <xdr:rowOff>219075</xdr:rowOff>
    </xdr:to>
    <xdr:graphicFrame macro="">
      <xdr:nvGraphicFramePr>
        <xdr:cNvPr id="11"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5</xdr:row>
      <xdr:rowOff>95250</xdr:rowOff>
    </xdr:from>
    <xdr:to>
      <xdr:col>10</xdr:col>
      <xdr:colOff>428625</xdr:colOff>
      <xdr:row>23</xdr:row>
      <xdr:rowOff>152400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19050</xdr:rowOff>
    </xdr:from>
    <xdr:to>
      <xdr:col>5</xdr:col>
      <xdr:colOff>257175</xdr:colOff>
      <xdr:row>43</xdr:row>
      <xdr:rowOff>114300</xdr:rowOff>
    </xdr:to>
    <xdr:graphicFrame macro="">
      <xdr:nvGraphicFramePr>
        <xdr:cNvPr id="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323850</xdr:colOff>
      <xdr:row>28</xdr:row>
      <xdr:rowOff>9525</xdr:rowOff>
    </xdr:from>
    <xdr:to>
      <xdr:col>10</xdr:col>
      <xdr:colOff>533400</xdr:colOff>
      <xdr:row>43</xdr:row>
      <xdr:rowOff>114300</xdr:rowOff>
    </xdr:to>
    <xdr:graphicFrame macro="">
      <xdr:nvGraphicFramePr>
        <xdr:cNvPr id="1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133350</xdr:colOff>
      <xdr:row>5</xdr:row>
      <xdr:rowOff>95250</xdr:rowOff>
    </xdr:from>
    <xdr:to>
      <xdr:col>10</xdr:col>
      <xdr:colOff>428625</xdr:colOff>
      <xdr:row>23</xdr:row>
      <xdr:rowOff>152400</xdr:rowOff>
    </xdr:to>
    <xdr:graphicFrame macro="">
      <xdr:nvGraphicFramePr>
        <xdr:cNvPr id="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28</xdr:row>
      <xdr:rowOff>19050</xdr:rowOff>
    </xdr:from>
    <xdr:to>
      <xdr:col>5</xdr:col>
      <xdr:colOff>257175</xdr:colOff>
      <xdr:row>43</xdr:row>
      <xdr:rowOff>114300</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323850</xdr:colOff>
      <xdr:row>28</xdr:row>
      <xdr:rowOff>9525</xdr:rowOff>
    </xdr:from>
    <xdr:to>
      <xdr:col>10</xdr:col>
      <xdr:colOff>533400</xdr:colOff>
      <xdr:row>43</xdr:row>
      <xdr:rowOff>114300</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1-12/PROMEDIO%20DIARIO%20AGOSTO%20%20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gonzalez/Documents/LO%20DE%20MI%20MAQUINA/ESTADISTICAS%20CONSEJO%20SEGURIDAD%202011-12/FUGAS%20EN%20LAS%20INST.%20CORREC.%2011-1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zgonzalez/Documents/LO%20DE%20MI%20MAQUINA/RECUENTO/RECUENTO%202011-12/PROMEDIO%20DIARIO%20JULIO%20%20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114">
          <cell r="C114">
            <v>500</v>
          </cell>
          <cell r="D114">
            <v>0</v>
          </cell>
          <cell r="F114">
            <v>0</v>
          </cell>
          <cell r="I114">
            <v>437</v>
          </cell>
          <cell r="AC114">
            <v>0</v>
          </cell>
          <cell r="AD114">
            <v>0</v>
          </cell>
        </row>
        <row r="115">
          <cell r="C115">
            <v>450</v>
          </cell>
          <cell r="D115">
            <v>54</v>
          </cell>
          <cell r="F115">
            <v>0</v>
          </cell>
          <cell r="I115">
            <v>239</v>
          </cell>
          <cell r="AC115">
            <v>0</v>
          </cell>
          <cell r="AD115">
            <v>0</v>
          </cell>
        </row>
        <row r="116">
          <cell r="C116">
            <v>36</v>
          </cell>
          <cell r="D116">
            <v>0</v>
          </cell>
          <cell r="F116">
            <v>0</v>
          </cell>
          <cell r="I116">
            <v>31</v>
          </cell>
          <cell r="AC116">
            <v>0</v>
          </cell>
          <cell r="AD116">
            <v>0</v>
          </cell>
        </row>
        <row r="117">
          <cell r="C117">
            <v>40</v>
          </cell>
          <cell r="D117">
            <v>0</v>
          </cell>
          <cell r="F117">
            <v>0</v>
          </cell>
          <cell r="I117">
            <v>21</v>
          </cell>
          <cell r="AC117">
            <v>0</v>
          </cell>
          <cell r="AD117">
            <v>0</v>
          </cell>
          <cell r="AM117">
            <v>0</v>
          </cell>
          <cell r="AN117">
            <v>21</v>
          </cell>
        </row>
        <row r="118">
          <cell r="C118">
            <v>68</v>
          </cell>
          <cell r="D118">
            <v>0</v>
          </cell>
          <cell r="F118">
            <v>0</v>
          </cell>
          <cell r="I118">
            <v>39</v>
          </cell>
          <cell r="AC118">
            <v>0</v>
          </cell>
          <cell r="AD118">
            <v>0</v>
          </cell>
        </row>
        <row r="119">
          <cell r="C119">
            <v>108</v>
          </cell>
          <cell r="D119">
            <v>0</v>
          </cell>
          <cell r="F119">
            <v>40</v>
          </cell>
          <cell r="I119">
            <v>19</v>
          </cell>
          <cell r="AC119">
            <v>3</v>
          </cell>
          <cell r="AD119">
            <v>1</v>
          </cell>
          <cell r="AM119">
            <v>10</v>
          </cell>
          <cell r="AN119">
            <v>1</v>
          </cell>
        </row>
        <row r="120">
          <cell r="C120">
            <v>705</v>
          </cell>
          <cell r="D120">
            <v>12</v>
          </cell>
          <cell r="F120">
            <v>539</v>
          </cell>
          <cell r="I120">
            <v>141</v>
          </cell>
          <cell r="AC120">
            <v>77</v>
          </cell>
          <cell r="AD120">
            <v>9</v>
          </cell>
        </row>
        <row r="121">
          <cell r="C121">
            <v>404</v>
          </cell>
          <cell r="D121">
            <v>2</v>
          </cell>
          <cell r="F121">
            <v>14</v>
          </cell>
          <cell r="I121">
            <v>339</v>
          </cell>
          <cell r="AC121">
            <v>1</v>
          </cell>
          <cell r="AD121">
            <v>1</v>
          </cell>
        </row>
        <row r="122">
          <cell r="C122">
            <v>292</v>
          </cell>
          <cell r="D122">
            <v>3</v>
          </cell>
          <cell r="F122">
            <v>0</v>
          </cell>
          <cell r="I122">
            <v>280</v>
          </cell>
          <cell r="AC122">
            <v>0</v>
          </cell>
          <cell r="AD122">
            <v>0</v>
          </cell>
        </row>
        <row r="123">
          <cell r="C123">
            <v>1414</v>
          </cell>
          <cell r="D123">
            <v>12</v>
          </cell>
          <cell r="F123">
            <v>183</v>
          </cell>
          <cell r="I123">
            <v>1057</v>
          </cell>
          <cell r="AC123">
            <v>0</v>
          </cell>
          <cell r="AD123">
            <v>29</v>
          </cell>
        </row>
        <row r="124">
          <cell r="C124">
            <v>516</v>
          </cell>
          <cell r="D124">
            <v>61</v>
          </cell>
          <cell r="F124">
            <v>0</v>
          </cell>
          <cell r="I124">
            <v>448</v>
          </cell>
          <cell r="AC124">
            <v>0</v>
          </cell>
          <cell r="AD124">
            <v>0</v>
          </cell>
        </row>
        <row r="125">
          <cell r="C125">
            <v>320</v>
          </cell>
          <cell r="D125">
            <v>80</v>
          </cell>
          <cell r="F125">
            <v>0</v>
          </cell>
          <cell r="I125">
            <v>230</v>
          </cell>
          <cell r="AC125">
            <v>0</v>
          </cell>
          <cell r="AD125">
            <v>0</v>
          </cell>
        </row>
        <row r="126">
          <cell r="C126">
            <v>296</v>
          </cell>
          <cell r="D126">
            <v>9</v>
          </cell>
          <cell r="F126">
            <v>0</v>
          </cell>
          <cell r="I126">
            <v>280</v>
          </cell>
          <cell r="AC126">
            <v>0</v>
          </cell>
          <cell r="AD126">
            <v>0</v>
          </cell>
        </row>
        <row r="127">
          <cell r="C127">
            <v>516</v>
          </cell>
          <cell r="D127">
            <v>2</v>
          </cell>
          <cell r="F127">
            <v>0</v>
          </cell>
          <cell r="I127">
            <v>494</v>
          </cell>
          <cell r="AC127">
            <v>0</v>
          </cell>
          <cell r="AD127">
            <v>0</v>
          </cell>
        </row>
        <row r="128">
          <cell r="C128">
            <v>529</v>
          </cell>
          <cell r="D128">
            <v>20</v>
          </cell>
          <cell r="F128">
            <v>0</v>
          </cell>
          <cell r="I128">
            <v>487</v>
          </cell>
          <cell r="AC128">
            <v>0</v>
          </cell>
          <cell r="AD128">
            <v>0</v>
          </cell>
        </row>
        <row r="129">
          <cell r="C129">
            <v>476</v>
          </cell>
          <cell r="D129">
            <v>42</v>
          </cell>
          <cell r="F129">
            <v>89</v>
          </cell>
          <cell r="I129">
            <v>243</v>
          </cell>
          <cell r="AC129">
            <v>10</v>
          </cell>
          <cell r="AD129">
            <v>4</v>
          </cell>
          <cell r="AM129">
            <v>89</v>
          </cell>
          <cell r="AN129">
            <v>243</v>
          </cell>
        </row>
        <row r="130">
          <cell r="C130">
            <v>26</v>
          </cell>
          <cell r="D130">
            <v>0</v>
          </cell>
          <cell r="F130">
            <v>0</v>
          </cell>
          <cell r="I130">
            <v>11</v>
          </cell>
          <cell r="AC130">
            <v>0</v>
          </cell>
          <cell r="AD130">
            <v>0</v>
          </cell>
          <cell r="AM130">
            <v>0</v>
          </cell>
        </row>
        <row r="132">
          <cell r="C132">
            <v>534</v>
          </cell>
          <cell r="D132">
            <v>21</v>
          </cell>
          <cell r="F132">
            <v>0</v>
          </cell>
          <cell r="I132">
            <v>468</v>
          </cell>
          <cell r="AC132">
            <v>0</v>
          </cell>
          <cell r="AD132">
            <v>0</v>
          </cell>
        </row>
        <row r="133">
          <cell r="C133">
            <v>676</v>
          </cell>
          <cell r="D133">
            <v>3</v>
          </cell>
          <cell r="F133">
            <v>447</v>
          </cell>
          <cell r="I133">
            <v>181</v>
          </cell>
          <cell r="AC133">
            <v>42</v>
          </cell>
          <cell r="AD133">
            <v>0</v>
          </cell>
        </row>
        <row r="134">
          <cell r="C134">
            <v>280</v>
          </cell>
          <cell r="D134">
            <v>0</v>
          </cell>
          <cell r="F134">
            <v>0</v>
          </cell>
          <cell r="I134">
            <v>269</v>
          </cell>
          <cell r="AC134">
            <v>0</v>
          </cell>
          <cell r="AD134">
            <v>0</v>
          </cell>
        </row>
        <row r="135">
          <cell r="C135">
            <v>224</v>
          </cell>
          <cell r="D135">
            <v>2</v>
          </cell>
          <cell r="F135">
            <v>0</v>
          </cell>
          <cell r="I135">
            <v>196</v>
          </cell>
          <cell r="AC135">
            <v>0</v>
          </cell>
          <cell r="AD135">
            <v>0</v>
          </cell>
        </row>
        <row r="136">
          <cell r="C136">
            <v>192</v>
          </cell>
          <cell r="D136">
            <v>0</v>
          </cell>
          <cell r="F136">
            <v>0</v>
          </cell>
          <cell r="I136">
            <v>191</v>
          </cell>
          <cell r="AC136">
            <v>0</v>
          </cell>
          <cell r="AD136">
            <v>0</v>
          </cell>
        </row>
        <row r="137">
          <cell r="C137">
            <v>528</v>
          </cell>
          <cell r="D137">
            <v>12</v>
          </cell>
          <cell r="F137">
            <v>78</v>
          </cell>
          <cell r="I137">
            <v>390</v>
          </cell>
          <cell r="AC137">
            <v>78</v>
          </cell>
          <cell r="AD137">
            <v>168</v>
          </cell>
        </row>
        <row r="138">
          <cell r="C138">
            <v>246</v>
          </cell>
          <cell r="D138">
            <v>2</v>
          </cell>
          <cell r="F138">
            <v>186</v>
          </cell>
          <cell r="I138">
            <v>46</v>
          </cell>
          <cell r="AC138">
            <v>0</v>
          </cell>
          <cell r="AD138">
            <v>0</v>
          </cell>
        </row>
        <row r="139">
          <cell r="C139">
            <v>56</v>
          </cell>
          <cell r="D139">
            <v>0</v>
          </cell>
          <cell r="F139">
            <v>0</v>
          </cell>
          <cell r="I139">
            <v>50</v>
          </cell>
          <cell r="AC139">
            <v>0</v>
          </cell>
          <cell r="AD139">
            <v>0</v>
          </cell>
        </row>
        <row r="140">
          <cell r="C140">
            <v>420</v>
          </cell>
          <cell r="D140">
            <v>2</v>
          </cell>
          <cell r="F140">
            <v>3</v>
          </cell>
          <cell r="I140">
            <v>384</v>
          </cell>
          <cell r="AC140">
            <v>0</v>
          </cell>
          <cell r="AD140">
            <v>0</v>
          </cell>
        </row>
        <row r="141">
          <cell r="C141">
            <v>831</v>
          </cell>
          <cell r="D141">
            <v>142</v>
          </cell>
          <cell r="F141">
            <v>0</v>
          </cell>
          <cell r="I141">
            <v>638</v>
          </cell>
          <cell r="AC141">
            <v>0</v>
          </cell>
          <cell r="AD141">
            <v>0</v>
          </cell>
        </row>
        <row r="142">
          <cell r="C142">
            <v>486</v>
          </cell>
          <cell r="D142">
            <v>2</v>
          </cell>
          <cell r="F142">
            <v>7</v>
          </cell>
          <cell r="I142">
            <v>220</v>
          </cell>
          <cell r="AC142">
            <v>0</v>
          </cell>
          <cell r="AD142">
            <v>1</v>
          </cell>
        </row>
        <row r="143">
          <cell r="C143">
            <v>50</v>
          </cell>
          <cell r="D143">
            <v>0</v>
          </cell>
          <cell r="F143">
            <v>0</v>
          </cell>
          <cell r="I143">
            <v>32</v>
          </cell>
          <cell r="AC143">
            <v>0</v>
          </cell>
          <cell r="AD143">
            <v>0</v>
          </cell>
        </row>
        <row r="144">
          <cell r="C144">
            <v>546</v>
          </cell>
          <cell r="D144">
            <v>15</v>
          </cell>
          <cell r="F144">
            <v>0</v>
          </cell>
          <cell r="I144">
            <v>512</v>
          </cell>
          <cell r="AC144">
            <v>0</v>
          </cell>
          <cell r="AD144">
            <v>0</v>
          </cell>
        </row>
        <row r="145">
          <cell r="C145">
            <v>152</v>
          </cell>
          <cell r="D145">
            <v>0</v>
          </cell>
          <cell r="F145">
            <v>0</v>
          </cell>
          <cell r="I145">
            <v>144</v>
          </cell>
          <cell r="AC145">
            <v>0</v>
          </cell>
          <cell r="AD145">
            <v>0</v>
          </cell>
        </row>
        <row r="146">
          <cell r="C146">
            <v>908</v>
          </cell>
          <cell r="D146">
            <v>0</v>
          </cell>
          <cell r="F146">
            <v>280</v>
          </cell>
          <cell r="I146">
            <v>539</v>
          </cell>
          <cell r="AC146">
            <v>19</v>
          </cell>
          <cell r="AD146">
            <v>1</v>
          </cell>
        </row>
        <row r="147">
          <cell r="C147">
            <v>75</v>
          </cell>
          <cell r="D147">
            <v>0</v>
          </cell>
          <cell r="F147">
            <v>0</v>
          </cell>
          <cell r="I147">
            <v>51</v>
          </cell>
          <cell r="AC147">
            <v>0</v>
          </cell>
          <cell r="AD147">
            <v>0</v>
          </cell>
        </row>
        <row r="148">
          <cell r="D148">
            <v>0</v>
          </cell>
          <cell r="F148">
            <v>0</v>
          </cell>
          <cell r="I148">
            <v>0</v>
          </cell>
          <cell r="AC148">
            <v>0</v>
          </cell>
          <cell r="AD148">
            <v>0</v>
          </cell>
        </row>
        <row r="149">
          <cell r="C149">
            <v>400</v>
          </cell>
          <cell r="D149">
            <v>50</v>
          </cell>
          <cell r="F149">
            <v>0</v>
          </cell>
          <cell r="I149">
            <v>293</v>
          </cell>
          <cell r="AC149">
            <v>0</v>
          </cell>
          <cell r="AD149">
            <v>0</v>
          </cell>
        </row>
        <row r="150">
          <cell r="C150">
            <v>384</v>
          </cell>
          <cell r="D150">
            <v>0</v>
          </cell>
          <cell r="F150">
            <v>243</v>
          </cell>
          <cell r="I150">
            <v>108</v>
          </cell>
          <cell r="AC150">
            <v>0</v>
          </cell>
          <cell r="AD150">
            <v>0</v>
          </cell>
        </row>
        <row r="151">
          <cell r="C151">
            <v>24</v>
          </cell>
          <cell r="D151">
            <v>0</v>
          </cell>
          <cell r="F151">
            <v>0</v>
          </cell>
          <cell r="I151">
            <v>23</v>
          </cell>
          <cell r="AC151">
            <v>0</v>
          </cell>
          <cell r="AD151">
            <v>0</v>
          </cell>
        </row>
        <row r="1518">
          <cell r="C1518">
            <v>500</v>
          </cell>
          <cell r="D1518">
            <v>0</v>
          </cell>
          <cell r="F1518">
            <v>0</v>
          </cell>
          <cell r="I1518">
            <v>421</v>
          </cell>
          <cell r="AC1518">
            <v>0</v>
          </cell>
          <cell r="AD1518">
            <v>0</v>
          </cell>
        </row>
        <row r="1519">
          <cell r="C1519">
            <v>450</v>
          </cell>
          <cell r="D1519">
            <v>54</v>
          </cell>
          <cell r="F1519">
            <v>0</v>
          </cell>
          <cell r="I1519">
            <v>237</v>
          </cell>
          <cell r="AC1519">
            <v>0</v>
          </cell>
          <cell r="AD1519">
            <v>0</v>
          </cell>
        </row>
        <row r="1520">
          <cell r="C1520">
            <v>36</v>
          </cell>
          <cell r="D1520">
            <v>0</v>
          </cell>
          <cell r="F1520">
            <v>0</v>
          </cell>
          <cell r="I1520">
            <v>32</v>
          </cell>
          <cell r="AC1520">
            <v>0</v>
          </cell>
          <cell r="AD1520">
            <v>0</v>
          </cell>
        </row>
        <row r="1521">
          <cell r="C1521">
            <v>40</v>
          </cell>
          <cell r="D1521">
            <v>0</v>
          </cell>
          <cell r="F1521">
            <v>0</v>
          </cell>
          <cell r="I1521">
            <v>30</v>
          </cell>
          <cell r="AC1521">
            <v>0</v>
          </cell>
          <cell r="AD1521">
            <v>0</v>
          </cell>
          <cell r="AM1521">
            <v>0</v>
          </cell>
          <cell r="AN1521">
            <v>30</v>
          </cell>
        </row>
        <row r="1522">
          <cell r="C1522">
            <v>68</v>
          </cell>
          <cell r="D1522">
            <v>0</v>
          </cell>
          <cell r="F1522">
            <v>0</v>
          </cell>
          <cell r="I1522">
            <v>33</v>
          </cell>
          <cell r="AC1522">
            <v>0</v>
          </cell>
          <cell r="AD1522">
            <v>0</v>
          </cell>
        </row>
        <row r="1523">
          <cell r="C1523">
            <v>108</v>
          </cell>
          <cell r="D1523">
            <v>0</v>
          </cell>
          <cell r="F1523">
            <v>38</v>
          </cell>
          <cell r="I1523">
            <v>15</v>
          </cell>
          <cell r="AC1523">
            <v>1</v>
          </cell>
          <cell r="AD1523">
            <v>0</v>
          </cell>
          <cell r="AM1523">
            <v>4</v>
          </cell>
          <cell r="AN1523">
            <v>3</v>
          </cell>
        </row>
        <row r="1524">
          <cell r="C1524">
            <v>705</v>
          </cell>
          <cell r="D1524">
            <v>8</v>
          </cell>
          <cell r="F1524">
            <v>484</v>
          </cell>
          <cell r="I1524">
            <v>199</v>
          </cell>
          <cell r="AC1524">
            <v>77</v>
          </cell>
          <cell r="AD1524">
            <v>5</v>
          </cell>
        </row>
        <row r="1525">
          <cell r="C1525">
            <v>404</v>
          </cell>
          <cell r="D1525">
            <v>2</v>
          </cell>
          <cell r="F1525">
            <v>14</v>
          </cell>
          <cell r="I1525">
            <v>323</v>
          </cell>
          <cell r="AC1525">
            <v>1</v>
          </cell>
          <cell r="AD1525">
            <v>0</v>
          </cell>
        </row>
        <row r="1526">
          <cell r="C1526">
            <v>292</v>
          </cell>
          <cell r="D1526">
            <v>3</v>
          </cell>
          <cell r="F1526">
            <v>0</v>
          </cell>
          <cell r="I1526">
            <v>286</v>
          </cell>
          <cell r="AC1526">
            <v>0</v>
          </cell>
          <cell r="AD1526">
            <v>0</v>
          </cell>
        </row>
        <row r="1527">
          <cell r="C1527">
            <v>1414</v>
          </cell>
          <cell r="D1527">
            <v>0</v>
          </cell>
          <cell r="F1527">
            <v>199</v>
          </cell>
          <cell r="I1527">
            <v>1032</v>
          </cell>
          <cell r="AC1527">
            <v>0</v>
          </cell>
          <cell r="AD1527">
            <v>26</v>
          </cell>
        </row>
        <row r="1528">
          <cell r="C1528">
            <v>516</v>
          </cell>
          <cell r="D1528">
            <v>47</v>
          </cell>
          <cell r="F1528">
            <v>0</v>
          </cell>
          <cell r="I1528">
            <v>457</v>
          </cell>
          <cell r="AC1528">
            <v>0</v>
          </cell>
          <cell r="AD1528">
            <v>0</v>
          </cell>
        </row>
        <row r="1529">
          <cell r="C1529">
            <v>320</v>
          </cell>
          <cell r="D1529">
            <v>82</v>
          </cell>
          <cell r="F1529">
            <v>0</v>
          </cell>
          <cell r="I1529">
            <v>220</v>
          </cell>
          <cell r="AC1529">
            <v>0</v>
          </cell>
          <cell r="AD1529">
            <v>0</v>
          </cell>
        </row>
        <row r="1530">
          <cell r="C1530">
            <v>296</v>
          </cell>
          <cell r="D1530">
            <v>9</v>
          </cell>
          <cell r="F1530">
            <v>0</v>
          </cell>
          <cell r="I1530">
            <v>281</v>
          </cell>
          <cell r="AC1530">
            <v>0</v>
          </cell>
          <cell r="AD1530">
            <v>0</v>
          </cell>
        </row>
        <row r="1531">
          <cell r="C1531">
            <v>516</v>
          </cell>
          <cell r="D1531">
            <v>3</v>
          </cell>
          <cell r="F1531">
            <v>0</v>
          </cell>
          <cell r="I1531">
            <v>494</v>
          </cell>
          <cell r="AC1531">
            <v>0</v>
          </cell>
          <cell r="AD1531">
            <v>0</v>
          </cell>
        </row>
        <row r="1532">
          <cell r="C1532">
            <v>529</v>
          </cell>
          <cell r="D1532">
            <v>20</v>
          </cell>
          <cell r="F1532">
            <v>0</v>
          </cell>
          <cell r="I1532">
            <v>479</v>
          </cell>
          <cell r="AC1532">
            <v>0</v>
          </cell>
          <cell r="AD1532">
            <v>0</v>
          </cell>
        </row>
        <row r="1533">
          <cell r="C1533">
            <v>476</v>
          </cell>
          <cell r="D1533">
            <v>42</v>
          </cell>
          <cell r="F1533">
            <v>107</v>
          </cell>
          <cell r="I1533">
            <v>234</v>
          </cell>
          <cell r="AC1533">
            <v>13</v>
          </cell>
          <cell r="AD1533">
            <v>5</v>
          </cell>
          <cell r="AM1533">
            <v>107</v>
          </cell>
          <cell r="AN1533">
            <v>234</v>
          </cell>
        </row>
        <row r="1534">
          <cell r="C1534">
            <v>26</v>
          </cell>
          <cell r="D1534">
            <v>0</v>
          </cell>
          <cell r="F1534">
            <v>0</v>
          </cell>
          <cell r="I1534">
            <v>11</v>
          </cell>
          <cell r="AC1534">
            <v>0</v>
          </cell>
          <cell r="AD1534">
            <v>0</v>
          </cell>
          <cell r="AM1534">
            <v>0</v>
          </cell>
        </row>
        <row r="1536">
          <cell r="C1536">
            <v>534</v>
          </cell>
          <cell r="D1536">
            <v>22</v>
          </cell>
          <cell r="F1536">
            <v>0</v>
          </cell>
          <cell r="I1536">
            <v>462</v>
          </cell>
          <cell r="AC1536">
            <v>0</v>
          </cell>
          <cell r="AD1536">
            <v>0</v>
          </cell>
        </row>
        <row r="1537">
          <cell r="C1537">
            <v>676</v>
          </cell>
          <cell r="D1537">
            <v>7</v>
          </cell>
          <cell r="F1537">
            <v>434</v>
          </cell>
          <cell r="I1537">
            <v>183</v>
          </cell>
          <cell r="AC1537">
            <v>24</v>
          </cell>
          <cell r="AD1537">
            <v>1</v>
          </cell>
        </row>
        <row r="1538">
          <cell r="C1538">
            <v>280</v>
          </cell>
          <cell r="D1538">
            <v>0</v>
          </cell>
          <cell r="F1538">
            <v>0</v>
          </cell>
          <cell r="I1538">
            <v>273</v>
          </cell>
          <cell r="AC1538">
            <v>0</v>
          </cell>
          <cell r="AD1538">
            <v>0</v>
          </cell>
        </row>
        <row r="1539">
          <cell r="C1539">
            <v>224</v>
          </cell>
          <cell r="D1539">
            <v>4</v>
          </cell>
          <cell r="F1539">
            <v>0</v>
          </cell>
          <cell r="I1539">
            <v>216</v>
          </cell>
          <cell r="AC1539">
            <v>0</v>
          </cell>
          <cell r="AD1539">
            <v>0</v>
          </cell>
        </row>
        <row r="1540">
          <cell r="C1540">
            <v>192</v>
          </cell>
          <cell r="D1540">
            <v>0</v>
          </cell>
          <cell r="F1540">
            <v>0</v>
          </cell>
          <cell r="I1540">
            <v>189</v>
          </cell>
          <cell r="AC1540">
            <v>0</v>
          </cell>
          <cell r="AD1540">
            <v>0</v>
          </cell>
        </row>
        <row r="1541">
          <cell r="C1541">
            <v>528</v>
          </cell>
          <cell r="D1541">
            <v>16</v>
          </cell>
          <cell r="F1541">
            <v>86</v>
          </cell>
          <cell r="I1541">
            <v>380</v>
          </cell>
          <cell r="AC1541">
            <v>86</v>
          </cell>
          <cell r="AD1541">
            <v>162</v>
          </cell>
        </row>
        <row r="1542">
          <cell r="C1542">
            <v>246</v>
          </cell>
          <cell r="D1542">
            <v>0</v>
          </cell>
          <cell r="F1542">
            <v>207</v>
          </cell>
          <cell r="I1542">
            <v>18</v>
          </cell>
          <cell r="AC1542">
            <v>0</v>
          </cell>
          <cell r="AD1542">
            <v>0</v>
          </cell>
        </row>
        <row r="1543">
          <cell r="C1543">
            <v>56</v>
          </cell>
          <cell r="D1543">
            <v>0</v>
          </cell>
          <cell r="F1543">
            <v>0</v>
          </cell>
          <cell r="I1543">
            <v>51</v>
          </cell>
          <cell r="AC1543">
            <v>0</v>
          </cell>
          <cell r="AD1543">
            <v>0</v>
          </cell>
        </row>
        <row r="1544">
          <cell r="C1544">
            <v>420</v>
          </cell>
          <cell r="D1544">
            <v>2</v>
          </cell>
          <cell r="F1544">
            <v>3</v>
          </cell>
          <cell r="I1544">
            <v>382</v>
          </cell>
          <cell r="AC1544">
            <v>0</v>
          </cell>
          <cell r="AD1544">
            <v>0</v>
          </cell>
        </row>
        <row r="1545">
          <cell r="C1545">
            <v>831</v>
          </cell>
          <cell r="D1545">
            <v>142</v>
          </cell>
          <cell r="F1545">
            <v>0</v>
          </cell>
          <cell r="I1545">
            <v>659</v>
          </cell>
          <cell r="AC1545">
            <v>0</v>
          </cell>
          <cell r="AD1545">
            <v>0</v>
          </cell>
        </row>
        <row r="1546">
          <cell r="C1546">
            <v>486</v>
          </cell>
          <cell r="D1546">
            <v>46</v>
          </cell>
          <cell r="F1546">
            <v>93</v>
          </cell>
          <cell r="I1546">
            <v>238</v>
          </cell>
          <cell r="AC1546">
            <v>1</v>
          </cell>
          <cell r="AD1546">
            <v>1</v>
          </cell>
        </row>
        <row r="1547">
          <cell r="C1547">
            <v>50</v>
          </cell>
          <cell r="D1547">
            <v>0</v>
          </cell>
          <cell r="F1547">
            <v>0</v>
          </cell>
          <cell r="I1547">
            <v>26</v>
          </cell>
          <cell r="AC1547">
            <v>0</v>
          </cell>
          <cell r="AD1547">
            <v>0</v>
          </cell>
        </row>
        <row r="1548">
          <cell r="C1548">
            <v>546</v>
          </cell>
          <cell r="D1548">
            <v>0</v>
          </cell>
          <cell r="F1548">
            <v>0</v>
          </cell>
          <cell r="I1548">
            <v>526</v>
          </cell>
          <cell r="AC1548">
            <v>0</v>
          </cell>
          <cell r="AD1548">
            <v>0</v>
          </cell>
        </row>
        <row r="1549">
          <cell r="C1549">
            <v>152</v>
          </cell>
          <cell r="D1549">
            <v>0</v>
          </cell>
          <cell r="F1549">
            <v>0</v>
          </cell>
          <cell r="I1549">
            <v>149</v>
          </cell>
          <cell r="AC1549">
            <v>0</v>
          </cell>
          <cell r="AD1549">
            <v>0</v>
          </cell>
        </row>
        <row r="1550">
          <cell r="C1550">
            <v>908</v>
          </cell>
          <cell r="D1550">
            <v>0</v>
          </cell>
          <cell r="F1550">
            <v>291</v>
          </cell>
          <cell r="I1550">
            <v>546</v>
          </cell>
          <cell r="AC1550">
            <v>15</v>
          </cell>
          <cell r="AD1550">
            <v>4</v>
          </cell>
        </row>
        <row r="1551">
          <cell r="C1551">
            <v>75</v>
          </cell>
          <cell r="D1551">
            <v>0</v>
          </cell>
          <cell r="F1551">
            <v>0</v>
          </cell>
          <cell r="I1551">
            <v>56</v>
          </cell>
          <cell r="AC1551">
            <v>0</v>
          </cell>
          <cell r="AD1551">
            <v>0</v>
          </cell>
        </row>
        <row r="1552">
          <cell r="C1552">
            <v>0</v>
          </cell>
          <cell r="D1552">
            <v>0</v>
          </cell>
          <cell r="F1552">
            <v>0</v>
          </cell>
          <cell r="I1552">
            <v>0</v>
          </cell>
          <cell r="AC1552">
            <v>0</v>
          </cell>
          <cell r="AD1552">
            <v>0</v>
          </cell>
        </row>
        <row r="1553">
          <cell r="C1553">
            <v>400</v>
          </cell>
          <cell r="D1553">
            <v>50</v>
          </cell>
          <cell r="F1553">
            <v>0</v>
          </cell>
          <cell r="I1553">
            <v>276</v>
          </cell>
          <cell r="AC1553">
            <v>0</v>
          </cell>
          <cell r="AD1553">
            <v>0</v>
          </cell>
        </row>
        <row r="1554">
          <cell r="C1554">
            <v>384</v>
          </cell>
          <cell r="D1554">
            <v>0</v>
          </cell>
          <cell r="F1554">
            <v>276</v>
          </cell>
          <cell r="I1554">
            <v>91</v>
          </cell>
          <cell r="AC1554">
            <v>0</v>
          </cell>
          <cell r="AD1554">
            <v>0</v>
          </cell>
        </row>
        <row r="1555">
          <cell r="C1555">
            <v>24</v>
          </cell>
          <cell r="D1555">
            <v>0</v>
          </cell>
          <cell r="F1555">
            <v>0</v>
          </cell>
          <cell r="I1555">
            <v>20</v>
          </cell>
          <cell r="AC1555">
            <v>0</v>
          </cell>
          <cell r="AD1555">
            <v>0</v>
          </cell>
        </row>
      </sheetData>
      <sheetData sheetId="1">
        <row r="10">
          <cell r="F10">
            <v>0</v>
          </cell>
          <cell r="I10">
            <v>6052</v>
          </cell>
          <cell r="J10">
            <v>6052</v>
          </cell>
          <cell r="L10">
            <v>0</v>
          </cell>
          <cell r="M10">
            <v>0</v>
          </cell>
          <cell r="O10">
            <v>0</v>
          </cell>
          <cell r="P10">
            <v>0</v>
          </cell>
          <cell r="S10">
            <v>0</v>
          </cell>
          <cell r="T10">
            <v>0</v>
          </cell>
          <cell r="AC10">
            <v>0</v>
          </cell>
          <cell r="AD10">
            <v>0</v>
          </cell>
        </row>
        <row r="11">
          <cell r="F11">
            <v>0</v>
          </cell>
          <cell r="I11">
            <v>3395</v>
          </cell>
          <cell r="J11">
            <v>3157</v>
          </cell>
          <cell r="L11">
            <v>0</v>
          </cell>
          <cell r="M11">
            <v>0</v>
          </cell>
          <cell r="O11">
            <v>0</v>
          </cell>
          <cell r="P11">
            <v>0</v>
          </cell>
          <cell r="S11">
            <v>0</v>
          </cell>
          <cell r="T11">
            <v>238</v>
          </cell>
          <cell r="AC11">
            <v>0</v>
          </cell>
          <cell r="AD11">
            <v>0</v>
          </cell>
        </row>
        <row r="12">
          <cell r="F12">
            <v>0</v>
          </cell>
          <cell r="I12">
            <v>461</v>
          </cell>
          <cell r="J12">
            <v>0</v>
          </cell>
          <cell r="L12">
            <v>0</v>
          </cell>
          <cell r="M12">
            <v>0</v>
          </cell>
          <cell r="O12">
            <v>0</v>
          </cell>
          <cell r="P12">
            <v>0</v>
          </cell>
          <cell r="S12">
            <v>0</v>
          </cell>
          <cell r="T12">
            <v>461</v>
          </cell>
          <cell r="AC12">
            <v>0</v>
          </cell>
          <cell r="AD12">
            <v>0</v>
          </cell>
        </row>
        <row r="13">
          <cell r="F13">
            <v>0</v>
          </cell>
          <cell r="I13">
            <v>319</v>
          </cell>
          <cell r="J13">
            <v>319</v>
          </cell>
          <cell r="L13">
            <v>0</v>
          </cell>
          <cell r="M13">
            <v>0</v>
          </cell>
          <cell r="O13">
            <v>0</v>
          </cell>
          <cell r="P13">
            <v>0</v>
          </cell>
          <cell r="S13">
            <v>0</v>
          </cell>
          <cell r="T13">
            <v>0</v>
          </cell>
          <cell r="AC13">
            <v>0</v>
          </cell>
          <cell r="AD13">
            <v>0</v>
          </cell>
          <cell r="AM13">
            <v>0</v>
          </cell>
          <cell r="AN13">
            <v>319</v>
          </cell>
        </row>
        <row r="14">
          <cell r="F14">
            <v>0</v>
          </cell>
          <cell r="I14">
            <v>476</v>
          </cell>
          <cell r="J14">
            <v>476</v>
          </cell>
          <cell r="L14">
            <v>0</v>
          </cell>
          <cell r="M14">
            <v>0</v>
          </cell>
          <cell r="O14">
            <v>0</v>
          </cell>
          <cell r="P14">
            <v>0</v>
          </cell>
          <cell r="S14">
            <v>0</v>
          </cell>
          <cell r="T14">
            <v>0</v>
          </cell>
          <cell r="AC14">
            <v>0</v>
          </cell>
          <cell r="AD14">
            <v>0</v>
          </cell>
        </row>
        <row r="15">
          <cell r="F15">
            <v>502</v>
          </cell>
          <cell r="I15">
            <v>210</v>
          </cell>
          <cell r="J15">
            <v>53</v>
          </cell>
          <cell r="L15">
            <v>51</v>
          </cell>
          <cell r="M15">
            <v>41</v>
          </cell>
          <cell r="O15">
            <v>0</v>
          </cell>
          <cell r="P15">
            <v>0</v>
          </cell>
          <cell r="S15">
            <v>46</v>
          </cell>
          <cell r="AC15">
            <v>20</v>
          </cell>
          <cell r="AD15">
            <v>10</v>
          </cell>
          <cell r="AM15">
            <v>81</v>
          </cell>
          <cell r="AN15">
            <v>28</v>
          </cell>
        </row>
        <row r="16">
          <cell r="F16">
            <v>7163</v>
          </cell>
          <cell r="I16">
            <v>2327</v>
          </cell>
          <cell r="J16">
            <v>473</v>
          </cell>
          <cell r="L16">
            <v>183</v>
          </cell>
          <cell r="M16">
            <v>216</v>
          </cell>
          <cell r="O16">
            <v>0</v>
          </cell>
          <cell r="P16">
            <v>319</v>
          </cell>
          <cell r="S16">
            <v>574</v>
          </cell>
          <cell r="T16">
            <v>562</v>
          </cell>
          <cell r="AC16">
            <v>956</v>
          </cell>
          <cell r="AD16">
            <v>97</v>
          </cell>
        </row>
        <row r="17">
          <cell r="F17">
            <v>186</v>
          </cell>
          <cell r="I17">
            <v>4443</v>
          </cell>
          <cell r="J17">
            <v>2837</v>
          </cell>
          <cell r="L17">
            <v>1294</v>
          </cell>
          <cell r="M17">
            <v>102</v>
          </cell>
          <cell r="O17">
            <v>6</v>
          </cell>
          <cell r="S17">
            <v>158</v>
          </cell>
          <cell r="T17">
            <v>0</v>
          </cell>
          <cell r="AC17">
            <v>14</v>
          </cell>
          <cell r="AD17">
            <v>36</v>
          </cell>
        </row>
        <row r="18">
          <cell r="F18">
            <v>0</v>
          </cell>
          <cell r="I18">
            <v>4001</v>
          </cell>
          <cell r="J18">
            <v>0</v>
          </cell>
          <cell r="L18">
            <v>14</v>
          </cell>
          <cell r="M18">
            <v>3987</v>
          </cell>
          <cell r="O18">
            <v>0</v>
          </cell>
          <cell r="P18">
            <v>0</v>
          </cell>
          <cell r="S18">
            <v>0</v>
          </cell>
          <cell r="T18">
            <v>0</v>
          </cell>
          <cell r="AC18">
            <v>0</v>
          </cell>
          <cell r="AD18">
            <v>0</v>
          </cell>
        </row>
        <row r="19">
          <cell r="F19">
            <v>2716</v>
          </cell>
          <cell r="I19">
            <v>14565</v>
          </cell>
          <cell r="J19">
            <v>5118</v>
          </cell>
          <cell r="L19">
            <v>8185</v>
          </cell>
          <cell r="M19">
            <v>42</v>
          </cell>
          <cell r="O19">
            <v>0</v>
          </cell>
          <cell r="P19">
            <v>0</v>
          </cell>
          <cell r="S19">
            <v>218</v>
          </cell>
          <cell r="T19">
            <v>1002</v>
          </cell>
          <cell r="AC19">
            <v>0</v>
          </cell>
          <cell r="AD19">
            <v>418</v>
          </cell>
        </row>
        <row r="20">
          <cell r="F20">
            <v>0</v>
          </cell>
          <cell r="I20">
            <v>6316</v>
          </cell>
          <cell r="J20">
            <v>3012</v>
          </cell>
          <cell r="L20">
            <v>2811</v>
          </cell>
          <cell r="M20">
            <v>488</v>
          </cell>
          <cell r="O20">
            <v>0</v>
          </cell>
          <cell r="P20">
            <v>0</v>
          </cell>
          <cell r="S20">
            <v>4</v>
          </cell>
          <cell r="T20">
            <v>1</v>
          </cell>
          <cell r="AC20">
            <v>0</v>
          </cell>
          <cell r="AD20">
            <v>0</v>
          </cell>
        </row>
        <row r="21">
          <cell r="F21">
            <v>0</v>
          </cell>
          <cell r="I21">
            <v>3212</v>
          </cell>
          <cell r="J21">
            <v>2132</v>
          </cell>
          <cell r="L21">
            <v>1080</v>
          </cell>
          <cell r="M21">
            <v>0</v>
          </cell>
          <cell r="O21">
            <v>0</v>
          </cell>
          <cell r="P21">
            <v>0</v>
          </cell>
          <cell r="S21">
            <v>0</v>
          </cell>
          <cell r="T21">
            <v>0</v>
          </cell>
          <cell r="AC21">
            <v>0</v>
          </cell>
          <cell r="AD21">
            <v>0</v>
          </cell>
        </row>
        <row r="22">
          <cell r="F22">
            <v>0</v>
          </cell>
          <cell r="I22">
            <v>3895</v>
          </cell>
          <cell r="L22">
            <v>20</v>
          </cell>
          <cell r="M22">
            <v>3875</v>
          </cell>
          <cell r="O22">
            <v>0</v>
          </cell>
          <cell r="P22">
            <v>0</v>
          </cell>
          <cell r="S22">
            <v>0</v>
          </cell>
          <cell r="T22">
            <v>0</v>
          </cell>
          <cell r="AC22">
            <v>0</v>
          </cell>
          <cell r="AD22">
            <v>0</v>
          </cell>
        </row>
        <row r="23">
          <cell r="F23">
            <v>0</v>
          </cell>
          <cell r="I23">
            <v>6962</v>
          </cell>
          <cell r="J23">
            <v>3450</v>
          </cell>
          <cell r="L23">
            <v>3425</v>
          </cell>
          <cell r="M23">
            <v>87</v>
          </cell>
          <cell r="O23">
            <v>0</v>
          </cell>
          <cell r="P23">
            <v>0</v>
          </cell>
          <cell r="S23">
            <v>0</v>
          </cell>
          <cell r="T23">
            <v>0</v>
          </cell>
          <cell r="AC23">
            <v>0</v>
          </cell>
          <cell r="AD23">
            <v>0</v>
          </cell>
        </row>
        <row r="24">
          <cell r="F24">
            <v>0</v>
          </cell>
          <cell r="I24">
            <v>6836</v>
          </cell>
          <cell r="J24">
            <v>38</v>
          </cell>
          <cell r="L24">
            <v>102</v>
          </cell>
          <cell r="M24">
            <v>6696</v>
          </cell>
          <cell r="O24">
            <v>0</v>
          </cell>
          <cell r="P24">
            <v>0</v>
          </cell>
          <cell r="S24">
            <v>0</v>
          </cell>
          <cell r="T24">
            <v>0</v>
          </cell>
          <cell r="AC24">
            <v>0</v>
          </cell>
          <cell r="AD24">
            <v>0</v>
          </cell>
        </row>
        <row r="25">
          <cell r="F25">
            <v>1329</v>
          </cell>
          <cell r="I25">
            <v>3429</v>
          </cell>
          <cell r="J25">
            <v>1449</v>
          </cell>
          <cell r="L25">
            <v>961</v>
          </cell>
          <cell r="M25">
            <v>767</v>
          </cell>
          <cell r="O25">
            <v>0</v>
          </cell>
          <cell r="S25">
            <v>216</v>
          </cell>
          <cell r="T25">
            <v>34</v>
          </cell>
          <cell r="AC25">
            <v>148</v>
          </cell>
          <cell r="AD25">
            <v>62</v>
          </cell>
          <cell r="AM25">
            <v>1329</v>
          </cell>
          <cell r="AN25">
            <v>3429</v>
          </cell>
        </row>
        <row r="26">
          <cell r="F26">
            <v>0</v>
          </cell>
          <cell r="I26">
            <v>154</v>
          </cell>
          <cell r="J26">
            <v>154</v>
          </cell>
          <cell r="L26">
            <v>0</v>
          </cell>
          <cell r="M26">
            <v>0</v>
          </cell>
          <cell r="O26">
            <v>0</v>
          </cell>
          <cell r="P26">
            <v>0</v>
          </cell>
          <cell r="S26">
            <v>0</v>
          </cell>
          <cell r="T26">
            <v>0</v>
          </cell>
          <cell r="AC26">
            <v>0</v>
          </cell>
          <cell r="AD26">
            <v>0</v>
          </cell>
        </row>
        <row r="28">
          <cell r="F28">
            <v>0</v>
          </cell>
          <cell r="I28">
            <v>6494</v>
          </cell>
          <cell r="J28">
            <v>1152</v>
          </cell>
          <cell r="L28">
            <v>5214</v>
          </cell>
          <cell r="M28">
            <v>128</v>
          </cell>
          <cell r="O28">
            <v>0</v>
          </cell>
          <cell r="P28">
            <v>0</v>
          </cell>
          <cell r="S28">
            <v>0</v>
          </cell>
          <cell r="T28">
            <v>0</v>
          </cell>
          <cell r="AC28">
            <v>0</v>
          </cell>
          <cell r="AD28">
            <v>0</v>
          </cell>
        </row>
        <row r="29">
          <cell r="F29">
            <v>5939</v>
          </cell>
          <cell r="I29">
            <v>2595</v>
          </cell>
          <cell r="J29">
            <v>586</v>
          </cell>
          <cell r="L29">
            <v>320</v>
          </cell>
          <cell r="M29">
            <v>215</v>
          </cell>
          <cell r="O29">
            <v>0</v>
          </cell>
          <cell r="P29">
            <v>242</v>
          </cell>
          <cell r="S29">
            <v>699</v>
          </cell>
          <cell r="T29">
            <v>533</v>
          </cell>
          <cell r="AC29">
            <v>524</v>
          </cell>
          <cell r="AD29">
            <v>10</v>
          </cell>
        </row>
        <row r="30">
          <cell r="F30">
            <v>0</v>
          </cell>
          <cell r="I30">
            <v>3832</v>
          </cell>
          <cell r="J30">
            <v>2508</v>
          </cell>
          <cell r="L30">
            <v>1323</v>
          </cell>
          <cell r="M30">
            <v>1</v>
          </cell>
          <cell r="O30">
            <v>0</v>
          </cell>
          <cell r="P30">
            <v>0</v>
          </cell>
          <cell r="S30">
            <v>0</v>
          </cell>
          <cell r="T30">
            <v>0</v>
          </cell>
          <cell r="AC30">
            <v>0</v>
          </cell>
          <cell r="AD30">
            <v>0</v>
          </cell>
        </row>
        <row r="31">
          <cell r="F31">
            <v>0</v>
          </cell>
          <cell r="I31">
            <v>2819</v>
          </cell>
          <cell r="J31">
            <v>2819</v>
          </cell>
          <cell r="L31">
            <v>0</v>
          </cell>
          <cell r="M31">
            <v>0</v>
          </cell>
          <cell r="O31">
            <v>0</v>
          </cell>
          <cell r="P31">
            <v>0</v>
          </cell>
          <cell r="S31">
            <v>0</v>
          </cell>
          <cell r="T31">
            <v>0</v>
          </cell>
          <cell r="AC31">
            <v>0</v>
          </cell>
          <cell r="AD31">
            <v>0</v>
          </cell>
        </row>
        <row r="32">
          <cell r="F32">
            <v>0</v>
          </cell>
          <cell r="I32">
            <v>2656</v>
          </cell>
          <cell r="J32">
            <v>2656</v>
          </cell>
          <cell r="L32">
            <v>0</v>
          </cell>
          <cell r="M32">
            <v>0</v>
          </cell>
          <cell r="O32">
            <v>0</v>
          </cell>
          <cell r="P32">
            <v>0</v>
          </cell>
          <cell r="S32">
            <v>0</v>
          </cell>
          <cell r="T32">
            <v>0</v>
          </cell>
          <cell r="AC32">
            <v>0</v>
          </cell>
          <cell r="AD32">
            <v>0</v>
          </cell>
        </row>
        <row r="33">
          <cell r="F33">
            <v>1082</v>
          </cell>
          <cell r="I33">
            <v>5410</v>
          </cell>
          <cell r="J33">
            <v>552</v>
          </cell>
          <cell r="L33">
            <v>3711</v>
          </cell>
          <cell r="M33">
            <v>1042</v>
          </cell>
          <cell r="O33">
            <v>0</v>
          </cell>
          <cell r="P33">
            <v>0</v>
          </cell>
          <cell r="S33">
            <v>94</v>
          </cell>
          <cell r="T33">
            <v>11</v>
          </cell>
          <cell r="AC33">
            <v>1082</v>
          </cell>
          <cell r="AD33">
            <v>2347</v>
          </cell>
        </row>
        <row r="34">
          <cell r="F34">
            <v>2709</v>
          </cell>
          <cell r="I34">
            <v>538</v>
          </cell>
          <cell r="J34">
            <v>32</v>
          </cell>
          <cell r="L34">
            <v>195</v>
          </cell>
          <cell r="M34">
            <v>0</v>
          </cell>
          <cell r="O34">
            <v>0</v>
          </cell>
          <cell r="P34">
            <v>52</v>
          </cell>
          <cell r="S34">
            <v>259</v>
          </cell>
          <cell r="AC34">
            <v>0</v>
          </cell>
          <cell r="AD34">
            <v>0</v>
          </cell>
        </row>
        <row r="35">
          <cell r="F35">
            <v>0</v>
          </cell>
          <cell r="I35">
            <v>691</v>
          </cell>
          <cell r="J35">
            <v>140</v>
          </cell>
          <cell r="L35">
            <v>0</v>
          </cell>
          <cell r="M35">
            <v>0</v>
          </cell>
          <cell r="O35">
            <v>0</v>
          </cell>
          <cell r="P35">
            <v>0</v>
          </cell>
          <cell r="S35">
            <v>0</v>
          </cell>
          <cell r="T35">
            <v>551</v>
          </cell>
          <cell r="AC35">
            <v>0</v>
          </cell>
          <cell r="AD35">
            <v>0</v>
          </cell>
        </row>
        <row r="36">
          <cell r="F36">
            <v>38</v>
          </cell>
          <cell r="I36">
            <v>5399</v>
          </cell>
          <cell r="J36">
            <v>1</v>
          </cell>
          <cell r="L36">
            <v>134</v>
          </cell>
          <cell r="M36">
            <v>5264</v>
          </cell>
          <cell r="O36">
            <v>0</v>
          </cell>
          <cell r="P36">
            <v>0</v>
          </cell>
          <cell r="T36">
            <v>0</v>
          </cell>
          <cell r="AC36">
            <v>0</v>
          </cell>
          <cell r="AD36">
            <v>0</v>
          </cell>
          <cell r="AM36">
            <v>0</v>
          </cell>
          <cell r="AN36">
            <v>0</v>
          </cell>
        </row>
        <row r="37">
          <cell r="F37">
            <v>0</v>
          </cell>
          <cell r="I37">
            <v>9059</v>
          </cell>
          <cell r="J37">
            <v>134</v>
          </cell>
          <cell r="L37">
            <v>6199</v>
          </cell>
          <cell r="M37">
            <v>2726</v>
          </cell>
          <cell r="O37">
            <v>0</v>
          </cell>
          <cell r="P37">
            <v>0</v>
          </cell>
          <cell r="S37">
            <v>0</v>
          </cell>
          <cell r="T37">
            <v>0</v>
          </cell>
          <cell r="AC37">
            <v>0</v>
          </cell>
          <cell r="AD37">
            <v>0</v>
          </cell>
        </row>
        <row r="38">
          <cell r="F38">
            <v>859</v>
          </cell>
          <cell r="I38">
            <v>3067</v>
          </cell>
          <cell r="J38">
            <v>733</v>
          </cell>
          <cell r="L38">
            <v>2007</v>
          </cell>
          <cell r="M38">
            <v>217</v>
          </cell>
          <cell r="O38">
            <v>0</v>
          </cell>
          <cell r="P38">
            <v>0</v>
          </cell>
          <cell r="S38">
            <v>102</v>
          </cell>
          <cell r="T38">
            <v>8</v>
          </cell>
          <cell r="AC38">
            <v>2</v>
          </cell>
          <cell r="AD38">
            <v>14</v>
          </cell>
        </row>
        <row r="39">
          <cell r="F39">
            <v>0</v>
          </cell>
          <cell r="I39">
            <v>422</v>
          </cell>
          <cell r="J39">
            <v>422</v>
          </cell>
          <cell r="L39">
            <v>0</v>
          </cell>
          <cell r="M39">
            <v>0</v>
          </cell>
          <cell r="O39">
            <v>0</v>
          </cell>
          <cell r="P39">
            <v>0</v>
          </cell>
          <cell r="S39">
            <v>0</v>
          </cell>
          <cell r="T39">
            <v>0</v>
          </cell>
          <cell r="AC39">
            <v>0</v>
          </cell>
          <cell r="AD39">
            <v>0</v>
          </cell>
        </row>
        <row r="40">
          <cell r="F40">
            <v>0</v>
          </cell>
          <cell r="I40">
            <v>7258</v>
          </cell>
          <cell r="J40">
            <v>72</v>
          </cell>
          <cell r="L40">
            <v>6420</v>
          </cell>
          <cell r="M40">
            <v>766</v>
          </cell>
          <cell r="O40">
            <v>0</v>
          </cell>
          <cell r="P40">
            <v>0</v>
          </cell>
          <cell r="S40">
            <v>0</v>
          </cell>
          <cell r="T40">
            <v>0</v>
          </cell>
          <cell r="AC40">
            <v>0</v>
          </cell>
          <cell r="AD40">
            <v>0</v>
          </cell>
        </row>
        <row r="41">
          <cell r="F41">
            <v>0</v>
          </cell>
          <cell r="I41">
            <v>2008</v>
          </cell>
          <cell r="J41">
            <v>2008</v>
          </cell>
          <cell r="L41">
            <v>0</v>
          </cell>
          <cell r="M41">
            <v>0</v>
          </cell>
          <cell r="O41">
            <v>0</v>
          </cell>
          <cell r="P41">
            <v>0</v>
          </cell>
          <cell r="S41">
            <v>0</v>
          </cell>
          <cell r="T41">
            <v>0</v>
          </cell>
          <cell r="AC41">
            <v>0</v>
          </cell>
          <cell r="AD41">
            <v>0</v>
          </cell>
        </row>
        <row r="42">
          <cell r="F42">
            <v>4182</v>
          </cell>
          <cell r="I42">
            <v>7370</v>
          </cell>
          <cell r="J42">
            <v>2341</v>
          </cell>
          <cell r="L42">
            <v>1935</v>
          </cell>
          <cell r="M42">
            <v>458</v>
          </cell>
          <cell r="O42">
            <v>0</v>
          </cell>
          <cell r="P42">
            <v>912</v>
          </cell>
          <cell r="S42">
            <v>1151</v>
          </cell>
          <cell r="T42">
            <v>573</v>
          </cell>
          <cell r="AC42">
            <v>195</v>
          </cell>
          <cell r="AD42">
            <v>70</v>
          </cell>
        </row>
        <row r="43">
          <cell r="F43">
            <v>0</v>
          </cell>
          <cell r="I43">
            <v>693</v>
          </cell>
          <cell r="J43">
            <v>693</v>
          </cell>
          <cell r="L43">
            <v>0</v>
          </cell>
          <cell r="M43">
            <v>0</v>
          </cell>
          <cell r="O43">
            <v>0</v>
          </cell>
          <cell r="P43">
            <v>0</v>
          </cell>
          <cell r="S43">
            <v>0</v>
          </cell>
          <cell r="T43">
            <v>0</v>
          </cell>
          <cell r="AC43">
            <v>0</v>
          </cell>
          <cell r="AD43">
            <v>0</v>
          </cell>
        </row>
        <row r="44">
          <cell r="F44">
            <v>0</v>
          </cell>
          <cell r="I44">
            <v>0</v>
          </cell>
          <cell r="J44">
            <v>0</v>
          </cell>
          <cell r="L44">
            <v>0</v>
          </cell>
          <cell r="M44">
            <v>0</v>
          </cell>
          <cell r="O44">
            <v>0</v>
          </cell>
          <cell r="P44">
            <v>0</v>
          </cell>
          <cell r="S44">
            <v>0</v>
          </cell>
          <cell r="T44">
            <v>0</v>
          </cell>
          <cell r="AC44">
            <v>0</v>
          </cell>
          <cell r="AD44">
            <v>0</v>
          </cell>
        </row>
        <row r="45">
          <cell r="F45">
            <v>0</v>
          </cell>
          <cell r="I45">
            <v>4038</v>
          </cell>
          <cell r="J45">
            <v>4038</v>
          </cell>
          <cell r="L45">
            <v>0</v>
          </cell>
          <cell r="M45">
            <v>0</v>
          </cell>
          <cell r="O45">
            <v>0</v>
          </cell>
          <cell r="P45">
            <v>0</v>
          </cell>
          <cell r="S45">
            <v>0</v>
          </cell>
          <cell r="T45">
            <v>0</v>
          </cell>
          <cell r="AC45">
            <v>0</v>
          </cell>
          <cell r="AD45">
            <v>0</v>
          </cell>
        </row>
        <row r="46">
          <cell r="F46">
            <v>3623</v>
          </cell>
          <cell r="I46">
            <v>1364</v>
          </cell>
          <cell r="J46">
            <v>35</v>
          </cell>
          <cell r="L46">
            <v>39</v>
          </cell>
          <cell r="M46">
            <v>0</v>
          </cell>
          <cell r="O46">
            <v>47</v>
          </cell>
          <cell r="P46">
            <v>737</v>
          </cell>
          <cell r="S46">
            <v>506</v>
          </cell>
          <cell r="T46">
            <v>0</v>
          </cell>
          <cell r="AC46">
            <v>0</v>
          </cell>
          <cell r="AD46">
            <v>0</v>
          </cell>
        </row>
        <row r="47">
          <cell r="F47">
            <v>0</v>
          </cell>
          <cell r="I47">
            <v>313</v>
          </cell>
          <cell r="J47">
            <v>0</v>
          </cell>
          <cell r="L47">
            <v>0</v>
          </cell>
          <cell r="M47">
            <v>0</v>
          </cell>
          <cell r="O47">
            <v>0</v>
          </cell>
          <cell r="P47">
            <v>0</v>
          </cell>
          <cell r="S47">
            <v>0</v>
          </cell>
          <cell r="T47">
            <v>313</v>
          </cell>
          <cell r="AC47">
            <v>0</v>
          </cell>
          <cell r="AD47">
            <v>0</v>
          </cell>
        </row>
        <row r="48">
          <cell r="AO48">
            <v>14</v>
          </cell>
        </row>
      </sheetData>
      <sheetData sheetId="2">
        <row r="9">
          <cell r="B9">
            <v>13708</v>
          </cell>
          <cell r="C9">
            <v>559</v>
          </cell>
          <cell r="D9">
            <v>11671.928571428572</v>
          </cell>
          <cell r="E9">
            <v>2166.2857142857142</v>
          </cell>
          <cell r="F9">
            <v>9505.6428571428587</v>
          </cell>
          <cell r="H9">
            <v>210.07142857142856</v>
          </cell>
          <cell r="I9">
            <v>218.85714285714286</v>
          </cell>
          <cell r="K9">
            <v>100.71428571428572</v>
          </cell>
          <cell r="L9">
            <v>269.71428571428572</v>
          </cell>
        </row>
        <row r="10">
          <cell r="D10">
            <v>5639.2142857142871</v>
          </cell>
        </row>
        <row r="11">
          <cell r="B11">
            <v>500</v>
          </cell>
          <cell r="C11">
            <v>0</v>
          </cell>
        </row>
        <row r="12">
          <cell r="B12">
            <v>450</v>
          </cell>
          <cell r="C12">
            <v>54</v>
          </cell>
        </row>
        <row r="13">
          <cell r="B13">
            <v>36</v>
          </cell>
          <cell r="C13">
            <v>0</v>
          </cell>
        </row>
        <row r="14">
          <cell r="B14">
            <v>40</v>
          </cell>
          <cell r="C14">
            <v>0</v>
          </cell>
        </row>
        <row r="15">
          <cell r="B15">
            <v>68</v>
          </cell>
          <cell r="C15">
            <v>0</v>
          </cell>
        </row>
        <row r="16">
          <cell r="B16">
            <v>108</v>
          </cell>
          <cell r="C16">
            <v>0</v>
          </cell>
        </row>
        <row r="17">
          <cell r="B17">
            <v>705</v>
          </cell>
          <cell r="C17">
            <v>8</v>
          </cell>
        </row>
        <row r="18">
          <cell r="B18">
            <v>404</v>
          </cell>
          <cell r="C18">
            <v>2</v>
          </cell>
        </row>
        <row r="19">
          <cell r="B19">
            <v>292</v>
          </cell>
          <cell r="C19">
            <v>3</v>
          </cell>
        </row>
        <row r="20">
          <cell r="B20">
            <v>1414</v>
          </cell>
          <cell r="C20">
            <v>0</v>
          </cell>
        </row>
        <row r="21">
          <cell r="B21">
            <v>516</v>
          </cell>
          <cell r="C21">
            <v>47</v>
          </cell>
        </row>
        <row r="22">
          <cell r="B22">
            <v>320</v>
          </cell>
          <cell r="C22">
            <v>82</v>
          </cell>
        </row>
        <row r="23">
          <cell r="B23">
            <v>296</v>
          </cell>
          <cell r="C23">
            <v>9</v>
          </cell>
        </row>
        <row r="24">
          <cell r="B24">
            <v>516</v>
          </cell>
          <cell r="C24">
            <v>3</v>
          </cell>
        </row>
        <row r="25">
          <cell r="B25">
            <v>529</v>
          </cell>
          <cell r="C25">
            <v>20</v>
          </cell>
        </row>
        <row r="26">
          <cell r="B26">
            <v>476</v>
          </cell>
          <cell r="C26">
            <v>42</v>
          </cell>
        </row>
        <row r="27">
          <cell r="B27">
            <v>26</v>
          </cell>
          <cell r="C27">
            <v>0</v>
          </cell>
        </row>
        <row r="28">
          <cell r="D28">
            <v>6032.7142857142853</v>
          </cell>
        </row>
        <row r="29">
          <cell r="B29">
            <v>534</v>
          </cell>
          <cell r="C29">
            <v>22</v>
          </cell>
        </row>
        <row r="30">
          <cell r="B30">
            <v>676</v>
          </cell>
          <cell r="C30">
            <v>7</v>
          </cell>
        </row>
        <row r="31">
          <cell r="B31">
            <v>280</v>
          </cell>
          <cell r="C31">
            <v>0</v>
          </cell>
        </row>
        <row r="32">
          <cell r="B32">
            <v>224</v>
          </cell>
          <cell r="C32">
            <v>4</v>
          </cell>
        </row>
        <row r="33">
          <cell r="B33">
            <v>192</v>
          </cell>
          <cell r="C33">
            <v>0</v>
          </cell>
        </row>
        <row r="34">
          <cell r="B34">
            <v>528</v>
          </cell>
          <cell r="C34">
            <v>16</v>
          </cell>
        </row>
        <row r="35">
          <cell r="B35">
            <v>246</v>
          </cell>
          <cell r="C35">
            <v>0</v>
          </cell>
        </row>
        <row r="36">
          <cell r="B36">
            <v>56</v>
          </cell>
          <cell r="C36">
            <v>0</v>
          </cell>
        </row>
        <row r="37">
          <cell r="B37">
            <v>420</v>
          </cell>
          <cell r="C37">
            <v>2</v>
          </cell>
        </row>
        <row r="38">
          <cell r="B38">
            <v>831</v>
          </cell>
          <cell r="C38">
            <v>142</v>
          </cell>
        </row>
        <row r="39">
          <cell r="B39">
            <v>486</v>
          </cell>
          <cell r="C39">
            <v>46</v>
          </cell>
        </row>
        <row r="40">
          <cell r="B40">
            <v>50</v>
          </cell>
          <cell r="C40">
            <v>0</v>
          </cell>
        </row>
        <row r="41">
          <cell r="B41">
            <v>546</v>
          </cell>
          <cell r="C41">
            <v>0</v>
          </cell>
        </row>
        <row r="42">
          <cell r="B42">
            <v>152</v>
          </cell>
          <cell r="C42">
            <v>0</v>
          </cell>
        </row>
        <row r="43">
          <cell r="B43">
            <v>908</v>
          </cell>
          <cell r="C43">
            <v>0</v>
          </cell>
        </row>
        <row r="44">
          <cell r="B44">
            <v>75</v>
          </cell>
          <cell r="C44">
            <v>0</v>
          </cell>
        </row>
        <row r="45">
          <cell r="B45">
            <v>0</v>
          </cell>
          <cell r="C45">
            <v>0</v>
          </cell>
        </row>
        <row r="46">
          <cell r="B46">
            <v>400</v>
          </cell>
          <cell r="C46">
            <v>50</v>
          </cell>
        </row>
        <row r="47">
          <cell r="B47">
            <v>384</v>
          </cell>
          <cell r="C47">
            <v>0</v>
          </cell>
        </row>
        <row r="48">
          <cell r="B48">
            <v>24</v>
          </cell>
          <cell r="C48">
            <v>0</v>
          </cell>
        </row>
      </sheetData>
      <sheetData sheetId="3"/>
      <sheetData sheetId="4"/>
      <sheetData sheetId="5">
        <row r="11">
          <cell r="P11" t="str">
            <v>SUM</v>
          </cell>
          <cell r="Q11" t="str">
            <v>SENT</v>
          </cell>
        </row>
        <row r="12">
          <cell r="P12">
            <v>2166.2857142857142</v>
          </cell>
          <cell r="Q12">
            <v>9505.6428571428587</v>
          </cell>
        </row>
        <row r="15">
          <cell r="P15" t="str">
            <v>SUM</v>
          </cell>
          <cell r="Q15" t="str">
            <v>SENT</v>
          </cell>
        </row>
        <row r="16">
          <cell r="P16">
            <v>100.71428571428572</v>
          </cell>
          <cell r="Q16">
            <v>269.71428571428572</v>
          </cell>
        </row>
        <row r="19">
          <cell r="P19" t="str">
            <v>SUM</v>
          </cell>
          <cell r="Q19" t="str">
            <v>SENT</v>
          </cell>
        </row>
        <row r="20">
          <cell r="P20">
            <v>210.07142857142856</v>
          </cell>
          <cell r="Q20">
            <v>218.85714285714286</v>
          </cell>
        </row>
        <row r="23">
          <cell r="P23" t="str">
            <v>ESTE</v>
          </cell>
          <cell r="Q23" t="str">
            <v>OESTE</v>
          </cell>
        </row>
        <row r="24">
          <cell r="P24">
            <v>5639.2142857142871</v>
          </cell>
          <cell r="Q24">
            <v>6032.7142857142853</v>
          </cell>
        </row>
        <row r="27">
          <cell r="P27" t="str">
            <v>OCUPADA</v>
          </cell>
          <cell r="Q27" t="str">
            <v>NO OCUPADA</v>
          </cell>
        </row>
        <row r="28">
          <cell r="P28">
            <v>11671.928571428572</v>
          </cell>
          <cell r="Q28">
            <v>1477.0714285714275</v>
          </cell>
        </row>
        <row r="31">
          <cell r="P31" t="str">
            <v>HABITABLES</v>
          </cell>
          <cell r="Q31" t="str">
            <v>NO HABITABLES</v>
          </cell>
        </row>
        <row r="32">
          <cell r="P32">
            <v>13149</v>
          </cell>
          <cell r="Q32">
            <v>559</v>
          </cell>
        </row>
      </sheetData>
      <sheetData sheetId="6">
        <row r="9">
          <cell r="G9">
            <v>3545.8571428571431</v>
          </cell>
          <cell r="I9">
            <v>3258.7857142857138</v>
          </cell>
          <cell r="K9">
            <v>1936.9999999999998</v>
          </cell>
          <cell r="M9">
            <v>3.7857142857142856</v>
          </cell>
          <cell r="O9">
            <v>161.57142857142856</v>
          </cell>
          <cell r="Q9">
            <v>287.64285714285711</v>
          </cell>
          <cell r="S9">
            <v>306.21428571428572</v>
          </cell>
        </row>
        <row r="10">
          <cell r="G10">
            <v>2051.4285714285716</v>
          </cell>
          <cell r="I10">
            <v>1294.7142857142856</v>
          </cell>
          <cell r="K10">
            <v>1164.3571428571427</v>
          </cell>
          <cell r="M10">
            <v>0.42857142857142855</v>
          </cell>
          <cell r="O10">
            <v>22.785714285714285</v>
          </cell>
          <cell r="Q10">
            <v>86.857142857142861</v>
          </cell>
          <cell r="S10">
            <v>164.14285714285717</v>
          </cell>
        </row>
        <row r="28">
          <cell r="G28">
            <v>1494.4285714285716</v>
          </cell>
          <cell r="I28">
            <v>1964.0714285714284</v>
          </cell>
          <cell r="K28">
            <v>772.64285714285711</v>
          </cell>
          <cell r="M28">
            <v>3.3571428571428572</v>
          </cell>
          <cell r="O28">
            <v>138.78571428571428</v>
          </cell>
          <cell r="Q28">
            <v>200.78571428571428</v>
          </cell>
          <cell r="S28">
            <v>142.07142857142856</v>
          </cell>
        </row>
      </sheetData>
      <sheetData sheetId="7">
        <row r="5">
          <cell r="N5" t="str">
            <v>PENDIENTE LIQUIDACIÓN</v>
          </cell>
          <cell r="O5">
            <v>161.57142857142856</v>
          </cell>
        </row>
        <row r="6">
          <cell r="N6" t="str">
            <v>CON LIQUIDACIÓN</v>
          </cell>
          <cell r="O6">
            <v>287.64285714285711</v>
          </cell>
        </row>
        <row r="7">
          <cell r="N7" t="str">
            <v>SIN SENTENCIA</v>
          </cell>
          <cell r="O7">
            <v>3.7857142857142856</v>
          </cell>
        </row>
        <row r="8">
          <cell r="N8" t="str">
            <v>PENSIÓN ALIMENTARIA</v>
          </cell>
          <cell r="O8">
            <v>306.21428571428572</v>
          </cell>
        </row>
        <row r="9">
          <cell r="N9" t="str">
            <v>MAXIMA</v>
          </cell>
          <cell r="O9">
            <v>1936.9999999999998</v>
          </cell>
        </row>
        <row r="10">
          <cell r="N10" t="str">
            <v>MINIMA</v>
          </cell>
          <cell r="O10">
            <v>3545.8571428571431</v>
          </cell>
        </row>
        <row r="11">
          <cell r="N11" t="str">
            <v>MEDIANA</v>
          </cell>
          <cell r="O11">
            <v>3258.7857142857138</v>
          </cell>
        </row>
        <row r="15">
          <cell r="N15" t="str">
            <v>PENDIENTE LIQUIDACIÓN</v>
          </cell>
          <cell r="O15">
            <v>22.785714285714285</v>
          </cell>
        </row>
        <row r="16">
          <cell r="N16" t="str">
            <v>CON LIQUIDACIÓN</v>
          </cell>
          <cell r="O16">
            <v>86.857142857142861</v>
          </cell>
        </row>
        <row r="17">
          <cell r="N17" t="str">
            <v>SIN SENTENCIA</v>
          </cell>
          <cell r="O17">
            <v>0.42857142857142855</v>
          </cell>
        </row>
        <row r="18">
          <cell r="N18" t="str">
            <v>PENSIÓN ALIMENTARIA</v>
          </cell>
          <cell r="O18">
            <v>164.14285714285717</v>
          </cell>
        </row>
        <row r="19">
          <cell r="N19" t="str">
            <v>MAXIMA</v>
          </cell>
          <cell r="O19">
            <v>1164.3571428571427</v>
          </cell>
        </row>
        <row r="20">
          <cell r="N20" t="str">
            <v>MINIMA</v>
          </cell>
          <cell r="O20">
            <v>2051.4285714285716</v>
          </cell>
        </row>
        <row r="21">
          <cell r="N21" t="str">
            <v>MEDIANA</v>
          </cell>
          <cell r="O21">
            <v>1294.7142857142856</v>
          </cell>
        </row>
        <row r="25">
          <cell r="N25" t="str">
            <v>PENDIENTE LIQUIDACIÓN</v>
          </cell>
          <cell r="O25">
            <v>138.78571428571428</v>
          </cell>
        </row>
        <row r="26">
          <cell r="N26" t="str">
            <v>CON LIQUIDACIÓN</v>
          </cell>
          <cell r="O26">
            <v>200.78571428571428</v>
          </cell>
        </row>
        <row r="27">
          <cell r="N27" t="str">
            <v>SIN SENTENCIA</v>
          </cell>
          <cell r="O27">
            <v>3.3571428571428572</v>
          </cell>
        </row>
        <row r="28">
          <cell r="N28" t="str">
            <v>PENSIÓN ALIMENTARIA</v>
          </cell>
          <cell r="O28">
            <v>142.07142857142856</v>
          </cell>
        </row>
        <row r="29">
          <cell r="N29" t="str">
            <v>MAXIMA</v>
          </cell>
          <cell r="O29">
            <v>772.64285714285711</v>
          </cell>
        </row>
        <row r="30">
          <cell r="N30" t="str">
            <v>MINIMA</v>
          </cell>
          <cell r="O30">
            <v>1494.4285714285716</v>
          </cell>
        </row>
        <row r="31">
          <cell r="N31" t="str">
            <v>MEDIANA</v>
          </cell>
          <cell r="O31">
            <v>1964.0714285714284</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0000"/>
      <sheetName val="PARA COMPLEJO PONCE"/>
      <sheetName val="FUGAS 2005-06 (2)"/>
      <sheetName val="POR TIPO DE INST."/>
      <sheetName val="AÑO NATURAL 2010"/>
      <sheetName val="AÑO NATURAL 2009"/>
      <sheetName val="AÑO NATURAL 2008"/>
      <sheetName val="AÑO NATURAL 2007)"/>
      <sheetName val="AÑO NATURAL 2006"/>
      <sheetName val="AÑO NATURAL 2005"/>
      <sheetName val="BAY 308"/>
      <sheetName val="FUGAS POR TIPO DE INST0203."/>
      <sheetName val="FUGAS MUJERES02-+07"/>
      <sheetName val="FUGAS TODOS LOS AÑOS"/>
      <sheetName val="FUGAS EN LOS HAS"/>
      <sheetName val="Algunas instituciones2004-09"/>
      <sheetName val="Algunas instituciones09"/>
      <sheetName val="FUGAS DESVIO 2011-12"/>
      <sheetName val="FUGAS 2011-12"/>
      <sheetName val="FUGAS DESVIO 2010-11"/>
      <sheetName val="FUGAS 2010-11 "/>
      <sheetName val="FUGAS DE ENERO10 A SEPT.10"/>
      <sheetName val="FUGAS DESVIO 2009-10"/>
      <sheetName val="FUGAS 2009-10"/>
      <sheetName val="FUGAS DESVIO 2008-09"/>
      <sheetName val="FUGAS 2008-09"/>
      <sheetName val="FUGAS 2007-08"/>
      <sheetName val="FUGAS DESVIO 2007-08 "/>
      <sheetName val="FUGAS 2006-07"/>
      <sheetName val="FUGAS DESVIO 2006-07"/>
      <sheetName val="FUGAS DESVIO 2005-06"/>
      <sheetName val="FUGAS 2005-06"/>
      <sheetName val="FUGAS 2004-05 "/>
      <sheetName val="FUGAS 2003-04"/>
      <sheetName val="2002-03"/>
      <sheetName val="2001-02"/>
      <sheetName val="2000-01"/>
      <sheetName val="1999-00"/>
      <sheetName val="1998-99"/>
      <sheetName val="1997-98"/>
      <sheetName val="1996-97"/>
      <sheetName val="1995-96"/>
      <sheetName val="1994-95"/>
      <sheetName val="INTENTOS DE FUGAS"/>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Q5" t="str">
            <v>REGULAR</v>
          </cell>
        </row>
        <row r="6">
          <cell r="P6" t="str">
            <v>JUL.</v>
          </cell>
          <cell r="Q6">
            <v>0</v>
          </cell>
        </row>
        <row r="7">
          <cell r="P7" t="str">
            <v>AGO.</v>
          </cell>
          <cell r="Q7">
            <v>0</v>
          </cell>
        </row>
        <row r="8">
          <cell r="P8" t="str">
            <v>SEP.</v>
          </cell>
          <cell r="Q8">
            <v>0</v>
          </cell>
        </row>
        <row r="9">
          <cell r="P9" t="str">
            <v>OCT</v>
          </cell>
          <cell r="Q9">
            <v>0</v>
          </cell>
        </row>
        <row r="10">
          <cell r="P10" t="str">
            <v>NOV.</v>
          </cell>
          <cell r="Q10">
            <v>0</v>
          </cell>
        </row>
        <row r="11">
          <cell r="P11" t="str">
            <v>DIC.</v>
          </cell>
          <cell r="Q11">
            <v>0</v>
          </cell>
        </row>
        <row r="12">
          <cell r="P12" t="str">
            <v>ENE.</v>
          </cell>
          <cell r="Q12">
            <v>0</v>
          </cell>
        </row>
        <row r="13">
          <cell r="P13" t="str">
            <v xml:space="preserve">FEB. </v>
          </cell>
          <cell r="Q13">
            <v>0</v>
          </cell>
        </row>
        <row r="14">
          <cell r="P14" t="str">
            <v>MAR.</v>
          </cell>
          <cell r="Q14">
            <v>0</v>
          </cell>
        </row>
        <row r="15">
          <cell r="P15" t="str">
            <v>ABR.</v>
          </cell>
          <cell r="Q15">
            <v>0</v>
          </cell>
        </row>
        <row r="16">
          <cell r="P16" t="str">
            <v>MAY.</v>
          </cell>
          <cell r="Q16">
            <v>0</v>
          </cell>
        </row>
        <row r="17">
          <cell r="P17" t="str">
            <v>JUN.</v>
          </cell>
          <cell r="Q17">
            <v>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FORME POR DIA"/>
      <sheetName val="RESUMEN"/>
      <sheetName val="PROMEDIO"/>
      <sheetName val="GRAFICA 1"/>
      <sheetName val="GRAFICA 2"/>
      <sheetName val="GRAFICA 3"/>
      <sheetName val="NIVELES DE CUSTODIA"/>
      <sheetName val="GRAFICA CUST"/>
    </sheetNames>
    <sheetDataSet>
      <sheetData sheetId="0">
        <row r="218">
          <cell r="C218">
            <v>500</v>
          </cell>
        </row>
      </sheetData>
      <sheetData sheetId="1">
        <row r="10">
          <cell r="F10">
            <v>0</v>
          </cell>
        </row>
      </sheetData>
      <sheetData sheetId="2">
        <row r="9">
          <cell r="B9">
            <v>13708</v>
          </cell>
        </row>
      </sheetData>
      <sheetData sheetId="3"/>
      <sheetData sheetId="4"/>
      <sheetData sheetId="5">
        <row r="11">
          <cell r="P11" t="str">
            <v>SUM</v>
          </cell>
        </row>
      </sheetData>
      <sheetData sheetId="6">
        <row r="9">
          <cell r="G9">
            <v>3610.25</v>
          </cell>
        </row>
      </sheetData>
      <sheetData sheetId="7">
        <row r="5">
          <cell r="N5" t="str">
            <v>PENDIENTE LIQUIDACIÓN</v>
          </cell>
          <cell r="O5">
            <v>241.75</v>
          </cell>
        </row>
        <row r="6">
          <cell r="N6" t="str">
            <v>CON LIQUIDACIÓN</v>
          </cell>
          <cell r="O6">
            <v>237.75</v>
          </cell>
        </row>
        <row r="7">
          <cell r="N7" t="str">
            <v>SIN SENTENCIA</v>
          </cell>
          <cell r="O7">
            <v>0</v>
          </cell>
        </row>
        <row r="8">
          <cell r="N8" t="str">
            <v>PENSIÓN ALIMENTARIA</v>
          </cell>
          <cell r="O8">
            <v>291.875</v>
          </cell>
        </row>
        <row r="9">
          <cell r="N9" t="str">
            <v>MAXIMA</v>
          </cell>
          <cell r="O9">
            <v>1943.375</v>
          </cell>
        </row>
        <row r="10">
          <cell r="N10" t="str">
            <v>MINIMA</v>
          </cell>
          <cell r="O10">
            <v>3610.25</v>
          </cell>
        </row>
        <row r="11">
          <cell r="N11" t="str">
            <v>MEDIANA</v>
          </cell>
          <cell r="O11">
            <v>3238.125</v>
          </cell>
        </row>
        <row r="15">
          <cell r="N15" t="str">
            <v>PENDIENTE LIQUIDACIÓN</v>
          </cell>
          <cell r="O15">
            <v>60.125</v>
          </cell>
        </row>
        <row r="16">
          <cell r="N16" t="str">
            <v>CON LIQUIDACIÓN</v>
          </cell>
          <cell r="O16">
            <v>76.375</v>
          </cell>
        </row>
        <row r="17">
          <cell r="N17" t="str">
            <v>SIN SENTENCIA</v>
          </cell>
          <cell r="O17">
            <v>0</v>
          </cell>
        </row>
        <row r="18">
          <cell r="N18" t="str">
            <v>PENSIÓN ALIMENTARIA</v>
          </cell>
          <cell r="O18">
            <v>150.875</v>
          </cell>
        </row>
        <row r="19">
          <cell r="N19" t="str">
            <v>MAXIMA</v>
          </cell>
          <cell r="O19">
            <v>1166.25</v>
          </cell>
        </row>
        <row r="20">
          <cell r="N20" t="str">
            <v>MINIMA</v>
          </cell>
          <cell r="O20">
            <v>2103.375</v>
          </cell>
        </row>
        <row r="21">
          <cell r="N21" t="str">
            <v>MEDIANA</v>
          </cell>
          <cell r="O21">
            <v>1274.25</v>
          </cell>
        </row>
        <row r="25">
          <cell r="N25" t="str">
            <v>PENDIENTE LIQUIDACIÓN</v>
          </cell>
          <cell r="O25">
            <v>181.625</v>
          </cell>
        </row>
        <row r="26">
          <cell r="N26" t="str">
            <v>CON LIQUIDACIÓN</v>
          </cell>
          <cell r="O26">
            <v>161.375</v>
          </cell>
        </row>
        <row r="27">
          <cell r="N27" t="str">
            <v>SIN SENTENCIA</v>
          </cell>
          <cell r="O27">
            <v>0</v>
          </cell>
        </row>
        <row r="28">
          <cell r="N28" t="str">
            <v>PENSIÓN ALIMENTARIA</v>
          </cell>
          <cell r="O28">
            <v>141</v>
          </cell>
        </row>
        <row r="29">
          <cell r="N29" t="str">
            <v>MAXIMA</v>
          </cell>
          <cell r="O29">
            <v>777.125</v>
          </cell>
        </row>
        <row r="30">
          <cell r="N30" t="str">
            <v>MINIMA</v>
          </cell>
          <cell r="O30">
            <v>1506.875</v>
          </cell>
        </row>
        <row r="31">
          <cell r="N31" t="str">
            <v>MEDIANA</v>
          </cell>
          <cell r="O31">
            <v>1963.875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30"/>
  <sheetViews>
    <sheetView workbookViewId="0">
      <selection sqref="A1:XFD1048576"/>
    </sheetView>
  </sheetViews>
  <sheetFormatPr defaultRowHeight="12.75"/>
  <cols>
    <col min="1" max="1" width="36.42578125" style="290" customWidth="1"/>
    <col min="2" max="2" width="47.7109375" style="290" customWidth="1"/>
    <col min="3" max="16384" width="9.140625" style="289"/>
  </cols>
  <sheetData>
    <row r="1" spans="1:2" ht="16.5" customHeight="1">
      <c r="A1" s="287" t="s">
        <v>285</v>
      </c>
      <c r="B1" s="288"/>
    </row>
    <row r="2" spans="1:2" ht="13.5" thickBot="1"/>
    <row r="3" spans="1:2" ht="26.25" thickTop="1">
      <c r="A3" s="291" t="s">
        <v>286</v>
      </c>
      <c r="B3" s="292" t="s">
        <v>287</v>
      </c>
    </row>
    <row r="4" spans="1:2">
      <c r="A4" s="293"/>
      <c r="B4" s="294"/>
    </row>
    <row r="5" spans="1:2" ht="27.75">
      <c r="A5" s="293" t="s">
        <v>288</v>
      </c>
      <c r="B5" s="294" t="s">
        <v>289</v>
      </c>
    </row>
    <row r="6" spans="1:2">
      <c r="A6" s="293"/>
      <c r="B6" s="294"/>
    </row>
    <row r="7" spans="1:2" ht="38.25">
      <c r="A7" s="293" t="s">
        <v>290</v>
      </c>
      <c r="B7" s="294" t="s">
        <v>291</v>
      </c>
    </row>
    <row r="8" spans="1:2">
      <c r="A8" s="293"/>
      <c r="B8" s="294"/>
    </row>
    <row r="9" spans="1:2" ht="38.25">
      <c r="A9" s="293" t="s">
        <v>292</v>
      </c>
      <c r="B9" s="294" t="s">
        <v>293</v>
      </c>
    </row>
    <row r="10" spans="1:2">
      <c r="A10" s="293"/>
      <c r="B10" s="294"/>
    </row>
    <row r="11" spans="1:2" ht="38.25">
      <c r="A11" s="293" t="s">
        <v>294</v>
      </c>
      <c r="B11" s="294" t="s">
        <v>295</v>
      </c>
    </row>
    <row r="12" spans="1:2">
      <c r="A12" s="293"/>
      <c r="B12" s="294"/>
    </row>
    <row r="13" spans="1:2" ht="51">
      <c r="A13" s="293" t="s">
        <v>296</v>
      </c>
      <c r="B13" s="294" t="s">
        <v>297</v>
      </c>
    </row>
    <row r="14" spans="1:2">
      <c r="A14" s="293"/>
      <c r="B14" s="294"/>
    </row>
    <row r="15" spans="1:2" ht="51">
      <c r="A15" s="293" t="s">
        <v>298</v>
      </c>
      <c r="B15" s="294" t="s">
        <v>299</v>
      </c>
    </row>
    <row r="16" spans="1:2">
      <c r="A16" s="293"/>
      <c r="B16" s="294"/>
    </row>
    <row r="17" spans="1:2" ht="25.5">
      <c r="A17" s="293" t="s">
        <v>300</v>
      </c>
      <c r="B17" s="294" t="s">
        <v>301</v>
      </c>
    </row>
    <row r="18" spans="1:2">
      <c r="A18" s="293"/>
      <c r="B18" s="294"/>
    </row>
    <row r="19" spans="1:2" ht="38.25">
      <c r="A19" s="295" t="s">
        <v>302</v>
      </c>
      <c r="B19" s="294" t="s">
        <v>303</v>
      </c>
    </row>
    <row r="20" spans="1:2">
      <c r="A20" s="293"/>
      <c r="B20" s="294"/>
    </row>
    <row r="21" spans="1:2" ht="38.25">
      <c r="A21" s="293" t="s">
        <v>304</v>
      </c>
      <c r="B21" s="294" t="s">
        <v>305</v>
      </c>
    </row>
    <row r="22" spans="1:2">
      <c r="A22" s="293"/>
      <c r="B22" s="294"/>
    </row>
    <row r="23" spans="1:2" ht="78" customHeight="1">
      <c r="A23" s="293" t="s">
        <v>306</v>
      </c>
      <c r="B23" s="294" t="s">
        <v>307</v>
      </c>
    </row>
    <row r="24" spans="1:2">
      <c r="A24" s="293"/>
      <c r="B24" s="294"/>
    </row>
    <row r="25" spans="1:2" ht="102">
      <c r="A25" s="293" t="s">
        <v>308</v>
      </c>
      <c r="B25" s="294" t="s">
        <v>309</v>
      </c>
    </row>
    <row r="26" spans="1:2" ht="20.25" customHeight="1">
      <c r="A26" s="293"/>
      <c r="B26" s="294"/>
    </row>
    <row r="27" spans="1:2" ht="89.25">
      <c r="A27" s="293" t="s">
        <v>310</v>
      </c>
      <c r="B27" s="294" t="s">
        <v>311</v>
      </c>
    </row>
    <row r="28" spans="1:2" ht="20.25" customHeight="1">
      <c r="A28" s="293"/>
      <c r="B28" s="294"/>
    </row>
    <row r="29" spans="1:2" ht="20.25" customHeight="1" thickBot="1">
      <c r="A29" s="296" t="s">
        <v>312</v>
      </c>
      <c r="B29" s="297" t="s">
        <v>313</v>
      </c>
    </row>
    <row r="30" spans="1:2" ht="13.5" thickTop="1"/>
  </sheetData>
  <pageMargins left="0.21" right="0.2"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D30"/>
  <sheetViews>
    <sheetView workbookViewId="0">
      <selection activeCell="B14" sqref="B14"/>
    </sheetView>
  </sheetViews>
  <sheetFormatPr defaultRowHeight="12.75"/>
  <cols>
    <col min="1" max="1" width="29" style="284" customWidth="1"/>
    <col min="2" max="2" width="21.28515625" style="286" customWidth="1"/>
    <col min="3" max="3" width="7.28515625" style="286" customWidth="1"/>
    <col min="4" max="4" width="41.85546875" style="286" customWidth="1"/>
    <col min="5" max="16384" width="9.140625" style="267"/>
  </cols>
  <sheetData>
    <row r="1" spans="1:4">
      <c r="A1" s="265"/>
      <c r="B1" s="266"/>
      <c r="C1" s="266"/>
      <c r="D1" s="266"/>
    </row>
    <row r="2" spans="1:4">
      <c r="A2" s="361" t="s">
        <v>251</v>
      </c>
      <c r="B2" s="268" t="s">
        <v>252</v>
      </c>
      <c r="C2" s="361" t="s">
        <v>253</v>
      </c>
      <c r="D2" s="269" t="s">
        <v>254</v>
      </c>
    </row>
    <row r="3" spans="1:4">
      <c r="A3" s="362"/>
      <c r="B3" s="270" t="s">
        <v>255</v>
      </c>
      <c r="C3" s="362"/>
      <c r="D3" s="271" t="s">
        <v>256</v>
      </c>
    </row>
    <row r="4" spans="1:4">
      <c r="A4" s="362"/>
      <c r="B4" s="298"/>
      <c r="C4" s="363"/>
      <c r="D4" s="272"/>
    </row>
    <row r="5" spans="1:4">
      <c r="A5" s="273" t="s">
        <v>257</v>
      </c>
      <c r="B5" s="364" t="s">
        <v>258</v>
      </c>
      <c r="C5" s="364"/>
      <c r="D5" s="365"/>
    </row>
    <row r="6" spans="1:4">
      <c r="A6" s="273" t="s">
        <v>259</v>
      </c>
      <c r="B6" s="364" t="s">
        <v>260</v>
      </c>
      <c r="C6" s="364"/>
      <c r="D6" s="365"/>
    </row>
    <row r="7" spans="1:4">
      <c r="A7" s="273" t="s">
        <v>261</v>
      </c>
      <c r="B7" s="270" t="s">
        <v>262</v>
      </c>
      <c r="C7" s="274" t="s">
        <v>263</v>
      </c>
      <c r="D7" s="274" t="s">
        <v>262</v>
      </c>
    </row>
    <row r="8" spans="1:4">
      <c r="A8" s="273" t="s">
        <v>264</v>
      </c>
      <c r="B8" s="364" t="s">
        <v>265</v>
      </c>
      <c r="C8" s="364"/>
      <c r="D8" s="365"/>
    </row>
    <row r="9" spans="1:4">
      <c r="A9" s="273"/>
      <c r="B9" s="266"/>
      <c r="C9" s="266"/>
      <c r="D9" s="275"/>
    </row>
    <row r="10" spans="1:4">
      <c r="A10" s="273" t="s">
        <v>266</v>
      </c>
      <c r="B10" s="266" t="s">
        <v>337</v>
      </c>
      <c r="C10" s="266"/>
      <c r="D10" s="275"/>
    </row>
    <row r="11" spans="1:4" ht="24">
      <c r="A11" s="273" t="s">
        <v>267</v>
      </c>
      <c r="B11" s="343" t="s">
        <v>338</v>
      </c>
      <c r="C11" s="270"/>
      <c r="D11" s="276"/>
    </row>
    <row r="12" spans="1:4">
      <c r="A12" s="273" t="s">
        <v>268</v>
      </c>
      <c r="B12" s="366" t="s">
        <v>339</v>
      </c>
      <c r="C12" s="357"/>
      <c r="D12" s="358"/>
    </row>
    <row r="13" spans="1:4">
      <c r="A13" s="273" t="s">
        <v>269</v>
      </c>
      <c r="B13" s="266" t="s">
        <v>270</v>
      </c>
      <c r="C13" s="266"/>
      <c r="D13" s="275"/>
    </row>
    <row r="14" spans="1:4">
      <c r="A14" s="273"/>
      <c r="B14" s="266"/>
      <c r="C14" s="266"/>
      <c r="D14" s="275"/>
    </row>
    <row r="15" spans="1:4" ht="24">
      <c r="A15" s="273" t="s">
        <v>271</v>
      </c>
      <c r="B15" s="266" t="s">
        <v>272</v>
      </c>
      <c r="C15" s="275" t="s">
        <v>273</v>
      </c>
      <c r="D15" s="275"/>
    </row>
    <row r="16" spans="1:4">
      <c r="A16" s="273"/>
      <c r="B16" s="266" t="s">
        <v>274</v>
      </c>
      <c r="C16" s="266"/>
      <c r="D16" s="275"/>
    </row>
    <row r="17" spans="1:4">
      <c r="A17" s="273"/>
      <c r="B17" s="277" t="s">
        <v>275</v>
      </c>
      <c r="C17" s="266"/>
      <c r="D17" s="275"/>
    </row>
    <row r="18" spans="1:4">
      <c r="A18" s="273"/>
      <c r="B18" s="266" t="s">
        <v>276</v>
      </c>
      <c r="C18" s="278"/>
      <c r="D18" s="279"/>
    </row>
    <row r="19" spans="1:4">
      <c r="A19" s="273"/>
      <c r="B19" s="277" t="s">
        <v>277</v>
      </c>
      <c r="C19" s="266"/>
      <c r="D19" s="275"/>
    </row>
    <row r="20" spans="1:4">
      <c r="A20" s="273"/>
      <c r="B20" s="354" t="s">
        <v>278</v>
      </c>
      <c r="C20" s="355"/>
      <c r="D20" s="356"/>
    </row>
    <row r="21" spans="1:4">
      <c r="A21" s="273"/>
      <c r="B21" s="354"/>
      <c r="C21" s="355"/>
      <c r="D21" s="356"/>
    </row>
    <row r="22" spans="1:4">
      <c r="A22" s="273"/>
      <c r="B22" s="280"/>
      <c r="C22" s="280"/>
      <c r="D22" s="281"/>
    </row>
    <row r="23" spans="1:4">
      <c r="A23" s="282"/>
      <c r="B23" s="266" t="s">
        <v>279</v>
      </c>
      <c r="C23" s="266"/>
      <c r="D23" s="275"/>
    </row>
    <row r="24" spans="1:4">
      <c r="A24" s="282"/>
      <c r="B24" s="266" t="s">
        <v>280</v>
      </c>
      <c r="C24" s="266"/>
      <c r="D24" s="275"/>
    </row>
    <row r="25" spans="1:4">
      <c r="A25" s="273"/>
      <c r="B25" s="266"/>
      <c r="C25" s="266"/>
      <c r="D25" s="275"/>
    </row>
    <row r="26" spans="1:4">
      <c r="A26" s="273" t="s">
        <v>281</v>
      </c>
      <c r="B26" s="357" t="s">
        <v>282</v>
      </c>
      <c r="C26" s="357"/>
      <c r="D26" s="358"/>
    </row>
    <row r="27" spans="1:4" ht="99" customHeight="1">
      <c r="A27" s="282"/>
      <c r="B27" s="357"/>
      <c r="C27" s="357"/>
      <c r="D27" s="358"/>
    </row>
    <row r="28" spans="1:4">
      <c r="A28" s="273" t="s">
        <v>283</v>
      </c>
      <c r="B28" s="357" t="s">
        <v>284</v>
      </c>
      <c r="C28" s="357"/>
      <c r="D28" s="358"/>
    </row>
    <row r="29" spans="1:4" ht="117.75" customHeight="1">
      <c r="A29" s="283"/>
      <c r="B29" s="359"/>
      <c r="C29" s="359"/>
      <c r="D29" s="360"/>
    </row>
    <row r="30" spans="1:4">
      <c r="B30" s="285"/>
      <c r="C30" s="285"/>
      <c r="D30" s="285"/>
    </row>
  </sheetData>
  <mergeCells count="9">
    <mergeCell ref="B20:D21"/>
    <mergeCell ref="B26:D27"/>
    <mergeCell ref="B28:D29"/>
    <mergeCell ref="A2:A4"/>
    <mergeCell ref="C2:C4"/>
    <mergeCell ref="B5:D5"/>
    <mergeCell ref="B6:D6"/>
    <mergeCell ref="B8:D8"/>
    <mergeCell ref="B12:D12"/>
  </mergeCells>
  <pageMargins left="0.21" right="0.2"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2:N154"/>
  <sheetViews>
    <sheetView tabSelected="1" zoomScale="110" zoomScaleNormal="110" workbookViewId="0"/>
  </sheetViews>
  <sheetFormatPr defaultRowHeight="15"/>
  <cols>
    <col min="1" max="1" width="36.7109375" customWidth="1"/>
    <col min="2" max="2" width="6.5703125" bestFit="1" customWidth="1"/>
    <col min="3" max="3" width="8.5703125" customWidth="1"/>
    <col min="4" max="6" width="7.5703125" customWidth="1"/>
    <col min="7" max="7" width="6.85546875" customWidth="1"/>
    <col min="8" max="10" width="6.140625" customWidth="1"/>
    <col min="11" max="12" width="6.28515625" customWidth="1"/>
  </cols>
  <sheetData>
    <row r="2" spans="1:14">
      <c r="A2" s="1" t="s">
        <v>0</v>
      </c>
      <c r="B2" s="1"/>
      <c r="C2" s="1"/>
      <c r="D2" s="1"/>
      <c r="E2" s="1"/>
      <c r="F2" s="2"/>
      <c r="G2" s="2"/>
      <c r="H2" s="2"/>
      <c r="I2" s="2"/>
      <c r="J2" s="2"/>
      <c r="K2" s="2"/>
      <c r="L2" s="2"/>
    </row>
    <row r="3" spans="1:14">
      <c r="A3" s="1" t="s">
        <v>1</v>
      </c>
      <c r="B3" s="2"/>
      <c r="C3" s="2"/>
      <c r="D3" s="2"/>
      <c r="E3" s="2"/>
      <c r="F3" s="2"/>
      <c r="G3" s="2"/>
      <c r="H3" s="2"/>
      <c r="I3" s="2"/>
      <c r="J3" s="2"/>
      <c r="K3" s="2"/>
      <c r="L3" s="2"/>
    </row>
    <row r="4" spans="1:14" ht="18" customHeight="1">
      <c r="A4" s="241" t="s">
        <v>328</v>
      </c>
      <c r="B4" s="3"/>
      <c r="C4" s="3"/>
      <c r="D4" s="3"/>
      <c r="E4" s="3"/>
      <c r="F4" s="3"/>
      <c r="G4" s="3"/>
      <c r="H4" s="3"/>
      <c r="I4" s="3"/>
      <c r="J4" s="3"/>
      <c r="K4" s="3"/>
      <c r="L4" s="3"/>
    </row>
    <row r="5" spans="1:14" ht="7.5" customHeight="1" thickBot="1">
      <c r="A5" s="4" t="s">
        <v>226</v>
      </c>
      <c r="B5" s="5"/>
      <c r="C5" s="5"/>
      <c r="D5" s="5"/>
      <c r="E5" s="5"/>
      <c r="F5" s="5"/>
      <c r="G5" s="5"/>
      <c r="H5" s="5"/>
      <c r="I5" s="5"/>
      <c r="J5" s="5"/>
      <c r="K5" s="5"/>
      <c r="L5" s="5"/>
    </row>
    <row r="6" spans="1:14">
      <c r="A6" s="306" t="s">
        <v>2</v>
      </c>
      <c r="B6" s="367" t="s">
        <v>3</v>
      </c>
      <c r="C6" s="367" t="s">
        <v>4</v>
      </c>
      <c r="D6" s="367" t="s">
        <v>5</v>
      </c>
      <c r="E6" s="367" t="s">
        <v>6</v>
      </c>
      <c r="F6" s="367" t="s">
        <v>7</v>
      </c>
      <c r="G6" s="370" t="s">
        <v>8</v>
      </c>
      <c r="H6" s="370"/>
      <c r="I6" s="370"/>
      <c r="J6" s="370" t="s">
        <v>9</v>
      </c>
      <c r="K6" s="370"/>
      <c r="L6" s="371"/>
    </row>
    <row r="7" spans="1:14" ht="13.5" customHeight="1">
      <c r="A7" s="307"/>
      <c r="B7" s="368"/>
      <c r="C7" s="368"/>
      <c r="D7" s="368"/>
      <c r="E7" s="368"/>
      <c r="F7" s="368"/>
      <c r="G7" s="372" t="s">
        <v>10</v>
      </c>
      <c r="H7" s="372" t="s">
        <v>6</v>
      </c>
      <c r="I7" s="372" t="s">
        <v>7</v>
      </c>
      <c r="J7" s="372" t="s">
        <v>10</v>
      </c>
      <c r="K7" s="372" t="s">
        <v>6</v>
      </c>
      <c r="L7" s="374" t="s">
        <v>7</v>
      </c>
    </row>
    <row r="8" spans="1:14" ht="8.25" customHeight="1" thickBot="1">
      <c r="A8" s="308"/>
      <c r="B8" s="369"/>
      <c r="C8" s="369"/>
      <c r="D8" s="369"/>
      <c r="E8" s="369"/>
      <c r="F8" s="369"/>
      <c r="G8" s="373"/>
      <c r="H8" s="373"/>
      <c r="I8" s="373"/>
      <c r="J8" s="373"/>
      <c r="K8" s="373"/>
      <c r="L8" s="375"/>
      <c r="N8" s="245" t="s">
        <v>329</v>
      </c>
    </row>
    <row r="9" spans="1:14" ht="18.75" customHeight="1" thickBot="1">
      <c r="A9" s="309" t="s">
        <v>11</v>
      </c>
      <c r="B9" s="310">
        <f>SUM(B10,B28)</f>
        <v>13708</v>
      </c>
      <c r="C9" s="310">
        <f>SUM(C10,C28)</f>
        <v>559</v>
      </c>
      <c r="D9" s="310">
        <f>SUM(D10,D28)</f>
        <v>11671.928571428572</v>
      </c>
      <c r="E9" s="310">
        <f t="shared" ref="E9:K9" si="0">SUM(E10,E28)</f>
        <v>2166.2857142857142</v>
      </c>
      <c r="F9" s="310">
        <f t="shared" si="0"/>
        <v>9505.6428571428587</v>
      </c>
      <c r="G9" s="310">
        <f t="shared" si="0"/>
        <v>428.9285714285715</v>
      </c>
      <c r="H9" s="310">
        <f t="shared" si="0"/>
        <v>210.07142857142856</v>
      </c>
      <c r="I9" s="310">
        <f t="shared" si="0"/>
        <v>218.85714285714286</v>
      </c>
      <c r="J9" s="310">
        <f t="shared" si="0"/>
        <v>370.42857142857139</v>
      </c>
      <c r="K9" s="310">
        <f t="shared" si="0"/>
        <v>100.71428571428572</v>
      </c>
      <c r="L9" s="311">
        <f>SUM(L10,L28)</f>
        <v>269.71428571428572</v>
      </c>
      <c r="N9" s="347"/>
    </row>
    <row r="10" spans="1:14" ht="17.25" customHeight="1" thickBot="1">
      <c r="A10" s="312" t="s">
        <v>12</v>
      </c>
      <c r="B10" s="313">
        <f>SUM(B11:B27)</f>
        <v>6696</v>
      </c>
      <c r="C10" s="313">
        <f>SUM(C11:C27)</f>
        <v>270</v>
      </c>
      <c r="D10" s="313">
        <f>SUM(D11:D27)</f>
        <v>5639.2142857142871</v>
      </c>
      <c r="E10" s="313">
        <f>SUM(E11:E27)</f>
        <v>849.71428571428578</v>
      </c>
      <c r="F10" s="313">
        <f t="shared" ref="F10:K10" si="1">SUM(F11:F27)</f>
        <v>4789.5000000000009</v>
      </c>
      <c r="G10" s="313">
        <f t="shared" si="1"/>
        <v>125.78571428571429</v>
      </c>
      <c r="H10" s="313">
        <f t="shared" si="1"/>
        <v>81.285714285714292</v>
      </c>
      <c r="I10" s="313">
        <f t="shared" si="1"/>
        <v>44.5</v>
      </c>
      <c r="J10" s="313">
        <f t="shared" si="1"/>
        <v>370.42857142857139</v>
      </c>
      <c r="K10" s="313">
        <f t="shared" si="1"/>
        <v>100.71428571428572</v>
      </c>
      <c r="L10" s="314">
        <f>SUM(L11:L27)</f>
        <v>269.71428571428572</v>
      </c>
    </row>
    <row r="11" spans="1:14" ht="15.75" customHeight="1">
      <c r="A11" s="219" t="s">
        <v>13</v>
      </c>
      <c r="B11" s="233">
        <f>SUM('[1]INFORME POR DIA'!C1518)</f>
        <v>500</v>
      </c>
      <c r="C11" s="233">
        <f>SUM('[1]INFORME POR DIA'!D1518)</f>
        <v>0</v>
      </c>
      <c r="D11" s="233">
        <f>SUM(E11:F11)</f>
        <v>432.28571428571428</v>
      </c>
      <c r="E11" s="233">
        <f>[1]RESUMEN!F10/[1]RESUMEN!$AO$48</f>
        <v>0</v>
      </c>
      <c r="F11" s="233">
        <f>[1]RESUMEN!I10/[1]RESUMEN!$AO$48</f>
        <v>432.28571428571428</v>
      </c>
      <c r="G11" s="233">
        <f>SUM(H11:I11)</f>
        <v>0</v>
      </c>
      <c r="H11" s="233">
        <f>[1]RESUMEN!AC10/[1]RESUMEN!$AO$48</f>
        <v>0</v>
      </c>
      <c r="I11" s="233">
        <f>[1]RESUMEN!AD10/[1]RESUMEN!$AO$48</f>
        <v>0</v>
      </c>
      <c r="J11" s="233">
        <f>SUM(K11:L11)</f>
        <v>0</v>
      </c>
      <c r="K11" s="233">
        <v>0</v>
      </c>
      <c r="L11" s="315">
        <v>0</v>
      </c>
    </row>
    <row r="12" spans="1:14" ht="15.75" customHeight="1">
      <c r="A12" s="220" t="s">
        <v>201</v>
      </c>
      <c r="B12" s="233">
        <f>SUM('[1]INFORME POR DIA'!C1519)</f>
        <v>450</v>
      </c>
      <c r="C12" s="233">
        <f>SUM('[1]INFORME POR DIA'!D1519)</f>
        <v>54</v>
      </c>
      <c r="D12" s="233">
        <f t="shared" ref="D12:D27" si="2">SUM(E12:F12)</f>
        <v>242.5</v>
      </c>
      <c r="E12" s="233">
        <f>[1]RESUMEN!F11/[1]RESUMEN!$AO$48</f>
        <v>0</v>
      </c>
      <c r="F12" s="233">
        <f>[1]RESUMEN!I11/[1]RESUMEN!$AO$48</f>
        <v>242.5</v>
      </c>
      <c r="G12" s="233">
        <f t="shared" ref="G12:G29" si="3">SUM(H12:I12)</f>
        <v>0</v>
      </c>
      <c r="H12" s="233">
        <f>[1]RESUMEN!AC11/[1]RESUMEN!$AO$48</f>
        <v>0</v>
      </c>
      <c r="I12" s="233">
        <f>[1]RESUMEN!AD11/[1]RESUMEN!$AO$48</f>
        <v>0</v>
      </c>
      <c r="J12" s="233">
        <f t="shared" ref="J12:J29" si="4">SUM(K12:L12)</f>
        <v>0</v>
      </c>
      <c r="K12" s="233">
        <v>0</v>
      </c>
      <c r="L12" s="315">
        <v>0</v>
      </c>
    </row>
    <row r="13" spans="1:14" ht="15.75" customHeight="1">
      <c r="A13" s="220" t="s">
        <v>202</v>
      </c>
      <c r="B13" s="233">
        <f>SUM('[1]INFORME POR DIA'!C1520)</f>
        <v>36</v>
      </c>
      <c r="C13" s="233">
        <f>SUM('[1]INFORME POR DIA'!D1520)</f>
        <v>0</v>
      </c>
      <c r="D13" s="233">
        <f t="shared" si="2"/>
        <v>32.928571428571431</v>
      </c>
      <c r="E13" s="233">
        <f>[1]RESUMEN!F12/[1]RESUMEN!$AO$48</f>
        <v>0</v>
      </c>
      <c r="F13" s="233">
        <f>[1]RESUMEN!I12/[1]RESUMEN!$AO$48</f>
        <v>32.928571428571431</v>
      </c>
      <c r="G13" s="233">
        <f t="shared" si="3"/>
        <v>0</v>
      </c>
      <c r="H13" s="233">
        <f>[1]RESUMEN!AC12/[1]RESUMEN!$AO$48</f>
        <v>0</v>
      </c>
      <c r="I13" s="233">
        <f>[1]RESUMEN!AD12/[1]RESUMEN!$AO$48</f>
        <v>0</v>
      </c>
      <c r="J13" s="233">
        <f t="shared" si="4"/>
        <v>0</v>
      </c>
      <c r="K13" s="233">
        <v>0</v>
      </c>
      <c r="L13" s="315">
        <v>0</v>
      </c>
    </row>
    <row r="14" spans="1:14" ht="15.75" customHeight="1">
      <c r="A14" s="220" t="s">
        <v>203</v>
      </c>
      <c r="B14" s="233">
        <f>SUM('[1]INFORME POR DIA'!C1521)</f>
        <v>40</v>
      </c>
      <c r="C14" s="233">
        <f>SUM('[1]INFORME POR DIA'!D1521)</f>
        <v>0</v>
      </c>
      <c r="D14" s="233">
        <f t="shared" si="2"/>
        <v>22.785714285714285</v>
      </c>
      <c r="E14" s="233">
        <f>[1]RESUMEN!F13/[1]RESUMEN!$AO$48</f>
        <v>0</v>
      </c>
      <c r="F14" s="233">
        <f>[1]RESUMEN!I13/[1]RESUMEN!$AO$48</f>
        <v>22.785714285714285</v>
      </c>
      <c r="G14" s="233">
        <f t="shared" si="3"/>
        <v>0</v>
      </c>
      <c r="H14" s="233">
        <f>[1]RESUMEN!AC13/[1]RESUMEN!$AO$48</f>
        <v>0</v>
      </c>
      <c r="I14" s="233">
        <f>[1]RESUMEN!AD13/[1]RESUMEN!$AO$48</f>
        <v>0</v>
      </c>
      <c r="J14" s="233">
        <f t="shared" si="4"/>
        <v>22.785714285714285</v>
      </c>
      <c r="K14" s="316">
        <f>[1]RESUMEN!AM13/[1]RESUMEN!$AO$48</f>
        <v>0</v>
      </c>
      <c r="L14" s="317">
        <f>[1]RESUMEN!AN13/[1]RESUMEN!$AO$48</f>
        <v>22.785714285714285</v>
      </c>
      <c r="N14" s="27"/>
    </row>
    <row r="15" spans="1:14" ht="15.75" customHeight="1">
      <c r="A15" s="220" t="s">
        <v>204</v>
      </c>
      <c r="B15" s="233">
        <f>SUM('[1]INFORME POR DIA'!C1522)</f>
        <v>68</v>
      </c>
      <c r="C15" s="233">
        <f>SUM('[1]INFORME POR DIA'!D1522)</f>
        <v>0</v>
      </c>
      <c r="D15" s="233">
        <f t="shared" si="2"/>
        <v>34</v>
      </c>
      <c r="E15" s="233">
        <f>[1]RESUMEN!F14/[1]RESUMEN!$AO$48</f>
        <v>0</v>
      </c>
      <c r="F15" s="233">
        <f>[1]RESUMEN!I14/[1]RESUMEN!$AO$48</f>
        <v>34</v>
      </c>
      <c r="G15" s="233">
        <f t="shared" si="3"/>
        <v>0</v>
      </c>
      <c r="H15" s="233">
        <f>[1]RESUMEN!AC14/[1]RESUMEN!$AO$48</f>
        <v>0</v>
      </c>
      <c r="I15" s="233">
        <f>[1]RESUMEN!AD14/[1]RESUMEN!$AO$48</f>
        <v>0</v>
      </c>
      <c r="J15" s="233">
        <f t="shared" si="4"/>
        <v>0</v>
      </c>
      <c r="K15" s="233">
        <v>0</v>
      </c>
      <c r="L15" s="315">
        <v>0</v>
      </c>
    </row>
    <row r="16" spans="1:14" ht="15.75" customHeight="1">
      <c r="A16" s="220" t="s">
        <v>205</v>
      </c>
      <c r="B16" s="233">
        <f>SUM('[1]INFORME POR DIA'!C1523)</f>
        <v>108</v>
      </c>
      <c r="C16" s="233">
        <f>SUM('[1]INFORME POR DIA'!D1523)</f>
        <v>0</v>
      </c>
      <c r="D16" s="233">
        <f t="shared" si="2"/>
        <v>50.857142857142854</v>
      </c>
      <c r="E16" s="233">
        <f>[1]RESUMEN!F15/[1]RESUMEN!$AO$48</f>
        <v>35.857142857142854</v>
      </c>
      <c r="F16" s="233">
        <f>[1]RESUMEN!I15/[1]RESUMEN!$AO$48</f>
        <v>15</v>
      </c>
      <c r="G16" s="233">
        <f t="shared" si="3"/>
        <v>2.1428571428571428</v>
      </c>
      <c r="H16" s="233">
        <f>[1]RESUMEN!AC15/[1]RESUMEN!$AO$48</f>
        <v>1.4285714285714286</v>
      </c>
      <c r="I16" s="233">
        <f>[1]RESUMEN!AD15/[1]RESUMEN!$AO$48</f>
        <v>0.7142857142857143</v>
      </c>
      <c r="J16" s="233">
        <f t="shared" si="4"/>
        <v>7.7857142857142856</v>
      </c>
      <c r="K16" s="316">
        <f>[1]RESUMEN!AM15/[1]RESUMEN!$AO$48</f>
        <v>5.7857142857142856</v>
      </c>
      <c r="L16" s="317">
        <f>[1]RESUMEN!AN15/[1]RESUMEN!$AO$48</f>
        <v>2</v>
      </c>
    </row>
    <row r="17" spans="1:12" ht="15.75" customHeight="1">
      <c r="A17" s="220" t="s">
        <v>340</v>
      </c>
      <c r="B17" s="233">
        <f>SUM('[1]INFORME POR DIA'!C1524)</f>
        <v>705</v>
      </c>
      <c r="C17" s="233">
        <f>SUM('[1]INFORME POR DIA'!D1524)</f>
        <v>8</v>
      </c>
      <c r="D17" s="233">
        <f t="shared" si="2"/>
        <v>677.85714285714289</v>
      </c>
      <c r="E17" s="233">
        <f>[1]RESUMEN!F16/[1]RESUMEN!$AO$48</f>
        <v>511.64285714285717</v>
      </c>
      <c r="F17" s="233">
        <f>[1]RESUMEN!I16/[1]RESUMEN!$AO$48</f>
        <v>166.21428571428572</v>
      </c>
      <c r="G17" s="233">
        <f t="shared" si="3"/>
        <v>75.214285714285722</v>
      </c>
      <c r="H17" s="233">
        <f>[1]RESUMEN!AC16/[1]RESUMEN!$AO$48</f>
        <v>68.285714285714292</v>
      </c>
      <c r="I17" s="233">
        <f>[1]RESUMEN!AD16/[1]RESUMEN!$AO$48</f>
        <v>6.9285714285714288</v>
      </c>
      <c r="J17" s="233">
        <f t="shared" si="4"/>
        <v>0</v>
      </c>
      <c r="K17" s="233">
        <v>0</v>
      </c>
      <c r="L17" s="315">
        <v>0</v>
      </c>
    </row>
    <row r="18" spans="1:12" ht="15.75" customHeight="1">
      <c r="A18" s="220" t="s">
        <v>314</v>
      </c>
      <c r="B18" s="233">
        <f>SUM('[1]INFORME POR DIA'!C1525)</f>
        <v>404</v>
      </c>
      <c r="C18" s="233">
        <f>SUM('[1]INFORME POR DIA'!D1525)</f>
        <v>2</v>
      </c>
      <c r="D18" s="233">
        <f t="shared" si="2"/>
        <v>330.64285714285711</v>
      </c>
      <c r="E18" s="233">
        <f>[1]RESUMEN!F17/[1]RESUMEN!$AO$48</f>
        <v>13.285714285714286</v>
      </c>
      <c r="F18" s="233">
        <f>[1]RESUMEN!I17/[1]RESUMEN!$AO$48</f>
        <v>317.35714285714283</v>
      </c>
      <c r="G18" s="233">
        <f t="shared" si="3"/>
        <v>3.5714285714285716</v>
      </c>
      <c r="H18" s="233">
        <f>[1]RESUMEN!AC17/[1]RESUMEN!$AO$48</f>
        <v>1</v>
      </c>
      <c r="I18" s="233">
        <f>[1]RESUMEN!AD17/[1]RESUMEN!$AO$48</f>
        <v>2.5714285714285716</v>
      </c>
      <c r="J18" s="233">
        <f t="shared" si="4"/>
        <v>0</v>
      </c>
      <c r="K18" s="233">
        <v>0</v>
      </c>
      <c r="L18" s="315">
        <v>0</v>
      </c>
    </row>
    <row r="19" spans="1:12" ht="15.75" customHeight="1">
      <c r="A19" s="220" t="s">
        <v>221</v>
      </c>
      <c r="B19" s="233">
        <f>SUM('[1]INFORME POR DIA'!C1526)</f>
        <v>292</v>
      </c>
      <c r="C19" s="233">
        <f>SUM('[1]INFORME POR DIA'!D1526)</f>
        <v>3</v>
      </c>
      <c r="D19" s="233">
        <f t="shared" si="2"/>
        <v>285.78571428571428</v>
      </c>
      <c r="E19" s="233">
        <f>[1]RESUMEN!F18/[1]RESUMEN!$AO$48</f>
        <v>0</v>
      </c>
      <c r="F19" s="233">
        <f>[1]RESUMEN!I18/[1]RESUMEN!$AO$48</f>
        <v>285.78571428571428</v>
      </c>
      <c r="G19" s="233">
        <f t="shared" si="3"/>
        <v>0</v>
      </c>
      <c r="H19" s="233">
        <f>[1]RESUMEN!AC18/[1]RESUMEN!$AO$48</f>
        <v>0</v>
      </c>
      <c r="I19" s="233">
        <f>[1]RESUMEN!AD18/[1]RESUMEN!$AO$48</f>
        <v>0</v>
      </c>
      <c r="J19" s="233">
        <f t="shared" si="4"/>
        <v>0</v>
      </c>
      <c r="K19" s="233">
        <v>0</v>
      </c>
      <c r="L19" s="315">
        <v>0</v>
      </c>
    </row>
    <row r="20" spans="1:12" ht="15.75" customHeight="1">
      <c r="A20" s="220" t="s">
        <v>206</v>
      </c>
      <c r="B20" s="233">
        <f>SUM('[1]INFORME POR DIA'!C1527)</f>
        <v>1414</v>
      </c>
      <c r="C20" s="233">
        <f>SUM('[1]INFORME POR DIA'!D1527)</f>
        <v>0</v>
      </c>
      <c r="D20" s="233">
        <f t="shared" si="2"/>
        <v>1234.3571428571429</v>
      </c>
      <c r="E20" s="233">
        <f>[1]RESUMEN!F19/[1]RESUMEN!$AO$48</f>
        <v>194</v>
      </c>
      <c r="F20" s="233">
        <f>[1]RESUMEN!I19/[1]RESUMEN!$AO$48</f>
        <v>1040.3571428571429</v>
      </c>
      <c r="G20" s="233">
        <f t="shared" si="3"/>
        <v>29.857142857142858</v>
      </c>
      <c r="H20" s="233">
        <f>[1]RESUMEN!AC19/[1]RESUMEN!$AO$48</f>
        <v>0</v>
      </c>
      <c r="I20" s="233">
        <f>[1]RESUMEN!AD19/[1]RESUMEN!$AO$48</f>
        <v>29.857142857142858</v>
      </c>
      <c r="J20" s="233">
        <f t="shared" si="4"/>
        <v>0</v>
      </c>
      <c r="K20" s="233">
        <v>0</v>
      </c>
      <c r="L20" s="315">
        <v>0</v>
      </c>
    </row>
    <row r="21" spans="1:12" ht="15.75" customHeight="1">
      <c r="A21" s="221" t="s">
        <v>14</v>
      </c>
      <c r="B21" s="233">
        <f>SUM('[1]INFORME POR DIA'!C1528)</f>
        <v>516</v>
      </c>
      <c r="C21" s="233">
        <f>SUM('[1]INFORME POR DIA'!D1528)</f>
        <v>47</v>
      </c>
      <c r="D21" s="233">
        <f t="shared" si="2"/>
        <v>451.14285714285717</v>
      </c>
      <c r="E21" s="233">
        <f>[1]RESUMEN!F20/[1]RESUMEN!$AO$48</f>
        <v>0</v>
      </c>
      <c r="F21" s="233">
        <f>[1]RESUMEN!I20/[1]RESUMEN!$AO$48</f>
        <v>451.14285714285717</v>
      </c>
      <c r="G21" s="233">
        <f t="shared" si="3"/>
        <v>0</v>
      </c>
      <c r="H21" s="233">
        <f>[1]RESUMEN!AC20/[1]RESUMEN!$AO$48</f>
        <v>0</v>
      </c>
      <c r="I21" s="233">
        <f>[1]RESUMEN!AD20/[1]RESUMEN!$AO$48</f>
        <v>0</v>
      </c>
      <c r="J21" s="233">
        <f t="shared" si="4"/>
        <v>0</v>
      </c>
      <c r="K21" s="233">
        <v>0</v>
      </c>
      <c r="L21" s="315">
        <v>0</v>
      </c>
    </row>
    <row r="22" spans="1:12" ht="15.75" customHeight="1">
      <c r="A22" s="221" t="s">
        <v>15</v>
      </c>
      <c r="B22" s="233">
        <f>SUM('[1]INFORME POR DIA'!C1529)</f>
        <v>320</v>
      </c>
      <c r="C22" s="233">
        <f>SUM('[1]INFORME POR DIA'!D1529)</f>
        <v>82</v>
      </c>
      <c r="D22" s="233">
        <f t="shared" si="2"/>
        <v>229.42857142857142</v>
      </c>
      <c r="E22" s="233">
        <f>[1]RESUMEN!F21/[1]RESUMEN!$AO$48</f>
        <v>0</v>
      </c>
      <c r="F22" s="233">
        <f>[1]RESUMEN!I21/[1]RESUMEN!$AO$48</f>
        <v>229.42857142857142</v>
      </c>
      <c r="G22" s="233">
        <f t="shared" si="3"/>
        <v>0</v>
      </c>
      <c r="H22" s="233">
        <f>[1]RESUMEN!AC21/[1]RESUMEN!$AO$48</f>
        <v>0</v>
      </c>
      <c r="I22" s="233">
        <f>[1]RESUMEN!AD21/[1]RESUMEN!$AO$48</f>
        <v>0</v>
      </c>
      <c r="J22" s="233">
        <f t="shared" si="4"/>
        <v>0</v>
      </c>
      <c r="K22" s="233">
        <v>0</v>
      </c>
      <c r="L22" s="315">
        <v>0</v>
      </c>
    </row>
    <row r="23" spans="1:12" ht="15.75" customHeight="1">
      <c r="A23" s="221" t="s">
        <v>16</v>
      </c>
      <c r="B23" s="233">
        <f>SUM('[1]INFORME POR DIA'!C1530)</f>
        <v>296</v>
      </c>
      <c r="C23" s="233">
        <f>SUM('[1]INFORME POR DIA'!D1530)</f>
        <v>9</v>
      </c>
      <c r="D23" s="233">
        <f t="shared" si="2"/>
        <v>278.21428571428572</v>
      </c>
      <c r="E23" s="233">
        <f>[1]RESUMEN!F22/[1]RESUMEN!$AO$48</f>
        <v>0</v>
      </c>
      <c r="F23" s="233">
        <f>[1]RESUMEN!I22/[1]RESUMEN!$AO$48</f>
        <v>278.21428571428572</v>
      </c>
      <c r="G23" s="233">
        <f t="shared" si="3"/>
        <v>0</v>
      </c>
      <c r="H23" s="233">
        <f>[1]RESUMEN!AC22/[1]RESUMEN!$AO$48</f>
        <v>0</v>
      </c>
      <c r="I23" s="233">
        <f>[1]RESUMEN!AD22/[1]RESUMEN!$AO$48</f>
        <v>0</v>
      </c>
      <c r="J23" s="233">
        <f t="shared" si="4"/>
        <v>0</v>
      </c>
      <c r="K23" s="233">
        <v>0</v>
      </c>
      <c r="L23" s="315">
        <v>0</v>
      </c>
    </row>
    <row r="24" spans="1:12" ht="15.75" customHeight="1">
      <c r="A24" s="222" t="s">
        <v>17</v>
      </c>
      <c r="B24" s="233">
        <f>SUM('[1]INFORME POR DIA'!C1531)</f>
        <v>516</v>
      </c>
      <c r="C24" s="233">
        <f>SUM('[1]INFORME POR DIA'!D1531)</f>
        <v>3</v>
      </c>
      <c r="D24" s="233">
        <f t="shared" si="2"/>
        <v>497.28571428571428</v>
      </c>
      <c r="E24" s="233">
        <f>[1]RESUMEN!F23/[1]RESUMEN!$AO$48</f>
        <v>0</v>
      </c>
      <c r="F24" s="233">
        <f>[1]RESUMEN!I23/[1]RESUMEN!$AO$48</f>
        <v>497.28571428571428</v>
      </c>
      <c r="G24" s="233">
        <f t="shared" si="3"/>
        <v>0</v>
      </c>
      <c r="H24" s="233">
        <f>[1]RESUMEN!AC23/[1]RESUMEN!$AO$48</f>
        <v>0</v>
      </c>
      <c r="I24" s="233">
        <f>[1]RESUMEN!AD23/[1]RESUMEN!$AO$48</f>
        <v>0</v>
      </c>
      <c r="J24" s="233">
        <f t="shared" si="4"/>
        <v>0</v>
      </c>
      <c r="K24" s="233">
        <v>0</v>
      </c>
      <c r="L24" s="315">
        <v>0</v>
      </c>
    </row>
    <row r="25" spans="1:12" ht="15.75" customHeight="1">
      <c r="A25" s="318" t="s">
        <v>317</v>
      </c>
      <c r="B25" s="233">
        <f>SUM('[1]INFORME POR DIA'!C1532)</f>
        <v>529</v>
      </c>
      <c r="C25" s="233">
        <f>SUM('[1]INFORME POR DIA'!D1532)</f>
        <v>20</v>
      </c>
      <c r="D25" s="233">
        <f t="shared" si="2"/>
        <v>488.28571428571428</v>
      </c>
      <c r="E25" s="233">
        <f>[1]RESUMEN!F24/[1]RESUMEN!$AO$48</f>
        <v>0</v>
      </c>
      <c r="F25" s="233">
        <f>[1]RESUMEN!I24/[1]RESUMEN!$AO$48</f>
        <v>488.28571428571428</v>
      </c>
      <c r="G25" s="233">
        <f t="shared" si="3"/>
        <v>0</v>
      </c>
      <c r="H25" s="233">
        <f>[1]RESUMEN!AC24/[1]RESUMEN!$AO$48</f>
        <v>0</v>
      </c>
      <c r="I25" s="233">
        <f>[1]RESUMEN!AD24/[1]RESUMEN!$AO$48</f>
        <v>0</v>
      </c>
      <c r="J25" s="233">
        <f t="shared" si="4"/>
        <v>0</v>
      </c>
      <c r="K25" s="233">
        <v>0</v>
      </c>
      <c r="L25" s="315">
        <v>0</v>
      </c>
    </row>
    <row r="26" spans="1:12" ht="15.75" customHeight="1">
      <c r="A26" s="319" t="s">
        <v>207</v>
      </c>
      <c r="B26" s="233">
        <f>SUM('[1]INFORME POR DIA'!C1533)</f>
        <v>476</v>
      </c>
      <c r="C26" s="233">
        <f>SUM('[1]INFORME POR DIA'!D1533)</f>
        <v>42</v>
      </c>
      <c r="D26" s="233">
        <f t="shared" si="2"/>
        <v>339.85714285714283</v>
      </c>
      <c r="E26" s="233">
        <f>[1]RESUMEN!F25/[1]RESUMEN!$AO$48</f>
        <v>94.928571428571431</v>
      </c>
      <c r="F26" s="233">
        <f>[1]RESUMEN!I25/[1]RESUMEN!$AO$48</f>
        <v>244.92857142857142</v>
      </c>
      <c r="G26" s="233">
        <f>SUM(H26:I26)</f>
        <v>15</v>
      </c>
      <c r="H26" s="233">
        <f>[1]RESUMEN!AC25/[1]RESUMEN!$AO$48</f>
        <v>10.571428571428571</v>
      </c>
      <c r="I26" s="233">
        <f>[1]RESUMEN!AD25/[1]RESUMEN!$AO$48</f>
        <v>4.4285714285714288</v>
      </c>
      <c r="J26" s="233">
        <f>SUM(K26:L26)</f>
        <v>339.85714285714283</v>
      </c>
      <c r="K26" s="316">
        <f>[1]RESUMEN!AM25/[1]RESUMEN!$AO$48</f>
        <v>94.928571428571431</v>
      </c>
      <c r="L26" s="317">
        <f>[1]RESUMEN!AN25/[1]RESUMEN!$AO$48</f>
        <v>244.92857142857142</v>
      </c>
    </row>
    <row r="27" spans="1:12" ht="15.75" customHeight="1" thickBot="1">
      <c r="A27" s="220" t="s">
        <v>315</v>
      </c>
      <c r="B27" s="233">
        <f>SUM('[1]INFORME POR DIA'!C1534)</f>
        <v>26</v>
      </c>
      <c r="C27" s="233">
        <f>SUM('[1]INFORME POR DIA'!D1534)</f>
        <v>0</v>
      </c>
      <c r="D27" s="233">
        <f t="shared" si="2"/>
        <v>11</v>
      </c>
      <c r="E27" s="233">
        <f>[1]RESUMEN!F26/[1]RESUMEN!$AO$48</f>
        <v>0</v>
      </c>
      <c r="F27" s="233">
        <f>[1]RESUMEN!I26/[1]RESUMEN!$AO$48</f>
        <v>11</v>
      </c>
      <c r="G27" s="233">
        <f>SUM(H27:I27)</f>
        <v>0</v>
      </c>
      <c r="H27" s="233">
        <f>[1]RESUMEN!AC26/[1]RESUMEN!$AO$48</f>
        <v>0</v>
      </c>
      <c r="I27" s="233">
        <f>[1]RESUMEN!AD26/[1]RESUMEN!$AO$48</f>
        <v>0</v>
      </c>
      <c r="J27" s="233">
        <f>SUM(K27:L27)</f>
        <v>0</v>
      </c>
      <c r="K27" s="316">
        <f>[1]RESUMEN!AM26/[1]RESUMEN!$AO$48</f>
        <v>0</v>
      </c>
      <c r="L27" s="317">
        <f>[1]RESUMEN!AN26/[1]RESUMEN!$AO$48</f>
        <v>0</v>
      </c>
    </row>
    <row r="28" spans="1:12" ht="17.25" customHeight="1" thickBot="1">
      <c r="A28" s="312" t="s">
        <v>18</v>
      </c>
      <c r="B28" s="313">
        <f>SUM(B29:B48)</f>
        <v>7012</v>
      </c>
      <c r="C28" s="313">
        <f t="shared" ref="C28:L28" si="5">SUM(C29:C48)</f>
        <v>289</v>
      </c>
      <c r="D28" s="313">
        <f>SUM(D29:D48)</f>
        <v>6032.7142857142853</v>
      </c>
      <c r="E28" s="313">
        <f>SUM(E29:E48)</f>
        <v>1316.5714285714284</v>
      </c>
      <c r="F28" s="313">
        <f t="shared" si="5"/>
        <v>4716.1428571428578</v>
      </c>
      <c r="G28" s="313">
        <f t="shared" si="5"/>
        <v>303.14285714285722</v>
      </c>
      <c r="H28" s="313">
        <f t="shared" si="5"/>
        <v>128.78571428571428</v>
      </c>
      <c r="I28" s="313">
        <f t="shared" si="5"/>
        <v>174.35714285714286</v>
      </c>
      <c r="J28" s="313">
        <f>SUM(J29:J48)</f>
        <v>0</v>
      </c>
      <c r="K28" s="313">
        <f t="shared" si="5"/>
        <v>0</v>
      </c>
      <c r="L28" s="314">
        <f t="shared" si="5"/>
        <v>0</v>
      </c>
    </row>
    <row r="29" spans="1:12" ht="15.75" customHeight="1">
      <c r="A29" s="221" t="s">
        <v>19</v>
      </c>
      <c r="B29" s="233">
        <f>SUM('[1]INFORME POR DIA'!C1536)</f>
        <v>534</v>
      </c>
      <c r="C29" s="233">
        <f>SUM('[1]INFORME POR DIA'!D1536)</f>
        <v>22</v>
      </c>
      <c r="D29" s="233">
        <f>SUM(E29:F29)</f>
        <v>463.85714285714283</v>
      </c>
      <c r="E29" s="233">
        <f>[1]RESUMEN!F28/[1]RESUMEN!$AO$48</f>
        <v>0</v>
      </c>
      <c r="F29" s="233">
        <f>[1]RESUMEN!I28/[1]RESUMEN!$AO$48</f>
        <v>463.85714285714283</v>
      </c>
      <c r="G29" s="233">
        <f t="shared" si="3"/>
        <v>0</v>
      </c>
      <c r="H29" s="233">
        <f>[1]RESUMEN!AC28/[1]RESUMEN!$AO$48</f>
        <v>0</v>
      </c>
      <c r="I29" s="233">
        <f>[1]RESUMEN!AD28/[1]RESUMEN!$AO$48</f>
        <v>0</v>
      </c>
      <c r="J29" s="233">
        <f t="shared" si="4"/>
        <v>0</v>
      </c>
      <c r="K29" s="233">
        <v>0</v>
      </c>
      <c r="L29" s="315">
        <v>0</v>
      </c>
    </row>
    <row r="30" spans="1:12" ht="15.75" customHeight="1">
      <c r="A30" s="221" t="s">
        <v>20</v>
      </c>
      <c r="B30" s="233">
        <f>SUM('[1]INFORME POR DIA'!C1537)</f>
        <v>676</v>
      </c>
      <c r="C30" s="233">
        <f>SUM('[1]INFORME POR DIA'!D1537)</f>
        <v>7</v>
      </c>
      <c r="D30" s="233">
        <f t="shared" ref="D30:D48" si="6">SUM(E30:F30)</f>
        <v>609.57142857142856</v>
      </c>
      <c r="E30" s="233">
        <f>[1]RESUMEN!F29/[1]RESUMEN!$AO$48</f>
        <v>424.21428571428572</v>
      </c>
      <c r="F30" s="233">
        <f>[1]RESUMEN!I29/[1]RESUMEN!$AO$48</f>
        <v>185.35714285714286</v>
      </c>
      <c r="G30" s="233">
        <f>SUM(H30:I30)</f>
        <v>38.142857142857146</v>
      </c>
      <c r="H30" s="233">
        <f>[1]RESUMEN!AC29/[1]RESUMEN!$AO$48</f>
        <v>37.428571428571431</v>
      </c>
      <c r="I30" s="233">
        <f>[1]RESUMEN!AD29/[1]RESUMEN!$AO$48</f>
        <v>0.7142857142857143</v>
      </c>
      <c r="J30" s="233">
        <f>SUM(K30:L30)</f>
        <v>0</v>
      </c>
      <c r="K30" s="233">
        <v>0</v>
      </c>
      <c r="L30" s="315">
        <v>0</v>
      </c>
    </row>
    <row r="31" spans="1:12" ht="15.75" customHeight="1">
      <c r="A31" s="221" t="s">
        <v>21</v>
      </c>
      <c r="B31" s="233">
        <f>SUM('[1]INFORME POR DIA'!C1538)</f>
        <v>280</v>
      </c>
      <c r="C31" s="233">
        <f>SUM('[1]INFORME POR DIA'!D1538)</f>
        <v>0</v>
      </c>
      <c r="D31" s="233">
        <f t="shared" si="6"/>
        <v>273.71428571428572</v>
      </c>
      <c r="E31" s="233">
        <f>[1]RESUMEN!F30/[1]RESUMEN!$AO$48</f>
        <v>0</v>
      </c>
      <c r="F31" s="233">
        <f>[1]RESUMEN!I30/[1]RESUMEN!$AO$48</f>
        <v>273.71428571428572</v>
      </c>
      <c r="G31" s="233">
        <f t="shared" ref="G31:G48" si="7">SUM(H31:I31)</f>
        <v>0</v>
      </c>
      <c r="H31" s="233">
        <f>[1]RESUMEN!AC30/[1]RESUMEN!$AO$48</f>
        <v>0</v>
      </c>
      <c r="I31" s="233">
        <f>[1]RESUMEN!AD30/[1]RESUMEN!$AO$48</f>
        <v>0</v>
      </c>
      <c r="J31" s="233">
        <f t="shared" ref="J31:J48" si="8">SUM(K31:L31)</f>
        <v>0</v>
      </c>
      <c r="K31" s="233">
        <v>0</v>
      </c>
      <c r="L31" s="315">
        <v>0</v>
      </c>
    </row>
    <row r="32" spans="1:12" ht="15.75" customHeight="1">
      <c r="A32" s="221" t="s">
        <v>22</v>
      </c>
      <c r="B32" s="233">
        <f>SUM('[1]INFORME POR DIA'!C1539)</f>
        <v>224</v>
      </c>
      <c r="C32" s="233">
        <f>SUM('[1]INFORME POR DIA'!D1539)</f>
        <v>4</v>
      </c>
      <c r="D32" s="233">
        <f t="shared" si="6"/>
        <v>201.35714285714286</v>
      </c>
      <c r="E32" s="233">
        <f>[1]RESUMEN!F31/[1]RESUMEN!$AO$48</f>
        <v>0</v>
      </c>
      <c r="F32" s="233">
        <f>[1]RESUMEN!I31/[1]RESUMEN!$AO$48</f>
        <v>201.35714285714286</v>
      </c>
      <c r="G32" s="233">
        <f t="shared" si="7"/>
        <v>0</v>
      </c>
      <c r="H32" s="233">
        <f>[1]RESUMEN!AC31/[1]RESUMEN!$AO$48</f>
        <v>0</v>
      </c>
      <c r="I32" s="233">
        <f>[1]RESUMEN!AD31/[1]RESUMEN!$AO$48</f>
        <v>0</v>
      </c>
      <c r="J32" s="233">
        <f t="shared" si="8"/>
        <v>0</v>
      </c>
      <c r="K32" s="233">
        <v>0</v>
      </c>
      <c r="L32" s="315">
        <v>0</v>
      </c>
    </row>
    <row r="33" spans="1:12" ht="15.75" customHeight="1">
      <c r="A33" s="220" t="s">
        <v>208</v>
      </c>
      <c r="B33" s="233">
        <f>SUM('[1]INFORME POR DIA'!C1540)</f>
        <v>192</v>
      </c>
      <c r="C33" s="233">
        <f>SUM('[1]INFORME POR DIA'!D1540)</f>
        <v>0</v>
      </c>
      <c r="D33" s="233">
        <f t="shared" si="6"/>
        <v>189.71428571428572</v>
      </c>
      <c r="E33" s="233">
        <f>[1]RESUMEN!F32/[1]RESUMEN!$AO$48</f>
        <v>0</v>
      </c>
      <c r="F33" s="233">
        <f>[1]RESUMEN!I32/[1]RESUMEN!$AO$48</f>
        <v>189.71428571428572</v>
      </c>
      <c r="G33" s="233">
        <f t="shared" si="7"/>
        <v>0</v>
      </c>
      <c r="H33" s="233">
        <f>[1]RESUMEN!AC32/[1]RESUMEN!$AO$48</f>
        <v>0</v>
      </c>
      <c r="I33" s="233">
        <f>[1]RESUMEN!AD32/[1]RESUMEN!$AO$48</f>
        <v>0</v>
      </c>
      <c r="J33" s="233">
        <f t="shared" si="8"/>
        <v>0</v>
      </c>
      <c r="K33" s="233">
        <v>0</v>
      </c>
      <c r="L33" s="315">
        <v>0</v>
      </c>
    </row>
    <row r="34" spans="1:12" ht="15.75" customHeight="1">
      <c r="A34" s="220" t="s">
        <v>324</v>
      </c>
      <c r="B34" s="233">
        <f>SUM('[1]INFORME POR DIA'!C1541)</f>
        <v>528</v>
      </c>
      <c r="C34" s="233">
        <f>SUM('[1]INFORME POR DIA'!D1541)</f>
        <v>16</v>
      </c>
      <c r="D34" s="233">
        <f t="shared" si="6"/>
        <v>463.71428571428572</v>
      </c>
      <c r="E34" s="233">
        <f>[1]RESUMEN!F33/[1]RESUMEN!$AO$48</f>
        <v>77.285714285714292</v>
      </c>
      <c r="F34" s="233">
        <f>[1]RESUMEN!I33/[1]RESUMEN!$AO$48</f>
        <v>386.42857142857144</v>
      </c>
      <c r="G34" s="233">
        <f t="shared" si="7"/>
        <v>244.92857142857144</v>
      </c>
      <c r="H34" s="233">
        <f>[1]RESUMEN!AC33/[1]RESUMEN!$AO$48</f>
        <v>77.285714285714292</v>
      </c>
      <c r="I34" s="233">
        <f>[1]RESUMEN!AD33/[1]RESUMEN!$AO$48</f>
        <v>167.64285714285714</v>
      </c>
      <c r="J34" s="233">
        <f t="shared" si="8"/>
        <v>0</v>
      </c>
      <c r="K34" s="233">
        <v>0</v>
      </c>
      <c r="L34" s="315">
        <v>0</v>
      </c>
    </row>
    <row r="35" spans="1:12" ht="15.75" customHeight="1">
      <c r="A35" s="221" t="s">
        <v>23</v>
      </c>
      <c r="B35" s="233">
        <f>SUM('[1]INFORME POR DIA'!C1542)</f>
        <v>246</v>
      </c>
      <c r="C35" s="233">
        <f>SUM('[1]INFORME POR DIA'!D1542)</f>
        <v>0</v>
      </c>
      <c r="D35" s="233">
        <f t="shared" si="6"/>
        <v>231.92857142857144</v>
      </c>
      <c r="E35" s="233">
        <f>[1]RESUMEN!F34/[1]RESUMEN!$AO$48</f>
        <v>193.5</v>
      </c>
      <c r="F35" s="233">
        <f>[1]RESUMEN!I34/[1]RESUMEN!$AO$48</f>
        <v>38.428571428571431</v>
      </c>
      <c r="G35" s="233">
        <f t="shared" si="7"/>
        <v>0</v>
      </c>
      <c r="H35" s="233">
        <f>[1]RESUMEN!AC34/[1]RESUMEN!$AO$48</f>
        <v>0</v>
      </c>
      <c r="I35" s="233">
        <f>[1]RESUMEN!AD34/[1]RESUMEN!$AO$48</f>
        <v>0</v>
      </c>
      <c r="J35" s="233">
        <f t="shared" si="8"/>
        <v>0</v>
      </c>
      <c r="K35" s="233">
        <v>0</v>
      </c>
      <c r="L35" s="315">
        <v>0</v>
      </c>
    </row>
    <row r="36" spans="1:12" ht="15.75" customHeight="1">
      <c r="A36" s="223" t="s">
        <v>24</v>
      </c>
      <c r="B36" s="233">
        <f>SUM('[1]INFORME POR DIA'!C1543)</f>
        <v>56</v>
      </c>
      <c r="C36" s="233">
        <f>SUM('[1]INFORME POR DIA'!D1543)</f>
        <v>0</v>
      </c>
      <c r="D36" s="233">
        <f t="shared" si="6"/>
        <v>49.357142857142854</v>
      </c>
      <c r="E36" s="233">
        <f>[1]RESUMEN!F35/[1]RESUMEN!$AO$48</f>
        <v>0</v>
      </c>
      <c r="F36" s="233">
        <f>[1]RESUMEN!I35/[1]RESUMEN!$AO$48</f>
        <v>49.357142857142854</v>
      </c>
      <c r="G36" s="233">
        <f t="shared" si="7"/>
        <v>0</v>
      </c>
      <c r="H36" s="233">
        <f>[1]RESUMEN!AC35/[1]RESUMEN!$AO$48</f>
        <v>0</v>
      </c>
      <c r="I36" s="233">
        <f>[1]RESUMEN!AD35/[1]RESUMEN!$AO$48</f>
        <v>0</v>
      </c>
      <c r="J36" s="233">
        <f t="shared" si="8"/>
        <v>0</v>
      </c>
      <c r="K36" s="233">
        <v>0</v>
      </c>
      <c r="L36" s="315">
        <v>0</v>
      </c>
    </row>
    <row r="37" spans="1:12" ht="15.75" customHeight="1">
      <c r="A37" s="220" t="s">
        <v>209</v>
      </c>
      <c r="B37" s="233">
        <f>SUM('[1]INFORME POR DIA'!C1544)</f>
        <v>420</v>
      </c>
      <c r="C37" s="233">
        <f>SUM('[1]INFORME POR DIA'!D1544)</f>
        <v>2</v>
      </c>
      <c r="D37" s="233">
        <f t="shared" si="6"/>
        <v>388.35714285714289</v>
      </c>
      <c r="E37" s="233">
        <f>[1]RESUMEN!F36/[1]RESUMEN!$AO$48</f>
        <v>2.7142857142857144</v>
      </c>
      <c r="F37" s="233">
        <f>[1]RESUMEN!I36/[1]RESUMEN!$AO$48</f>
        <v>385.64285714285717</v>
      </c>
      <c r="G37" s="233">
        <f t="shared" si="7"/>
        <v>0</v>
      </c>
      <c r="H37" s="233">
        <f>[1]RESUMEN!AC36/[1]RESUMEN!$AO$48</f>
        <v>0</v>
      </c>
      <c r="I37" s="233">
        <f>[1]RESUMEN!AD36/[1]RESUMEN!$AO$48</f>
        <v>0</v>
      </c>
      <c r="J37" s="233">
        <f t="shared" si="8"/>
        <v>0</v>
      </c>
      <c r="K37" s="316">
        <f>[1]RESUMEN!AM36/[1]RESUMEN!$AO$48</f>
        <v>0</v>
      </c>
      <c r="L37" s="317">
        <f>[1]RESUMEN!AN36/[1]RESUMEN!$AO$48</f>
        <v>0</v>
      </c>
    </row>
    <row r="38" spans="1:12" ht="15.75" customHeight="1">
      <c r="A38" s="220" t="s">
        <v>210</v>
      </c>
      <c r="B38" s="233">
        <f>SUM('[1]INFORME POR DIA'!C1545)</f>
        <v>831</v>
      </c>
      <c r="C38" s="233">
        <f>SUM('[1]INFORME POR DIA'!D1545)</f>
        <v>142</v>
      </c>
      <c r="D38" s="233">
        <f t="shared" si="6"/>
        <v>647.07142857142856</v>
      </c>
      <c r="E38" s="233">
        <f>[1]RESUMEN!F37/[1]RESUMEN!$AO$48</f>
        <v>0</v>
      </c>
      <c r="F38" s="233">
        <f>[1]RESUMEN!I37/[1]RESUMEN!$AO$48</f>
        <v>647.07142857142856</v>
      </c>
      <c r="G38" s="233">
        <f t="shared" si="7"/>
        <v>0</v>
      </c>
      <c r="H38" s="233">
        <f>[1]RESUMEN!AC37/[1]RESUMEN!$AO$48</f>
        <v>0</v>
      </c>
      <c r="I38" s="233">
        <f>[1]RESUMEN!AD37/[1]RESUMEN!$AO$48</f>
        <v>0</v>
      </c>
      <c r="J38" s="233">
        <f t="shared" si="8"/>
        <v>0</v>
      </c>
      <c r="K38" s="233">
        <v>0</v>
      </c>
      <c r="L38" s="315">
        <v>0</v>
      </c>
    </row>
    <row r="39" spans="1:12" ht="15.75" customHeight="1">
      <c r="A39" s="220" t="s">
        <v>318</v>
      </c>
      <c r="B39" s="233">
        <f>SUM('[1]INFORME POR DIA'!C1546)</f>
        <v>486</v>
      </c>
      <c r="C39" s="233">
        <f>SUM('[1]INFORME POR DIA'!D1546)</f>
        <v>46</v>
      </c>
      <c r="D39" s="233">
        <f t="shared" si="6"/>
        <v>280.42857142857144</v>
      </c>
      <c r="E39" s="233">
        <f>[1]RESUMEN!F38/[1]RESUMEN!$AO$48</f>
        <v>61.357142857142854</v>
      </c>
      <c r="F39" s="233">
        <f>[1]RESUMEN!I38/[1]RESUMEN!$AO$48</f>
        <v>219.07142857142858</v>
      </c>
      <c r="G39" s="233">
        <f t="shared" si="7"/>
        <v>1.1428571428571428</v>
      </c>
      <c r="H39" s="233">
        <f>[1]RESUMEN!AC38/[1]RESUMEN!$AO$48</f>
        <v>0.14285714285714285</v>
      </c>
      <c r="I39" s="233">
        <f>[1]RESUMEN!AD38/[1]RESUMEN!$AO$48</f>
        <v>1</v>
      </c>
      <c r="J39" s="233">
        <f t="shared" si="8"/>
        <v>0</v>
      </c>
      <c r="K39" s="233">
        <v>0</v>
      </c>
      <c r="L39" s="315">
        <v>0</v>
      </c>
    </row>
    <row r="40" spans="1:12" ht="15.75" customHeight="1">
      <c r="A40" s="221" t="s">
        <v>25</v>
      </c>
      <c r="B40" s="233">
        <f>SUM('[1]INFORME POR DIA'!C1547)</f>
        <v>50</v>
      </c>
      <c r="C40" s="233">
        <f>SUM('[1]INFORME POR DIA'!D1547)</f>
        <v>0</v>
      </c>
      <c r="D40" s="233">
        <f t="shared" si="6"/>
        <v>30.142857142857142</v>
      </c>
      <c r="E40" s="233">
        <f>[1]RESUMEN!F39/[1]RESUMEN!$AO$48</f>
        <v>0</v>
      </c>
      <c r="F40" s="233">
        <f>[1]RESUMEN!I39/[1]RESUMEN!$AO$48</f>
        <v>30.142857142857142</v>
      </c>
      <c r="G40" s="233">
        <f t="shared" si="7"/>
        <v>0</v>
      </c>
      <c r="H40" s="233">
        <f>[1]RESUMEN!AC39/[1]RESUMEN!$AO$48</f>
        <v>0</v>
      </c>
      <c r="I40" s="233">
        <f>[1]RESUMEN!AD39/[1]RESUMEN!$AO$48</f>
        <v>0</v>
      </c>
      <c r="J40" s="233">
        <f t="shared" si="8"/>
        <v>0</v>
      </c>
      <c r="K40" s="233">
        <v>0</v>
      </c>
      <c r="L40" s="315">
        <v>0</v>
      </c>
    </row>
    <row r="41" spans="1:12" ht="15.75" customHeight="1">
      <c r="A41" s="220" t="s">
        <v>212</v>
      </c>
      <c r="B41" s="233">
        <f>SUM('[1]INFORME POR DIA'!C1548)</f>
        <v>546</v>
      </c>
      <c r="C41" s="233">
        <f>SUM('[1]INFORME POR DIA'!D1548)</f>
        <v>0</v>
      </c>
      <c r="D41" s="233">
        <f t="shared" si="6"/>
        <v>518.42857142857144</v>
      </c>
      <c r="E41" s="233">
        <f>[1]RESUMEN!F40/[1]RESUMEN!$AO$48</f>
        <v>0</v>
      </c>
      <c r="F41" s="233">
        <f>[1]RESUMEN!I40/[1]RESUMEN!$AO$48</f>
        <v>518.42857142857144</v>
      </c>
      <c r="G41" s="233">
        <f t="shared" si="7"/>
        <v>0</v>
      </c>
      <c r="H41" s="233">
        <f>[1]RESUMEN!AC40/[1]RESUMEN!$AO$48</f>
        <v>0</v>
      </c>
      <c r="I41" s="233">
        <f>[1]RESUMEN!AD40/[1]RESUMEN!$AO$48</f>
        <v>0</v>
      </c>
      <c r="J41" s="233">
        <f t="shared" si="8"/>
        <v>0</v>
      </c>
      <c r="K41" s="233">
        <v>0</v>
      </c>
      <c r="L41" s="315">
        <v>0</v>
      </c>
    </row>
    <row r="42" spans="1:12" ht="15.75" customHeight="1">
      <c r="A42" s="221" t="s">
        <v>26</v>
      </c>
      <c r="B42" s="233">
        <f>SUM('[1]INFORME POR DIA'!C1549)</f>
        <v>152</v>
      </c>
      <c r="C42" s="233">
        <f>SUM('[1]INFORME POR DIA'!D1549)</f>
        <v>0</v>
      </c>
      <c r="D42" s="233">
        <f t="shared" si="6"/>
        <v>143.42857142857142</v>
      </c>
      <c r="E42" s="233">
        <f>[1]RESUMEN!F41/[1]RESUMEN!$AO$48</f>
        <v>0</v>
      </c>
      <c r="F42" s="233">
        <f>[1]RESUMEN!I41/[1]RESUMEN!$AO$48</f>
        <v>143.42857142857142</v>
      </c>
      <c r="G42" s="233">
        <f t="shared" si="7"/>
        <v>0</v>
      </c>
      <c r="H42" s="233">
        <f>[1]RESUMEN!AC41/[1]RESUMEN!$AO$48</f>
        <v>0</v>
      </c>
      <c r="I42" s="233">
        <f>[1]RESUMEN!AD41/[1]RESUMEN!$AO$48</f>
        <v>0</v>
      </c>
      <c r="J42" s="233">
        <f t="shared" si="8"/>
        <v>0</v>
      </c>
      <c r="K42" s="233">
        <v>0</v>
      </c>
      <c r="L42" s="315">
        <v>0</v>
      </c>
    </row>
    <row r="43" spans="1:12" ht="15.75" customHeight="1">
      <c r="A43" s="220" t="s">
        <v>213</v>
      </c>
      <c r="B43" s="233">
        <f>SUM('[1]INFORME POR DIA'!C1550)</f>
        <v>908</v>
      </c>
      <c r="C43" s="233">
        <f>SUM('[1]INFORME POR DIA'!D1550)</f>
        <v>0</v>
      </c>
      <c r="D43" s="233">
        <f t="shared" si="6"/>
        <v>825.14285714285711</v>
      </c>
      <c r="E43" s="233">
        <f>[1]RESUMEN!F42/[1]RESUMEN!$AO$48</f>
        <v>298.71428571428572</v>
      </c>
      <c r="F43" s="233">
        <f>[1]RESUMEN!I42/[1]RESUMEN!$AO$48</f>
        <v>526.42857142857144</v>
      </c>
      <c r="G43" s="233">
        <f t="shared" si="7"/>
        <v>18.928571428571431</v>
      </c>
      <c r="H43" s="233">
        <f>[1]RESUMEN!AC42/[1]RESUMEN!$AO$48</f>
        <v>13.928571428571429</v>
      </c>
      <c r="I43" s="233">
        <f>[1]RESUMEN!AD42/[1]RESUMEN!$AO$48</f>
        <v>5</v>
      </c>
      <c r="J43" s="233">
        <f t="shared" si="8"/>
        <v>0</v>
      </c>
      <c r="K43" s="233">
        <v>0</v>
      </c>
      <c r="L43" s="315">
        <v>0</v>
      </c>
    </row>
    <row r="44" spans="1:12" ht="15.75" customHeight="1">
      <c r="A44" s="220" t="s">
        <v>214</v>
      </c>
      <c r="B44" s="233">
        <f>SUM('[1]INFORME POR DIA'!C1551)</f>
        <v>75</v>
      </c>
      <c r="C44" s="233">
        <f>SUM('[1]INFORME POR DIA'!D1551)</f>
        <v>0</v>
      </c>
      <c r="D44" s="233">
        <f t="shared" si="6"/>
        <v>49.5</v>
      </c>
      <c r="E44" s="233">
        <f>[1]RESUMEN!F43/[1]RESUMEN!$AO$48</f>
        <v>0</v>
      </c>
      <c r="F44" s="233">
        <f>[1]RESUMEN!I43/[1]RESUMEN!$AO$48</f>
        <v>49.5</v>
      </c>
      <c r="G44" s="233">
        <f t="shared" si="7"/>
        <v>0</v>
      </c>
      <c r="H44" s="233">
        <f>[1]RESUMEN!AC43/[1]RESUMEN!$AO$48</f>
        <v>0</v>
      </c>
      <c r="I44" s="233">
        <f>[1]RESUMEN!AD43/[1]RESUMEN!$AO$48</f>
        <v>0</v>
      </c>
      <c r="J44" s="233">
        <f t="shared" si="8"/>
        <v>0</v>
      </c>
      <c r="K44" s="233">
        <v>0</v>
      </c>
      <c r="L44" s="315">
        <v>0</v>
      </c>
    </row>
    <row r="45" spans="1:12" ht="15.75" customHeight="1">
      <c r="A45" s="220" t="s">
        <v>223</v>
      </c>
      <c r="B45" s="233">
        <f>SUM('[1]INFORME POR DIA'!C1552)</f>
        <v>0</v>
      </c>
      <c r="C45" s="233">
        <f>SUM('[1]INFORME POR DIA'!D1552)</f>
        <v>0</v>
      </c>
      <c r="D45" s="233">
        <f t="shared" si="6"/>
        <v>0</v>
      </c>
      <c r="E45" s="233">
        <f>[1]RESUMEN!F44/[1]RESUMEN!$AO$48</f>
        <v>0</v>
      </c>
      <c r="F45" s="233">
        <f>[1]RESUMEN!I44/[1]RESUMEN!$AO$48</f>
        <v>0</v>
      </c>
      <c r="G45" s="233">
        <f t="shared" si="7"/>
        <v>0</v>
      </c>
      <c r="H45" s="233">
        <f>[1]RESUMEN!AC44/[1]RESUMEN!$AO$48</f>
        <v>0</v>
      </c>
      <c r="I45" s="233">
        <f>[1]RESUMEN!AD44/[1]RESUMEN!$AO$48</f>
        <v>0</v>
      </c>
      <c r="J45" s="233">
        <f t="shared" si="8"/>
        <v>0</v>
      </c>
      <c r="K45" s="233">
        <v>0</v>
      </c>
      <c r="L45" s="315">
        <v>0</v>
      </c>
    </row>
    <row r="46" spans="1:12" ht="15.75" customHeight="1">
      <c r="A46" s="221" t="s">
        <v>27</v>
      </c>
      <c r="B46" s="233">
        <f>SUM('[1]INFORME POR DIA'!C1553)</f>
        <v>400</v>
      </c>
      <c r="C46" s="233">
        <f>SUM('[1]INFORME POR DIA'!D1553)</f>
        <v>50</v>
      </c>
      <c r="D46" s="233">
        <f t="shared" si="6"/>
        <v>288.42857142857144</v>
      </c>
      <c r="E46" s="233">
        <f>[1]RESUMEN!F45/[1]RESUMEN!$AO$48</f>
        <v>0</v>
      </c>
      <c r="F46" s="233">
        <f>[1]RESUMEN!I45/[1]RESUMEN!$AO$48</f>
        <v>288.42857142857144</v>
      </c>
      <c r="G46" s="233">
        <f t="shared" si="7"/>
        <v>0</v>
      </c>
      <c r="H46" s="233">
        <f>[1]RESUMEN!AC45/[1]RESUMEN!$AO$48</f>
        <v>0</v>
      </c>
      <c r="I46" s="233">
        <f>[1]RESUMEN!AD45/[1]RESUMEN!$AO$48</f>
        <v>0</v>
      </c>
      <c r="J46" s="233">
        <f t="shared" si="8"/>
        <v>0</v>
      </c>
      <c r="K46" s="233">
        <v>0</v>
      </c>
      <c r="L46" s="315">
        <v>0</v>
      </c>
    </row>
    <row r="47" spans="1:12" ht="15.75" customHeight="1">
      <c r="A47" s="221" t="s">
        <v>28</v>
      </c>
      <c r="B47" s="233">
        <f>SUM('[1]INFORME POR DIA'!C1554)</f>
        <v>384</v>
      </c>
      <c r="C47" s="233">
        <f>SUM('[1]INFORME POR DIA'!D1554)</f>
        <v>0</v>
      </c>
      <c r="D47" s="233">
        <f t="shared" si="6"/>
        <v>356.21428571428572</v>
      </c>
      <c r="E47" s="233">
        <f>[1]RESUMEN!F46/[1]RESUMEN!$AO$48</f>
        <v>258.78571428571428</v>
      </c>
      <c r="F47" s="233">
        <f>[1]RESUMEN!I46/[1]RESUMEN!$AO$48</f>
        <v>97.428571428571431</v>
      </c>
      <c r="G47" s="233">
        <f t="shared" si="7"/>
        <v>0</v>
      </c>
      <c r="H47" s="233">
        <f>[1]RESUMEN!AC46/[1]RESUMEN!$AO$48</f>
        <v>0</v>
      </c>
      <c r="I47" s="233">
        <f>[1]RESUMEN!AD46/[1]RESUMEN!$AO$48</f>
        <v>0</v>
      </c>
      <c r="J47" s="233">
        <f t="shared" si="8"/>
        <v>0</v>
      </c>
      <c r="K47" s="233">
        <v>0</v>
      </c>
      <c r="L47" s="315">
        <v>0</v>
      </c>
    </row>
    <row r="48" spans="1:12" ht="15.75" customHeight="1" thickBot="1">
      <c r="A48" s="320" t="s">
        <v>215</v>
      </c>
      <c r="B48" s="321">
        <f>SUM('[1]INFORME POR DIA'!C1555)</f>
        <v>24</v>
      </c>
      <c r="C48" s="321">
        <f>SUM('[1]INFORME POR DIA'!D1555)</f>
        <v>0</v>
      </c>
      <c r="D48" s="322">
        <f t="shared" si="6"/>
        <v>22.357142857142858</v>
      </c>
      <c r="E48" s="321">
        <f>[1]RESUMEN!F47/[1]RESUMEN!$AO$48</f>
        <v>0</v>
      </c>
      <c r="F48" s="322">
        <f>[1]RESUMEN!I47/[1]RESUMEN!$AO$48</f>
        <v>22.357142857142858</v>
      </c>
      <c r="G48" s="322">
        <f t="shared" si="7"/>
        <v>0</v>
      </c>
      <c r="H48" s="322">
        <f>[1]RESUMEN!AC47/[1]RESUMEN!$AO$48</f>
        <v>0</v>
      </c>
      <c r="I48" s="321">
        <f>[1]RESUMEN!AD47/[1]RESUMEN!$AO$48</f>
        <v>0</v>
      </c>
      <c r="J48" s="321">
        <f t="shared" si="8"/>
        <v>0</v>
      </c>
      <c r="K48" s="321">
        <v>0</v>
      </c>
      <c r="L48" s="323">
        <v>0</v>
      </c>
    </row>
    <row r="49" spans="1:12" ht="12" customHeight="1">
      <c r="A49" s="376" t="s">
        <v>216</v>
      </c>
      <c r="B49" s="376"/>
      <c r="C49" s="376"/>
      <c r="D49" s="324" t="s">
        <v>325</v>
      </c>
      <c r="E49" s="324"/>
      <c r="F49" s="324"/>
    </row>
    <row r="50" spans="1:12" ht="12" customHeight="1">
      <c r="A50" s="376" t="s">
        <v>29</v>
      </c>
      <c r="B50" s="376"/>
      <c r="C50" s="376"/>
      <c r="D50" s="376"/>
      <c r="E50" s="376"/>
      <c r="F50" s="376"/>
    </row>
    <row r="51" spans="1:12" s="6" customFormat="1" ht="12" customHeight="1">
      <c r="A51" s="325" t="s">
        <v>224</v>
      </c>
      <c r="B51" s="344"/>
      <c r="D51" s="326" t="s">
        <v>319</v>
      </c>
      <c r="E51" s="326"/>
      <c r="F51" s="326"/>
    </row>
    <row r="52" spans="1:12">
      <c r="A52" s="327" t="s">
        <v>320</v>
      </c>
      <c r="B52" s="324"/>
      <c r="C52" s="324"/>
      <c r="D52" s="324"/>
      <c r="E52" s="324"/>
      <c r="F52" s="324"/>
    </row>
    <row r="53" spans="1:12" ht="13.5" customHeight="1">
      <c r="A53" s="325" t="s">
        <v>321</v>
      </c>
      <c r="B53" s="324"/>
      <c r="C53" s="324"/>
      <c r="D53" s="324"/>
      <c r="E53" s="324"/>
      <c r="F53" s="324"/>
    </row>
    <row r="54" spans="1:12" ht="17.25" customHeight="1">
      <c r="A54" s="7" t="s">
        <v>330</v>
      </c>
    </row>
    <row r="55" spans="1:12" ht="17.25" customHeight="1" thickBot="1">
      <c r="A55" s="7"/>
    </row>
    <row r="56" spans="1:12">
      <c r="A56" s="328" t="s">
        <v>2</v>
      </c>
      <c r="B56" s="367" t="s">
        <v>3</v>
      </c>
      <c r="C56" s="367" t="s">
        <v>4</v>
      </c>
      <c r="D56" s="367" t="s">
        <v>5</v>
      </c>
      <c r="E56" s="367" t="s">
        <v>6</v>
      </c>
      <c r="F56" s="367" t="s">
        <v>7</v>
      </c>
      <c r="G56" s="370" t="s">
        <v>8</v>
      </c>
      <c r="H56" s="370"/>
      <c r="I56" s="370"/>
      <c r="J56" s="370" t="s">
        <v>9</v>
      </c>
      <c r="K56" s="370"/>
      <c r="L56" s="371"/>
    </row>
    <row r="57" spans="1:12">
      <c r="A57" s="329"/>
      <c r="B57" s="368"/>
      <c r="C57" s="368"/>
      <c r="D57" s="368"/>
      <c r="E57" s="368"/>
      <c r="F57" s="368"/>
      <c r="G57" s="372" t="s">
        <v>10</v>
      </c>
      <c r="H57" s="372" t="s">
        <v>6</v>
      </c>
      <c r="I57" s="372" t="s">
        <v>7</v>
      </c>
      <c r="J57" s="372" t="s">
        <v>10</v>
      </c>
      <c r="K57" s="372" t="s">
        <v>6</v>
      </c>
      <c r="L57" s="374" t="s">
        <v>7</v>
      </c>
    </row>
    <row r="58" spans="1:12" ht="15.75" thickBot="1">
      <c r="A58" s="330"/>
      <c r="B58" s="369"/>
      <c r="C58" s="369"/>
      <c r="D58" s="369"/>
      <c r="E58" s="369"/>
      <c r="F58" s="369"/>
      <c r="G58" s="373"/>
      <c r="H58" s="373"/>
      <c r="I58" s="373"/>
      <c r="J58" s="373"/>
      <c r="K58" s="373"/>
      <c r="L58" s="375"/>
    </row>
    <row r="59" spans="1:12" ht="18" customHeight="1" thickBot="1">
      <c r="A59" s="309" t="s">
        <v>11</v>
      </c>
      <c r="B59" s="310">
        <f t="shared" ref="B59:L59" si="9">SUM(B60,B78)</f>
        <v>13708</v>
      </c>
      <c r="C59" s="310">
        <f t="shared" si="9"/>
        <v>548</v>
      </c>
      <c r="D59" s="310">
        <f t="shared" si="9"/>
        <v>11640</v>
      </c>
      <c r="E59" s="310">
        <f t="shared" si="9"/>
        <v>2109</v>
      </c>
      <c r="F59" s="310">
        <f t="shared" si="9"/>
        <v>9531</v>
      </c>
      <c r="G59" s="310">
        <f t="shared" si="9"/>
        <v>444</v>
      </c>
      <c r="H59" s="310">
        <f t="shared" si="9"/>
        <v>230</v>
      </c>
      <c r="I59" s="310">
        <f t="shared" si="9"/>
        <v>214</v>
      </c>
      <c r="J59" s="310">
        <f t="shared" si="9"/>
        <v>364</v>
      </c>
      <c r="K59" s="310">
        <f t="shared" si="9"/>
        <v>99</v>
      </c>
      <c r="L59" s="311">
        <f t="shared" si="9"/>
        <v>265</v>
      </c>
    </row>
    <row r="60" spans="1:12" ht="18.75" customHeight="1" thickBot="1">
      <c r="A60" s="312" t="s">
        <v>12</v>
      </c>
      <c r="B60" s="313">
        <f>SUM(B61:B77)</f>
        <v>6696</v>
      </c>
      <c r="C60" s="313">
        <f t="shared" ref="C60:L60" si="10">SUM(C61:C77)</f>
        <v>297</v>
      </c>
      <c r="D60" s="313">
        <f t="shared" si="10"/>
        <v>5661</v>
      </c>
      <c r="E60" s="313">
        <f t="shared" si="10"/>
        <v>865</v>
      </c>
      <c r="F60" s="313">
        <f t="shared" si="10"/>
        <v>4796</v>
      </c>
      <c r="G60" s="313">
        <f t="shared" si="10"/>
        <v>135</v>
      </c>
      <c r="H60" s="313">
        <f t="shared" si="10"/>
        <v>91</v>
      </c>
      <c r="I60" s="313">
        <f t="shared" si="10"/>
        <v>44</v>
      </c>
      <c r="J60" s="313">
        <f t="shared" si="10"/>
        <v>364</v>
      </c>
      <c r="K60" s="313">
        <f t="shared" si="10"/>
        <v>99</v>
      </c>
      <c r="L60" s="314">
        <f t="shared" si="10"/>
        <v>265</v>
      </c>
    </row>
    <row r="61" spans="1:12" ht="15.75" customHeight="1">
      <c r="A61" s="219" t="s">
        <v>13</v>
      </c>
      <c r="B61" s="233">
        <f>SUM('[1]INFORME POR DIA'!C114)</f>
        <v>500</v>
      </c>
      <c r="C61" s="233">
        <f>SUM('[1]INFORME POR DIA'!D114)</f>
        <v>0</v>
      </c>
      <c r="D61" s="233">
        <f t="shared" ref="D61:D75" si="11">SUM(E61:F61)</f>
        <v>437</v>
      </c>
      <c r="E61" s="233">
        <f>SUM('[1]INFORME POR DIA'!F114)</f>
        <v>0</v>
      </c>
      <c r="F61" s="233">
        <f>SUM('[1]INFORME POR DIA'!I114)</f>
        <v>437</v>
      </c>
      <c r="G61" s="233">
        <f t="shared" ref="G61:G75" si="12">SUM(H61:I61)</f>
        <v>0</v>
      </c>
      <c r="H61" s="233">
        <f>SUM('[1]INFORME POR DIA'!AC114)</f>
        <v>0</v>
      </c>
      <c r="I61" s="233">
        <f>SUM('[1]INFORME POR DIA'!AD114)</f>
        <v>0</v>
      </c>
      <c r="J61" s="233">
        <f t="shared" ref="J61:J75" si="13">SUM(K61:L61)</f>
        <v>0</v>
      </c>
      <c r="K61" s="233">
        <f>SUM('[1]INFORME POR DIA'!AM114)</f>
        <v>0</v>
      </c>
      <c r="L61" s="341">
        <f>SUM('[1]INFORME POR DIA'!AN114)</f>
        <v>0</v>
      </c>
    </row>
    <row r="62" spans="1:12" ht="15.75" customHeight="1">
      <c r="A62" s="220" t="s">
        <v>201</v>
      </c>
      <c r="B62" s="233">
        <f>SUM('[1]INFORME POR DIA'!C115)</f>
        <v>450</v>
      </c>
      <c r="C62" s="233">
        <f>SUM('[1]INFORME POR DIA'!D115)</f>
        <v>54</v>
      </c>
      <c r="D62" s="233">
        <f t="shared" si="11"/>
        <v>239</v>
      </c>
      <c r="E62" s="233">
        <f>SUM('[1]INFORME POR DIA'!F115)</f>
        <v>0</v>
      </c>
      <c r="F62" s="233">
        <f>SUM('[1]INFORME POR DIA'!I115)</f>
        <v>239</v>
      </c>
      <c r="G62" s="233">
        <f t="shared" si="12"/>
        <v>0</v>
      </c>
      <c r="H62" s="233">
        <f>SUM('[1]INFORME POR DIA'!AC115)</f>
        <v>0</v>
      </c>
      <c r="I62" s="233">
        <f>SUM('[1]INFORME POR DIA'!AD115)</f>
        <v>0</v>
      </c>
      <c r="J62" s="233">
        <f t="shared" si="13"/>
        <v>0</v>
      </c>
      <c r="K62" s="233">
        <f>SUM('[1]INFORME POR DIA'!AM115)</f>
        <v>0</v>
      </c>
      <c r="L62" s="317">
        <f>SUM('[1]INFORME POR DIA'!AN115)</f>
        <v>0</v>
      </c>
    </row>
    <row r="63" spans="1:12" ht="15.75" customHeight="1">
      <c r="A63" s="220" t="s">
        <v>202</v>
      </c>
      <c r="B63" s="233">
        <f>SUM('[1]INFORME POR DIA'!C116)</f>
        <v>36</v>
      </c>
      <c r="C63" s="233">
        <f>SUM('[1]INFORME POR DIA'!D116)</f>
        <v>0</v>
      </c>
      <c r="D63" s="233">
        <f t="shared" si="11"/>
        <v>31</v>
      </c>
      <c r="E63" s="233">
        <f>SUM('[1]INFORME POR DIA'!F116)</f>
        <v>0</v>
      </c>
      <c r="F63" s="233">
        <f>SUM('[1]INFORME POR DIA'!I116)</f>
        <v>31</v>
      </c>
      <c r="G63" s="233">
        <f t="shared" si="12"/>
        <v>0</v>
      </c>
      <c r="H63" s="233">
        <f>SUM('[1]INFORME POR DIA'!AC116)</f>
        <v>0</v>
      </c>
      <c r="I63" s="233">
        <f>SUM('[1]INFORME POR DIA'!AD116)</f>
        <v>0</v>
      </c>
      <c r="J63" s="233">
        <f t="shared" si="13"/>
        <v>0</v>
      </c>
      <c r="K63" s="233">
        <f>SUM('[1]INFORME POR DIA'!AM116)</f>
        <v>0</v>
      </c>
      <c r="L63" s="317">
        <f>SUM('[1]INFORME POR DIA'!AN116)</f>
        <v>0</v>
      </c>
    </row>
    <row r="64" spans="1:12" ht="15.75" customHeight="1">
      <c r="A64" s="220" t="s">
        <v>203</v>
      </c>
      <c r="B64" s="233">
        <f>SUM('[1]INFORME POR DIA'!C117)</f>
        <v>40</v>
      </c>
      <c r="C64" s="233">
        <f>SUM('[1]INFORME POR DIA'!D117)</f>
        <v>0</v>
      </c>
      <c r="D64" s="233">
        <f t="shared" si="11"/>
        <v>21</v>
      </c>
      <c r="E64" s="233">
        <f>SUM('[1]INFORME POR DIA'!F117)</f>
        <v>0</v>
      </c>
      <c r="F64" s="233">
        <f>SUM('[1]INFORME POR DIA'!I117)</f>
        <v>21</v>
      </c>
      <c r="G64" s="233">
        <f t="shared" si="12"/>
        <v>0</v>
      </c>
      <c r="H64" s="233">
        <f>SUM('[1]INFORME POR DIA'!AC117)</f>
        <v>0</v>
      </c>
      <c r="I64" s="233">
        <f>SUM('[1]INFORME POR DIA'!AD117)</f>
        <v>0</v>
      </c>
      <c r="J64" s="233">
        <f t="shared" si="13"/>
        <v>21</v>
      </c>
      <c r="K64" s="233">
        <f>SUM('[1]INFORME POR DIA'!AM117)</f>
        <v>0</v>
      </c>
      <c r="L64" s="317">
        <f>SUM('[1]INFORME POR DIA'!AN117)</f>
        <v>21</v>
      </c>
    </row>
    <row r="65" spans="1:12" ht="15.75" customHeight="1">
      <c r="A65" s="220" t="s">
        <v>204</v>
      </c>
      <c r="B65" s="233">
        <f>SUM('[1]INFORME POR DIA'!C118)</f>
        <v>68</v>
      </c>
      <c r="C65" s="233">
        <f>SUM('[1]INFORME POR DIA'!D118)</f>
        <v>0</v>
      </c>
      <c r="D65" s="233">
        <f t="shared" si="11"/>
        <v>39</v>
      </c>
      <c r="E65" s="233">
        <f>SUM('[1]INFORME POR DIA'!F118)</f>
        <v>0</v>
      </c>
      <c r="F65" s="233">
        <f>SUM('[1]INFORME POR DIA'!I118)</f>
        <v>39</v>
      </c>
      <c r="G65" s="233">
        <f t="shared" si="12"/>
        <v>0</v>
      </c>
      <c r="H65" s="233">
        <f>SUM('[1]INFORME POR DIA'!AC118)</f>
        <v>0</v>
      </c>
      <c r="I65" s="233">
        <f>SUM('[1]INFORME POR DIA'!AD118)</f>
        <v>0</v>
      </c>
      <c r="J65" s="233">
        <f t="shared" si="13"/>
        <v>0</v>
      </c>
      <c r="K65" s="233">
        <f>SUM('[1]INFORME POR DIA'!AM118)</f>
        <v>0</v>
      </c>
      <c r="L65" s="317">
        <f>SUM('[1]INFORME POR DIA'!AN118)</f>
        <v>0</v>
      </c>
    </row>
    <row r="66" spans="1:12" ht="15.75" customHeight="1">
      <c r="A66" s="220" t="s">
        <v>205</v>
      </c>
      <c r="B66" s="233">
        <f>SUM('[1]INFORME POR DIA'!C119)</f>
        <v>108</v>
      </c>
      <c r="C66" s="233">
        <f>SUM('[1]INFORME POR DIA'!D119)</f>
        <v>0</v>
      </c>
      <c r="D66" s="233">
        <f t="shared" si="11"/>
        <v>59</v>
      </c>
      <c r="E66" s="233">
        <f>SUM('[1]INFORME POR DIA'!F119)</f>
        <v>40</v>
      </c>
      <c r="F66" s="233">
        <f>SUM('[1]INFORME POR DIA'!I119)</f>
        <v>19</v>
      </c>
      <c r="G66" s="233">
        <f t="shared" si="12"/>
        <v>4</v>
      </c>
      <c r="H66" s="233">
        <f>SUM('[1]INFORME POR DIA'!AC119)</f>
        <v>3</v>
      </c>
      <c r="I66" s="233">
        <f>SUM('[1]INFORME POR DIA'!AD119)</f>
        <v>1</v>
      </c>
      <c r="J66" s="233">
        <f t="shared" si="13"/>
        <v>11</v>
      </c>
      <c r="K66" s="233">
        <f>SUM('[1]INFORME POR DIA'!AM119)</f>
        <v>10</v>
      </c>
      <c r="L66" s="317">
        <f>SUM('[1]INFORME POR DIA'!AN119)</f>
        <v>1</v>
      </c>
    </row>
    <row r="67" spans="1:12" ht="15.75" customHeight="1">
      <c r="A67" s="220" t="s">
        <v>220</v>
      </c>
      <c r="B67" s="233">
        <f>SUM('[1]INFORME POR DIA'!C120)</f>
        <v>705</v>
      </c>
      <c r="C67" s="233">
        <f>SUM('[1]INFORME POR DIA'!D120)</f>
        <v>12</v>
      </c>
      <c r="D67" s="233">
        <f t="shared" si="11"/>
        <v>680</v>
      </c>
      <c r="E67" s="233">
        <f>SUM('[1]INFORME POR DIA'!F120)</f>
        <v>539</v>
      </c>
      <c r="F67" s="233">
        <f>SUM('[1]INFORME POR DIA'!I120)</f>
        <v>141</v>
      </c>
      <c r="G67" s="233">
        <f t="shared" si="12"/>
        <v>86</v>
      </c>
      <c r="H67" s="233">
        <f>SUM('[1]INFORME POR DIA'!AC120)</f>
        <v>77</v>
      </c>
      <c r="I67" s="233">
        <f>SUM('[1]INFORME POR DIA'!AD120)</f>
        <v>9</v>
      </c>
      <c r="J67" s="233">
        <f t="shared" si="13"/>
        <v>0</v>
      </c>
      <c r="K67" s="233">
        <f>SUM('[1]INFORME POR DIA'!AM120)</f>
        <v>0</v>
      </c>
      <c r="L67" s="317">
        <f>SUM('[1]INFORME POR DIA'!AN120)</f>
        <v>0</v>
      </c>
    </row>
    <row r="68" spans="1:12" ht="15.75" customHeight="1">
      <c r="A68" s="220" t="s">
        <v>314</v>
      </c>
      <c r="B68" s="233">
        <f>SUM('[1]INFORME POR DIA'!C121)</f>
        <v>404</v>
      </c>
      <c r="C68" s="233">
        <f>SUM('[1]INFORME POR DIA'!D121)</f>
        <v>2</v>
      </c>
      <c r="D68" s="233">
        <f t="shared" si="11"/>
        <v>353</v>
      </c>
      <c r="E68" s="233">
        <f>SUM('[1]INFORME POR DIA'!F121)</f>
        <v>14</v>
      </c>
      <c r="F68" s="233">
        <f>SUM('[1]INFORME POR DIA'!I121)</f>
        <v>339</v>
      </c>
      <c r="G68" s="233">
        <f t="shared" si="12"/>
        <v>2</v>
      </c>
      <c r="H68" s="233">
        <f>SUM('[1]INFORME POR DIA'!AC121)</f>
        <v>1</v>
      </c>
      <c r="I68" s="233">
        <f>SUM('[1]INFORME POR DIA'!AD121)</f>
        <v>1</v>
      </c>
      <c r="J68" s="233">
        <f t="shared" si="13"/>
        <v>0</v>
      </c>
      <c r="K68" s="233">
        <f>SUM('[1]INFORME POR DIA'!AM121)</f>
        <v>0</v>
      </c>
      <c r="L68" s="317">
        <f>SUM('[1]INFORME POR DIA'!AN121)</f>
        <v>0</v>
      </c>
    </row>
    <row r="69" spans="1:12" ht="15.75" customHeight="1">
      <c r="A69" s="220" t="s">
        <v>221</v>
      </c>
      <c r="B69" s="233">
        <f>SUM('[1]INFORME POR DIA'!C122)</f>
        <v>292</v>
      </c>
      <c r="C69" s="233">
        <f>SUM('[1]INFORME POR DIA'!D122)</f>
        <v>3</v>
      </c>
      <c r="D69" s="233">
        <f t="shared" si="11"/>
        <v>280</v>
      </c>
      <c r="E69" s="233">
        <f>SUM('[1]INFORME POR DIA'!F122)</f>
        <v>0</v>
      </c>
      <c r="F69" s="233">
        <f>SUM('[1]INFORME POR DIA'!I122)</f>
        <v>280</v>
      </c>
      <c r="G69" s="233">
        <f t="shared" si="12"/>
        <v>0</v>
      </c>
      <c r="H69" s="233">
        <f>SUM('[1]INFORME POR DIA'!AC122)</f>
        <v>0</v>
      </c>
      <c r="I69" s="233">
        <f>SUM('[1]INFORME POR DIA'!AD122)</f>
        <v>0</v>
      </c>
      <c r="J69" s="233">
        <f t="shared" si="13"/>
        <v>0</v>
      </c>
      <c r="K69" s="233">
        <f>SUM('[1]INFORME POR DIA'!AM122)</f>
        <v>0</v>
      </c>
      <c r="L69" s="317">
        <f>SUM('[1]INFORME POR DIA'!AN122)</f>
        <v>0</v>
      </c>
    </row>
    <row r="70" spans="1:12" ht="15.75" customHeight="1">
      <c r="A70" s="220" t="s">
        <v>206</v>
      </c>
      <c r="B70" s="233">
        <f>SUM('[1]INFORME POR DIA'!C123)</f>
        <v>1414</v>
      </c>
      <c r="C70" s="233">
        <f>SUM('[1]INFORME POR DIA'!D123)</f>
        <v>12</v>
      </c>
      <c r="D70" s="233">
        <f t="shared" si="11"/>
        <v>1240</v>
      </c>
      <c r="E70" s="233">
        <f>SUM('[1]INFORME POR DIA'!F123)</f>
        <v>183</v>
      </c>
      <c r="F70" s="233">
        <f>SUM('[1]INFORME POR DIA'!I123)</f>
        <v>1057</v>
      </c>
      <c r="G70" s="233">
        <f t="shared" si="12"/>
        <v>29</v>
      </c>
      <c r="H70" s="233">
        <f>SUM('[1]INFORME POR DIA'!AC123)</f>
        <v>0</v>
      </c>
      <c r="I70" s="233">
        <f>SUM('[1]INFORME POR DIA'!AD123)</f>
        <v>29</v>
      </c>
      <c r="J70" s="233">
        <f t="shared" si="13"/>
        <v>0</v>
      </c>
      <c r="K70" s="233">
        <f>SUM('[1]INFORME POR DIA'!AM123)</f>
        <v>0</v>
      </c>
      <c r="L70" s="317">
        <f>SUM('[1]INFORME POR DIA'!AN123)</f>
        <v>0</v>
      </c>
    </row>
    <row r="71" spans="1:12" ht="15.75" customHeight="1">
      <c r="A71" s="221" t="s">
        <v>14</v>
      </c>
      <c r="B71" s="233">
        <f>SUM('[1]INFORME POR DIA'!C124)</f>
        <v>516</v>
      </c>
      <c r="C71" s="233">
        <f>SUM('[1]INFORME POR DIA'!D124)</f>
        <v>61</v>
      </c>
      <c r="D71" s="233">
        <f t="shared" si="11"/>
        <v>448</v>
      </c>
      <c r="E71" s="233">
        <f>SUM('[1]INFORME POR DIA'!F124)</f>
        <v>0</v>
      </c>
      <c r="F71" s="233">
        <f>SUM('[1]INFORME POR DIA'!I124)</f>
        <v>448</v>
      </c>
      <c r="G71" s="233">
        <f t="shared" si="12"/>
        <v>0</v>
      </c>
      <c r="H71" s="233">
        <f>SUM('[1]INFORME POR DIA'!AC124)</f>
        <v>0</v>
      </c>
      <c r="I71" s="233">
        <f>SUM('[1]INFORME POR DIA'!AD124)</f>
        <v>0</v>
      </c>
      <c r="J71" s="233">
        <f t="shared" si="13"/>
        <v>0</v>
      </c>
      <c r="K71" s="233">
        <f>SUM('[1]INFORME POR DIA'!AM124)</f>
        <v>0</v>
      </c>
      <c r="L71" s="317">
        <f>SUM('[1]INFORME POR DIA'!AN124)</f>
        <v>0</v>
      </c>
    </row>
    <row r="72" spans="1:12" ht="15.75" customHeight="1">
      <c r="A72" s="221" t="s">
        <v>15</v>
      </c>
      <c r="B72" s="233">
        <f>SUM('[1]INFORME POR DIA'!C125)</f>
        <v>320</v>
      </c>
      <c r="C72" s="233">
        <f>SUM('[1]INFORME POR DIA'!D125)</f>
        <v>80</v>
      </c>
      <c r="D72" s="233">
        <f t="shared" si="11"/>
        <v>230</v>
      </c>
      <c r="E72" s="233">
        <f>SUM('[1]INFORME POR DIA'!F125)</f>
        <v>0</v>
      </c>
      <c r="F72" s="233">
        <f>SUM('[1]INFORME POR DIA'!I125)</f>
        <v>230</v>
      </c>
      <c r="G72" s="233">
        <f t="shared" si="12"/>
        <v>0</v>
      </c>
      <c r="H72" s="233">
        <f>SUM('[1]INFORME POR DIA'!AC125)</f>
        <v>0</v>
      </c>
      <c r="I72" s="233">
        <f>SUM('[1]INFORME POR DIA'!AD125)</f>
        <v>0</v>
      </c>
      <c r="J72" s="233">
        <f t="shared" si="13"/>
        <v>0</v>
      </c>
      <c r="K72" s="233">
        <f>SUM('[1]INFORME POR DIA'!AM125)</f>
        <v>0</v>
      </c>
      <c r="L72" s="317">
        <f>SUM('[1]INFORME POR DIA'!AN125)</f>
        <v>0</v>
      </c>
    </row>
    <row r="73" spans="1:12" ht="15.75" customHeight="1">
      <c r="A73" s="221" t="s">
        <v>16</v>
      </c>
      <c r="B73" s="233">
        <f>SUM('[1]INFORME POR DIA'!C126)</f>
        <v>296</v>
      </c>
      <c r="C73" s="233">
        <f>SUM('[1]INFORME POR DIA'!D126)</f>
        <v>9</v>
      </c>
      <c r="D73" s="233">
        <f t="shared" si="11"/>
        <v>280</v>
      </c>
      <c r="E73" s="233">
        <f>SUM('[1]INFORME POR DIA'!F126)</f>
        <v>0</v>
      </c>
      <c r="F73" s="233">
        <f>SUM('[1]INFORME POR DIA'!I126)</f>
        <v>280</v>
      </c>
      <c r="G73" s="233">
        <f t="shared" si="12"/>
        <v>0</v>
      </c>
      <c r="H73" s="233">
        <f>SUM('[1]INFORME POR DIA'!AC126)</f>
        <v>0</v>
      </c>
      <c r="I73" s="233">
        <f>SUM('[1]INFORME POR DIA'!AD126)</f>
        <v>0</v>
      </c>
      <c r="J73" s="233">
        <f t="shared" si="13"/>
        <v>0</v>
      </c>
      <c r="K73" s="233">
        <f>SUM('[1]INFORME POR DIA'!AM126)</f>
        <v>0</v>
      </c>
      <c r="L73" s="317">
        <f>SUM('[1]INFORME POR DIA'!AN126)</f>
        <v>0</v>
      </c>
    </row>
    <row r="74" spans="1:12" ht="15.75" customHeight="1">
      <c r="A74" s="222" t="s">
        <v>17</v>
      </c>
      <c r="B74" s="233">
        <f>SUM('[1]INFORME POR DIA'!C127)</f>
        <v>516</v>
      </c>
      <c r="C74" s="233">
        <f>SUM('[1]INFORME POR DIA'!D127)</f>
        <v>2</v>
      </c>
      <c r="D74" s="233">
        <f t="shared" si="11"/>
        <v>494</v>
      </c>
      <c r="E74" s="233">
        <f>SUM('[1]INFORME POR DIA'!F127)</f>
        <v>0</v>
      </c>
      <c r="F74" s="233">
        <f>SUM('[1]INFORME POR DIA'!I127)</f>
        <v>494</v>
      </c>
      <c r="G74" s="233">
        <f t="shared" si="12"/>
        <v>0</v>
      </c>
      <c r="H74" s="233">
        <f>SUM('[1]INFORME POR DIA'!AC127)</f>
        <v>0</v>
      </c>
      <c r="I74" s="233">
        <f>SUM('[1]INFORME POR DIA'!AD127)</f>
        <v>0</v>
      </c>
      <c r="J74" s="233">
        <f t="shared" si="13"/>
        <v>0</v>
      </c>
      <c r="K74" s="233">
        <f>SUM('[1]INFORME POR DIA'!AM127)</f>
        <v>0</v>
      </c>
      <c r="L74" s="317">
        <f>SUM('[1]INFORME POR DIA'!AN127)</f>
        <v>0</v>
      </c>
    </row>
    <row r="75" spans="1:12" ht="15.75" customHeight="1">
      <c r="A75" s="318" t="s">
        <v>317</v>
      </c>
      <c r="B75" s="233">
        <f>SUM('[1]INFORME POR DIA'!C128)</f>
        <v>529</v>
      </c>
      <c r="C75" s="233">
        <f>SUM('[1]INFORME POR DIA'!D128)</f>
        <v>20</v>
      </c>
      <c r="D75" s="233">
        <f t="shared" si="11"/>
        <v>487</v>
      </c>
      <c r="E75" s="233">
        <f>SUM('[1]INFORME POR DIA'!F128)</f>
        <v>0</v>
      </c>
      <c r="F75" s="233">
        <f>SUM('[1]INFORME POR DIA'!I128)</f>
        <v>487</v>
      </c>
      <c r="G75" s="233">
        <f t="shared" si="12"/>
        <v>0</v>
      </c>
      <c r="H75" s="233">
        <f>SUM('[1]INFORME POR DIA'!AC128)</f>
        <v>0</v>
      </c>
      <c r="I75" s="233">
        <f>SUM('[1]INFORME POR DIA'!AD128)</f>
        <v>0</v>
      </c>
      <c r="J75" s="233">
        <f t="shared" si="13"/>
        <v>0</v>
      </c>
      <c r="K75" s="233">
        <f>SUM('[1]INFORME POR DIA'!AM128)</f>
        <v>0</v>
      </c>
      <c r="L75" s="317">
        <f>SUM('[1]INFORME POR DIA'!AN128)</f>
        <v>0</v>
      </c>
    </row>
    <row r="76" spans="1:12" ht="15.75" customHeight="1">
      <c r="A76" s="319" t="s">
        <v>207</v>
      </c>
      <c r="B76" s="233">
        <f>SUM('[1]INFORME POR DIA'!C129)</f>
        <v>476</v>
      </c>
      <c r="C76" s="233">
        <f>SUM('[1]INFORME POR DIA'!D129)</f>
        <v>42</v>
      </c>
      <c r="D76" s="233">
        <f>SUM(E76:F76)</f>
        <v>332</v>
      </c>
      <c r="E76" s="233">
        <f>SUM('[1]INFORME POR DIA'!F129)</f>
        <v>89</v>
      </c>
      <c r="F76" s="233">
        <f>SUM('[1]INFORME POR DIA'!I129)</f>
        <v>243</v>
      </c>
      <c r="G76" s="233">
        <f>SUM(H76:I76)</f>
        <v>14</v>
      </c>
      <c r="H76" s="233">
        <f>SUM('[1]INFORME POR DIA'!AC129)</f>
        <v>10</v>
      </c>
      <c r="I76" s="233">
        <f>SUM('[1]INFORME POR DIA'!AD129)</f>
        <v>4</v>
      </c>
      <c r="J76" s="233">
        <f>SUM(K76:L76)</f>
        <v>332</v>
      </c>
      <c r="K76" s="233">
        <f>SUM('[1]INFORME POR DIA'!AM129)</f>
        <v>89</v>
      </c>
      <c r="L76" s="317">
        <f>SUM('[1]INFORME POR DIA'!AN129)</f>
        <v>243</v>
      </c>
    </row>
    <row r="77" spans="1:12" ht="15.75" customHeight="1" thickBot="1">
      <c r="A77" s="220" t="s">
        <v>315</v>
      </c>
      <c r="B77" s="233">
        <f>SUM('[1]INFORME POR DIA'!C130)</f>
        <v>26</v>
      </c>
      <c r="C77" s="233">
        <f>SUM('[1]INFORME POR DIA'!D130)</f>
        <v>0</v>
      </c>
      <c r="D77" s="233">
        <f>SUM(E77:F77)</f>
        <v>11</v>
      </c>
      <c r="E77" s="233">
        <f>SUM('[1]INFORME POR DIA'!F130)</f>
        <v>0</v>
      </c>
      <c r="F77" s="233">
        <f>SUM('[1]INFORME POR DIA'!I130)</f>
        <v>11</v>
      </c>
      <c r="G77" s="233">
        <f>SUM(H77:I77)</f>
        <v>0</v>
      </c>
      <c r="H77" s="233">
        <f>SUM('[1]INFORME POR DIA'!AC130)</f>
        <v>0</v>
      </c>
      <c r="I77" s="233">
        <f>SUM('[1]INFORME POR DIA'!AD130)</f>
        <v>0</v>
      </c>
      <c r="J77" s="233">
        <f>SUM(K77:L77)</f>
        <v>0</v>
      </c>
      <c r="K77" s="233">
        <f>SUM('[1]INFORME POR DIA'!AM130)</f>
        <v>0</v>
      </c>
      <c r="L77" s="317">
        <f>SUM('[1]INFORME POR DIA'!AN130)</f>
        <v>0</v>
      </c>
    </row>
    <row r="78" spans="1:12" ht="18" customHeight="1" thickBot="1">
      <c r="A78" s="312" t="s">
        <v>18</v>
      </c>
      <c r="B78" s="313">
        <f>SUM(B79:B98)</f>
        <v>7012</v>
      </c>
      <c r="C78" s="313">
        <f t="shared" ref="C78:L78" si="14">SUM(C79:C98)</f>
        <v>251</v>
      </c>
      <c r="D78" s="313">
        <f t="shared" si="14"/>
        <v>5979</v>
      </c>
      <c r="E78" s="313">
        <f t="shared" si="14"/>
        <v>1244</v>
      </c>
      <c r="F78" s="313">
        <f t="shared" si="14"/>
        <v>4735</v>
      </c>
      <c r="G78" s="313">
        <f t="shared" si="14"/>
        <v>309</v>
      </c>
      <c r="H78" s="313">
        <f t="shared" si="14"/>
        <v>139</v>
      </c>
      <c r="I78" s="313">
        <f t="shared" si="14"/>
        <v>170</v>
      </c>
      <c r="J78" s="313">
        <f t="shared" si="14"/>
        <v>0</v>
      </c>
      <c r="K78" s="313">
        <f t="shared" si="14"/>
        <v>0</v>
      </c>
      <c r="L78" s="314">
        <f t="shared" si="14"/>
        <v>0</v>
      </c>
    </row>
    <row r="79" spans="1:12" ht="15.75" customHeight="1">
      <c r="A79" s="221" t="s">
        <v>19</v>
      </c>
      <c r="B79" s="233">
        <f>SUM('[1]INFORME POR DIA'!C132)</f>
        <v>534</v>
      </c>
      <c r="C79" s="233">
        <f>SUM('[1]INFORME POR DIA'!D132)</f>
        <v>21</v>
      </c>
      <c r="D79" s="233">
        <f t="shared" ref="D79:D98" si="15">SUM(E79:F79)</f>
        <v>468</v>
      </c>
      <c r="E79" s="233">
        <f>SUM('[1]INFORME POR DIA'!F132)</f>
        <v>0</v>
      </c>
      <c r="F79" s="233">
        <f>SUM('[1]INFORME POR DIA'!I132)</f>
        <v>468</v>
      </c>
      <c r="G79" s="233">
        <f t="shared" ref="G79:G98" si="16">SUM(H79:I79)</f>
        <v>0</v>
      </c>
      <c r="H79" s="233">
        <f>SUM('[1]INFORME POR DIA'!AC132)</f>
        <v>0</v>
      </c>
      <c r="I79" s="233">
        <f>SUM('[1]INFORME POR DIA'!AD132)</f>
        <v>0</v>
      </c>
      <c r="J79" s="233">
        <f t="shared" ref="J79:J98" si="17">SUM(K79:L79)</f>
        <v>0</v>
      </c>
      <c r="K79" s="233">
        <f>SUM('[1]INFORME POR DIA'!AM132)</f>
        <v>0</v>
      </c>
      <c r="L79" s="317">
        <f>SUM('[1]INFORME POR DIA'!AN132)</f>
        <v>0</v>
      </c>
    </row>
    <row r="80" spans="1:12" ht="15.75" customHeight="1">
      <c r="A80" s="221" t="s">
        <v>20</v>
      </c>
      <c r="B80" s="233">
        <f>SUM('[1]INFORME POR DIA'!C133)</f>
        <v>676</v>
      </c>
      <c r="C80" s="233">
        <f>SUM('[1]INFORME POR DIA'!D133)</f>
        <v>3</v>
      </c>
      <c r="D80" s="233">
        <f t="shared" si="15"/>
        <v>628</v>
      </c>
      <c r="E80" s="233">
        <f>SUM('[1]INFORME POR DIA'!F133)</f>
        <v>447</v>
      </c>
      <c r="F80" s="233">
        <f>SUM('[1]INFORME POR DIA'!I133)</f>
        <v>181</v>
      </c>
      <c r="G80" s="233">
        <f t="shared" si="16"/>
        <v>42</v>
      </c>
      <c r="H80" s="233">
        <f>SUM('[1]INFORME POR DIA'!AC133)</f>
        <v>42</v>
      </c>
      <c r="I80" s="233">
        <f>SUM('[1]INFORME POR DIA'!AD133)</f>
        <v>0</v>
      </c>
      <c r="J80" s="233">
        <f t="shared" si="17"/>
        <v>0</v>
      </c>
      <c r="K80" s="233">
        <f>SUM('[1]INFORME POR DIA'!AM133)</f>
        <v>0</v>
      </c>
      <c r="L80" s="317">
        <f>SUM('[1]INFORME POR DIA'!AN133)</f>
        <v>0</v>
      </c>
    </row>
    <row r="81" spans="1:12" ht="15.75" customHeight="1">
      <c r="A81" s="221" t="s">
        <v>21</v>
      </c>
      <c r="B81" s="233">
        <f>SUM('[1]INFORME POR DIA'!C134)</f>
        <v>280</v>
      </c>
      <c r="C81" s="233">
        <f>SUM('[1]INFORME POR DIA'!D134)</f>
        <v>0</v>
      </c>
      <c r="D81" s="233">
        <f t="shared" si="15"/>
        <v>269</v>
      </c>
      <c r="E81" s="233">
        <f>SUM('[1]INFORME POR DIA'!F134)</f>
        <v>0</v>
      </c>
      <c r="F81" s="233">
        <f>SUM('[1]INFORME POR DIA'!I134)</f>
        <v>269</v>
      </c>
      <c r="G81" s="233">
        <f t="shared" si="16"/>
        <v>0</v>
      </c>
      <c r="H81" s="233">
        <f>SUM('[1]INFORME POR DIA'!AC134)</f>
        <v>0</v>
      </c>
      <c r="I81" s="233">
        <f>SUM('[1]INFORME POR DIA'!AD134)</f>
        <v>0</v>
      </c>
      <c r="J81" s="233">
        <f t="shared" si="17"/>
        <v>0</v>
      </c>
      <c r="K81" s="233">
        <f>SUM('[1]INFORME POR DIA'!AM134)</f>
        <v>0</v>
      </c>
      <c r="L81" s="317">
        <f>SUM('[1]INFORME POR DIA'!AN134)</f>
        <v>0</v>
      </c>
    </row>
    <row r="82" spans="1:12" ht="15.75" customHeight="1">
      <c r="A82" s="221" t="s">
        <v>22</v>
      </c>
      <c r="B82" s="233">
        <f>SUM('[1]INFORME POR DIA'!C135)</f>
        <v>224</v>
      </c>
      <c r="C82" s="233">
        <f>SUM('[1]INFORME POR DIA'!D135)</f>
        <v>2</v>
      </c>
      <c r="D82" s="233">
        <f t="shared" si="15"/>
        <v>196</v>
      </c>
      <c r="E82" s="233">
        <f>SUM('[1]INFORME POR DIA'!F135)</f>
        <v>0</v>
      </c>
      <c r="F82" s="233">
        <f>SUM('[1]INFORME POR DIA'!I135)</f>
        <v>196</v>
      </c>
      <c r="G82" s="233">
        <f t="shared" si="16"/>
        <v>0</v>
      </c>
      <c r="H82" s="233">
        <f>SUM('[1]INFORME POR DIA'!AC135)</f>
        <v>0</v>
      </c>
      <c r="I82" s="233">
        <f>SUM('[1]INFORME POR DIA'!AD135)</f>
        <v>0</v>
      </c>
      <c r="J82" s="233">
        <f t="shared" si="17"/>
        <v>0</v>
      </c>
      <c r="K82" s="233">
        <f>SUM('[1]INFORME POR DIA'!AM135)</f>
        <v>0</v>
      </c>
      <c r="L82" s="317">
        <f>SUM('[1]INFORME POR DIA'!AN135)</f>
        <v>0</v>
      </c>
    </row>
    <row r="83" spans="1:12" ht="15.75" customHeight="1">
      <c r="A83" s="220" t="s">
        <v>208</v>
      </c>
      <c r="B83" s="233">
        <f>SUM('[1]INFORME POR DIA'!C136)</f>
        <v>192</v>
      </c>
      <c r="C83" s="233">
        <f>SUM('[1]INFORME POR DIA'!D136)</f>
        <v>0</v>
      </c>
      <c r="D83" s="233">
        <f t="shared" si="15"/>
        <v>191</v>
      </c>
      <c r="E83" s="233">
        <f>SUM('[1]INFORME POR DIA'!F136)</f>
        <v>0</v>
      </c>
      <c r="F83" s="233">
        <f>SUM('[1]INFORME POR DIA'!I136)</f>
        <v>191</v>
      </c>
      <c r="G83" s="233">
        <f t="shared" si="16"/>
        <v>0</v>
      </c>
      <c r="H83" s="233">
        <f>SUM('[1]INFORME POR DIA'!AC136)</f>
        <v>0</v>
      </c>
      <c r="I83" s="233">
        <f>SUM('[1]INFORME POR DIA'!AD136)</f>
        <v>0</v>
      </c>
      <c r="J83" s="233">
        <f t="shared" si="17"/>
        <v>0</v>
      </c>
      <c r="K83" s="233">
        <f>SUM('[1]INFORME POR DIA'!AM136)</f>
        <v>0</v>
      </c>
      <c r="L83" s="317">
        <f>SUM('[1]INFORME POR DIA'!AN136)</f>
        <v>0</v>
      </c>
    </row>
    <row r="84" spans="1:12" ht="15.75" customHeight="1">
      <c r="A84" s="220" t="s">
        <v>222</v>
      </c>
      <c r="B84" s="233">
        <f>SUM('[1]INFORME POR DIA'!C137)</f>
        <v>528</v>
      </c>
      <c r="C84" s="233">
        <f>SUM('[1]INFORME POR DIA'!D137)</f>
        <v>12</v>
      </c>
      <c r="D84" s="233">
        <f t="shared" si="15"/>
        <v>468</v>
      </c>
      <c r="E84" s="233">
        <f>SUM('[1]INFORME POR DIA'!F137)</f>
        <v>78</v>
      </c>
      <c r="F84" s="233">
        <f>SUM('[1]INFORME POR DIA'!I137)</f>
        <v>390</v>
      </c>
      <c r="G84" s="233">
        <f t="shared" si="16"/>
        <v>246</v>
      </c>
      <c r="H84" s="233">
        <f>SUM('[1]INFORME POR DIA'!AC137)</f>
        <v>78</v>
      </c>
      <c r="I84" s="233">
        <f>SUM('[1]INFORME POR DIA'!AD137)</f>
        <v>168</v>
      </c>
      <c r="J84" s="233">
        <f t="shared" si="17"/>
        <v>0</v>
      </c>
      <c r="K84" s="233">
        <f>SUM('[1]INFORME POR DIA'!AM137)</f>
        <v>0</v>
      </c>
      <c r="L84" s="317">
        <f>SUM('[1]INFORME POR DIA'!AN137)</f>
        <v>0</v>
      </c>
    </row>
    <row r="85" spans="1:12" ht="15.75" customHeight="1">
      <c r="A85" s="221" t="s">
        <v>23</v>
      </c>
      <c r="B85" s="233">
        <f>SUM('[1]INFORME POR DIA'!C138)</f>
        <v>246</v>
      </c>
      <c r="C85" s="233">
        <f>SUM('[1]INFORME POR DIA'!D138)</f>
        <v>2</v>
      </c>
      <c r="D85" s="233">
        <f t="shared" si="15"/>
        <v>232</v>
      </c>
      <c r="E85" s="233">
        <f>SUM('[1]INFORME POR DIA'!F138)</f>
        <v>186</v>
      </c>
      <c r="F85" s="233">
        <f>SUM('[1]INFORME POR DIA'!I138)</f>
        <v>46</v>
      </c>
      <c r="G85" s="233">
        <f t="shared" si="16"/>
        <v>0</v>
      </c>
      <c r="H85" s="233">
        <f>SUM('[1]INFORME POR DIA'!AC138)</f>
        <v>0</v>
      </c>
      <c r="I85" s="233">
        <f>SUM('[1]INFORME POR DIA'!AD138)</f>
        <v>0</v>
      </c>
      <c r="J85" s="233">
        <f t="shared" si="17"/>
        <v>0</v>
      </c>
      <c r="K85" s="233">
        <f>SUM('[1]INFORME POR DIA'!AM138)</f>
        <v>0</v>
      </c>
      <c r="L85" s="317">
        <f>SUM('[1]INFORME POR DIA'!AN138)</f>
        <v>0</v>
      </c>
    </row>
    <row r="86" spans="1:12" ht="15.75" customHeight="1">
      <c r="A86" s="223" t="s">
        <v>24</v>
      </c>
      <c r="B86" s="233">
        <f>SUM('[1]INFORME POR DIA'!C139)</f>
        <v>56</v>
      </c>
      <c r="C86" s="233">
        <f>SUM('[1]INFORME POR DIA'!D139)</f>
        <v>0</v>
      </c>
      <c r="D86" s="233">
        <f t="shared" si="15"/>
        <v>50</v>
      </c>
      <c r="E86" s="233">
        <f>SUM('[1]INFORME POR DIA'!F139)</f>
        <v>0</v>
      </c>
      <c r="F86" s="233">
        <f>SUM('[1]INFORME POR DIA'!I139)</f>
        <v>50</v>
      </c>
      <c r="G86" s="233">
        <f t="shared" si="16"/>
        <v>0</v>
      </c>
      <c r="H86" s="233">
        <f>SUM('[1]INFORME POR DIA'!AC139)</f>
        <v>0</v>
      </c>
      <c r="I86" s="233">
        <f>SUM('[1]INFORME POR DIA'!AD139)</f>
        <v>0</v>
      </c>
      <c r="J86" s="233">
        <f t="shared" si="17"/>
        <v>0</v>
      </c>
      <c r="K86" s="233">
        <f>SUM('[1]INFORME POR DIA'!AM139)</f>
        <v>0</v>
      </c>
      <c r="L86" s="317">
        <f>SUM('[1]INFORME POR DIA'!AN139)</f>
        <v>0</v>
      </c>
    </row>
    <row r="87" spans="1:12" ht="15.75" customHeight="1">
      <c r="A87" s="220" t="s">
        <v>209</v>
      </c>
      <c r="B87" s="233">
        <f>SUM('[1]INFORME POR DIA'!C140)</f>
        <v>420</v>
      </c>
      <c r="C87" s="233">
        <f>SUM('[1]INFORME POR DIA'!D140)</f>
        <v>2</v>
      </c>
      <c r="D87" s="233">
        <f t="shared" si="15"/>
        <v>387</v>
      </c>
      <c r="E87" s="233">
        <f>SUM('[1]INFORME POR DIA'!F140)</f>
        <v>3</v>
      </c>
      <c r="F87" s="233">
        <f>SUM('[1]INFORME POR DIA'!I140)</f>
        <v>384</v>
      </c>
      <c r="G87" s="233">
        <f t="shared" si="16"/>
        <v>0</v>
      </c>
      <c r="H87" s="233">
        <f>SUM('[1]INFORME POR DIA'!AC140)</f>
        <v>0</v>
      </c>
      <c r="I87" s="233">
        <f>SUM('[1]INFORME POR DIA'!AD140)</f>
        <v>0</v>
      </c>
      <c r="J87" s="233">
        <f t="shared" si="17"/>
        <v>0</v>
      </c>
      <c r="K87" s="233">
        <f>SUM('[1]INFORME POR DIA'!AM140)</f>
        <v>0</v>
      </c>
      <c r="L87" s="317">
        <f>SUM('[1]INFORME POR DIA'!AN140)</f>
        <v>0</v>
      </c>
    </row>
    <row r="88" spans="1:12" ht="15.75" customHeight="1">
      <c r="A88" s="220" t="s">
        <v>210</v>
      </c>
      <c r="B88" s="233">
        <f>SUM('[1]INFORME POR DIA'!C141)</f>
        <v>831</v>
      </c>
      <c r="C88" s="233">
        <f>SUM('[1]INFORME POR DIA'!D141)</f>
        <v>142</v>
      </c>
      <c r="D88" s="233">
        <f t="shared" si="15"/>
        <v>638</v>
      </c>
      <c r="E88" s="233">
        <f>SUM('[1]INFORME POR DIA'!F141)</f>
        <v>0</v>
      </c>
      <c r="F88" s="233">
        <f>SUM('[1]INFORME POR DIA'!I141)</f>
        <v>638</v>
      </c>
      <c r="G88" s="233">
        <f t="shared" si="16"/>
        <v>0</v>
      </c>
      <c r="H88" s="233">
        <f>SUM('[1]INFORME POR DIA'!AC141)</f>
        <v>0</v>
      </c>
      <c r="I88" s="233">
        <f>SUM('[1]INFORME POR DIA'!AD141)</f>
        <v>0</v>
      </c>
      <c r="J88" s="233">
        <f t="shared" si="17"/>
        <v>0</v>
      </c>
      <c r="K88" s="233">
        <f>SUM('[1]INFORME POR DIA'!AM141)</f>
        <v>0</v>
      </c>
      <c r="L88" s="317">
        <f>SUM('[1]INFORME POR DIA'!AN141)</f>
        <v>0</v>
      </c>
    </row>
    <row r="89" spans="1:12" ht="15.75" customHeight="1">
      <c r="A89" s="220" t="s">
        <v>211</v>
      </c>
      <c r="B89" s="233">
        <f>SUM('[1]INFORME POR DIA'!C142)</f>
        <v>486</v>
      </c>
      <c r="C89" s="233">
        <f>SUM('[1]INFORME POR DIA'!D142)</f>
        <v>2</v>
      </c>
      <c r="D89" s="233">
        <f t="shared" si="15"/>
        <v>227</v>
      </c>
      <c r="E89" s="233">
        <f>SUM('[1]INFORME POR DIA'!F142)</f>
        <v>7</v>
      </c>
      <c r="F89" s="233">
        <f>SUM('[1]INFORME POR DIA'!I142)</f>
        <v>220</v>
      </c>
      <c r="G89" s="233">
        <f t="shared" si="16"/>
        <v>1</v>
      </c>
      <c r="H89" s="233">
        <f>SUM('[1]INFORME POR DIA'!AC142)</f>
        <v>0</v>
      </c>
      <c r="I89" s="233">
        <f>SUM('[1]INFORME POR DIA'!AD142)</f>
        <v>1</v>
      </c>
      <c r="J89" s="233">
        <f t="shared" si="17"/>
        <v>0</v>
      </c>
      <c r="K89" s="233">
        <f>SUM('[1]INFORME POR DIA'!AM142)</f>
        <v>0</v>
      </c>
      <c r="L89" s="317">
        <f>SUM('[1]INFORME POR DIA'!AN142)</f>
        <v>0</v>
      </c>
    </row>
    <row r="90" spans="1:12" ht="15.75" customHeight="1">
      <c r="A90" s="221" t="s">
        <v>25</v>
      </c>
      <c r="B90" s="233">
        <f>SUM('[1]INFORME POR DIA'!C143)</f>
        <v>50</v>
      </c>
      <c r="C90" s="233">
        <f>SUM('[1]INFORME POR DIA'!D143)</f>
        <v>0</v>
      </c>
      <c r="D90" s="233">
        <f t="shared" si="15"/>
        <v>32</v>
      </c>
      <c r="E90" s="233">
        <f>SUM('[1]INFORME POR DIA'!F143)</f>
        <v>0</v>
      </c>
      <c r="F90" s="233">
        <f>SUM('[1]INFORME POR DIA'!I143)</f>
        <v>32</v>
      </c>
      <c r="G90" s="233">
        <f t="shared" si="16"/>
        <v>0</v>
      </c>
      <c r="H90" s="233">
        <f>SUM('[1]INFORME POR DIA'!AC143)</f>
        <v>0</v>
      </c>
      <c r="I90" s="233">
        <f>SUM('[1]INFORME POR DIA'!AD143)</f>
        <v>0</v>
      </c>
      <c r="J90" s="233">
        <f t="shared" si="17"/>
        <v>0</v>
      </c>
      <c r="K90" s="233">
        <f>SUM('[1]INFORME POR DIA'!AM143)</f>
        <v>0</v>
      </c>
      <c r="L90" s="317">
        <f>SUM('[1]INFORME POR DIA'!AN143)</f>
        <v>0</v>
      </c>
    </row>
    <row r="91" spans="1:12" ht="15.75" customHeight="1">
      <c r="A91" s="220" t="s">
        <v>212</v>
      </c>
      <c r="B91" s="233">
        <f>SUM('[1]INFORME POR DIA'!C144)</f>
        <v>546</v>
      </c>
      <c r="C91" s="233">
        <f>SUM('[1]INFORME POR DIA'!D144)</f>
        <v>15</v>
      </c>
      <c r="D91" s="233">
        <f t="shared" si="15"/>
        <v>512</v>
      </c>
      <c r="E91" s="233">
        <f>SUM('[1]INFORME POR DIA'!F144)</f>
        <v>0</v>
      </c>
      <c r="F91" s="233">
        <f>SUM('[1]INFORME POR DIA'!I144)</f>
        <v>512</v>
      </c>
      <c r="G91" s="233">
        <f t="shared" si="16"/>
        <v>0</v>
      </c>
      <c r="H91" s="233">
        <f>SUM('[1]INFORME POR DIA'!AC144)</f>
        <v>0</v>
      </c>
      <c r="I91" s="233">
        <f>SUM('[1]INFORME POR DIA'!AD144)</f>
        <v>0</v>
      </c>
      <c r="J91" s="233">
        <f t="shared" si="17"/>
        <v>0</v>
      </c>
      <c r="K91" s="233">
        <f>SUM('[1]INFORME POR DIA'!AM144)</f>
        <v>0</v>
      </c>
      <c r="L91" s="317">
        <f>SUM('[1]INFORME POR DIA'!AN144)</f>
        <v>0</v>
      </c>
    </row>
    <row r="92" spans="1:12" ht="15.75" customHeight="1">
      <c r="A92" s="221" t="s">
        <v>26</v>
      </c>
      <c r="B92" s="233">
        <f>SUM('[1]INFORME POR DIA'!C145)</f>
        <v>152</v>
      </c>
      <c r="C92" s="233">
        <f>SUM('[1]INFORME POR DIA'!D145)</f>
        <v>0</v>
      </c>
      <c r="D92" s="233">
        <f t="shared" si="15"/>
        <v>144</v>
      </c>
      <c r="E92" s="233">
        <f>SUM('[1]INFORME POR DIA'!F145)</f>
        <v>0</v>
      </c>
      <c r="F92" s="233">
        <f>SUM('[1]INFORME POR DIA'!I145)</f>
        <v>144</v>
      </c>
      <c r="G92" s="233">
        <f t="shared" si="16"/>
        <v>0</v>
      </c>
      <c r="H92" s="233">
        <f>SUM('[1]INFORME POR DIA'!AC145)</f>
        <v>0</v>
      </c>
      <c r="I92" s="233">
        <f>SUM('[1]INFORME POR DIA'!AD145)</f>
        <v>0</v>
      </c>
      <c r="J92" s="233">
        <f t="shared" si="17"/>
        <v>0</v>
      </c>
      <c r="K92" s="233">
        <f>SUM('[1]INFORME POR DIA'!AM145)</f>
        <v>0</v>
      </c>
      <c r="L92" s="317">
        <f>SUM('[1]INFORME POR DIA'!AN145)</f>
        <v>0</v>
      </c>
    </row>
    <row r="93" spans="1:12" ht="15.75" customHeight="1">
      <c r="A93" s="220" t="s">
        <v>213</v>
      </c>
      <c r="B93" s="233">
        <f>SUM('[1]INFORME POR DIA'!C146)</f>
        <v>908</v>
      </c>
      <c r="C93" s="233">
        <f>SUM('[1]INFORME POR DIA'!D146)</f>
        <v>0</v>
      </c>
      <c r="D93" s="233">
        <f t="shared" si="15"/>
        <v>819</v>
      </c>
      <c r="E93" s="233">
        <f>SUM('[1]INFORME POR DIA'!F146)</f>
        <v>280</v>
      </c>
      <c r="F93" s="233">
        <f>SUM('[1]INFORME POR DIA'!I146)</f>
        <v>539</v>
      </c>
      <c r="G93" s="233">
        <f t="shared" si="16"/>
        <v>20</v>
      </c>
      <c r="H93" s="233">
        <f>SUM('[1]INFORME POR DIA'!AC146)</f>
        <v>19</v>
      </c>
      <c r="I93" s="233">
        <f>SUM('[1]INFORME POR DIA'!AD146)</f>
        <v>1</v>
      </c>
      <c r="J93" s="233">
        <f t="shared" si="17"/>
        <v>0</v>
      </c>
      <c r="K93" s="233">
        <f>SUM('[1]INFORME POR DIA'!AM146)</f>
        <v>0</v>
      </c>
      <c r="L93" s="317">
        <f>SUM('[1]INFORME POR DIA'!AN146)</f>
        <v>0</v>
      </c>
    </row>
    <row r="94" spans="1:12" ht="15.75" customHeight="1">
      <c r="A94" s="220" t="s">
        <v>214</v>
      </c>
      <c r="B94" s="233">
        <f>SUM('[1]INFORME POR DIA'!C147)</f>
        <v>75</v>
      </c>
      <c r="C94" s="233">
        <f>SUM('[1]INFORME POR DIA'!D147)</f>
        <v>0</v>
      </c>
      <c r="D94" s="233">
        <f t="shared" si="15"/>
        <v>51</v>
      </c>
      <c r="E94" s="233">
        <f>SUM('[1]INFORME POR DIA'!F147)</f>
        <v>0</v>
      </c>
      <c r="F94" s="233">
        <f>SUM('[1]INFORME POR DIA'!I147)</f>
        <v>51</v>
      </c>
      <c r="G94" s="233">
        <f t="shared" si="16"/>
        <v>0</v>
      </c>
      <c r="H94" s="233">
        <f>SUM('[1]INFORME POR DIA'!AC147)</f>
        <v>0</v>
      </c>
      <c r="I94" s="233">
        <f>SUM('[1]INFORME POR DIA'!AD147)</f>
        <v>0</v>
      </c>
      <c r="J94" s="233">
        <f t="shared" si="17"/>
        <v>0</v>
      </c>
      <c r="K94" s="233">
        <f>SUM('[1]INFORME POR DIA'!AM147)</f>
        <v>0</v>
      </c>
      <c r="L94" s="317">
        <f>SUM('[1]INFORME POR DIA'!AN147)</f>
        <v>0</v>
      </c>
    </row>
    <row r="95" spans="1:12" ht="15.75" customHeight="1">
      <c r="A95" s="220" t="s">
        <v>223</v>
      </c>
      <c r="B95" s="233">
        <v>0</v>
      </c>
      <c r="C95" s="233">
        <f>SUM('[1]INFORME POR DIA'!D148)</f>
        <v>0</v>
      </c>
      <c r="D95" s="233">
        <f t="shared" si="15"/>
        <v>0</v>
      </c>
      <c r="E95" s="233">
        <f>SUM('[1]INFORME POR DIA'!F148)</f>
        <v>0</v>
      </c>
      <c r="F95" s="233">
        <f>SUM('[1]INFORME POR DIA'!I148)</f>
        <v>0</v>
      </c>
      <c r="G95" s="233">
        <f t="shared" si="16"/>
        <v>0</v>
      </c>
      <c r="H95" s="233">
        <f>SUM('[1]INFORME POR DIA'!AC148)</f>
        <v>0</v>
      </c>
      <c r="I95" s="233">
        <f>SUM('[1]INFORME POR DIA'!AD148)</f>
        <v>0</v>
      </c>
      <c r="J95" s="233">
        <f t="shared" si="17"/>
        <v>0</v>
      </c>
      <c r="K95" s="233">
        <f>SUM('[1]INFORME POR DIA'!AM148)</f>
        <v>0</v>
      </c>
      <c r="L95" s="317">
        <f>SUM('[1]INFORME POR DIA'!AN148)</f>
        <v>0</v>
      </c>
    </row>
    <row r="96" spans="1:12" ht="15.75" customHeight="1">
      <c r="A96" s="221" t="s">
        <v>27</v>
      </c>
      <c r="B96" s="233">
        <f>SUM('[1]INFORME POR DIA'!C149)</f>
        <v>400</v>
      </c>
      <c r="C96" s="233">
        <f>SUM('[1]INFORME POR DIA'!D149)</f>
        <v>50</v>
      </c>
      <c r="D96" s="233">
        <f t="shared" si="15"/>
        <v>293</v>
      </c>
      <c r="E96" s="233">
        <f>SUM('[1]INFORME POR DIA'!F149)</f>
        <v>0</v>
      </c>
      <c r="F96" s="233">
        <f>SUM('[1]INFORME POR DIA'!I149)</f>
        <v>293</v>
      </c>
      <c r="G96" s="233">
        <f t="shared" si="16"/>
        <v>0</v>
      </c>
      <c r="H96" s="233">
        <f>SUM('[1]INFORME POR DIA'!AC149)</f>
        <v>0</v>
      </c>
      <c r="I96" s="233">
        <f>SUM('[1]INFORME POR DIA'!AD149)</f>
        <v>0</v>
      </c>
      <c r="J96" s="233">
        <f t="shared" si="17"/>
        <v>0</v>
      </c>
      <c r="K96" s="233">
        <f>SUM('[1]INFORME POR DIA'!AM149)</f>
        <v>0</v>
      </c>
      <c r="L96" s="317">
        <f>SUM('[1]INFORME POR DIA'!AN149)</f>
        <v>0</v>
      </c>
    </row>
    <row r="97" spans="1:14" ht="15.75" customHeight="1">
      <c r="A97" s="221" t="s">
        <v>28</v>
      </c>
      <c r="B97" s="233">
        <f>SUM('[1]INFORME POR DIA'!C150)</f>
        <v>384</v>
      </c>
      <c r="C97" s="233">
        <f>SUM('[1]INFORME POR DIA'!D150)</f>
        <v>0</v>
      </c>
      <c r="D97" s="233">
        <f t="shared" si="15"/>
        <v>351</v>
      </c>
      <c r="E97" s="233">
        <f>SUM('[1]INFORME POR DIA'!F150)</f>
        <v>243</v>
      </c>
      <c r="F97" s="233">
        <f>SUM('[1]INFORME POR DIA'!I150)</f>
        <v>108</v>
      </c>
      <c r="G97" s="233">
        <f t="shared" si="16"/>
        <v>0</v>
      </c>
      <c r="H97" s="233">
        <f>SUM('[1]INFORME POR DIA'!AC150)</f>
        <v>0</v>
      </c>
      <c r="I97" s="233">
        <f>SUM('[1]INFORME POR DIA'!AD150)</f>
        <v>0</v>
      </c>
      <c r="J97" s="233">
        <f t="shared" si="17"/>
        <v>0</v>
      </c>
      <c r="K97" s="233">
        <f>SUM('[1]INFORME POR DIA'!AM150)</f>
        <v>0</v>
      </c>
      <c r="L97" s="317">
        <f>SUM('[1]INFORME POR DIA'!AN150)</f>
        <v>0</v>
      </c>
    </row>
    <row r="98" spans="1:14" ht="15.75" customHeight="1" thickBot="1">
      <c r="A98" s="320" t="s">
        <v>215</v>
      </c>
      <c r="B98" s="321">
        <f>SUM('[1]INFORME POR DIA'!C151)</f>
        <v>24</v>
      </c>
      <c r="C98" s="321">
        <f>SUM('[1]INFORME POR DIA'!D151)</f>
        <v>0</v>
      </c>
      <c r="D98" s="321">
        <f t="shared" si="15"/>
        <v>23</v>
      </c>
      <c r="E98" s="321">
        <f>SUM('[1]INFORME POR DIA'!F151)</f>
        <v>0</v>
      </c>
      <c r="F98" s="321">
        <f>SUM('[1]INFORME POR DIA'!I151)</f>
        <v>23</v>
      </c>
      <c r="G98" s="321">
        <f t="shared" si="16"/>
        <v>0</v>
      </c>
      <c r="H98" s="321">
        <f>SUM('[1]INFORME POR DIA'!AC151)</f>
        <v>0</v>
      </c>
      <c r="I98" s="321">
        <f>SUM('[1]INFORME POR DIA'!AD151)</f>
        <v>0</v>
      </c>
      <c r="J98" s="321">
        <f t="shared" si="17"/>
        <v>0</v>
      </c>
      <c r="K98" s="321">
        <f>SUM('[1]INFORME POR DIA'!AM151)</f>
        <v>0</v>
      </c>
      <c r="L98" s="323">
        <f>SUM('[1]INFORME POR DIA'!AN151)</f>
        <v>0</v>
      </c>
    </row>
    <row r="99" spans="1:14">
      <c r="A99" s="246"/>
      <c r="B99" s="246"/>
      <c r="C99" s="246"/>
      <c r="D99" s="8"/>
      <c r="E99" s="8"/>
      <c r="F99" s="8"/>
    </row>
    <row r="100" spans="1:14">
      <c r="A100" s="246" t="s">
        <v>29</v>
      </c>
      <c r="B100" s="246"/>
      <c r="C100" s="246"/>
      <c r="D100" s="246"/>
      <c r="E100" s="246"/>
      <c r="F100" s="246"/>
    </row>
    <row r="101" spans="1:14">
      <c r="A101" s="242" t="s">
        <v>227</v>
      </c>
      <c r="B101" s="246"/>
      <c r="C101" s="246"/>
      <c r="D101" s="8"/>
      <c r="E101" s="8"/>
      <c r="F101" s="8"/>
    </row>
    <row r="102" spans="1:14">
      <c r="B102" s="6"/>
      <c r="C102" s="6"/>
      <c r="D102" s="6"/>
      <c r="E102" s="6"/>
      <c r="F102" s="6"/>
    </row>
    <row r="103" spans="1:14">
      <c r="A103" s="242"/>
      <c r="B103" s="6"/>
      <c r="C103" s="6"/>
      <c r="D103" s="6"/>
      <c r="E103" s="6"/>
      <c r="F103" s="6"/>
    </row>
    <row r="104" spans="1:14">
      <c r="A104" s="242"/>
      <c r="B104" s="6"/>
      <c r="C104" s="6"/>
      <c r="D104" s="6"/>
      <c r="E104" s="6"/>
      <c r="F104" s="6"/>
    </row>
    <row r="105" spans="1:14" ht="18.75" customHeight="1"/>
    <row r="106" spans="1:14" ht="20.25" customHeight="1">
      <c r="A106" s="7" t="s">
        <v>331</v>
      </c>
    </row>
    <row r="107" spans="1:14" ht="15.75" thickBot="1">
      <c r="A107" s="7"/>
    </row>
    <row r="108" spans="1:14">
      <c r="A108" s="328" t="s">
        <v>2</v>
      </c>
      <c r="B108" s="367" t="s">
        <v>3</v>
      </c>
      <c r="C108" s="367" t="s">
        <v>4</v>
      </c>
      <c r="D108" s="367" t="s">
        <v>5</v>
      </c>
      <c r="E108" s="367" t="s">
        <v>6</v>
      </c>
      <c r="F108" s="367" t="s">
        <v>7</v>
      </c>
      <c r="G108" s="370" t="s">
        <v>8</v>
      </c>
      <c r="H108" s="370"/>
      <c r="I108" s="370"/>
      <c r="J108" s="370" t="s">
        <v>9</v>
      </c>
      <c r="K108" s="370"/>
      <c r="L108" s="371"/>
    </row>
    <row r="109" spans="1:14">
      <c r="A109" s="329"/>
      <c r="B109" s="368"/>
      <c r="C109" s="368"/>
      <c r="D109" s="368"/>
      <c r="E109" s="368"/>
      <c r="F109" s="368"/>
      <c r="G109" s="372" t="s">
        <v>10</v>
      </c>
      <c r="H109" s="372" t="s">
        <v>6</v>
      </c>
      <c r="I109" s="372" t="s">
        <v>7</v>
      </c>
      <c r="J109" s="372" t="s">
        <v>10</v>
      </c>
      <c r="K109" s="372" t="s">
        <v>6</v>
      </c>
      <c r="L109" s="374" t="s">
        <v>7</v>
      </c>
    </row>
    <row r="110" spans="1:14" ht="15.75" thickBot="1">
      <c r="A110" s="330"/>
      <c r="B110" s="369"/>
      <c r="C110" s="369"/>
      <c r="D110" s="369"/>
      <c r="E110" s="369"/>
      <c r="F110" s="369"/>
      <c r="G110" s="373"/>
      <c r="H110" s="373"/>
      <c r="I110" s="373"/>
      <c r="J110" s="373"/>
      <c r="K110" s="373"/>
      <c r="L110" s="375"/>
    </row>
    <row r="111" spans="1:14" ht="18.75" customHeight="1" thickBot="1">
      <c r="A111" s="309" t="s">
        <v>11</v>
      </c>
      <c r="B111" s="310">
        <f t="shared" ref="B111:L111" si="18">SUM(B112,B130)</f>
        <v>13708</v>
      </c>
      <c r="C111" s="310">
        <f t="shared" si="18"/>
        <v>559</v>
      </c>
      <c r="D111" s="310">
        <f t="shared" si="18"/>
        <v>11757</v>
      </c>
      <c r="E111" s="310">
        <f t="shared" si="18"/>
        <v>2232</v>
      </c>
      <c r="F111" s="310">
        <f t="shared" si="18"/>
        <v>9525</v>
      </c>
      <c r="G111" s="310">
        <f t="shared" si="18"/>
        <v>422</v>
      </c>
      <c r="H111" s="310">
        <f t="shared" si="18"/>
        <v>218</v>
      </c>
      <c r="I111" s="310">
        <f t="shared" si="18"/>
        <v>204</v>
      </c>
      <c r="J111" s="310">
        <f t="shared" si="18"/>
        <v>378</v>
      </c>
      <c r="K111" s="310">
        <f t="shared" si="18"/>
        <v>111</v>
      </c>
      <c r="L111" s="311">
        <f t="shared" si="18"/>
        <v>267</v>
      </c>
      <c r="N111" s="27"/>
    </row>
    <row r="112" spans="1:14" ht="18.75" customHeight="1" thickBot="1">
      <c r="A112" s="312" t="s">
        <v>12</v>
      </c>
      <c r="B112" s="313">
        <f>SUM(B113:B129)</f>
        <v>6696</v>
      </c>
      <c r="C112" s="313">
        <f>SUM(C113:C129)</f>
        <v>270</v>
      </c>
      <c r="D112" s="313">
        <f>SUM(D113:D129)</f>
        <v>5626</v>
      </c>
      <c r="E112" s="313">
        <f>SUM(E113:E129)</f>
        <v>842</v>
      </c>
      <c r="F112" s="313">
        <f>SUM(F113:F129)</f>
        <v>4784</v>
      </c>
      <c r="G112" s="313">
        <f t="shared" ref="G112:L112" si="19">SUM(G113:G129)</f>
        <v>128</v>
      </c>
      <c r="H112" s="313">
        <f t="shared" si="19"/>
        <v>92</v>
      </c>
      <c r="I112" s="313">
        <f t="shared" si="19"/>
        <v>36</v>
      </c>
      <c r="J112" s="313">
        <f t="shared" si="19"/>
        <v>378</v>
      </c>
      <c r="K112" s="313">
        <f t="shared" si="19"/>
        <v>111</v>
      </c>
      <c r="L112" s="314">
        <f t="shared" si="19"/>
        <v>267</v>
      </c>
    </row>
    <row r="113" spans="1:12" ht="15.75" customHeight="1">
      <c r="A113" s="219" t="s">
        <v>13</v>
      </c>
      <c r="B113" s="348">
        <f>SUM('[1]INFORME POR DIA'!C1518)</f>
        <v>500</v>
      </c>
      <c r="C113" s="348">
        <f>SUM('[1]INFORME POR DIA'!D1518)</f>
        <v>0</v>
      </c>
      <c r="D113" s="233">
        <f t="shared" ref="D113:D127" si="20">SUM(E113:F113)</f>
        <v>421</v>
      </c>
      <c r="E113" s="233">
        <f>SUM('[1]INFORME POR DIA'!F1518)</f>
        <v>0</v>
      </c>
      <c r="F113" s="233">
        <f>SUM('[1]INFORME POR DIA'!I1518)</f>
        <v>421</v>
      </c>
      <c r="G113" s="233">
        <f t="shared" ref="G113:G127" si="21">SUM(H113:I113)</f>
        <v>0</v>
      </c>
      <c r="H113" s="233">
        <f>SUM('[1]INFORME POR DIA'!AC1518)</f>
        <v>0</v>
      </c>
      <c r="I113" s="233">
        <f>SUM('[1]INFORME POR DIA'!AD1518)</f>
        <v>0</v>
      </c>
      <c r="J113" s="233">
        <f t="shared" ref="J113:J127" si="22">SUM(K113:L113)</f>
        <v>0</v>
      </c>
      <c r="K113" s="233">
        <f>SUM('[1]INFORME POR DIA'!AM1518)</f>
        <v>0</v>
      </c>
      <c r="L113" s="349">
        <f>SUM('[1]INFORME POR DIA'!AN1518)</f>
        <v>0</v>
      </c>
    </row>
    <row r="114" spans="1:12" ht="15.75" customHeight="1">
      <c r="A114" s="220" t="s">
        <v>201</v>
      </c>
      <c r="B114" s="348">
        <f>SUM('[1]INFORME POR DIA'!C1519)</f>
        <v>450</v>
      </c>
      <c r="C114" s="348">
        <f>SUM('[1]INFORME POR DIA'!D1519)</f>
        <v>54</v>
      </c>
      <c r="D114" s="233">
        <f t="shared" si="20"/>
        <v>237</v>
      </c>
      <c r="E114" s="233">
        <f>SUM('[1]INFORME POR DIA'!F1519)</f>
        <v>0</v>
      </c>
      <c r="F114" s="233">
        <f>SUM('[1]INFORME POR DIA'!I1519)</f>
        <v>237</v>
      </c>
      <c r="G114" s="233">
        <f t="shared" si="21"/>
        <v>0</v>
      </c>
      <c r="H114" s="233">
        <f>SUM('[1]INFORME POR DIA'!AC1519)</f>
        <v>0</v>
      </c>
      <c r="I114" s="233">
        <f>SUM('[1]INFORME POR DIA'!AD1519)</f>
        <v>0</v>
      </c>
      <c r="J114" s="233">
        <f t="shared" si="22"/>
        <v>0</v>
      </c>
      <c r="K114" s="233">
        <f>SUM('[1]INFORME POR DIA'!AM1519)</f>
        <v>0</v>
      </c>
      <c r="L114" s="350">
        <f>SUM('[1]INFORME POR DIA'!AN1519)</f>
        <v>0</v>
      </c>
    </row>
    <row r="115" spans="1:12" ht="15.75" customHeight="1">
      <c r="A115" s="220" t="s">
        <v>202</v>
      </c>
      <c r="B115" s="348">
        <f>SUM('[1]INFORME POR DIA'!C1520)</f>
        <v>36</v>
      </c>
      <c r="C115" s="348">
        <f>SUM('[1]INFORME POR DIA'!D1520)</f>
        <v>0</v>
      </c>
      <c r="D115" s="233">
        <f t="shared" si="20"/>
        <v>32</v>
      </c>
      <c r="E115" s="233">
        <f>SUM('[1]INFORME POR DIA'!F1520)</f>
        <v>0</v>
      </c>
      <c r="F115" s="233">
        <f>SUM('[1]INFORME POR DIA'!I1520)</f>
        <v>32</v>
      </c>
      <c r="G115" s="233">
        <f t="shared" si="21"/>
        <v>0</v>
      </c>
      <c r="H115" s="233">
        <f>SUM('[1]INFORME POR DIA'!AC1520)</f>
        <v>0</v>
      </c>
      <c r="I115" s="233">
        <f>SUM('[1]INFORME POR DIA'!AD1520)</f>
        <v>0</v>
      </c>
      <c r="J115" s="233">
        <f t="shared" si="22"/>
        <v>0</v>
      </c>
      <c r="K115" s="233">
        <f>SUM('[1]INFORME POR DIA'!AM1520)</f>
        <v>0</v>
      </c>
      <c r="L115" s="350">
        <f>SUM('[1]INFORME POR DIA'!AN1520)</f>
        <v>0</v>
      </c>
    </row>
    <row r="116" spans="1:12" ht="15.75" customHeight="1">
      <c r="A116" s="220" t="s">
        <v>203</v>
      </c>
      <c r="B116" s="348">
        <f>SUM('[1]INFORME POR DIA'!C1521)</f>
        <v>40</v>
      </c>
      <c r="C116" s="348">
        <f>SUM('[1]INFORME POR DIA'!D1521)</f>
        <v>0</v>
      </c>
      <c r="D116" s="233">
        <f t="shared" si="20"/>
        <v>30</v>
      </c>
      <c r="E116" s="233">
        <f>SUM('[1]INFORME POR DIA'!F1521)</f>
        <v>0</v>
      </c>
      <c r="F116" s="233">
        <f>SUM('[1]INFORME POR DIA'!I1521)</f>
        <v>30</v>
      </c>
      <c r="G116" s="233">
        <f t="shared" si="21"/>
        <v>0</v>
      </c>
      <c r="H116" s="233">
        <f>SUM('[1]INFORME POR DIA'!AC1521)</f>
        <v>0</v>
      </c>
      <c r="I116" s="233">
        <f>SUM('[1]INFORME POR DIA'!AD1521)</f>
        <v>0</v>
      </c>
      <c r="J116" s="233">
        <f t="shared" si="22"/>
        <v>30</v>
      </c>
      <c r="K116" s="233">
        <f>SUM('[1]INFORME POR DIA'!AM1521)</f>
        <v>0</v>
      </c>
      <c r="L116" s="350">
        <f>SUM('[1]INFORME POR DIA'!AN1521)</f>
        <v>30</v>
      </c>
    </row>
    <row r="117" spans="1:12" ht="15.75" customHeight="1">
      <c r="A117" s="220" t="s">
        <v>204</v>
      </c>
      <c r="B117" s="348">
        <f>SUM('[1]INFORME POR DIA'!C1522)</f>
        <v>68</v>
      </c>
      <c r="C117" s="348">
        <f>SUM('[1]INFORME POR DIA'!D1522)</f>
        <v>0</v>
      </c>
      <c r="D117" s="233">
        <f t="shared" si="20"/>
        <v>33</v>
      </c>
      <c r="E117" s="233">
        <f>SUM('[1]INFORME POR DIA'!F1522)</f>
        <v>0</v>
      </c>
      <c r="F117" s="233">
        <f>SUM('[1]INFORME POR DIA'!I1522)</f>
        <v>33</v>
      </c>
      <c r="G117" s="233">
        <f t="shared" si="21"/>
        <v>0</v>
      </c>
      <c r="H117" s="233">
        <f>SUM('[1]INFORME POR DIA'!AC1522)</f>
        <v>0</v>
      </c>
      <c r="I117" s="233">
        <f>SUM('[1]INFORME POR DIA'!AD1522)</f>
        <v>0</v>
      </c>
      <c r="J117" s="233">
        <f t="shared" si="22"/>
        <v>0</v>
      </c>
      <c r="K117" s="233">
        <f>SUM('[1]INFORME POR DIA'!AM1522)</f>
        <v>0</v>
      </c>
      <c r="L117" s="350">
        <f>SUM('[1]INFORME POR DIA'!AN1522)</f>
        <v>0</v>
      </c>
    </row>
    <row r="118" spans="1:12" ht="15.75" customHeight="1">
      <c r="A118" s="220" t="s">
        <v>205</v>
      </c>
      <c r="B118" s="348">
        <f>SUM('[1]INFORME POR DIA'!C1523)</f>
        <v>108</v>
      </c>
      <c r="C118" s="348">
        <f>SUM('[1]INFORME POR DIA'!D1523)</f>
        <v>0</v>
      </c>
      <c r="D118" s="233">
        <f t="shared" si="20"/>
        <v>53</v>
      </c>
      <c r="E118" s="233">
        <f>SUM('[1]INFORME POR DIA'!F1523)</f>
        <v>38</v>
      </c>
      <c r="F118" s="233">
        <f>SUM('[1]INFORME POR DIA'!I1523)</f>
        <v>15</v>
      </c>
      <c r="G118" s="233">
        <f t="shared" si="21"/>
        <v>1</v>
      </c>
      <c r="H118" s="233">
        <f>SUM('[1]INFORME POR DIA'!AC1523)</f>
        <v>1</v>
      </c>
      <c r="I118" s="233">
        <f>SUM('[1]INFORME POR DIA'!AD1523)</f>
        <v>0</v>
      </c>
      <c r="J118" s="233">
        <f t="shared" si="22"/>
        <v>7</v>
      </c>
      <c r="K118" s="233">
        <f>SUM('[1]INFORME POR DIA'!AM1523)</f>
        <v>4</v>
      </c>
      <c r="L118" s="350">
        <f>SUM('[1]INFORME POR DIA'!AN1523)</f>
        <v>3</v>
      </c>
    </row>
    <row r="119" spans="1:12" ht="15.75" customHeight="1">
      <c r="A119" s="220" t="s">
        <v>220</v>
      </c>
      <c r="B119" s="348">
        <f>SUM('[1]INFORME POR DIA'!C1524)</f>
        <v>705</v>
      </c>
      <c r="C119" s="348">
        <f>SUM('[1]INFORME POR DIA'!D1524)</f>
        <v>8</v>
      </c>
      <c r="D119" s="233">
        <f t="shared" si="20"/>
        <v>683</v>
      </c>
      <c r="E119" s="233">
        <f>SUM('[1]INFORME POR DIA'!F1524)</f>
        <v>484</v>
      </c>
      <c r="F119" s="233">
        <f>SUM('[1]INFORME POR DIA'!I1524)</f>
        <v>199</v>
      </c>
      <c r="G119" s="233">
        <f t="shared" si="21"/>
        <v>82</v>
      </c>
      <c r="H119" s="233">
        <f>SUM('[1]INFORME POR DIA'!AC1524)</f>
        <v>77</v>
      </c>
      <c r="I119" s="233">
        <f>SUM('[1]INFORME POR DIA'!AD1524)</f>
        <v>5</v>
      </c>
      <c r="J119" s="233">
        <f t="shared" si="22"/>
        <v>0</v>
      </c>
      <c r="K119" s="233">
        <f>SUM('[1]INFORME POR DIA'!AM1524)</f>
        <v>0</v>
      </c>
      <c r="L119" s="350">
        <f>SUM('[1]INFORME POR DIA'!AN1524)</f>
        <v>0</v>
      </c>
    </row>
    <row r="120" spans="1:12" ht="15.75" customHeight="1">
      <c r="A120" s="220" t="s">
        <v>314</v>
      </c>
      <c r="B120" s="348">
        <f>SUM('[1]INFORME POR DIA'!C1525)</f>
        <v>404</v>
      </c>
      <c r="C120" s="348">
        <f>SUM('[1]INFORME POR DIA'!D1525)</f>
        <v>2</v>
      </c>
      <c r="D120" s="233">
        <f t="shared" si="20"/>
        <v>337</v>
      </c>
      <c r="E120" s="233">
        <f>SUM('[1]INFORME POR DIA'!F1525)</f>
        <v>14</v>
      </c>
      <c r="F120" s="233">
        <f>SUM('[1]INFORME POR DIA'!I1525)</f>
        <v>323</v>
      </c>
      <c r="G120" s="233">
        <f t="shared" si="21"/>
        <v>1</v>
      </c>
      <c r="H120" s="233">
        <f>SUM('[1]INFORME POR DIA'!AC1525)</f>
        <v>1</v>
      </c>
      <c r="I120" s="233">
        <f>SUM('[1]INFORME POR DIA'!AD1525)</f>
        <v>0</v>
      </c>
      <c r="J120" s="233">
        <f t="shared" si="22"/>
        <v>0</v>
      </c>
      <c r="K120" s="233">
        <f>SUM('[1]INFORME POR DIA'!AM1525)</f>
        <v>0</v>
      </c>
      <c r="L120" s="350">
        <f>SUM('[1]INFORME POR DIA'!AN1525)</f>
        <v>0</v>
      </c>
    </row>
    <row r="121" spans="1:12" ht="15.75" customHeight="1">
      <c r="A121" s="220" t="s">
        <v>221</v>
      </c>
      <c r="B121" s="348">
        <f>SUM('[1]INFORME POR DIA'!C1526)</f>
        <v>292</v>
      </c>
      <c r="C121" s="348">
        <f>SUM('[1]INFORME POR DIA'!D1526)</f>
        <v>3</v>
      </c>
      <c r="D121" s="233">
        <f t="shared" si="20"/>
        <v>286</v>
      </c>
      <c r="E121" s="233">
        <f>SUM('[1]INFORME POR DIA'!F1526)</f>
        <v>0</v>
      </c>
      <c r="F121" s="233">
        <f>SUM('[1]INFORME POR DIA'!I1526)</f>
        <v>286</v>
      </c>
      <c r="G121" s="233">
        <f t="shared" si="21"/>
        <v>0</v>
      </c>
      <c r="H121" s="233">
        <f>SUM('[1]INFORME POR DIA'!AC1526)</f>
        <v>0</v>
      </c>
      <c r="I121" s="233">
        <f>SUM('[1]INFORME POR DIA'!AD1526)</f>
        <v>0</v>
      </c>
      <c r="J121" s="233">
        <f t="shared" si="22"/>
        <v>0</v>
      </c>
      <c r="K121" s="233">
        <f>SUM('[1]INFORME POR DIA'!AM1526)</f>
        <v>0</v>
      </c>
      <c r="L121" s="350">
        <f>SUM('[1]INFORME POR DIA'!AN1526)</f>
        <v>0</v>
      </c>
    </row>
    <row r="122" spans="1:12" ht="15.75" customHeight="1">
      <c r="A122" s="220" t="s">
        <v>206</v>
      </c>
      <c r="B122" s="348">
        <f>SUM('[1]INFORME POR DIA'!C1527)</f>
        <v>1414</v>
      </c>
      <c r="C122" s="348">
        <f>SUM('[1]INFORME POR DIA'!D1527)</f>
        <v>0</v>
      </c>
      <c r="D122" s="233">
        <f t="shared" si="20"/>
        <v>1231</v>
      </c>
      <c r="E122" s="233">
        <f>SUM('[1]INFORME POR DIA'!F1527)</f>
        <v>199</v>
      </c>
      <c r="F122" s="233">
        <f>SUM('[1]INFORME POR DIA'!I1527)</f>
        <v>1032</v>
      </c>
      <c r="G122" s="233">
        <f t="shared" si="21"/>
        <v>26</v>
      </c>
      <c r="H122" s="233">
        <f>SUM('[1]INFORME POR DIA'!AC1527)</f>
        <v>0</v>
      </c>
      <c r="I122" s="233">
        <f>SUM('[1]INFORME POR DIA'!AD1527)</f>
        <v>26</v>
      </c>
      <c r="J122" s="233">
        <f t="shared" si="22"/>
        <v>0</v>
      </c>
      <c r="K122" s="233">
        <f>SUM('[1]INFORME POR DIA'!AM1527)</f>
        <v>0</v>
      </c>
      <c r="L122" s="350">
        <f>SUM('[1]INFORME POR DIA'!AN1527)</f>
        <v>0</v>
      </c>
    </row>
    <row r="123" spans="1:12" ht="15.75" customHeight="1">
      <c r="A123" s="221" t="s">
        <v>14</v>
      </c>
      <c r="B123" s="348">
        <f>SUM('[1]INFORME POR DIA'!C1528)</f>
        <v>516</v>
      </c>
      <c r="C123" s="348">
        <f>SUM('[1]INFORME POR DIA'!D1528)</f>
        <v>47</v>
      </c>
      <c r="D123" s="233">
        <f t="shared" si="20"/>
        <v>457</v>
      </c>
      <c r="E123" s="233">
        <f>SUM('[1]INFORME POR DIA'!F1528)</f>
        <v>0</v>
      </c>
      <c r="F123" s="233">
        <f>SUM('[1]INFORME POR DIA'!I1528)</f>
        <v>457</v>
      </c>
      <c r="G123" s="233">
        <f t="shared" si="21"/>
        <v>0</v>
      </c>
      <c r="H123" s="233">
        <f>SUM('[1]INFORME POR DIA'!AC1528)</f>
        <v>0</v>
      </c>
      <c r="I123" s="233">
        <f>SUM('[1]INFORME POR DIA'!AD1528)</f>
        <v>0</v>
      </c>
      <c r="J123" s="233">
        <f t="shared" si="22"/>
        <v>0</v>
      </c>
      <c r="K123" s="233">
        <f>SUM('[1]INFORME POR DIA'!AM1528)</f>
        <v>0</v>
      </c>
      <c r="L123" s="350">
        <f>SUM('[1]INFORME POR DIA'!AN1528)</f>
        <v>0</v>
      </c>
    </row>
    <row r="124" spans="1:12" ht="15.75" customHeight="1">
      <c r="A124" s="221" t="s">
        <v>15</v>
      </c>
      <c r="B124" s="348">
        <f>SUM('[1]INFORME POR DIA'!C1529)</f>
        <v>320</v>
      </c>
      <c r="C124" s="348">
        <f>SUM('[1]INFORME POR DIA'!D1529)</f>
        <v>82</v>
      </c>
      <c r="D124" s="233">
        <f t="shared" si="20"/>
        <v>220</v>
      </c>
      <c r="E124" s="233">
        <f>SUM('[1]INFORME POR DIA'!F1529)</f>
        <v>0</v>
      </c>
      <c r="F124" s="233">
        <f>SUM('[1]INFORME POR DIA'!I1529)</f>
        <v>220</v>
      </c>
      <c r="G124" s="233">
        <f t="shared" si="21"/>
        <v>0</v>
      </c>
      <c r="H124" s="233">
        <f>SUM('[1]INFORME POR DIA'!AC1529)</f>
        <v>0</v>
      </c>
      <c r="I124" s="233">
        <f>SUM('[1]INFORME POR DIA'!AD1529)</f>
        <v>0</v>
      </c>
      <c r="J124" s="233">
        <f t="shared" si="22"/>
        <v>0</v>
      </c>
      <c r="K124" s="233">
        <f>SUM('[1]INFORME POR DIA'!AM1529)</f>
        <v>0</v>
      </c>
      <c r="L124" s="350">
        <f>SUM('[1]INFORME POR DIA'!AN1529)</f>
        <v>0</v>
      </c>
    </row>
    <row r="125" spans="1:12" ht="15.75" customHeight="1">
      <c r="A125" s="221" t="s">
        <v>16</v>
      </c>
      <c r="B125" s="348">
        <f>SUM('[1]INFORME POR DIA'!C1530)</f>
        <v>296</v>
      </c>
      <c r="C125" s="348">
        <f>SUM('[1]INFORME POR DIA'!D1530)</f>
        <v>9</v>
      </c>
      <c r="D125" s="233">
        <f t="shared" si="20"/>
        <v>281</v>
      </c>
      <c r="E125" s="233">
        <f>SUM('[1]INFORME POR DIA'!F1530)</f>
        <v>0</v>
      </c>
      <c r="F125" s="233">
        <f>SUM('[1]INFORME POR DIA'!I1530)</f>
        <v>281</v>
      </c>
      <c r="G125" s="233">
        <f t="shared" si="21"/>
        <v>0</v>
      </c>
      <c r="H125" s="233">
        <f>SUM('[1]INFORME POR DIA'!AC1530)</f>
        <v>0</v>
      </c>
      <c r="I125" s="233">
        <f>SUM('[1]INFORME POR DIA'!AD1530)</f>
        <v>0</v>
      </c>
      <c r="J125" s="233">
        <f t="shared" si="22"/>
        <v>0</v>
      </c>
      <c r="K125" s="233">
        <f>SUM('[1]INFORME POR DIA'!AM1530)</f>
        <v>0</v>
      </c>
      <c r="L125" s="350">
        <f>SUM('[1]INFORME POR DIA'!AN1530)</f>
        <v>0</v>
      </c>
    </row>
    <row r="126" spans="1:12" ht="15.75" customHeight="1">
      <c r="A126" s="222" t="s">
        <v>17</v>
      </c>
      <c r="B126" s="348">
        <f>SUM('[1]INFORME POR DIA'!C1531)</f>
        <v>516</v>
      </c>
      <c r="C126" s="348">
        <f>SUM('[1]INFORME POR DIA'!D1531)</f>
        <v>3</v>
      </c>
      <c r="D126" s="236">
        <f t="shared" si="20"/>
        <v>494</v>
      </c>
      <c r="E126" s="233">
        <f>SUM('[1]INFORME POR DIA'!F1531)</f>
        <v>0</v>
      </c>
      <c r="F126" s="233">
        <f>SUM('[1]INFORME POR DIA'!I1531)</f>
        <v>494</v>
      </c>
      <c r="G126" s="236">
        <f t="shared" si="21"/>
        <v>0</v>
      </c>
      <c r="H126" s="233">
        <f>SUM('[1]INFORME POR DIA'!AC1531)</f>
        <v>0</v>
      </c>
      <c r="I126" s="233">
        <f>SUM('[1]INFORME POR DIA'!AD1531)</f>
        <v>0</v>
      </c>
      <c r="J126" s="236">
        <f t="shared" si="22"/>
        <v>0</v>
      </c>
      <c r="K126" s="233">
        <f>SUM('[1]INFORME POR DIA'!AM1531)</f>
        <v>0</v>
      </c>
      <c r="L126" s="350">
        <f>SUM('[1]INFORME POR DIA'!AN1531)</f>
        <v>0</v>
      </c>
    </row>
    <row r="127" spans="1:12" ht="15.75" customHeight="1">
      <c r="A127" s="318" t="s">
        <v>317</v>
      </c>
      <c r="B127" s="348">
        <f>SUM('[1]INFORME POR DIA'!C1532)</f>
        <v>529</v>
      </c>
      <c r="C127" s="348">
        <f>SUM('[1]INFORME POR DIA'!D1532)</f>
        <v>20</v>
      </c>
      <c r="D127" s="331">
        <f t="shared" si="20"/>
        <v>479</v>
      </c>
      <c r="E127" s="233">
        <f>SUM('[1]INFORME POR DIA'!F1532)</f>
        <v>0</v>
      </c>
      <c r="F127" s="233">
        <f>SUM('[1]INFORME POR DIA'!I1532)</f>
        <v>479</v>
      </c>
      <c r="G127" s="331">
        <f t="shared" si="21"/>
        <v>0</v>
      </c>
      <c r="H127" s="233">
        <f>SUM('[1]INFORME POR DIA'!AC1532)</f>
        <v>0</v>
      </c>
      <c r="I127" s="233">
        <f>SUM('[1]INFORME POR DIA'!AD1532)</f>
        <v>0</v>
      </c>
      <c r="J127" s="331">
        <f t="shared" si="22"/>
        <v>0</v>
      </c>
      <c r="K127" s="233">
        <f>SUM('[1]INFORME POR DIA'!AM1532)</f>
        <v>0</v>
      </c>
      <c r="L127" s="350">
        <f>SUM('[1]INFORME POR DIA'!AN1532)</f>
        <v>0</v>
      </c>
    </row>
    <row r="128" spans="1:12" ht="15.75" customHeight="1">
      <c r="A128" s="319" t="s">
        <v>207</v>
      </c>
      <c r="B128" s="348">
        <f>SUM('[1]INFORME POR DIA'!C1533)</f>
        <v>476</v>
      </c>
      <c r="C128" s="348">
        <f>SUM('[1]INFORME POR DIA'!D1533)</f>
        <v>42</v>
      </c>
      <c r="D128" s="331">
        <f>SUM(E128:F128)</f>
        <v>341</v>
      </c>
      <c r="E128" s="233">
        <f>SUM('[1]INFORME POR DIA'!F1533)</f>
        <v>107</v>
      </c>
      <c r="F128" s="233">
        <f>SUM('[1]INFORME POR DIA'!I1533)</f>
        <v>234</v>
      </c>
      <c r="G128" s="331">
        <f>SUM(H128:I128)</f>
        <v>18</v>
      </c>
      <c r="H128" s="233">
        <f>SUM('[1]INFORME POR DIA'!AC1533)</f>
        <v>13</v>
      </c>
      <c r="I128" s="233">
        <f>SUM('[1]INFORME POR DIA'!AD1533)</f>
        <v>5</v>
      </c>
      <c r="J128" s="331">
        <f>SUM(K128:L128)</f>
        <v>341</v>
      </c>
      <c r="K128" s="233">
        <f>SUM('[1]INFORME POR DIA'!AM1533)</f>
        <v>107</v>
      </c>
      <c r="L128" s="350">
        <f>SUM('[1]INFORME POR DIA'!AN1533)</f>
        <v>234</v>
      </c>
    </row>
    <row r="129" spans="1:12" ht="15.75" customHeight="1" thickBot="1">
      <c r="A129" s="220" t="s">
        <v>315</v>
      </c>
      <c r="B129" s="348">
        <f>SUM('[1]INFORME POR DIA'!C1534)</f>
        <v>26</v>
      </c>
      <c r="C129" s="348">
        <f>SUM('[1]INFORME POR DIA'!D1534)</f>
        <v>0</v>
      </c>
      <c r="D129" s="233">
        <f>SUM(E129:F129)</f>
        <v>11</v>
      </c>
      <c r="E129" s="233">
        <f>SUM('[1]INFORME POR DIA'!F1534)</f>
        <v>0</v>
      </c>
      <c r="F129" s="233">
        <f>SUM('[1]INFORME POR DIA'!I1534)</f>
        <v>11</v>
      </c>
      <c r="G129" s="233">
        <f>SUM(H129:I129)</f>
        <v>0</v>
      </c>
      <c r="H129" s="233">
        <f>SUM('[1]INFORME POR DIA'!AC1534)</f>
        <v>0</v>
      </c>
      <c r="I129" s="233">
        <f>SUM('[1]INFORME POR DIA'!AD1534)</f>
        <v>0</v>
      </c>
      <c r="J129" s="233">
        <f>SUM(K129:L129)</f>
        <v>0</v>
      </c>
      <c r="K129" s="233">
        <f>SUM('[1]INFORME POR DIA'!AM1534)</f>
        <v>0</v>
      </c>
      <c r="L129" s="351">
        <f>SUM('[1]INFORME POR DIA'!AN1534)</f>
        <v>0</v>
      </c>
    </row>
    <row r="130" spans="1:12" ht="18" customHeight="1" thickBot="1">
      <c r="A130" s="312" t="s">
        <v>18</v>
      </c>
      <c r="B130" s="332">
        <f>SUM(B131:B150)</f>
        <v>7012</v>
      </c>
      <c r="C130" s="332">
        <f t="shared" ref="C130:L130" si="23">SUM(C131:C150)</f>
        <v>289</v>
      </c>
      <c r="D130" s="332">
        <f t="shared" si="23"/>
        <v>6131</v>
      </c>
      <c r="E130" s="332">
        <f t="shared" si="23"/>
        <v>1390</v>
      </c>
      <c r="F130" s="332">
        <f t="shared" si="23"/>
        <v>4741</v>
      </c>
      <c r="G130" s="332">
        <f t="shared" si="23"/>
        <v>294</v>
      </c>
      <c r="H130" s="332">
        <f t="shared" si="23"/>
        <v>126</v>
      </c>
      <c r="I130" s="332">
        <f t="shared" si="23"/>
        <v>168</v>
      </c>
      <c r="J130" s="332">
        <f>SUM(J131:J150)</f>
        <v>0</v>
      </c>
      <c r="K130" s="332">
        <f t="shared" si="23"/>
        <v>0</v>
      </c>
      <c r="L130" s="333">
        <f t="shared" si="23"/>
        <v>0</v>
      </c>
    </row>
    <row r="131" spans="1:12" ht="15.75" customHeight="1">
      <c r="A131" s="221" t="s">
        <v>19</v>
      </c>
      <c r="B131" s="348">
        <f>SUM('[1]INFORME POR DIA'!C1536)</f>
        <v>534</v>
      </c>
      <c r="C131" s="348">
        <f>SUM('[1]INFORME POR DIA'!D1536)</f>
        <v>22</v>
      </c>
      <c r="D131" s="233">
        <f t="shared" ref="D131:D149" si="24">SUM(E131:F131)</f>
        <v>462</v>
      </c>
      <c r="E131" s="233">
        <f>SUM('[1]INFORME POR DIA'!F1536)</f>
        <v>0</v>
      </c>
      <c r="F131" s="233">
        <f>SUM('[1]INFORME POR DIA'!I1536)</f>
        <v>462</v>
      </c>
      <c r="G131" s="233">
        <f t="shared" ref="G131:G149" si="25">SUM(H131:I131)</f>
        <v>0</v>
      </c>
      <c r="H131" s="233">
        <f>SUM('[1]INFORME POR DIA'!AC1536)</f>
        <v>0</v>
      </c>
      <c r="I131" s="233">
        <f>SUM('[1]INFORME POR DIA'!AD1536)</f>
        <v>0</v>
      </c>
      <c r="J131" s="233">
        <f t="shared" ref="J131:J137" si="26">SUM(K131:L131)</f>
        <v>0</v>
      </c>
      <c r="K131" s="233">
        <f>SUM('[1]INFORME POR DIA'!AM1536)</f>
        <v>0</v>
      </c>
      <c r="L131" s="350">
        <f>SUM('[1]INFORME POR DIA'!AN1536)</f>
        <v>0</v>
      </c>
    </row>
    <row r="132" spans="1:12" ht="15.75" customHeight="1">
      <c r="A132" s="221" t="s">
        <v>20</v>
      </c>
      <c r="B132" s="348">
        <f>SUM('[1]INFORME POR DIA'!C1537)</f>
        <v>676</v>
      </c>
      <c r="C132" s="348">
        <f>SUM('[1]INFORME POR DIA'!D1537)</f>
        <v>7</v>
      </c>
      <c r="D132" s="233">
        <f t="shared" si="24"/>
        <v>617</v>
      </c>
      <c r="E132" s="233">
        <f>SUM('[1]INFORME POR DIA'!F1537)</f>
        <v>434</v>
      </c>
      <c r="F132" s="233">
        <f>SUM('[1]INFORME POR DIA'!I1537)</f>
        <v>183</v>
      </c>
      <c r="G132" s="233">
        <f t="shared" si="25"/>
        <v>25</v>
      </c>
      <c r="H132" s="233">
        <f>SUM('[1]INFORME POR DIA'!AC1537)</f>
        <v>24</v>
      </c>
      <c r="I132" s="233">
        <f>SUM('[1]INFORME POR DIA'!AD1537)</f>
        <v>1</v>
      </c>
      <c r="J132" s="233">
        <f t="shared" si="26"/>
        <v>0</v>
      </c>
      <c r="K132" s="233">
        <f>SUM('[1]INFORME POR DIA'!AM1537)</f>
        <v>0</v>
      </c>
      <c r="L132" s="350">
        <f>SUM('[1]INFORME POR DIA'!AN1537)</f>
        <v>0</v>
      </c>
    </row>
    <row r="133" spans="1:12" ht="15.75" customHeight="1">
      <c r="A133" s="221" t="s">
        <v>21</v>
      </c>
      <c r="B133" s="348">
        <f>SUM('[1]INFORME POR DIA'!C1538)</f>
        <v>280</v>
      </c>
      <c r="C133" s="348">
        <f>SUM('[1]INFORME POR DIA'!D1538)</f>
        <v>0</v>
      </c>
      <c r="D133" s="233">
        <f t="shared" si="24"/>
        <v>273</v>
      </c>
      <c r="E133" s="233">
        <f>SUM('[1]INFORME POR DIA'!F1538)</f>
        <v>0</v>
      </c>
      <c r="F133" s="233">
        <f>SUM('[1]INFORME POR DIA'!I1538)</f>
        <v>273</v>
      </c>
      <c r="G133" s="233">
        <f t="shared" si="25"/>
        <v>0</v>
      </c>
      <c r="H133" s="233">
        <f>SUM('[1]INFORME POR DIA'!AC1538)</f>
        <v>0</v>
      </c>
      <c r="I133" s="233">
        <f>SUM('[1]INFORME POR DIA'!AD1538)</f>
        <v>0</v>
      </c>
      <c r="J133" s="233">
        <f t="shared" si="26"/>
        <v>0</v>
      </c>
      <c r="K133" s="233">
        <f>SUM('[1]INFORME POR DIA'!AM1538)</f>
        <v>0</v>
      </c>
      <c r="L133" s="350">
        <f>SUM('[1]INFORME POR DIA'!AN1538)</f>
        <v>0</v>
      </c>
    </row>
    <row r="134" spans="1:12" ht="15.75" customHeight="1">
      <c r="A134" s="221" t="s">
        <v>22</v>
      </c>
      <c r="B134" s="348">
        <f>SUM('[1]INFORME POR DIA'!C1539)</f>
        <v>224</v>
      </c>
      <c r="C134" s="348">
        <f>SUM('[1]INFORME POR DIA'!D1539)</f>
        <v>4</v>
      </c>
      <c r="D134" s="233">
        <f t="shared" si="24"/>
        <v>216</v>
      </c>
      <c r="E134" s="233">
        <f>SUM('[1]INFORME POR DIA'!F1539)</f>
        <v>0</v>
      </c>
      <c r="F134" s="233">
        <f>SUM('[1]INFORME POR DIA'!I1539)</f>
        <v>216</v>
      </c>
      <c r="G134" s="233">
        <f t="shared" si="25"/>
        <v>0</v>
      </c>
      <c r="H134" s="233">
        <f>SUM('[1]INFORME POR DIA'!AC1539)</f>
        <v>0</v>
      </c>
      <c r="I134" s="233">
        <f>SUM('[1]INFORME POR DIA'!AD1539)</f>
        <v>0</v>
      </c>
      <c r="J134" s="233">
        <f t="shared" si="26"/>
        <v>0</v>
      </c>
      <c r="K134" s="233">
        <f>SUM('[1]INFORME POR DIA'!AM1539)</f>
        <v>0</v>
      </c>
      <c r="L134" s="350">
        <f>SUM('[1]INFORME POR DIA'!AN1539)</f>
        <v>0</v>
      </c>
    </row>
    <row r="135" spans="1:12" ht="15.75" customHeight="1">
      <c r="A135" s="220" t="s">
        <v>208</v>
      </c>
      <c r="B135" s="348">
        <f>SUM('[1]INFORME POR DIA'!C1540)</f>
        <v>192</v>
      </c>
      <c r="C135" s="348">
        <f>SUM('[1]INFORME POR DIA'!D1540)</f>
        <v>0</v>
      </c>
      <c r="D135" s="233">
        <f t="shared" si="24"/>
        <v>189</v>
      </c>
      <c r="E135" s="233">
        <f>SUM('[1]INFORME POR DIA'!F1540)</f>
        <v>0</v>
      </c>
      <c r="F135" s="233">
        <f>SUM('[1]INFORME POR DIA'!I1540)</f>
        <v>189</v>
      </c>
      <c r="G135" s="233">
        <f t="shared" si="25"/>
        <v>0</v>
      </c>
      <c r="H135" s="233">
        <f>SUM('[1]INFORME POR DIA'!AC1540)</f>
        <v>0</v>
      </c>
      <c r="I135" s="233">
        <f>SUM('[1]INFORME POR DIA'!AD1540)</f>
        <v>0</v>
      </c>
      <c r="J135" s="233">
        <f t="shared" si="26"/>
        <v>0</v>
      </c>
      <c r="K135" s="233">
        <f>SUM('[1]INFORME POR DIA'!AM1540)</f>
        <v>0</v>
      </c>
      <c r="L135" s="350">
        <f>SUM('[1]INFORME POR DIA'!AN1540)</f>
        <v>0</v>
      </c>
    </row>
    <row r="136" spans="1:12" ht="15.75" customHeight="1">
      <c r="A136" s="220" t="s">
        <v>222</v>
      </c>
      <c r="B136" s="348">
        <f>SUM('[1]INFORME POR DIA'!C1541)</f>
        <v>528</v>
      </c>
      <c r="C136" s="348">
        <f>SUM('[1]INFORME POR DIA'!D1541)</f>
        <v>16</v>
      </c>
      <c r="D136" s="233">
        <f t="shared" si="24"/>
        <v>466</v>
      </c>
      <c r="E136" s="233">
        <f>SUM('[1]INFORME POR DIA'!F1541)</f>
        <v>86</v>
      </c>
      <c r="F136" s="233">
        <f>SUM('[1]INFORME POR DIA'!I1541)</f>
        <v>380</v>
      </c>
      <c r="G136" s="233">
        <f t="shared" si="25"/>
        <v>248</v>
      </c>
      <c r="H136" s="233">
        <f>SUM('[1]INFORME POR DIA'!AC1541)</f>
        <v>86</v>
      </c>
      <c r="I136" s="233">
        <f>SUM('[1]INFORME POR DIA'!AD1541)</f>
        <v>162</v>
      </c>
      <c r="J136" s="233">
        <f t="shared" si="26"/>
        <v>0</v>
      </c>
      <c r="K136" s="233">
        <f>SUM('[1]INFORME POR DIA'!AM1541)</f>
        <v>0</v>
      </c>
      <c r="L136" s="350">
        <f>SUM('[1]INFORME POR DIA'!AN1541)</f>
        <v>0</v>
      </c>
    </row>
    <row r="137" spans="1:12" ht="15.75" customHeight="1">
      <c r="A137" s="221" t="s">
        <v>23</v>
      </c>
      <c r="B137" s="348">
        <f>SUM('[1]INFORME POR DIA'!C1542)</f>
        <v>246</v>
      </c>
      <c r="C137" s="348">
        <f>SUM('[1]INFORME POR DIA'!D1542)</f>
        <v>0</v>
      </c>
      <c r="D137" s="233">
        <f t="shared" si="24"/>
        <v>225</v>
      </c>
      <c r="E137" s="233">
        <f>SUM('[1]INFORME POR DIA'!F1542)</f>
        <v>207</v>
      </c>
      <c r="F137" s="233">
        <f>SUM('[1]INFORME POR DIA'!I1542)</f>
        <v>18</v>
      </c>
      <c r="G137" s="233">
        <f t="shared" si="25"/>
        <v>0</v>
      </c>
      <c r="H137" s="233">
        <f>SUM('[1]INFORME POR DIA'!AC1542)</f>
        <v>0</v>
      </c>
      <c r="I137" s="233">
        <f>SUM('[1]INFORME POR DIA'!AD1542)</f>
        <v>0</v>
      </c>
      <c r="J137" s="233">
        <f t="shared" si="26"/>
        <v>0</v>
      </c>
      <c r="K137" s="233">
        <f>SUM('[1]INFORME POR DIA'!AM1542)</f>
        <v>0</v>
      </c>
      <c r="L137" s="350">
        <f>SUM('[1]INFORME POR DIA'!AN1542)</f>
        <v>0</v>
      </c>
    </row>
    <row r="138" spans="1:12" ht="15.75" customHeight="1">
      <c r="A138" s="223" t="s">
        <v>24</v>
      </c>
      <c r="B138" s="348">
        <f>SUM('[1]INFORME POR DIA'!C1543)</f>
        <v>56</v>
      </c>
      <c r="C138" s="348">
        <f>SUM('[1]INFORME POR DIA'!D1543)</f>
        <v>0</v>
      </c>
      <c r="D138" s="233">
        <f>SUM(E138:F138)</f>
        <v>51</v>
      </c>
      <c r="E138" s="233">
        <f>SUM('[1]INFORME POR DIA'!F1543)</f>
        <v>0</v>
      </c>
      <c r="F138" s="233">
        <f>SUM('[1]INFORME POR DIA'!I1543)</f>
        <v>51</v>
      </c>
      <c r="G138" s="233">
        <f t="shared" si="25"/>
        <v>0</v>
      </c>
      <c r="H138" s="233">
        <f>SUM('[1]INFORME POR DIA'!AC1543)</f>
        <v>0</v>
      </c>
      <c r="I138" s="233">
        <f>SUM('[1]INFORME POR DIA'!AD1543)</f>
        <v>0</v>
      </c>
      <c r="J138" s="233">
        <f>SUM(K138:L138)</f>
        <v>0</v>
      </c>
      <c r="K138" s="233">
        <f>SUM('[1]INFORME POR DIA'!AM1543)</f>
        <v>0</v>
      </c>
      <c r="L138" s="350">
        <f>SUM('[1]INFORME POR DIA'!AN1543)</f>
        <v>0</v>
      </c>
    </row>
    <row r="139" spans="1:12" ht="15.75" customHeight="1">
      <c r="A139" s="220" t="s">
        <v>209</v>
      </c>
      <c r="B139" s="348">
        <f>SUM('[1]INFORME POR DIA'!C1544)</f>
        <v>420</v>
      </c>
      <c r="C139" s="348">
        <f>SUM('[1]INFORME POR DIA'!D1544)</f>
        <v>2</v>
      </c>
      <c r="D139" s="233">
        <f t="shared" si="24"/>
        <v>385</v>
      </c>
      <c r="E139" s="233">
        <f>SUM('[1]INFORME POR DIA'!F1544)</f>
        <v>3</v>
      </c>
      <c r="F139" s="233">
        <f>SUM('[1]INFORME POR DIA'!I1544)</f>
        <v>382</v>
      </c>
      <c r="G139" s="233">
        <f t="shared" si="25"/>
        <v>0</v>
      </c>
      <c r="H139" s="233">
        <f>SUM('[1]INFORME POR DIA'!AC1544)</f>
        <v>0</v>
      </c>
      <c r="I139" s="233">
        <f>SUM('[1]INFORME POR DIA'!AD1544)</f>
        <v>0</v>
      </c>
      <c r="J139" s="233">
        <f t="shared" ref="J139:J149" si="27">SUM(K139:L139)</f>
        <v>0</v>
      </c>
      <c r="K139" s="233">
        <f>SUM('[1]INFORME POR DIA'!AM1544)</f>
        <v>0</v>
      </c>
      <c r="L139" s="350">
        <f>SUM('[1]INFORME POR DIA'!AN1544)</f>
        <v>0</v>
      </c>
    </row>
    <row r="140" spans="1:12" ht="15.75" customHeight="1">
      <c r="A140" s="220" t="s">
        <v>210</v>
      </c>
      <c r="B140" s="348">
        <f>SUM('[1]INFORME POR DIA'!C1545)</f>
        <v>831</v>
      </c>
      <c r="C140" s="348">
        <f>SUM('[1]INFORME POR DIA'!D1545)</f>
        <v>142</v>
      </c>
      <c r="D140" s="233">
        <f t="shared" si="24"/>
        <v>659</v>
      </c>
      <c r="E140" s="233">
        <f>SUM('[1]INFORME POR DIA'!F1545)</f>
        <v>0</v>
      </c>
      <c r="F140" s="233">
        <f>SUM('[1]INFORME POR DIA'!I1545)</f>
        <v>659</v>
      </c>
      <c r="G140" s="233">
        <f t="shared" si="25"/>
        <v>0</v>
      </c>
      <c r="H140" s="233">
        <f>SUM('[1]INFORME POR DIA'!AC1545)</f>
        <v>0</v>
      </c>
      <c r="I140" s="233">
        <f>SUM('[1]INFORME POR DIA'!AD1545)</f>
        <v>0</v>
      </c>
      <c r="J140" s="233">
        <f t="shared" si="27"/>
        <v>0</v>
      </c>
      <c r="K140" s="233">
        <f>SUM('[1]INFORME POR DIA'!AM1545)</f>
        <v>0</v>
      </c>
      <c r="L140" s="350">
        <f>SUM('[1]INFORME POR DIA'!AN1545)</f>
        <v>0</v>
      </c>
    </row>
    <row r="141" spans="1:12" ht="15.75" customHeight="1">
      <c r="A141" s="220" t="s">
        <v>211</v>
      </c>
      <c r="B141" s="348">
        <f>SUM('[1]INFORME POR DIA'!C1546)</f>
        <v>486</v>
      </c>
      <c r="C141" s="348">
        <f>SUM('[1]INFORME POR DIA'!D1546)</f>
        <v>46</v>
      </c>
      <c r="D141" s="233">
        <f t="shared" si="24"/>
        <v>331</v>
      </c>
      <c r="E141" s="233">
        <f>SUM('[1]INFORME POR DIA'!F1546)</f>
        <v>93</v>
      </c>
      <c r="F141" s="233">
        <f>SUM('[1]INFORME POR DIA'!I1546)</f>
        <v>238</v>
      </c>
      <c r="G141" s="233">
        <f t="shared" si="25"/>
        <v>2</v>
      </c>
      <c r="H141" s="233">
        <f>SUM('[1]INFORME POR DIA'!AC1546)</f>
        <v>1</v>
      </c>
      <c r="I141" s="233">
        <f>SUM('[1]INFORME POR DIA'!AD1546)</f>
        <v>1</v>
      </c>
      <c r="J141" s="233">
        <f t="shared" si="27"/>
        <v>0</v>
      </c>
      <c r="K141" s="233">
        <f>SUM('[1]INFORME POR DIA'!AM1546)</f>
        <v>0</v>
      </c>
      <c r="L141" s="350">
        <f>SUM('[1]INFORME POR DIA'!AN1546)</f>
        <v>0</v>
      </c>
    </row>
    <row r="142" spans="1:12" ht="15.75" customHeight="1">
      <c r="A142" s="221" t="s">
        <v>25</v>
      </c>
      <c r="B142" s="348">
        <f>SUM('[1]INFORME POR DIA'!C1547)</f>
        <v>50</v>
      </c>
      <c r="C142" s="348">
        <f>SUM('[1]INFORME POR DIA'!D1547)</f>
        <v>0</v>
      </c>
      <c r="D142" s="233">
        <f t="shared" si="24"/>
        <v>26</v>
      </c>
      <c r="E142" s="233">
        <f>SUM('[1]INFORME POR DIA'!F1547)</f>
        <v>0</v>
      </c>
      <c r="F142" s="233">
        <f>SUM('[1]INFORME POR DIA'!I1547)</f>
        <v>26</v>
      </c>
      <c r="G142" s="233">
        <f t="shared" si="25"/>
        <v>0</v>
      </c>
      <c r="H142" s="233">
        <f>SUM('[1]INFORME POR DIA'!AC1547)</f>
        <v>0</v>
      </c>
      <c r="I142" s="233">
        <f>SUM('[1]INFORME POR DIA'!AD1547)</f>
        <v>0</v>
      </c>
      <c r="J142" s="233">
        <f t="shared" si="27"/>
        <v>0</v>
      </c>
      <c r="K142" s="233">
        <f>SUM('[1]INFORME POR DIA'!AM1547)</f>
        <v>0</v>
      </c>
      <c r="L142" s="350">
        <f>SUM('[1]INFORME POR DIA'!AN1547)</f>
        <v>0</v>
      </c>
    </row>
    <row r="143" spans="1:12" ht="15.75" customHeight="1">
      <c r="A143" s="220" t="s">
        <v>212</v>
      </c>
      <c r="B143" s="348">
        <f>SUM('[1]INFORME POR DIA'!C1548)</f>
        <v>546</v>
      </c>
      <c r="C143" s="348">
        <f>SUM('[1]INFORME POR DIA'!D1548)</f>
        <v>0</v>
      </c>
      <c r="D143" s="233">
        <f t="shared" si="24"/>
        <v>526</v>
      </c>
      <c r="E143" s="233">
        <f>SUM('[1]INFORME POR DIA'!F1548)</f>
        <v>0</v>
      </c>
      <c r="F143" s="233">
        <f>SUM('[1]INFORME POR DIA'!I1548)</f>
        <v>526</v>
      </c>
      <c r="G143" s="233">
        <f t="shared" si="25"/>
        <v>0</v>
      </c>
      <c r="H143" s="233">
        <f>SUM('[1]INFORME POR DIA'!AC1548)</f>
        <v>0</v>
      </c>
      <c r="I143" s="233">
        <f>SUM('[1]INFORME POR DIA'!AD1548)</f>
        <v>0</v>
      </c>
      <c r="J143" s="233">
        <f t="shared" si="27"/>
        <v>0</v>
      </c>
      <c r="K143" s="233">
        <f>SUM('[1]INFORME POR DIA'!AM1548)</f>
        <v>0</v>
      </c>
      <c r="L143" s="350">
        <f>SUM('[1]INFORME POR DIA'!AN1548)</f>
        <v>0</v>
      </c>
    </row>
    <row r="144" spans="1:12" ht="15.75" customHeight="1">
      <c r="A144" s="221" t="s">
        <v>26</v>
      </c>
      <c r="B144" s="348">
        <f>SUM('[1]INFORME POR DIA'!C1549)</f>
        <v>152</v>
      </c>
      <c r="C144" s="348">
        <f>SUM('[1]INFORME POR DIA'!D1549)</f>
        <v>0</v>
      </c>
      <c r="D144" s="233">
        <f t="shared" si="24"/>
        <v>149</v>
      </c>
      <c r="E144" s="233">
        <f>SUM('[1]INFORME POR DIA'!F1549)</f>
        <v>0</v>
      </c>
      <c r="F144" s="233">
        <f>SUM('[1]INFORME POR DIA'!I1549)</f>
        <v>149</v>
      </c>
      <c r="G144" s="233">
        <f t="shared" si="25"/>
        <v>0</v>
      </c>
      <c r="H144" s="233">
        <f>SUM('[1]INFORME POR DIA'!AC1549)</f>
        <v>0</v>
      </c>
      <c r="I144" s="233">
        <f>SUM('[1]INFORME POR DIA'!AD1549)</f>
        <v>0</v>
      </c>
      <c r="J144" s="233">
        <f t="shared" si="27"/>
        <v>0</v>
      </c>
      <c r="K144" s="233">
        <f>SUM('[1]INFORME POR DIA'!AM1549)</f>
        <v>0</v>
      </c>
      <c r="L144" s="350">
        <f>SUM('[1]INFORME POR DIA'!AN1549)</f>
        <v>0</v>
      </c>
    </row>
    <row r="145" spans="1:12" ht="15.75" customHeight="1">
      <c r="A145" s="220" t="s">
        <v>213</v>
      </c>
      <c r="B145" s="348">
        <f>SUM('[1]INFORME POR DIA'!C1550)</f>
        <v>908</v>
      </c>
      <c r="C145" s="348">
        <f>SUM('[1]INFORME POR DIA'!D1550)</f>
        <v>0</v>
      </c>
      <c r="D145" s="233">
        <f t="shared" si="24"/>
        <v>837</v>
      </c>
      <c r="E145" s="233">
        <f>SUM('[1]INFORME POR DIA'!F1550)</f>
        <v>291</v>
      </c>
      <c r="F145" s="233">
        <f>SUM('[1]INFORME POR DIA'!I1550)</f>
        <v>546</v>
      </c>
      <c r="G145" s="233">
        <f t="shared" si="25"/>
        <v>19</v>
      </c>
      <c r="H145" s="233">
        <f>SUM('[1]INFORME POR DIA'!AC1550)</f>
        <v>15</v>
      </c>
      <c r="I145" s="233">
        <f>SUM('[1]INFORME POR DIA'!AD1550)</f>
        <v>4</v>
      </c>
      <c r="J145" s="233">
        <f t="shared" si="27"/>
        <v>0</v>
      </c>
      <c r="K145" s="233">
        <f>SUM('[1]INFORME POR DIA'!AM1550)</f>
        <v>0</v>
      </c>
      <c r="L145" s="350">
        <f>SUM('[1]INFORME POR DIA'!AN1550)</f>
        <v>0</v>
      </c>
    </row>
    <row r="146" spans="1:12" ht="15.75" customHeight="1">
      <c r="A146" s="220" t="s">
        <v>214</v>
      </c>
      <c r="B146" s="348">
        <f>SUM('[1]INFORME POR DIA'!C1551)</f>
        <v>75</v>
      </c>
      <c r="C146" s="348">
        <f>SUM('[1]INFORME POR DIA'!D1551)</f>
        <v>0</v>
      </c>
      <c r="D146" s="233">
        <f t="shared" si="24"/>
        <v>56</v>
      </c>
      <c r="E146" s="233">
        <f>SUM('[1]INFORME POR DIA'!F1551)</f>
        <v>0</v>
      </c>
      <c r="F146" s="233">
        <f>SUM('[1]INFORME POR DIA'!I1551)</f>
        <v>56</v>
      </c>
      <c r="G146" s="233">
        <f t="shared" si="25"/>
        <v>0</v>
      </c>
      <c r="H146" s="233">
        <f>SUM('[1]INFORME POR DIA'!AC1551)</f>
        <v>0</v>
      </c>
      <c r="I146" s="233">
        <f>SUM('[1]INFORME POR DIA'!AD1551)</f>
        <v>0</v>
      </c>
      <c r="J146" s="233">
        <f t="shared" si="27"/>
        <v>0</v>
      </c>
      <c r="K146" s="233">
        <f>SUM('[1]INFORME POR DIA'!AM1551)</f>
        <v>0</v>
      </c>
      <c r="L146" s="350">
        <f>SUM('[1]INFORME POR DIA'!AN1551)</f>
        <v>0</v>
      </c>
    </row>
    <row r="147" spans="1:12" ht="15.75" customHeight="1">
      <c r="A147" s="220" t="s">
        <v>223</v>
      </c>
      <c r="B147" s="348">
        <f>SUM('[1]INFORME POR DIA'!C1552)</f>
        <v>0</v>
      </c>
      <c r="C147" s="348">
        <f>SUM('[1]INFORME POR DIA'!D1552)</f>
        <v>0</v>
      </c>
      <c r="D147" s="233">
        <f t="shared" si="24"/>
        <v>0</v>
      </c>
      <c r="E147" s="233">
        <f>SUM('[1]INFORME POR DIA'!F1552)</f>
        <v>0</v>
      </c>
      <c r="F147" s="233">
        <f>SUM('[1]INFORME POR DIA'!I1552)</f>
        <v>0</v>
      </c>
      <c r="G147" s="233">
        <f t="shared" si="25"/>
        <v>0</v>
      </c>
      <c r="H147" s="233">
        <f>SUM('[1]INFORME POR DIA'!AC1552)</f>
        <v>0</v>
      </c>
      <c r="I147" s="233">
        <f>SUM('[1]INFORME POR DIA'!AD1552)</f>
        <v>0</v>
      </c>
      <c r="J147" s="233">
        <f t="shared" si="27"/>
        <v>0</v>
      </c>
      <c r="K147" s="233">
        <f>SUM('[1]INFORME POR DIA'!AM1552)</f>
        <v>0</v>
      </c>
      <c r="L147" s="350">
        <f>SUM('[1]INFORME POR DIA'!AN1552)</f>
        <v>0</v>
      </c>
    </row>
    <row r="148" spans="1:12" ht="15.75" customHeight="1">
      <c r="A148" s="221" t="s">
        <v>27</v>
      </c>
      <c r="B148" s="348">
        <f>SUM('[1]INFORME POR DIA'!C1553)</f>
        <v>400</v>
      </c>
      <c r="C148" s="348">
        <f>SUM('[1]INFORME POR DIA'!D1553)</f>
        <v>50</v>
      </c>
      <c r="D148" s="233">
        <f t="shared" si="24"/>
        <v>276</v>
      </c>
      <c r="E148" s="233">
        <f>SUM('[1]INFORME POR DIA'!F1553)</f>
        <v>0</v>
      </c>
      <c r="F148" s="233">
        <f>SUM('[1]INFORME POR DIA'!I1553)</f>
        <v>276</v>
      </c>
      <c r="G148" s="233">
        <f t="shared" si="25"/>
        <v>0</v>
      </c>
      <c r="H148" s="233">
        <f>SUM('[1]INFORME POR DIA'!AC1553)</f>
        <v>0</v>
      </c>
      <c r="I148" s="233">
        <f>SUM('[1]INFORME POR DIA'!AD1553)</f>
        <v>0</v>
      </c>
      <c r="J148" s="233">
        <f t="shared" si="27"/>
        <v>0</v>
      </c>
      <c r="K148" s="233">
        <f>SUM('[1]INFORME POR DIA'!AM1553)</f>
        <v>0</v>
      </c>
      <c r="L148" s="350">
        <f>SUM('[1]INFORME POR DIA'!AN1553)</f>
        <v>0</v>
      </c>
    </row>
    <row r="149" spans="1:12" ht="15.75" customHeight="1">
      <c r="A149" s="221" t="s">
        <v>28</v>
      </c>
      <c r="B149" s="348">
        <f>SUM('[1]INFORME POR DIA'!C1554)</f>
        <v>384</v>
      </c>
      <c r="C149" s="348">
        <f>SUM('[1]INFORME POR DIA'!D1554)</f>
        <v>0</v>
      </c>
      <c r="D149" s="233">
        <f t="shared" si="24"/>
        <v>367</v>
      </c>
      <c r="E149" s="233">
        <f>SUM('[1]INFORME POR DIA'!F1554)</f>
        <v>276</v>
      </c>
      <c r="F149" s="233">
        <f>SUM('[1]INFORME POR DIA'!I1554)</f>
        <v>91</v>
      </c>
      <c r="G149" s="233">
        <f t="shared" si="25"/>
        <v>0</v>
      </c>
      <c r="H149" s="233">
        <f>SUM('[1]INFORME POR DIA'!AC1554)</f>
        <v>0</v>
      </c>
      <c r="I149" s="233">
        <f>SUM('[1]INFORME POR DIA'!AD1554)</f>
        <v>0</v>
      </c>
      <c r="J149" s="233">
        <f t="shared" si="27"/>
        <v>0</v>
      </c>
      <c r="K149" s="233">
        <f>SUM('[1]INFORME POR DIA'!AM1554)</f>
        <v>0</v>
      </c>
      <c r="L149" s="350">
        <f>SUM('[1]INFORME POR DIA'!AN1554)</f>
        <v>0</v>
      </c>
    </row>
    <row r="150" spans="1:12" ht="15.75" customHeight="1" thickBot="1">
      <c r="A150" s="320" t="s">
        <v>215</v>
      </c>
      <c r="B150" s="352">
        <f>SUM('[1]INFORME POR DIA'!C1555)</f>
        <v>24</v>
      </c>
      <c r="C150" s="352">
        <f>SUM('[1]INFORME POR DIA'!D1555)</f>
        <v>0</v>
      </c>
      <c r="D150" s="322">
        <f>SUM(E150:F150)</f>
        <v>20</v>
      </c>
      <c r="E150" s="321">
        <f>SUM('[1]INFORME POR DIA'!F1555)</f>
        <v>0</v>
      </c>
      <c r="F150" s="321">
        <f>SUM('[1]INFORME POR DIA'!I1555)</f>
        <v>20</v>
      </c>
      <c r="G150" s="322">
        <f>SUM(H150:I150)</f>
        <v>0</v>
      </c>
      <c r="H150" s="321">
        <f>SUM('[1]INFORME POR DIA'!AC1555)</f>
        <v>0</v>
      </c>
      <c r="I150" s="321">
        <f>SUM('[1]INFORME POR DIA'!AD1555)</f>
        <v>0</v>
      </c>
      <c r="J150" s="322">
        <f>SUM(K150:L150)</f>
        <v>0</v>
      </c>
      <c r="K150" s="321">
        <f>SUM('[1]INFORME POR DIA'!AM1555)</f>
        <v>0</v>
      </c>
      <c r="L150" s="353">
        <f>SUM('[1]INFORME POR DIA'!AN1555)</f>
        <v>0</v>
      </c>
    </row>
    <row r="151" spans="1:12" s="6" customFormat="1">
      <c r="A151" s="246"/>
      <c r="B151" s="8"/>
      <c r="C151" s="8"/>
      <c r="D151" s="8"/>
      <c r="E151" s="8"/>
      <c r="F151" s="8"/>
    </row>
    <row r="152" spans="1:12" s="6" customFormat="1">
      <c r="A152" s="246" t="s">
        <v>29</v>
      </c>
      <c r="B152" s="246"/>
      <c r="C152" s="246"/>
      <c r="D152" s="246"/>
      <c r="E152" s="246"/>
      <c r="F152" s="246"/>
    </row>
    <row r="153" spans="1:12" s="6" customFormat="1">
      <c r="A153" s="242" t="s">
        <v>224</v>
      </c>
      <c r="B153" s="246"/>
      <c r="C153" s="246"/>
      <c r="D153" s="8"/>
      <c r="E153" s="8"/>
      <c r="F153" s="8"/>
    </row>
    <row r="154" spans="1:12" s="6" customFormat="1"/>
  </sheetData>
  <mergeCells count="41">
    <mergeCell ref="L109:L110"/>
    <mergeCell ref="G109:G110"/>
    <mergeCell ref="H109:H110"/>
    <mergeCell ref="I109:I110"/>
    <mergeCell ref="J109:J110"/>
    <mergeCell ref="K109:K110"/>
    <mergeCell ref="G108:I108"/>
    <mergeCell ref="J108:L108"/>
    <mergeCell ref="G56:I56"/>
    <mergeCell ref="J56:L56"/>
    <mergeCell ref="G57:G58"/>
    <mergeCell ref="H57:H58"/>
    <mergeCell ref="I57:I58"/>
    <mergeCell ref="J57:J58"/>
    <mergeCell ref="K57:K58"/>
    <mergeCell ref="L57:L58"/>
    <mergeCell ref="A49:C49"/>
    <mergeCell ref="A50:F50"/>
    <mergeCell ref="B56:B58"/>
    <mergeCell ref="C56:C58"/>
    <mergeCell ref="D56:D58"/>
    <mergeCell ref="E56:E58"/>
    <mergeCell ref="F56:F58"/>
    <mergeCell ref="B108:B110"/>
    <mergeCell ref="C108:C110"/>
    <mergeCell ref="D108:D110"/>
    <mergeCell ref="E108:E110"/>
    <mergeCell ref="F108:F110"/>
    <mergeCell ref="J6:L6"/>
    <mergeCell ref="G7:G8"/>
    <mergeCell ref="H7:H8"/>
    <mergeCell ref="I7:I8"/>
    <mergeCell ref="J7:J8"/>
    <mergeCell ref="K7:K8"/>
    <mergeCell ref="L7:L8"/>
    <mergeCell ref="G6:I6"/>
    <mergeCell ref="B6:B8"/>
    <mergeCell ref="C6:C8"/>
    <mergeCell ref="D6:D8"/>
    <mergeCell ref="E6:E8"/>
    <mergeCell ref="F6:F8"/>
  </mergeCells>
  <printOptions horizontalCentered="1" verticalCentered="1"/>
  <pageMargins left="0.25" right="0.25" top="0.48" bottom="0.69" header="0.21" footer="0.16"/>
  <pageSetup scale="90" orientation="portrait" r:id="rId1"/>
  <headerFooter>
    <oddHeader>&amp;C&amp;"-,Bold"&amp;12DEPARTAMENTO DE CORRECCION Y REHABILITACION</oddHeader>
    <oddFooter xml:space="preserve">&amp;L&amp;8Fuente: Informe de Recuento Diario,
Oficina de Control de Población&amp;R&amp;8Oficina de Desarrollo Prográmatico
</oddFooter>
  </headerFooter>
</worksheet>
</file>

<file path=xl/worksheets/sheet4.xml><?xml version="1.0" encoding="utf-8"?>
<worksheet xmlns="http://schemas.openxmlformats.org/spreadsheetml/2006/main" xmlns:r="http://schemas.openxmlformats.org/officeDocument/2006/relationships">
  <dimension ref="A2:R32"/>
  <sheetViews>
    <sheetView workbookViewId="0">
      <selection sqref="A1:XFD1048576"/>
    </sheetView>
  </sheetViews>
  <sheetFormatPr defaultRowHeight="15"/>
  <cols>
    <col min="16" max="16" width="14" customWidth="1"/>
    <col min="17" max="17" width="12.7109375" bestFit="1" customWidth="1"/>
  </cols>
  <sheetData>
    <row r="2" spans="1:18" ht="15.75">
      <c r="A2" s="377" t="s">
        <v>42</v>
      </c>
      <c r="B2" s="377"/>
      <c r="C2" s="377"/>
      <c r="D2" s="377"/>
      <c r="E2" s="377"/>
      <c r="F2" s="377"/>
      <c r="G2" s="377"/>
      <c r="H2" s="377"/>
      <c r="I2" s="377"/>
      <c r="J2" s="377"/>
      <c r="K2" s="377"/>
      <c r="L2" s="377"/>
      <c r="M2" s="377"/>
      <c r="N2" s="377"/>
      <c r="O2" s="377"/>
    </row>
    <row r="3" spans="1:18">
      <c r="A3" s="29" t="s">
        <v>332</v>
      </c>
      <c r="B3" s="29"/>
      <c r="C3" s="29"/>
      <c r="D3" s="29"/>
      <c r="E3" s="29"/>
      <c r="F3" s="29"/>
      <c r="G3" s="29"/>
      <c r="H3" s="29"/>
      <c r="I3" s="29"/>
      <c r="J3" s="29"/>
      <c r="K3" s="29"/>
      <c r="L3" s="29"/>
      <c r="M3" s="29"/>
      <c r="N3" s="29"/>
      <c r="O3" s="29"/>
    </row>
    <row r="10" spans="1:18">
      <c r="P10" t="s">
        <v>10</v>
      </c>
    </row>
    <row r="11" spans="1:18">
      <c r="P11" t="s">
        <v>229</v>
      </c>
      <c r="Q11" t="s">
        <v>230</v>
      </c>
    </row>
    <row r="12" spans="1:18">
      <c r="P12" s="27">
        <f>[1]PROMEDIO!E9</f>
        <v>2166.2857142857142</v>
      </c>
      <c r="Q12" s="27">
        <f>[1]PROMEDIO!F9</f>
        <v>9505.6428571428587</v>
      </c>
      <c r="R12" s="27">
        <f>SUM(P12:Q12)</f>
        <v>11671.928571428572</v>
      </c>
    </row>
    <row r="14" spans="1:18">
      <c r="P14" t="s">
        <v>9</v>
      </c>
    </row>
    <row r="15" spans="1:18">
      <c r="P15" t="s">
        <v>229</v>
      </c>
      <c r="Q15" t="s">
        <v>230</v>
      </c>
    </row>
    <row r="16" spans="1:18">
      <c r="P16" s="27">
        <f>[1]PROMEDIO!K9</f>
        <v>100.71428571428572</v>
      </c>
      <c r="Q16" s="27">
        <f>[1]PROMEDIO!L9</f>
        <v>269.71428571428572</v>
      </c>
      <c r="R16" s="27">
        <f>SUM(P16:Q16)</f>
        <v>370.42857142857144</v>
      </c>
    </row>
    <row r="18" spans="16:18">
      <c r="P18" t="s">
        <v>8</v>
      </c>
    </row>
    <row r="19" spans="16:18">
      <c r="P19" t="s">
        <v>229</v>
      </c>
      <c r="Q19" t="s">
        <v>230</v>
      </c>
    </row>
    <row r="20" spans="16:18">
      <c r="P20" s="27">
        <f>[1]PROMEDIO!H9</f>
        <v>210.07142857142856</v>
      </c>
      <c r="Q20" s="27">
        <f>[1]PROMEDIO!I9</f>
        <v>218.85714285714286</v>
      </c>
      <c r="R20" s="27">
        <f>SUM(P20:Q20)</f>
        <v>428.92857142857144</v>
      </c>
    </row>
    <row r="22" spans="16:18">
      <c r="P22" t="s">
        <v>231</v>
      </c>
    </row>
    <row r="23" spans="16:18">
      <c r="P23" t="s">
        <v>232</v>
      </c>
      <c r="Q23" t="s">
        <v>233</v>
      </c>
    </row>
    <row r="24" spans="16:18">
      <c r="P24" s="27">
        <f>[1]PROMEDIO!D10</f>
        <v>5639.2142857142871</v>
      </c>
      <c r="Q24" s="27">
        <f>[1]PROMEDIO!D28</f>
        <v>6032.7142857142853</v>
      </c>
    </row>
    <row r="26" spans="16:18">
      <c r="P26" t="s">
        <v>234</v>
      </c>
    </row>
    <row r="27" spans="16:18">
      <c r="P27" t="s">
        <v>235</v>
      </c>
      <c r="Q27" t="s">
        <v>236</v>
      </c>
    </row>
    <row r="28" spans="16:18">
      <c r="P28" s="27">
        <f>[1]PROMEDIO!D9</f>
        <v>11671.928571428572</v>
      </c>
      <c r="Q28" s="27">
        <f>([1]PROMEDIO!B9-[1]PROMEDIO!C9)-[1]PROMEDIO!D9</f>
        <v>1477.0714285714275</v>
      </c>
    </row>
    <row r="30" spans="16:18">
      <c r="P30" t="s">
        <v>237</v>
      </c>
    </row>
    <row r="31" spans="16:18">
      <c r="P31" t="s">
        <v>238</v>
      </c>
      <c r="Q31" t="s">
        <v>239</v>
      </c>
    </row>
    <row r="32" spans="16:18">
      <c r="P32" s="27">
        <f>[1]PROMEDIO!B9-[1]PROMEDIO!C9</f>
        <v>13149</v>
      </c>
      <c r="Q32" s="27">
        <f>[1]PROMEDIO!C9</f>
        <v>559</v>
      </c>
      <c r="R32" s="27"/>
    </row>
  </sheetData>
  <mergeCells count="1">
    <mergeCell ref="A2:O2"/>
  </mergeCells>
  <printOptions horizontalCentered="1"/>
  <pageMargins left="0.46" right="0.52" top="0.43" bottom="0.26" header="0.23" footer="0.17"/>
  <pageSetup scale="90" orientation="landscape" r:id="rId1"/>
  <headerFooter>
    <oddHeader>&amp;C&amp;"-,Bold"&amp;12DEPARTAMENTO DE CORRECCION Y REHABILITACION</oddHeader>
    <oddFooter>&amp;R&amp;8OFICINA DE DESARROLLO PROGRAMATICO</oddFooter>
  </headerFooter>
  <drawing r:id="rId2"/>
</worksheet>
</file>

<file path=xl/worksheets/sheet5.xml><?xml version="1.0" encoding="utf-8"?>
<worksheet xmlns="http://schemas.openxmlformats.org/spreadsheetml/2006/main" xmlns:r="http://schemas.openxmlformats.org/officeDocument/2006/relationships">
  <dimension ref="A1:AB3101"/>
  <sheetViews>
    <sheetView workbookViewId="0">
      <selection activeCell="G41" sqref="G41"/>
    </sheetView>
  </sheetViews>
  <sheetFormatPr defaultRowHeight="15"/>
  <cols>
    <col min="1" max="1" width="36.85546875" customWidth="1"/>
    <col min="2" max="2" width="9" customWidth="1"/>
    <col min="3" max="14" width="6.7109375" customWidth="1"/>
    <col min="15" max="15" width="4.28515625" customWidth="1"/>
    <col min="16" max="16" width="7" customWidth="1"/>
    <col min="17" max="17" width="11.7109375" customWidth="1"/>
    <col min="18" max="18" width="7.140625" customWidth="1"/>
    <col min="19" max="19" width="4" customWidth="1"/>
    <col min="20" max="20" width="7.140625" customWidth="1"/>
    <col min="21" max="21" width="5" bestFit="1" customWidth="1"/>
    <col min="22" max="22" width="6" customWidth="1"/>
    <col min="23" max="23" width="4.5703125" bestFit="1" customWidth="1"/>
    <col min="24" max="24" width="6.140625" customWidth="1"/>
    <col min="25" max="25" width="5.140625" bestFit="1" customWidth="1"/>
    <col min="26" max="26" width="6.42578125" customWidth="1"/>
    <col min="27" max="27" width="4.28515625" bestFit="1" customWidth="1"/>
    <col min="28" max="28" width="6.85546875" customWidth="1"/>
    <col min="257" max="257" width="40.28515625" customWidth="1"/>
    <col min="258" max="258" width="9" customWidth="1"/>
    <col min="259" max="270" width="6.7109375" customWidth="1"/>
    <col min="271" max="271" width="4.28515625" customWidth="1"/>
    <col min="272" max="272" width="7" customWidth="1"/>
    <col min="273" max="273" width="11.7109375" customWidth="1"/>
    <col min="274" max="274" width="7.140625" customWidth="1"/>
    <col min="275" max="275" width="4" customWidth="1"/>
    <col min="276" max="276" width="7.140625" customWidth="1"/>
    <col min="277" max="277" width="5" bestFit="1" customWidth="1"/>
    <col min="278" max="278" width="6" customWidth="1"/>
    <col min="279" max="279" width="4.5703125" bestFit="1" customWidth="1"/>
    <col min="280" max="280" width="6.140625" customWidth="1"/>
    <col min="281" max="281" width="5.140625" bestFit="1" customWidth="1"/>
    <col min="282" max="282" width="6.42578125" customWidth="1"/>
    <col min="283" max="283" width="4.28515625" bestFit="1" customWidth="1"/>
    <col min="284" max="284" width="6.85546875" customWidth="1"/>
    <col min="513" max="513" width="40.28515625" customWidth="1"/>
    <col min="514" max="514" width="9" customWidth="1"/>
    <col min="515" max="526" width="6.7109375" customWidth="1"/>
    <col min="527" max="527" width="4.28515625" customWidth="1"/>
    <col min="528" max="528" width="7" customWidth="1"/>
    <col min="529" max="529" width="11.7109375" customWidth="1"/>
    <col min="530" max="530" width="7.140625" customWidth="1"/>
    <col min="531" max="531" width="4" customWidth="1"/>
    <col min="532" max="532" width="7.140625" customWidth="1"/>
    <col min="533" max="533" width="5" bestFit="1" customWidth="1"/>
    <col min="534" max="534" width="6" customWidth="1"/>
    <col min="535" max="535" width="4.5703125" bestFit="1" customWidth="1"/>
    <col min="536" max="536" width="6.140625" customWidth="1"/>
    <col min="537" max="537" width="5.140625" bestFit="1" customWidth="1"/>
    <col min="538" max="538" width="6.42578125" customWidth="1"/>
    <col min="539" max="539" width="4.28515625" bestFit="1" customWidth="1"/>
    <col min="540" max="540" width="6.85546875" customWidth="1"/>
    <col min="769" max="769" width="40.28515625" customWidth="1"/>
    <col min="770" max="770" width="9" customWidth="1"/>
    <col min="771" max="782" width="6.7109375" customWidth="1"/>
    <col min="783" max="783" width="4.28515625" customWidth="1"/>
    <col min="784" max="784" width="7" customWidth="1"/>
    <col min="785" max="785" width="11.7109375" customWidth="1"/>
    <col min="786" max="786" width="7.140625" customWidth="1"/>
    <col min="787" max="787" width="4" customWidth="1"/>
    <col min="788" max="788" width="7.140625" customWidth="1"/>
    <col min="789" max="789" width="5" bestFit="1" customWidth="1"/>
    <col min="790" max="790" width="6" customWidth="1"/>
    <col min="791" max="791" width="4.5703125" bestFit="1" customWidth="1"/>
    <col min="792" max="792" width="6.140625" customWidth="1"/>
    <col min="793" max="793" width="5.140625" bestFit="1" customWidth="1"/>
    <col min="794" max="794" width="6.42578125" customWidth="1"/>
    <col min="795" max="795" width="4.28515625" bestFit="1" customWidth="1"/>
    <col min="796" max="796" width="6.85546875" customWidth="1"/>
    <col min="1025" max="1025" width="40.28515625" customWidth="1"/>
    <col min="1026" max="1026" width="9" customWidth="1"/>
    <col min="1027" max="1038" width="6.7109375" customWidth="1"/>
    <col min="1039" max="1039" width="4.28515625" customWidth="1"/>
    <col min="1040" max="1040" width="7" customWidth="1"/>
    <col min="1041" max="1041" width="11.7109375" customWidth="1"/>
    <col min="1042" max="1042" width="7.140625" customWidth="1"/>
    <col min="1043" max="1043" width="4" customWidth="1"/>
    <col min="1044" max="1044" width="7.140625" customWidth="1"/>
    <col min="1045" max="1045" width="5" bestFit="1" customWidth="1"/>
    <col min="1046" max="1046" width="6" customWidth="1"/>
    <col min="1047" max="1047" width="4.5703125" bestFit="1" customWidth="1"/>
    <col min="1048" max="1048" width="6.140625" customWidth="1"/>
    <col min="1049" max="1049" width="5.140625" bestFit="1" customWidth="1"/>
    <col min="1050" max="1050" width="6.42578125" customWidth="1"/>
    <col min="1051" max="1051" width="4.28515625" bestFit="1" customWidth="1"/>
    <col min="1052" max="1052" width="6.85546875" customWidth="1"/>
    <col min="1281" max="1281" width="40.28515625" customWidth="1"/>
    <col min="1282" max="1282" width="9" customWidth="1"/>
    <col min="1283" max="1294" width="6.7109375" customWidth="1"/>
    <col min="1295" max="1295" width="4.28515625" customWidth="1"/>
    <col min="1296" max="1296" width="7" customWidth="1"/>
    <col min="1297" max="1297" width="11.7109375" customWidth="1"/>
    <col min="1298" max="1298" width="7.140625" customWidth="1"/>
    <col min="1299" max="1299" width="4" customWidth="1"/>
    <col min="1300" max="1300" width="7.140625" customWidth="1"/>
    <col min="1301" max="1301" width="5" bestFit="1" customWidth="1"/>
    <col min="1302" max="1302" width="6" customWidth="1"/>
    <col min="1303" max="1303" width="4.5703125" bestFit="1" customWidth="1"/>
    <col min="1304" max="1304" width="6.140625" customWidth="1"/>
    <col min="1305" max="1305" width="5.140625" bestFit="1" customWidth="1"/>
    <col min="1306" max="1306" width="6.42578125" customWidth="1"/>
    <col min="1307" max="1307" width="4.28515625" bestFit="1" customWidth="1"/>
    <col min="1308" max="1308" width="6.85546875" customWidth="1"/>
    <col min="1537" max="1537" width="40.28515625" customWidth="1"/>
    <col min="1538" max="1538" width="9" customWidth="1"/>
    <col min="1539" max="1550" width="6.7109375" customWidth="1"/>
    <col min="1551" max="1551" width="4.28515625" customWidth="1"/>
    <col min="1552" max="1552" width="7" customWidth="1"/>
    <col min="1553" max="1553" width="11.7109375" customWidth="1"/>
    <col min="1554" max="1554" width="7.140625" customWidth="1"/>
    <col min="1555" max="1555" width="4" customWidth="1"/>
    <col min="1556" max="1556" width="7.140625" customWidth="1"/>
    <col min="1557" max="1557" width="5" bestFit="1" customWidth="1"/>
    <col min="1558" max="1558" width="6" customWidth="1"/>
    <col min="1559" max="1559" width="4.5703125" bestFit="1" customWidth="1"/>
    <col min="1560" max="1560" width="6.140625" customWidth="1"/>
    <col min="1561" max="1561" width="5.140625" bestFit="1" customWidth="1"/>
    <col min="1562" max="1562" width="6.42578125" customWidth="1"/>
    <col min="1563" max="1563" width="4.28515625" bestFit="1" customWidth="1"/>
    <col min="1564" max="1564" width="6.85546875" customWidth="1"/>
    <col min="1793" max="1793" width="40.28515625" customWidth="1"/>
    <col min="1794" max="1794" width="9" customWidth="1"/>
    <col min="1795" max="1806" width="6.7109375" customWidth="1"/>
    <col min="1807" max="1807" width="4.28515625" customWidth="1"/>
    <col min="1808" max="1808" width="7" customWidth="1"/>
    <col min="1809" max="1809" width="11.7109375" customWidth="1"/>
    <col min="1810" max="1810" width="7.140625" customWidth="1"/>
    <col min="1811" max="1811" width="4" customWidth="1"/>
    <col min="1812" max="1812" width="7.140625" customWidth="1"/>
    <col min="1813" max="1813" width="5" bestFit="1" customWidth="1"/>
    <col min="1814" max="1814" width="6" customWidth="1"/>
    <col min="1815" max="1815" width="4.5703125" bestFit="1" customWidth="1"/>
    <col min="1816" max="1816" width="6.140625" customWidth="1"/>
    <col min="1817" max="1817" width="5.140625" bestFit="1" customWidth="1"/>
    <col min="1818" max="1818" width="6.42578125" customWidth="1"/>
    <col min="1819" max="1819" width="4.28515625" bestFit="1" customWidth="1"/>
    <col min="1820" max="1820" width="6.85546875" customWidth="1"/>
    <col min="2049" max="2049" width="40.28515625" customWidth="1"/>
    <col min="2050" max="2050" width="9" customWidth="1"/>
    <col min="2051" max="2062" width="6.7109375" customWidth="1"/>
    <col min="2063" max="2063" width="4.28515625" customWidth="1"/>
    <col min="2064" max="2064" width="7" customWidth="1"/>
    <col min="2065" max="2065" width="11.7109375" customWidth="1"/>
    <col min="2066" max="2066" width="7.140625" customWidth="1"/>
    <col min="2067" max="2067" width="4" customWidth="1"/>
    <col min="2068" max="2068" width="7.140625" customWidth="1"/>
    <col min="2069" max="2069" width="5" bestFit="1" customWidth="1"/>
    <col min="2070" max="2070" width="6" customWidth="1"/>
    <col min="2071" max="2071" width="4.5703125" bestFit="1" customWidth="1"/>
    <col min="2072" max="2072" width="6.140625" customWidth="1"/>
    <col min="2073" max="2073" width="5.140625" bestFit="1" customWidth="1"/>
    <col min="2074" max="2074" width="6.42578125" customWidth="1"/>
    <col min="2075" max="2075" width="4.28515625" bestFit="1" customWidth="1"/>
    <col min="2076" max="2076" width="6.85546875" customWidth="1"/>
    <col min="2305" max="2305" width="40.28515625" customWidth="1"/>
    <col min="2306" max="2306" width="9" customWidth="1"/>
    <col min="2307" max="2318" width="6.7109375" customWidth="1"/>
    <col min="2319" max="2319" width="4.28515625" customWidth="1"/>
    <col min="2320" max="2320" width="7" customWidth="1"/>
    <col min="2321" max="2321" width="11.7109375" customWidth="1"/>
    <col min="2322" max="2322" width="7.140625" customWidth="1"/>
    <col min="2323" max="2323" width="4" customWidth="1"/>
    <col min="2324" max="2324" width="7.140625" customWidth="1"/>
    <col min="2325" max="2325" width="5" bestFit="1" customWidth="1"/>
    <col min="2326" max="2326" width="6" customWidth="1"/>
    <col min="2327" max="2327" width="4.5703125" bestFit="1" customWidth="1"/>
    <col min="2328" max="2328" width="6.140625" customWidth="1"/>
    <col min="2329" max="2329" width="5.140625" bestFit="1" customWidth="1"/>
    <col min="2330" max="2330" width="6.42578125" customWidth="1"/>
    <col min="2331" max="2331" width="4.28515625" bestFit="1" customWidth="1"/>
    <col min="2332" max="2332" width="6.85546875" customWidth="1"/>
    <col min="2561" max="2561" width="40.28515625" customWidth="1"/>
    <col min="2562" max="2562" width="9" customWidth="1"/>
    <col min="2563" max="2574" width="6.7109375" customWidth="1"/>
    <col min="2575" max="2575" width="4.28515625" customWidth="1"/>
    <col min="2576" max="2576" width="7" customWidth="1"/>
    <col min="2577" max="2577" width="11.7109375" customWidth="1"/>
    <col min="2578" max="2578" width="7.140625" customWidth="1"/>
    <col min="2579" max="2579" width="4" customWidth="1"/>
    <col min="2580" max="2580" width="7.140625" customWidth="1"/>
    <col min="2581" max="2581" width="5" bestFit="1" customWidth="1"/>
    <col min="2582" max="2582" width="6" customWidth="1"/>
    <col min="2583" max="2583" width="4.5703125" bestFit="1" customWidth="1"/>
    <col min="2584" max="2584" width="6.140625" customWidth="1"/>
    <col min="2585" max="2585" width="5.140625" bestFit="1" customWidth="1"/>
    <col min="2586" max="2586" width="6.42578125" customWidth="1"/>
    <col min="2587" max="2587" width="4.28515625" bestFit="1" customWidth="1"/>
    <col min="2588" max="2588" width="6.85546875" customWidth="1"/>
    <col min="2817" max="2817" width="40.28515625" customWidth="1"/>
    <col min="2818" max="2818" width="9" customWidth="1"/>
    <col min="2819" max="2830" width="6.7109375" customWidth="1"/>
    <col min="2831" max="2831" width="4.28515625" customWidth="1"/>
    <col min="2832" max="2832" width="7" customWidth="1"/>
    <col min="2833" max="2833" width="11.7109375" customWidth="1"/>
    <col min="2834" max="2834" width="7.140625" customWidth="1"/>
    <col min="2835" max="2835" width="4" customWidth="1"/>
    <col min="2836" max="2836" width="7.140625" customWidth="1"/>
    <col min="2837" max="2837" width="5" bestFit="1" customWidth="1"/>
    <col min="2838" max="2838" width="6" customWidth="1"/>
    <col min="2839" max="2839" width="4.5703125" bestFit="1" customWidth="1"/>
    <col min="2840" max="2840" width="6.140625" customWidth="1"/>
    <col min="2841" max="2841" width="5.140625" bestFit="1" customWidth="1"/>
    <col min="2842" max="2842" width="6.42578125" customWidth="1"/>
    <col min="2843" max="2843" width="4.28515625" bestFit="1" customWidth="1"/>
    <col min="2844" max="2844" width="6.85546875" customWidth="1"/>
    <col min="3073" max="3073" width="40.28515625" customWidth="1"/>
    <col min="3074" max="3074" width="9" customWidth="1"/>
    <col min="3075" max="3086" width="6.7109375" customWidth="1"/>
    <col min="3087" max="3087" width="4.28515625" customWidth="1"/>
    <col min="3088" max="3088" width="7" customWidth="1"/>
    <col min="3089" max="3089" width="11.7109375" customWidth="1"/>
    <col min="3090" max="3090" width="7.140625" customWidth="1"/>
    <col min="3091" max="3091" width="4" customWidth="1"/>
    <col min="3092" max="3092" width="7.140625" customWidth="1"/>
    <col min="3093" max="3093" width="5" bestFit="1" customWidth="1"/>
    <col min="3094" max="3094" width="6" customWidth="1"/>
    <col min="3095" max="3095" width="4.5703125" bestFit="1" customWidth="1"/>
    <col min="3096" max="3096" width="6.140625" customWidth="1"/>
    <col min="3097" max="3097" width="5.140625" bestFit="1" customWidth="1"/>
    <col min="3098" max="3098" width="6.42578125" customWidth="1"/>
    <col min="3099" max="3099" width="4.28515625" bestFit="1" customWidth="1"/>
    <col min="3100" max="3100" width="6.85546875" customWidth="1"/>
    <col min="3329" max="3329" width="40.28515625" customWidth="1"/>
    <col min="3330" max="3330" width="9" customWidth="1"/>
    <col min="3331" max="3342" width="6.7109375" customWidth="1"/>
    <col min="3343" max="3343" width="4.28515625" customWidth="1"/>
    <col min="3344" max="3344" width="7" customWidth="1"/>
    <col min="3345" max="3345" width="11.7109375" customWidth="1"/>
    <col min="3346" max="3346" width="7.140625" customWidth="1"/>
    <col min="3347" max="3347" width="4" customWidth="1"/>
    <col min="3348" max="3348" width="7.140625" customWidth="1"/>
    <col min="3349" max="3349" width="5" bestFit="1" customWidth="1"/>
    <col min="3350" max="3350" width="6" customWidth="1"/>
    <col min="3351" max="3351" width="4.5703125" bestFit="1" customWidth="1"/>
    <col min="3352" max="3352" width="6.140625" customWidth="1"/>
    <col min="3353" max="3353" width="5.140625" bestFit="1" customWidth="1"/>
    <col min="3354" max="3354" width="6.42578125" customWidth="1"/>
    <col min="3355" max="3355" width="4.28515625" bestFit="1" customWidth="1"/>
    <col min="3356" max="3356" width="6.85546875" customWidth="1"/>
    <col min="3585" max="3585" width="40.28515625" customWidth="1"/>
    <col min="3586" max="3586" width="9" customWidth="1"/>
    <col min="3587" max="3598" width="6.7109375" customWidth="1"/>
    <col min="3599" max="3599" width="4.28515625" customWidth="1"/>
    <col min="3600" max="3600" width="7" customWidth="1"/>
    <col min="3601" max="3601" width="11.7109375" customWidth="1"/>
    <col min="3602" max="3602" width="7.140625" customWidth="1"/>
    <col min="3603" max="3603" width="4" customWidth="1"/>
    <col min="3604" max="3604" width="7.140625" customWidth="1"/>
    <col min="3605" max="3605" width="5" bestFit="1" customWidth="1"/>
    <col min="3606" max="3606" width="6" customWidth="1"/>
    <col min="3607" max="3607" width="4.5703125" bestFit="1" customWidth="1"/>
    <col min="3608" max="3608" width="6.140625" customWidth="1"/>
    <col min="3609" max="3609" width="5.140625" bestFit="1" customWidth="1"/>
    <col min="3610" max="3610" width="6.42578125" customWidth="1"/>
    <col min="3611" max="3611" width="4.28515625" bestFit="1" customWidth="1"/>
    <col min="3612" max="3612" width="6.85546875" customWidth="1"/>
    <col min="3841" max="3841" width="40.28515625" customWidth="1"/>
    <col min="3842" max="3842" width="9" customWidth="1"/>
    <col min="3843" max="3854" width="6.7109375" customWidth="1"/>
    <col min="3855" max="3855" width="4.28515625" customWidth="1"/>
    <col min="3856" max="3856" width="7" customWidth="1"/>
    <col min="3857" max="3857" width="11.7109375" customWidth="1"/>
    <col min="3858" max="3858" width="7.140625" customWidth="1"/>
    <col min="3859" max="3859" width="4" customWidth="1"/>
    <col min="3860" max="3860" width="7.140625" customWidth="1"/>
    <col min="3861" max="3861" width="5" bestFit="1" customWidth="1"/>
    <col min="3862" max="3862" width="6" customWidth="1"/>
    <col min="3863" max="3863" width="4.5703125" bestFit="1" customWidth="1"/>
    <col min="3864" max="3864" width="6.140625" customWidth="1"/>
    <col min="3865" max="3865" width="5.140625" bestFit="1" customWidth="1"/>
    <col min="3866" max="3866" width="6.42578125" customWidth="1"/>
    <col min="3867" max="3867" width="4.28515625" bestFit="1" customWidth="1"/>
    <col min="3868" max="3868" width="6.85546875" customWidth="1"/>
    <col min="4097" max="4097" width="40.28515625" customWidth="1"/>
    <col min="4098" max="4098" width="9" customWidth="1"/>
    <col min="4099" max="4110" width="6.7109375" customWidth="1"/>
    <col min="4111" max="4111" width="4.28515625" customWidth="1"/>
    <col min="4112" max="4112" width="7" customWidth="1"/>
    <col min="4113" max="4113" width="11.7109375" customWidth="1"/>
    <col min="4114" max="4114" width="7.140625" customWidth="1"/>
    <col min="4115" max="4115" width="4" customWidth="1"/>
    <col min="4116" max="4116" width="7.140625" customWidth="1"/>
    <col min="4117" max="4117" width="5" bestFit="1" customWidth="1"/>
    <col min="4118" max="4118" width="6" customWidth="1"/>
    <col min="4119" max="4119" width="4.5703125" bestFit="1" customWidth="1"/>
    <col min="4120" max="4120" width="6.140625" customWidth="1"/>
    <col min="4121" max="4121" width="5.140625" bestFit="1" customWidth="1"/>
    <col min="4122" max="4122" width="6.42578125" customWidth="1"/>
    <col min="4123" max="4123" width="4.28515625" bestFit="1" customWidth="1"/>
    <col min="4124" max="4124" width="6.85546875" customWidth="1"/>
    <col min="4353" max="4353" width="40.28515625" customWidth="1"/>
    <col min="4354" max="4354" width="9" customWidth="1"/>
    <col min="4355" max="4366" width="6.7109375" customWidth="1"/>
    <col min="4367" max="4367" width="4.28515625" customWidth="1"/>
    <col min="4368" max="4368" width="7" customWidth="1"/>
    <col min="4369" max="4369" width="11.7109375" customWidth="1"/>
    <col min="4370" max="4370" width="7.140625" customWidth="1"/>
    <col min="4371" max="4371" width="4" customWidth="1"/>
    <col min="4372" max="4372" width="7.140625" customWidth="1"/>
    <col min="4373" max="4373" width="5" bestFit="1" customWidth="1"/>
    <col min="4374" max="4374" width="6" customWidth="1"/>
    <col min="4375" max="4375" width="4.5703125" bestFit="1" customWidth="1"/>
    <col min="4376" max="4376" width="6.140625" customWidth="1"/>
    <col min="4377" max="4377" width="5.140625" bestFit="1" customWidth="1"/>
    <col min="4378" max="4378" width="6.42578125" customWidth="1"/>
    <col min="4379" max="4379" width="4.28515625" bestFit="1" customWidth="1"/>
    <col min="4380" max="4380" width="6.85546875" customWidth="1"/>
    <col min="4609" max="4609" width="40.28515625" customWidth="1"/>
    <col min="4610" max="4610" width="9" customWidth="1"/>
    <col min="4611" max="4622" width="6.7109375" customWidth="1"/>
    <col min="4623" max="4623" width="4.28515625" customWidth="1"/>
    <col min="4624" max="4624" width="7" customWidth="1"/>
    <col min="4625" max="4625" width="11.7109375" customWidth="1"/>
    <col min="4626" max="4626" width="7.140625" customWidth="1"/>
    <col min="4627" max="4627" width="4" customWidth="1"/>
    <col min="4628" max="4628" width="7.140625" customWidth="1"/>
    <col min="4629" max="4629" width="5" bestFit="1" customWidth="1"/>
    <col min="4630" max="4630" width="6" customWidth="1"/>
    <col min="4631" max="4631" width="4.5703125" bestFit="1" customWidth="1"/>
    <col min="4632" max="4632" width="6.140625" customWidth="1"/>
    <col min="4633" max="4633" width="5.140625" bestFit="1" customWidth="1"/>
    <col min="4634" max="4634" width="6.42578125" customWidth="1"/>
    <col min="4635" max="4635" width="4.28515625" bestFit="1" customWidth="1"/>
    <col min="4636" max="4636" width="6.85546875" customWidth="1"/>
    <col min="4865" max="4865" width="40.28515625" customWidth="1"/>
    <col min="4866" max="4866" width="9" customWidth="1"/>
    <col min="4867" max="4878" width="6.7109375" customWidth="1"/>
    <col min="4879" max="4879" width="4.28515625" customWidth="1"/>
    <col min="4880" max="4880" width="7" customWidth="1"/>
    <col min="4881" max="4881" width="11.7109375" customWidth="1"/>
    <col min="4882" max="4882" width="7.140625" customWidth="1"/>
    <col min="4883" max="4883" width="4" customWidth="1"/>
    <col min="4884" max="4884" width="7.140625" customWidth="1"/>
    <col min="4885" max="4885" width="5" bestFit="1" customWidth="1"/>
    <col min="4886" max="4886" width="6" customWidth="1"/>
    <col min="4887" max="4887" width="4.5703125" bestFit="1" customWidth="1"/>
    <col min="4888" max="4888" width="6.140625" customWidth="1"/>
    <col min="4889" max="4889" width="5.140625" bestFit="1" customWidth="1"/>
    <col min="4890" max="4890" width="6.42578125" customWidth="1"/>
    <col min="4891" max="4891" width="4.28515625" bestFit="1" customWidth="1"/>
    <col min="4892" max="4892" width="6.85546875" customWidth="1"/>
    <col min="5121" max="5121" width="40.28515625" customWidth="1"/>
    <col min="5122" max="5122" width="9" customWidth="1"/>
    <col min="5123" max="5134" width="6.7109375" customWidth="1"/>
    <col min="5135" max="5135" width="4.28515625" customWidth="1"/>
    <col min="5136" max="5136" width="7" customWidth="1"/>
    <col min="5137" max="5137" width="11.7109375" customWidth="1"/>
    <col min="5138" max="5138" width="7.140625" customWidth="1"/>
    <col min="5139" max="5139" width="4" customWidth="1"/>
    <col min="5140" max="5140" width="7.140625" customWidth="1"/>
    <col min="5141" max="5141" width="5" bestFit="1" customWidth="1"/>
    <col min="5142" max="5142" width="6" customWidth="1"/>
    <col min="5143" max="5143" width="4.5703125" bestFit="1" customWidth="1"/>
    <col min="5144" max="5144" width="6.140625" customWidth="1"/>
    <col min="5145" max="5145" width="5.140625" bestFit="1" customWidth="1"/>
    <col min="5146" max="5146" width="6.42578125" customWidth="1"/>
    <col min="5147" max="5147" width="4.28515625" bestFit="1" customWidth="1"/>
    <col min="5148" max="5148" width="6.85546875" customWidth="1"/>
    <col min="5377" max="5377" width="40.28515625" customWidth="1"/>
    <col min="5378" max="5378" width="9" customWidth="1"/>
    <col min="5379" max="5390" width="6.7109375" customWidth="1"/>
    <col min="5391" max="5391" width="4.28515625" customWidth="1"/>
    <col min="5392" max="5392" width="7" customWidth="1"/>
    <col min="5393" max="5393" width="11.7109375" customWidth="1"/>
    <col min="5394" max="5394" width="7.140625" customWidth="1"/>
    <col min="5395" max="5395" width="4" customWidth="1"/>
    <col min="5396" max="5396" width="7.140625" customWidth="1"/>
    <col min="5397" max="5397" width="5" bestFit="1" customWidth="1"/>
    <col min="5398" max="5398" width="6" customWidth="1"/>
    <col min="5399" max="5399" width="4.5703125" bestFit="1" customWidth="1"/>
    <col min="5400" max="5400" width="6.140625" customWidth="1"/>
    <col min="5401" max="5401" width="5.140625" bestFit="1" customWidth="1"/>
    <col min="5402" max="5402" width="6.42578125" customWidth="1"/>
    <col min="5403" max="5403" width="4.28515625" bestFit="1" customWidth="1"/>
    <col min="5404" max="5404" width="6.85546875" customWidth="1"/>
    <col min="5633" max="5633" width="40.28515625" customWidth="1"/>
    <col min="5634" max="5634" width="9" customWidth="1"/>
    <col min="5635" max="5646" width="6.7109375" customWidth="1"/>
    <col min="5647" max="5647" width="4.28515625" customWidth="1"/>
    <col min="5648" max="5648" width="7" customWidth="1"/>
    <col min="5649" max="5649" width="11.7109375" customWidth="1"/>
    <col min="5650" max="5650" width="7.140625" customWidth="1"/>
    <col min="5651" max="5651" width="4" customWidth="1"/>
    <col min="5652" max="5652" width="7.140625" customWidth="1"/>
    <col min="5653" max="5653" width="5" bestFit="1" customWidth="1"/>
    <col min="5654" max="5654" width="6" customWidth="1"/>
    <col min="5655" max="5655" width="4.5703125" bestFit="1" customWidth="1"/>
    <col min="5656" max="5656" width="6.140625" customWidth="1"/>
    <col min="5657" max="5657" width="5.140625" bestFit="1" customWidth="1"/>
    <col min="5658" max="5658" width="6.42578125" customWidth="1"/>
    <col min="5659" max="5659" width="4.28515625" bestFit="1" customWidth="1"/>
    <col min="5660" max="5660" width="6.85546875" customWidth="1"/>
    <col min="5889" max="5889" width="40.28515625" customWidth="1"/>
    <col min="5890" max="5890" width="9" customWidth="1"/>
    <col min="5891" max="5902" width="6.7109375" customWidth="1"/>
    <col min="5903" max="5903" width="4.28515625" customWidth="1"/>
    <col min="5904" max="5904" width="7" customWidth="1"/>
    <col min="5905" max="5905" width="11.7109375" customWidth="1"/>
    <col min="5906" max="5906" width="7.140625" customWidth="1"/>
    <col min="5907" max="5907" width="4" customWidth="1"/>
    <col min="5908" max="5908" width="7.140625" customWidth="1"/>
    <col min="5909" max="5909" width="5" bestFit="1" customWidth="1"/>
    <col min="5910" max="5910" width="6" customWidth="1"/>
    <col min="5911" max="5911" width="4.5703125" bestFit="1" customWidth="1"/>
    <col min="5912" max="5912" width="6.140625" customWidth="1"/>
    <col min="5913" max="5913" width="5.140625" bestFit="1" customWidth="1"/>
    <col min="5914" max="5914" width="6.42578125" customWidth="1"/>
    <col min="5915" max="5915" width="4.28515625" bestFit="1" customWidth="1"/>
    <col min="5916" max="5916" width="6.85546875" customWidth="1"/>
    <col min="6145" max="6145" width="40.28515625" customWidth="1"/>
    <col min="6146" max="6146" width="9" customWidth="1"/>
    <col min="6147" max="6158" width="6.7109375" customWidth="1"/>
    <col min="6159" max="6159" width="4.28515625" customWidth="1"/>
    <col min="6160" max="6160" width="7" customWidth="1"/>
    <col min="6161" max="6161" width="11.7109375" customWidth="1"/>
    <col min="6162" max="6162" width="7.140625" customWidth="1"/>
    <col min="6163" max="6163" width="4" customWidth="1"/>
    <col min="6164" max="6164" width="7.140625" customWidth="1"/>
    <col min="6165" max="6165" width="5" bestFit="1" customWidth="1"/>
    <col min="6166" max="6166" width="6" customWidth="1"/>
    <col min="6167" max="6167" width="4.5703125" bestFit="1" customWidth="1"/>
    <col min="6168" max="6168" width="6.140625" customWidth="1"/>
    <col min="6169" max="6169" width="5.140625" bestFit="1" customWidth="1"/>
    <col min="6170" max="6170" width="6.42578125" customWidth="1"/>
    <col min="6171" max="6171" width="4.28515625" bestFit="1" customWidth="1"/>
    <col min="6172" max="6172" width="6.85546875" customWidth="1"/>
    <col min="6401" max="6401" width="40.28515625" customWidth="1"/>
    <col min="6402" max="6402" width="9" customWidth="1"/>
    <col min="6403" max="6414" width="6.7109375" customWidth="1"/>
    <col min="6415" max="6415" width="4.28515625" customWidth="1"/>
    <col min="6416" max="6416" width="7" customWidth="1"/>
    <col min="6417" max="6417" width="11.7109375" customWidth="1"/>
    <col min="6418" max="6418" width="7.140625" customWidth="1"/>
    <col min="6419" max="6419" width="4" customWidth="1"/>
    <col min="6420" max="6420" width="7.140625" customWidth="1"/>
    <col min="6421" max="6421" width="5" bestFit="1" customWidth="1"/>
    <col min="6422" max="6422" width="6" customWidth="1"/>
    <col min="6423" max="6423" width="4.5703125" bestFit="1" customWidth="1"/>
    <col min="6424" max="6424" width="6.140625" customWidth="1"/>
    <col min="6425" max="6425" width="5.140625" bestFit="1" customWidth="1"/>
    <col min="6426" max="6426" width="6.42578125" customWidth="1"/>
    <col min="6427" max="6427" width="4.28515625" bestFit="1" customWidth="1"/>
    <col min="6428" max="6428" width="6.85546875" customWidth="1"/>
    <col min="6657" max="6657" width="40.28515625" customWidth="1"/>
    <col min="6658" max="6658" width="9" customWidth="1"/>
    <col min="6659" max="6670" width="6.7109375" customWidth="1"/>
    <col min="6671" max="6671" width="4.28515625" customWidth="1"/>
    <col min="6672" max="6672" width="7" customWidth="1"/>
    <col min="6673" max="6673" width="11.7109375" customWidth="1"/>
    <col min="6674" max="6674" width="7.140625" customWidth="1"/>
    <col min="6675" max="6675" width="4" customWidth="1"/>
    <col min="6676" max="6676" width="7.140625" customWidth="1"/>
    <col min="6677" max="6677" width="5" bestFit="1" customWidth="1"/>
    <col min="6678" max="6678" width="6" customWidth="1"/>
    <col min="6679" max="6679" width="4.5703125" bestFit="1" customWidth="1"/>
    <col min="6680" max="6680" width="6.140625" customWidth="1"/>
    <col min="6681" max="6681" width="5.140625" bestFit="1" customWidth="1"/>
    <col min="6682" max="6682" width="6.42578125" customWidth="1"/>
    <col min="6683" max="6683" width="4.28515625" bestFit="1" customWidth="1"/>
    <col min="6684" max="6684" width="6.85546875" customWidth="1"/>
    <col min="6913" max="6913" width="40.28515625" customWidth="1"/>
    <col min="6914" max="6914" width="9" customWidth="1"/>
    <col min="6915" max="6926" width="6.7109375" customWidth="1"/>
    <col min="6927" max="6927" width="4.28515625" customWidth="1"/>
    <col min="6928" max="6928" width="7" customWidth="1"/>
    <col min="6929" max="6929" width="11.7109375" customWidth="1"/>
    <col min="6930" max="6930" width="7.140625" customWidth="1"/>
    <col min="6931" max="6931" width="4" customWidth="1"/>
    <col min="6932" max="6932" width="7.140625" customWidth="1"/>
    <col min="6933" max="6933" width="5" bestFit="1" customWidth="1"/>
    <col min="6934" max="6934" width="6" customWidth="1"/>
    <col min="6935" max="6935" width="4.5703125" bestFit="1" customWidth="1"/>
    <col min="6936" max="6936" width="6.140625" customWidth="1"/>
    <col min="6937" max="6937" width="5.140625" bestFit="1" customWidth="1"/>
    <col min="6938" max="6938" width="6.42578125" customWidth="1"/>
    <col min="6939" max="6939" width="4.28515625" bestFit="1" customWidth="1"/>
    <col min="6940" max="6940" width="6.85546875" customWidth="1"/>
    <col min="7169" max="7169" width="40.28515625" customWidth="1"/>
    <col min="7170" max="7170" width="9" customWidth="1"/>
    <col min="7171" max="7182" width="6.7109375" customWidth="1"/>
    <col min="7183" max="7183" width="4.28515625" customWidth="1"/>
    <col min="7184" max="7184" width="7" customWidth="1"/>
    <col min="7185" max="7185" width="11.7109375" customWidth="1"/>
    <col min="7186" max="7186" width="7.140625" customWidth="1"/>
    <col min="7187" max="7187" width="4" customWidth="1"/>
    <col min="7188" max="7188" width="7.140625" customWidth="1"/>
    <col min="7189" max="7189" width="5" bestFit="1" customWidth="1"/>
    <col min="7190" max="7190" width="6" customWidth="1"/>
    <col min="7191" max="7191" width="4.5703125" bestFit="1" customWidth="1"/>
    <col min="7192" max="7192" width="6.140625" customWidth="1"/>
    <col min="7193" max="7193" width="5.140625" bestFit="1" customWidth="1"/>
    <col min="7194" max="7194" width="6.42578125" customWidth="1"/>
    <col min="7195" max="7195" width="4.28515625" bestFit="1" customWidth="1"/>
    <col min="7196" max="7196" width="6.85546875" customWidth="1"/>
    <col min="7425" max="7425" width="40.28515625" customWidth="1"/>
    <col min="7426" max="7426" width="9" customWidth="1"/>
    <col min="7427" max="7438" width="6.7109375" customWidth="1"/>
    <col min="7439" max="7439" width="4.28515625" customWidth="1"/>
    <col min="7440" max="7440" width="7" customWidth="1"/>
    <col min="7441" max="7441" width="11.7109375" customWidth="1"/>
    <col min="7442" max="7442" width="7.140625" customWidth="1"/>
    <col min="7443" max="7443" width="4" customWidth="1"/>
    <col min="7444" max="7444" width="7.140625" customWidth="1"/>
    <col min="7445" max="7445" width="5" bestFit="1" customWidth="1"/>
    <col min="7446" max="7446" width="6" customWidth="1"/>
    <col min="7447" max="7447" width="4.5703125" bestFit="1" customWidth="1"/>
    <col min="7448" max="7448" width="6.140625" customWidth="1"/>
    <col min="7449" max="7449" width="5.140625" bestFit="1" customWidth="1"/>
    <col min="7450" max="7450" width="6.42578125" customWidth="1"/>
    <col min="7451" max="7451" width="4.28515625" bestFit="1" customWidth="1"/>
    <col min="7452" max="7452" width="6.85546875" customWidth="1"/>
    <col min="7681" max="7681" width="40.28515625" customWidth="1"/>
    <col min="7682" max="7682" width="9" customWidth="1"/>
    <col min="7683" max="7694" width="6.7109375" customWidth="1"/>
    <col min="7695" max="7695" width="4.28515625" customWidth="1"/>
    <col min="7696" max="7696" width="7" customWidth="1"/>
    <col min="7697" max="7697" width="11.7109375" customWidth="1"/>
    <col min="7698" max="7698" width="7.140625" customWidth="1"/>
    <col min="7699" max="7699" width="4" customWidth="1"/>
    <col min="7700" max="7700" width="7.140625" customWidth="1"/>
    <col min="7701" max="7701" width="5" bestFit="1" customWidth="1"/>
    <col min="7702" max="7702" width="6" customWidth="1"/>
    <col min="7703" max="7703" width="4.5703125" bestFit="1" customWidth="1"/>
    <col min="7704" max="7704" width="6.140625" customWidth="1"/>
    <col min="7705" max="7705" width="5.140625" bestFit="1" customWidth="1"/>
    <col min="7706" max="7706" width="6.42578125" customWidth="1"/>
    <col min="7707" max="7707" width="4.28515625" bestFit="1" customWidth="1"/>
    <col min="7708" max="7708" width="6.85546875" customWidth="1"/>
    <col min="7937" max="7937" width="40.28515625" customWidth="1"/>
    <col min="7938" max="7938" width="9" customWidth="1"/>
    <col min="7939" max="7950" width="6.7109375" customWidth="1"/>
    <col min="7951" max="7951" width="4.28515625" customWidth="1"/>
    <col min="7952" max="7952" width="7" customWidth="1"/>
    <col min="7953" max="7953" width="11.7109375" customWidth="1"/>
    <col min="7954" max="7954" width="7.140625" customWidth="1"/>
    <col min="7955" max="7955" width="4" customWidth="1"/>
    <col min="7956" max="7956" width="7.140625" customWidth="1"/>
    <col min="7957" max="7957" width="5" bestFit="1" customWidth="1"/>
    <col min="7958" max="7958" width="6" customWidth="1"/>
    <col min="7959" max="7959" width="4.5703125" bestFit="1" customWidth="1"/>
    <col min="7960" max="7960" width="6.140625" customWidth="1"/>
    <col min="7961" max="7961" width="5.140625" bestFit="1" customWidth="1"/>
    <col min="7962" max="7962" width="6.42578125" customWidth="1"/>
    <col min="7963" max="7963" width="4.28515625" bestFit="1" customWidth="1"/>
    <col min="7964" max="7964" width="6.85546875" customWidth="1"/>
    <col min="8193" max="8193" width="40.28515625" customWidth="1"/>
    <col min="8194" max="8194" width="9" customWidth="1"/>
    <col min="8195" max="8206" width="6.7109375" customWidth="1"/>
    <col min="8207" max="8207" width="4.28515625" customWidth="1"/>
    <col min="8208" max="8208" width="7" customWidth="1"/>
    <col min="8209" max="8209" width="11.7109375" customWidth="1"/>
    <col min="8210" max="8210" width="7.140625" customWidth="1"/>
    <col min="8211" max="8211" width="4" customWidth="1"/>
    <col min="8212" max="8212" width="7.140625" customWidth="1"/>
    <col min="8213" max="8213" width="5" bestFit="1" customWidth="1"/>
    <col min="8214" max="8214" width="6" customWidth="1"/>
    <col min="8215" max="8215" width="4.5703125" bestFit="1" customWidth="1"/>
    <col min="8216" max="8216" width="6.140625" customWidth="1"/>
    <col min="8217" max="8217" width="5.140625" bestFit="1" customWidth="1"/>
    <col min="8218" max="8218" width="6.42578125" customWidth="1"/>
    <col min="8219" max="8219" width="4.28515625" bestFit="1" customWidth="1"/>
    <col min="8220" max="8220" width="6.85546875" customWidth="1"/>
    <col min="8449" max="8449" width="40.28515625" customWidth="1"/>
    <col min="8450" max="8450" width="9" customWidth="1"/>
    <col min="8451" max="8462" width="6.7109375" customWidth="1"/>
    <col min="8463" max="8463" width="4.28515625" customWidth="1"/>
    <col min="8464" max="8464" width="7" customWidth="1"/>
    <col min="8465" max="8465" width="11.7109375" customWidth="1"/>
    <col min="8466" max="8466" width="7.140625" customWidth="1"/>
    <col min="8467" max="8467" width="4" customWidth="1"/>
    <col min="8468" max="8468" width="7.140625" customWidth="1"/>
    <col min="8469" max="8469" width="5" bestFit="1" customWidth="1"/>
    <col min="8470" max="8470" width="6" customWidth="1"/>
    <col min="8471" max="8471" width="4.5703125" bestFit="1" customWidth="1"/>
    <col min="8472" max="8472" width="6.140625" customWidth="1"/>
    <col min="8473" max="8473" width="5.140625" bestFit="1" customWidth="1"/>
    <col min="8474" max="8474" width="6.42578125" customWidth="1"/>
    <col min="8475" max="8475" width="4.28515625" bestFit="1" customWidth="1"/>
    <col min="8476" max="8476" width="6.85546875" customWidth="1"/>
    <col min="8705" max="8705" width="40.28515625" customWidth="1"/>
    <col min="8706" max="8706" width="9" customWidth="1"/>
    <col min="8707" max="8718" width="6.7109375" customWidth="1"/>
    <col min="8719" max="8719" width="4.28515625" customWidth="1"/>
    <col min="8720" max="8720" width="7" customWidth="1"/>
    <col min="8721" max="8721" width="11.7109375" customWidth="1"/>
    <col min="8722" max="8722" width="7.140625" customWidth="1"/>
    <col min="8723" max="8723" width="4" customWidth="1"/>
    <col min="8724" max="8724" width="7.140625" customWidth="1"/>
    <col min="8725" max="8725" width="5" bestFit="1" customWidth="1"/>
    <col min="8726" max="8726" width="6" customWidth="1"/>
    <col min="8727" max="8727" width="4.5703125" bestFit="1" customWidth="1"/>
    <col min="8728" max="8728" width="6.140625" customWidth="1"/>
    <col min="8729" max="8729" width="5.140625" bestFit="1" customWidth="1"/>
    <col min="8730" max="8730" width="6.42578125" customWidth="1"/>
    <col min="8731" max="8731" width="4.28515625" bestFit="1" customWidth="1"/>
    <col min="8732" max="8732" width="6.85546875" customWidth="1"/>
    <col min="8961" max="8961" width="40.28515625" customWidth="1"/>
    <col min="8962" max="8962" width="9" customWidth="1"/>
    <col min="8963" max="8974" width="6.7109375" customWidth="1"/>
    <col min="8975" max="8975" width="4.28515625" customWidth="1"/>
    <col min="8976" max="8976" width="7" customWidth="1"/>
    <col min="8977" max="8977" width="11.7109375" customWidth="1"/>
    <col min="8978" max="8978" width="7.140625" customWidth="1"/>
    <col min="8979" max="8979" width="4" customWidth="1"/>
    <col min="8980" max="8980" width="7.140625" customWidth="1"/>
    <col min="8981" max="8981" width="5" bestFit="1" customWidth="1"/>
    <col min="8982" max="8982" width="6" customWidth="1"/>
    <col min="8983" max="8983" width="4.5703125" bestFit="1" customWidth="1"/>
    <col min="8984" max="8984" width="6.140625" customWidth="1"/>
    <col min="8985" max="8985" width="5.140625" bestFit="1" customWidth="1"/>
    <col min="8986" max="8986" width="6.42578125" customWidth="1"/>
    <col min="8987" max="8987" width="4.28515625" bestFit="1" customWidth="1"/>
    <col min="8988" max="8988" width="6.85546875" customWidth="1"/>
    <col min="9217" max="9217" width="40.28515625" customWidth="1"/>
    <col min="9218" max="9218" width="9" customWidth="1"/>
    <col min="9219" max="9230" width="6.7109375" customWidth="1"/>
    <col min="9231" max="9231" width="4.28515625" customWidth="1"/>
    <col min="9232" max="9232" width="7" customWidth="1"/>
    <col min="9233" max="9233" width="11.7109375" customWidth="1"/>
    <col min="9234" max="9234" width="7.140625" customWidth="1"/>
    <col min="9235" max="9235" width="4" customWidth="1"/>
    <col min="9236" max="9236" width="7.140625" customWidth="1"/>
    <col min="9237" max="9237" width="5" bestFit="1" customWidth="1"/>
    <col min="9238" max="9238" width="6" customWidth="1"/>
    <col min="9239" max="9239" width="4.5703125" bestFit="1" customWidth="1"/>
    <col min="9240" max="9240" width="6.140625" customWidth="1"/>
    <col min="9241" max="9241" width="5.140625" bestFit="1" customWidth="1"/>
    <col min="9242" max="9242" width="6.42578125" customWidth="1"/>
    <col min="9243" max="9243" width="4.28515625" bestFit="1" customWidth="1"/>
    <col min="9244" max="9244" width="6.85546875" customWidth="1"/>
    <col min="9473" max="9473" width="40.28515625" customWidth="1"/>
    <col min="9474" max="9474" width="9" customWidth="1"/>
    <col min="9475" max="9486" width="6.7109375" customWidth="1"/>
    <col min="9487" max="9487" width="4.28515625" customWidth="1"/>
    <col min="9488" max="9488" width="7" customWidth="1"/>
    <col min="9489" max="9489" width="11.7109375" customWidth="1"/>
    <col min="9490" max="9490" width="7.140625" customWidth="1"/>
    <col min="9491" max="9491" width="4" customWidth="1"/>
    <col min="9492" max="9492" width="7.140625" customWidth="1"/>
    <col min="9493" max="9493" width="5" bestFit="1" customWidth="1"/>
    <col min="9494" max="9494" width="6" customWidth="1"/>
    <col min="9495" max="9495" width="4.5703125" bestFit="1" customWidth="1"/>
    <col min="9496" max="9496" width="6.140625" customWidth="1"/>
    <col min="9497" max="9497" width="5.140625" bestFit="1" customWidth="1"/>
    <col min="9498" max="9498" width="6.42578125" customWidth="1"/>
    <col min="9499" max="9499" width="4.28515625" bestFit="1" customWidth="1"/>
    <col min="9500" max="9500" width="6.85546875" customWidth="1"/>
    <col min="9729" max="9729" width="40.28515625" customWidth="1"/>
    <col min="9730" max="9730" width="9" customWidth="1"/>
    <col min="9731" max="9742" width="6.7109375" customWidth="1"/>
    <col min="9743" max="9743" width="4.28515625" customWidth="1"/>
    <col min="9744" max="9744" width="7" customWidth="1"/>
    <col min="9745" max="9745" width="11.7109375" customWidth="1"/>
    <col min="9746" max="9746" width="7.140625" customWidth="1"/>
    <col min="9747" max="9747" width="4" customWidth="1"/>
    <col min="9748" max="9748" width="7.140625" customWidth="1"/>
    <col min="9749" max="9749" width="5" bestFit="1" customWidth="1"/>
    <col min="9750" max="9750" width="6" customWidth="1"/>
    <col min="9751" max="9751" width="4.5703125" bestFit="1" customWidth="1"/>
    <col min="9752" max="9752" width="6.140625" customWidth="1"/>
    <col min="9753" max="9753" width="5.140625" bestFit="1" customWidth="1"/>
    <col min="9754" max="9754" width="6.42578125" customWidth="1"/>
    <col min="9755" max="9755" width="4.28515625" bestFit="1" customWidth="1"/>
    <col min="9756" max="9756" width="6.85546875" customWidth="1"/>
    <col min="9985" max="9985" width="40.28515625" customWidth="1"/>
    <col min="9986" max="9986" width="9" customWidth="1"/>
    <col min="9987" max="9998" width="6.7109375" customWidth="1"/>
    <col min="9999" max="9999" width="4.28515625" customWidth="1"/>
    <col min="10000" max="10000" width="7" customWidth="1"/>
    <col min="10001" max="10001" width="11.7109375" customWidth="1"/>
    <col min="10002" max="10002" width="7.140625" customWidth="1"/>
    <col min="10003" max="10003" width="4" customWidth="1"/>
    <col min="10004" max="10004" width="7.140625" customWidth="1"/>
    <col min="10005" max="10005" width="5" bestFit="1" customWidth="1"/>
    <col min="10006" max="10006" width="6" customWidth="1"/>
    <col min="10007" max="10007" width="4.5703125" bestFit="1" customWidth="1"/>
    <col min="10008" max="10008" width="6.140625" customWidth="1"/>
    <col min="10009" max="10009" width="5.140625" bestFit="1" customWidth="1"/>
    <col min="10010" max="10010" width="6.42578125" customWidth="1"/>
    <col min="10011" max="10011" width="4.28515625" bestFit="1" customWidth="1"/>
    <col min="10012" max="10012" width="6.85546875" customWidth="1"/>
    <col min="10241" max="10241" width="40.28515625" customWidth="1"/>
    <col min="10242" max="10242" width="9" customWidth="1"/>
    <col min="10243" max="10254" width="6.7109375" customWidth="1"/>
    <col min="10255" max="10255" width="4.28515625" customWidth="1"/>
    <col min="10256" max="10256" width="7" customWidth="1"/>
    <col min="10257" max="10257" width="11.7109375" customWidth="1"/>
    <col min="10258" max="10258" width="7.140625" customWidth="1"/>
    <col min="10259" max="10259" width="4" customWidth="1"/>
    <col min="10260" max="10260" width="7.140625" customWidth="1"/>
    <col min="10261" max="10261" width="5" bestFit="1" customWidth="1"/>
    <col min="10262" max="10262" width="6" customWidth="1"/>
    <col min="10263" max="10263" width="4.5703125" bestFit="1" customWidth="1"/>
    <col min="10264" max="10264" width="6.140625" customWidth="1"/>
    <col min="10265" max="10265" width="5.140625" bestFit="1" customWidth="1"/>
    <col min="10266" max="10266" width="6.42578125" customWidth="1"/>
    <col min="10267" max="10267" width="4.28515625" bestFit="1" customWidth="1"/>
    <col min="10268" max="10268" width="6.85546875" customWidth="1"/>
    <col min="10497" max="10497" width="40.28515625" customWidth="1"/>
    <col min="10498" max="10498" width="9" customWidth="1"/>
    <col min="10499" max="10510" width="6.7109375" customWidth="1"/>
    <col min="10511" max="10511" width="4.28515625" customWidth="1"/>
    <col min="10512" max="10512" width="7" customWidth="1"/>
    <col min="10513" max="10513" width="11.7109375" customWidth="1"/>
    <col min="10514" max="10514" width="7.140625" customWidth="1"/>
    <col min="10515" max="10515" width="4" customWidth="1"/>
    <col min="10516" max="10516" width="7.140625" customWidth="1"/>
    <col min="10517" max="10517" width="5" bestFit="1" customWidth="1"/>
    <col min="10518" max="10518" width="6" customWidth="1"/>
    <col min="10519" max="10519" width="4.5703125" bestFit="1" customWidth="1"/>
    <col min="10520" max="10520" width="6.140625" customWidth="1"/>
    <col min="10521" max="10521" width="5.140625" bestFit="1" customWidth="1"/>
    <col min="10522" max="10522" width="6.42578125" customWidth="1"/>
    <col min="10523" max="10523" width="4.28515625" bestFit="1" customWidth="1"/>
    <col min="10524" max="10524" width="6.85546875" customWidth="1"/>
    <col min="10753" max="10753" width="40.28515625" customWidth="1"/>
    <col min="10754" max="10754" width="9" customWidth="1"/>
    <col min="10755" max="10766" width="6.7109375" customWidth="1"/>
    <col min="10767" max="10767" width="4.28515625" customWidth="1"/>
    <col min="10768" max="10768" width="7" customWidth="1"/>
    <col min="10769" max="10769" width="11.7109375" customWidth="1"/>
    <col min="10770" max="10770" width="7.140625" customWidth="1"/>
    <col min="10771" max="10771" width="4" customWidth="1"/>
    <col min="10772" max="10772" width="7.140625" customWidth="1"/>
    <col min="10773" max="10773" width="5" bestFit="1" customWidth="1"/>
    <col min="10774" max="10774" width="6" customWidth="1"/>
    <col min="10775" max="10775" width="4.5703125" bestFit="1" customWidth="1"/>
    <col min="10776" max="10776" width="6.140625" customWidth="1"/>
    <col min="10777" max="10777" width="5.140625" bestFit="1" customWidth="1"/>
    <col min="10778" max="10778" width="6.42578125" customWidth="1"/>
    <col min="10779" max="10779" width="4.28515625" bestFit="1" customWidth="1"/>
    <col min="10780" max="10780" width="6.85546875" customWidth="1"/>
    <col min="11009" max="11009" width="40.28515625" customWidth="1"/>
    <col min="11010" max="11010" width="9" customWidth="1"/>
    <col min="11011" max="11022" width="6.7109375" customWidth="1"/>
    <col min="11023" max="11023" width="4.28515625" customWidth="1"/>
    <col min="11024" max="11024" width="7" customWidth="1"/>
    <col min="11025" max="11025" width="11.7109375" customWidth="1"/>
    <col min="11026" max="11026" width="7.140625" customWidth="1"/>
    <col min="11027" max="11027" width="4" customWidth="1"/>
    <col min="11028" max="11028" width="7.140625" customWidth="1"/>
    <col min="11029" max="11029" width="5" bestFit="1" customWidth="1"/>
    <col min="11030" max="11030" width="6" customWidth="1"/>
    <col min="11031" max="11031" width="4.5703125" bestFit="1" customWidth="1"/>
    <col min="11032" max="11032" width="6.140625" customWidth="1"/>
    <col min="11033" max="11033" width="5.140625" bestFit="1" customWidth="1"/>
    <col min="11034" max="11034" width="6.42578125" customWidth="1"/>
    <col min="11035" max="11035" width="4.28515625" bestFit="1" customWidth="1"/>
    <col min="11036" max="11036" width="6.85546875" customWidth="1"/>
    <col min="11265" max="11265" width="40.28515625" customWidth="1"/>
    <col min="11266" max="11266" width="9" customWidth="1"/>
    <col min="11267" max="11278" width="6.7109375" customWidth="1"/>
    <col min="11279" max="11279" width="4.28515625" customWidth="1"/>
    <col min="11280" max="11280" width="7" customWidth="1"/>
    <col min="11281" max="11281" width="11.7109375" customWidth="1"/>
    <col min="11282" max="11282" width="7.140625" customWidth="1"/>
    <col min="11283" max="11283" width="4" customWidth="1"/>
    <col min="11284" max="11284" width="7.140625" customWidth="1"/>
    <col min="11285" max="11285" width="5" bestFit="1" customWidth="1"/>
    <col min="11286" max="11286" width="6" customWidth="1"/>
    <col min="11287" max="11287" width="4.5703125" bestFit="1" customWidth="1"/>
    <col min="11288" max="11288" width="6.140625" customWidth="1"/>
    <col min="11289" max="11289" width="5.140625" bestFit="1" customWidth="1"/>
    <col min="11290" max="11290" width="6.42578125" customWidth="1"/>
    <col min="11291" max="11291" width="4.28515625" bestFit="1" customWidth="1"/>
    <col min="11292" max="11292" width="6.85546875" customWidth="1"/>
    <col min="11521" max="11521" width="40.28515625" customWidth="1"/>
    <col min="11522" max="11522" width="9" customWidth="1"/>
    <col min="11523" max="11534" width="6.7109375" customWidth="1"/>
    <col min="11535" max="11535" width="4.28515625" customWidth="1"/>
    <col min="11536" max="11536" width="7" customWidth="1"/>
    <col min="11537" max="11537" width="11.7109375" customWidth="1"/>
    <col min="11538" max="11538" width="7.140625" customWidth="1"/>
    <col min="11539" max="11539" width="4" customWidth="1"/>
    <col min="11540" max="11540" width="7.140625" customWidth="1"/>
    <col min="11541" max="11541" width="5" bestFit="1" customWidth="1"/>
    <col min="11542" max="11542" width="6" customWidth="1"/>
    <col min="11543" max="11543" width="4.5703125" bestFit="1" customWidth="1"/>
    <col min="11544" max="11544" width="6.140625" customWidth="1"/>
    <col min="11545" max="11545" width="5.140625" bestFit="1" customWidth="1"/>
    <col min="11546" max="11546" width="6.42578125" customWidth="1"/>
    <col min="11547" max="11547" width="4.28515625" bestFit="1" customWidth="1"/>
    <col min="11548" max="11548" width="6.85546875" customWidth="1"/>
    <col min="11777" max="11777" width="40.28515625" customWidth="1"/>
    <col min="11778" max="11778" width="9" customWidth="1"/>
    <col min="11779" max="11790" width="6.7109375" customWidth="1"/>
    <col min="11791" max="11791" width="4.28515625" customWidth="1"/>
    <col min="11792" max="11792" width="7" customWidth="1"/>
    <col min="11793" max="11793" width="11.7109375" customWidth="1"/>
    <col min="11794" max="11794" width="7.140625" customWidth="1"/>
    <col min="11795" max="11795" width="4" customWidth="1"/>
    <col min="11796" max="11796" width="7.140625" customWidth="1"/>
    <col min="11797" max="11797" width="5" bestFit="1" customWidth="1"/>
    <col min="11798" max="11798" width="6" customWidth="1"/>
    <col min="11799" max="11799" width="4.5703125" bestFit="1" customWidth="1"/>
    <col min="11800" max="11800" width="6.140625" customWidth="1"/>
    <col min="11801" max="11801" width="5.140625" bestFit="1" customWidth="1"/>
    <col min="11802" max="11802" width="6.42578125" customWidth="1"/>
    <col min="11803" max="11803" width="4.28515625" bestFit="1" customWidth="1"/>
    <col min="11804" max="11804" width="6.85546875" customWidth="1"/>
    <col min="12033" max="12033" width="40.28515625" customWidth="1"/>
    <col min="12034" max="12034" width="9" customWidth="1"/>
    <col min="12035" max="12046" width="6.7109375" customWidth="1"/>
    <col min="12047" max="12047" width="4.28515625" customWidth="1"/>
    <col min="12048" max="12048" width="7" customWidth="1"/>
    <col min="12049" max="12049" width="11.7109375" customWidth="1"/>
    <col min="12050" max="12050" width="7.140625" customWidth="1"/>
    <col min="12051" max="12051" width="4" customWidth="1"/>
    <col min="12052" max="12052" width="7.140625" customWidth="1"/>
    <col min="12053" max="12053" width="5" bestFit="1" customWidth="1"/>
    <col min="12054" max="12054" width="6" customWidth="1"/>
    <col min="12055" max="12055" width="4.5703125" bestFit="1" customWidth="1"/>
    <col min="12056" max="12056" width="6.140625" customWidth="1"/>
    <col min="12057" max="12057" width="5.140625" bestFit="1" customWidth="1"/>
    <col min="12058" max="12058" width="6.42578125" customWidth="1"/>
    <col min="12059" max="12059" width="4.28515625" bestFit="1" customWidth="1"/>
    <col min="12060" max="12060" width="6.85546875" customWidth="1"/>
    <col min="12289" max="12289" width="40.28515625" customWidth="1"/>
    <col min="12290" max="12290" width="9" customWidth="1"/>
    <col min="12291" max="12302" width="6.7109375" customWidth="1"/>
    <col min="12303" max="12303" width="4.28515625" customWidth="1"/>
    <col min="12304" max="12304" width="7" customWidth="1"/>
    <col min="12305" max="12305" width="11.7109375" customWidth="1"/>
    <col min="12306" max="12306" width="7.140625" customWidth="1"/>
    <col min="12307" max="12307" width="4" customWidth="1"/>
    <col min="12308" max="12308" width="7.140625" customWidth="1"/>
    <col min="12309" max="12309" width="5" bestFit="1" customWidth="1"/>
    <col min="12310" max="12310" width="6" customWidth="1"/>
    <col min="12311" max="12311" width="4.5703125" bestFit="1" customWidth="1"/>
    <col min="12312" max="12312" width="6.140625" customWidth="1"/>
    <col min="12313" max="12313" width="5.140625" bestFit="1" customWidth="1"/>
    <col min="12314" max="12314" width="6.42578125" customWidth="1"/>
    <col min="12315" max="12315" width="4.28515625" bestFit="1" customWidth="1"/>
    <col min="12316" max="12316" width="6.85546875" customWidth="1"/>
    <col min="12545" max="12545" width="40.28515625" customWidth="1"/>
    <col min="12546" max="12546" width="9" customWidth="1"/>
    <col min="12547" max="12558" width="6.7109375" customWidth="1"/>
    <col min="12559" max="12559" width="4.28515625" customWidth="1"/>
    <col min="12560" max="12560" width="7" customWidth="1"/>
    <col min="12561" max="12561" width="11.7109375" customWidth="1"/>
    <col min="12562" max="12562" width="7.140625" customWidth="1"/>
    <col min="12563" max="12563" width="4" customWidth="1"/>
    <col min="12564" max="12564" width="7.140625" customWidth="1"/>
    <col min="12565" max="12565" width="5" bestFit="1" customWidth="1"/>
    <col min="12566" max="12566" width="6" customWidth="1"/>
    <col min="12567" max="12567" width="4.5703125" bestFit="1" customWidth="1"/>
    <col min="12568" max="12568" width="6.140625" customWidth="1"/>
    <col min="12569" max="12569" width="5.140625" bestFit="1" customWidth="1"/>
    <col min="12570" max="12570" width="6.42578125" customWidth="1"/>
    <col min="12571" max="12571" width="4.28515625" bestFit="1" customWidth="1"/>
    <col min="12572" max="12572" width="6.85546875" customWidth="1"/>
    <col min="12801" max="12801" width="40.28515625" customWidth="1"/>
    <col min="12802" max="12802" width="9" customWidth="1"/>
    <col min="12803" max="12814" width="6.7109375" customWidth="1"/>
    <col min="12815" max="12815" width="4.28515625" customWidth="1"/>
    <col min="12816" max="12816" width="7" customWidth="1"/>
    <col min="12817" max="12817" width="11.7109375" customWidth="1"/>
    <col min="12818" max="12818" width="7.140625" customWidth="1"/>
    <col min="12819" max="12819" width="4" customWidth="1"/>
    <col min="12820" max="12820" width="7.140625" customWidth="1"/>
    <col min="12821" max="12821" width="5" bestFit="1" customWidth="1"/>
    <col min="12822" max="12822" width="6" customWidth="1"/>
    <col min="12823" max="12823" width="4.5703125" bestFit="1" customWidth="1"/>
    <col min="12824" max="12824" width="6.140625" customWidth="1"/>
    <col min="12825" max="12825" width="5.140625" bestFit="1" customWidth="1"/>
    <col min="12826" max="12826" width="6.42578125" customWidth="1"/>
    <col min="12827" max="12827" width="4.28515625" bestFit="1" customWidth="1"/>
    <col min="12828" max="12828" width="6.85546875" customWidth="1"/>
    <col min="13057" max="13057" width="40.28515625" customWidth="1"/>
    <col min="13058" max="13058" width="9" customWidth="1"/>
    <col min="13059" max="13070" width="6.7109375" customWidth="1"/>
    <col min="13071" max="13071" width="4.28515625" customWidth="1"/>
    <col min="13072" max="13072" width="7" customWidth="1"/>
    <col min="13073" max="13073" width="11.7109375" customWidth="1"/>
    <col min="13074" max="13074" width="7.140625" customWidth="1"/>
    <col min="13075" max="13075" width="4" customWidth="1"/>
    <col min="13076" max="13076" width="7.140625" customWidth="1"/>
    <col min="13077" max="13077" width="5" bestFit="1" customWidth="1"/>
    <col min="13078" max="13078" width="6" customWidth="1"/>
    <col min="13079" max="13079" width="4.5703125" bestFit="1" customWidth="1"/>
    <col min="13080" max="13080" width="6.140625" customWidth="1"/>
    <col min="13081" max="13081" width="5.140625" bestFit="1" customWidth="1"/>
    <col min="13082" max="13082" width="6.42578125" customWidth="1"/>
    <col min="13083" max="13083" width="4.28515625" bestFit="1" customWidth="1"/>
    <col min="13084" max="13084" width="6.85546875" customWidth="1"/>
    <col min="13313" max="13313" width="40.28515625" customWidth="1"/>
    <col min="13314" max="13314" width="9" customWidth="1"/>
    <col min="13315" max="13326" width="6.7109375" customWidth="1"/>
    <col min="13327" max="13327" width="4.28515625" customWidth="1"/>
    <col min="13328" max="13328" width="7" customWidth="1"/>
    <col min="13329" max="13329" width="11.7109375" customWidth="1"/>
    <col min="13330" max="13330" width="7.140625" customWidth="1"/>
    <col min="13331" max="13331" width="4" customWidth="1"/>
    <col min="13332" max="13332" width="7.140625" customWidth="1"/>
    <col min="13333" max="13333" width="5" bestFit="1" customWidth="1"/>
    <col min="13334" max="13334" width="6" customWidth="1"/>
    <col min="13335" max="13335" width="4.5703125" bestFit="1" customWidth="1"/>
    <col min="13336" max="13336" width="6.140625" customWidth="1"/>
    <col min="13337" max="13337" width="5.140625" bestFit="1" customWidth="1"/>
    <col min="13338" max="13338" width="6.42578125" customWidth="1"/>
    <col min="13339" max="13339" width="4.28515625" bestFit="1" customWidth="1"/>
    <col min="13340" max="13340" width="6.85546875" customWidth="1"/>
    <col min="13569" max="13569" width="40.28515625" customWidth="1"/>
    <col min="13570" max="13570" width="9" customWidth="1"/>
    <col min="13571" max="13582" width="6.7109375" customWidth="1"/>
    <col min="13583" max="13583" width="4.28515625" customWidth="1"/>
    <col min="13584" max="13584" width="7" customWidth="1"/>
    <col min="13585" max="13585" width="11.7109375" customWidth="1"/>
    <col min="13586" max="13586" width="7.140625" customWidth="1"/>
    <col min="13587" max="13587" width="4" customWidth="1"/>
    <col min="13588" max="13588" width="7.140625" customWidth="1"/>
    <col min="13589" max="13589" width="5" bestFit="1" customWidth="1"/>
    <col min="13590" max="13590" width="6" customWidth="1"/>
    <col min="13591" max="13591" width="4.5703125" bestFit="1" customWidth="1"/>
    <col min="13592" max="13592" width="6.140625" customWidth="1"/>
    <col min="13593" max="13593" width="5.140625" bestFit="1" customWidth="1"/>
    <col min="13594" max="13594" width="6.42578125" customWidth="1"/>
    <col min="13595" max="13595" width="4.28515625" bestFit="1" customWidth="1"/>
    <col min="13596" max="13596" width="6.85546875" customWidth="1"/>
    <col min="13825" max="13825" width="40.28515625" customWidth="1"/>
    <col min="13826" max="13826" width="9" customWidth="1"/>
    <col min="13827" max="13838" width="6.7109375" customWidth="1"/>
    <col min="13839" max="13839" width="4.28515625" customWidth="1"/>
    <col min="13840" max="13840" width="7" customWidth="1"/>
    <col min="13841" max="13841" width="11.7109375" customWidth="1"/>
    <col min="13842" max="13842" width="7.140625" customWidth="1"/>
    <col min="13843" max="13843" width="4" customWidth="1"/>
    <col min="13844" max="13844" width="7.140625" customWidth="1"/>
    <col min="13845" max="13845" width="5" bestFit="1" customWidth="1"/>
    <col min="13846" max="13846" width="6" customWidth="1"/>
    <col min="13847" max="13847" width="4.5703125" bestFit="1" customWidth="1"/>
    <col min="13848" max="13848" width="6.140625" customWidth="1"/>
    <col min="13849" max="13849" width="5.140625" bestFit="1" customWidth="1"/>
    <col min="13850" max="13850" width="6.42578125" customWidth="1"/>
    <col min="13851" max="13851" width="4.28515625" bestFit="1" customWidth="1"/>
    <col min="13852" max="13852" width="6.85546875" customWidth="1"/>
    <col min="14081" max="14081" width="40.28515625" customWidth="1"/>
    <col min="14082" max="14082" width="9" customWidth="1"/>
    <col min="14083" max="14094" width="6.7109375" customWidth="1"/>
    <col min="14095" max="14095" width="4.28515625" customWidth="1"/>
    <col min="14096" max="14096" width="7" customWidth="1"/>
    <col min="14097" max="14097" width="11.7109375" customWidth="1"/>
    <col min="14098" max="14098" width="7.140625" customWidth="1"/>
    <col min="14099" max="14099" width="4" customWidth="1"/>
    <col min="14100" max="14100" width="7.140625" customWidth="1"/>
    <col min="14101" max="14101" width="5" bestFit="1" customWidth="1"/>
    <col min="14102" max="14102" width="6" customWidth="1"/>
    <col min="14103" max="14103" width="4.5703125" bestFit="1" customWidth="1"/>
    <col min="14104" max="14104" width="6.140625" customWidth="1"/>
    <col min="14105" max="14105" width="5.140625" bestFit="1" customWidth="1"/>
    <col min="14106" max="14106" width="6.42578125" customWidth="1"/>
    <col min="14107" max="14107" width="4.28515625" bestFit="1" customWidth="1"/>
    <col min="14108" max="14108" width="6.85546875" customWidth="1"/>
    <col min="14337" max="14337" width="40.28515625" customWidth="1"/>
    <col min="14338" max="14338" width="9" customWidth="1"/>
    <col min="14339" max="14350" width="6.7109375" customWidth="1"/>
    <col min="14351" max="14351" width="4.28515625" customWidth="1"/>
    <col min="14352" max="14352" width="7" customWidth="1"/>
    <col min="14353" max="14353" width="11.7109375" customWidth="1"/>
    <col min="14354" max="14354" width="7.140625" customWidth="1"/>
    <col min="14355" max="14355" width="4" customWidth="1"/>
    <col min="14356" max="14356" width="7.140625" customWidth="1"/>
    <col min="14357" max="14357" width="5" bestFit="1" customWidth="1"/>
    <col min="14358" max="14358" width="6" customWidth="1"/>
    <col min="14359" max="14359" width="4.5703125" bestFit="1" customWidth="1"/>
    <col min="14360" max="14360" width="6.140625" customWidth="1"/>
    <col min="14361" max="14361" width="5.140625" bestFit="1" customWidth="1"/>
    <col min="14362" max="14362" width="6.42578125" customWidth="1"/>
    <col min="14363" max="14363" width="4.28515625" bestFit="1" customWidth="1"/>
    <col min="14364" max="14364" width="6.85546875" customWidth="1"/>
    <col min="14593" max="14593" width="40.28515625" customWidth="1"/>
    <col min="14594" max="14594" width="9" customWidth="1"/>
    <col min="14595" max="14606" width="6.7109375" customWidth="1"/>
    <col min="14607" max="14607" width="4.28515625" customWidth="1"/>
    <col min="14608" max="14608" width="7" customWidth="1"/>
    <col min="14609" max="14609" width="11.7109375" customWidth="1"/>
    <col min="14610" max="14610" width="7.140625" customWidth="1"/>
    <col min="14611" max="14611" width="4" customWidth="1"/>
    <col min="14612" max="14612" width="7.140625" customWidth="1"/>
    <col min="14613" max="14613" width="5" bestFit="1" customWidth="1"/>
    <col min="14614" max="14614" width="6" customWidth="1"/>
    <col min="14615" max="14615" width="4.5703125" bestFit="1" customWidth="1"/>
    <col min="14616" max="14616" width="6.140625" customWidth="1"/>
    <col min="14617" max="14617" width="5.140625" bestFit="1" customWidth="1"/>
    <col min="14618" max="14618" width="6.42578125" customWidth="1"/>
    <col min="14619" max="14619" width="4.28515625" bestFit="1" customWidth="1"/>
    <col min="14620" max="14620" width="6.85546875" customWidth="1"/>
    <col min="14849" max="14849" width="40.28515625" customWidth="1"/>
    <col min="14850" max="14850" width="9" customWidth="1"/>
    <col min="14851" max="14862" width="6.7109375" customWidth="1"/>
    <col min="14863" max="14863" width="4.28515625" customWidth="1"/>
    <col min="14864" max="14864" width="7" customWidth="1"/>
    <col min="14865" max="14865" width="11.7109375" customWidth="1"/>
    <col min="14866" max="14866" width="7.140625" customWidth="1"/>
    <col min="14867" max="14867" width="4" customWidth="1"/>
    <col min="14868" max="14868" width="7.140625" customWidth="1"/>
    <col min="14869" max="14869" width="5" bestFit="1" customWidth="1"/>
    <col min="14870" max="14870" width="6" customWidth="1"/>
    <col min="14871" max="14871" width="4.5703125" bestFit="1" customWidth="1"/>
    <col min="14872" max="14872" width="6.140625" customWidth="1"/>
    <col min="14873" max="14873" width="5.140625" bestFit="1" customWidth="1"/>
    <col min="14874" max="14874" width="6.42578125" customWidth="1"/>
    <col min="14875" max="14875" width="4.28515625" bestFit="1" customWidth="1"/>
    <col min="14876" max="14876" width="6.85546875" customWidth="1"/>
    <col min="15105" max="15105" width="40.28515625" customWidth="1"/>
    <col min="15106" max="15106" width="9" customWidth="1"/>
    <col min="15107" max="15118" width="6.7109375" customWidth="1"/>
    <col min="15119" max="15119" width="4.28515625" customWidth="1"/>
    <col min="15120" max="15120" width="7" customWidth="1"/>
    <col min="15121" max="15121" width="11.7109375" customWidth="1"/>
    <col min="15122" max="15122" width="7.140625" customWidth="1"/>
    <col min="15123" max="15123" width="4" customWidth="1"/>
    <col min="15124" max="15124" width="7.140625" customWidth="1"/>
    <col min="15125" max="15125" width="5" bestFit="1" customWidth="1"/>
    <col min="15126" max="15126" width="6" customWidth="1"/>
    <col min="15127" max="15127" width="4.5703125" bestFit="1" customWidth="1"/>
    <col min="15128" max="15128" width="6.140625" customWidth="1"/>
    <col min="15129" max="15129" width="5.140625" bestFit="1" customWidth="1"/>
    <col min="15130" max="15130" width="6.42578125" customWidth="1"/>
    <col min="15131" max="15131" width="4.28515625" bestFit="1" customWidth="1"/>
    <col min="15132" max="15132" width="6.85546875" customWidth="1"/>
    <col min="15361" max="15361" width="40.28515625" customWidth="1"/>
    <col min="15362" max="15362" width="9" customWidth="1"/>
    <col min="15363" max="15374" width="6.7109375" customWidth="1"/>
    <col min="15375" max="15375" width="4.28515625" customWidth="1"/>
    <col min="15376" max="15376" width="7" customWidth="1"/>
    <col min="15377" max="15377" width="11.7109375" customWidth="1"/>
    <col min="15378" max="15378" width="7.140625" customWidth="1"/>
    <col min="15379" max="15379" width="4" customWidth="1"/>
    <col min="15380" max="15380" width="7.140625" customWidth="1"/>
    <col min="15381" max="15381" width="5" bestFit="1" customWidth="1"/>
    <col min="15382" max="15382" width="6" customWidth="1"/>
    <col min="15383" max="15383" width="4.5703125" bestFit="1" customWidth="1"/>
    <col min="15384" max="15384" width="6.140625" customWidth="1"/>
    <col min="15385" max="15385" width="5.140625" bestFit="1" customWidth="1"/>
    <col min="15386" max="15386" width="6.42578125" customWidth="1"/>
    <col min="15387" max="15387" width="4.28515625" bestFit="1" customWidth="1"/>
    <col min="15388" max="15388" width="6.85546875" customWidth="1"/>
    <col min="15617" max="15617" width="40.28515625" customWidth="1"/>
    <col min="15618" max="15618" width="9" customWidth="1"/>
    <col min="15619" max="15630" width="6.7109375" customWidth="1"/>
    <col min="15631" max="15631" width="4.28515625" customWidth="1"/>
    <col min="15632" max="15632" width="7" customWidth="1"/>
    <col min="15633" max="15633" width="11.7109375" customWidth="1"/>
    <col min="15634" max="15634" width="7.140625" customWidth="1"/>
    <col min="15635" max="15635" width="4" customWidth="1"/>
    <col min="15636" max="15636" width="7.140625" customWidth="1"/>
    <col min="15637" max="15637" width="5" bestFit="1" customWidth="1"/>
    <col min="15638" max="15638" width="6" customWidth="1"/>
    <col min="15639" max="15639" width="4.5703125" bestFit="1" customWidth="1"/>
    <col min="15640" max="15640" width="6.140625" customWidth="1"/>
    <col min="15641" max="15641" width="5.140625" bestFit="1" customWidth="1"/>
    <col min="15642" max="15642" width="6.42578125" customWidth="1"/>
    <col min="15643" max="15643" width="4.28515625" bestFit="1" customWidth="1"/>
    <col min="15644" max="15644" width="6.85546875" customWidth="1"/>
    <col min="15873" max="15873" width="40.28515625" customWidth="1"/>
    <col min="15874" max="15874" width="9" customWidth="1"/>
    <col min="15875" max="15886" width="6.7109375" customWidth="1"/>
    <col min="15887" max="15887" width="4.28515625" customWidth="1"/>
    <col min="15888" max="15888" width="7" customWidth="1"/>
    <col min="15889" max="15889" width="11.7109375" customWidth="1"/>
    <col min="15890" max="15890" width="7.140625" customWidth="1"/>
    <col min="15891" max="15891" width="4" customWidth="1"/>
    <col min="15892" max="15892" width="7.140625" customWidth="1"/>
    <col min="15893" max="15893" width="5" bestFit="1" customWidth="1"/>
    <col min="15894" max="15894" width="6" customWidth="1"/>
    <col min="15895" max="15895" width="4.5703125" bestFit="1" customWidth="1"/>
    <col min="15896" max="15896" width="6.140625" customWidth="1"/>
    <col min="15897" max="15897" width="5.140625" bestFit="1" customWidth="1"/>
    <col min="15898" max="15898" width="6.42578125" customWidth="1"/>
    <col min="15899" max="15899" width="4.28515625" bestFit="1" customWidth="1"/>
    <col min="15900" max="15900" width="6.85546875" customWidth="1"/>
    <col min="16129" max="16129" width="40.28515625" customWidth="1"/>
    <col min="16130" max="16130" width="9" customWidth="1"/>
    <col min="16131" max="16142" width="6.7109375" customWidth="1"/>
    <col min="16143" max="16143" width="4.28515625" customWidth="1"/>
    <col min="16144" max="16144" width="7" customWidth="1"/>
    <col min="16145" max="16145" width="11.7109375" customWidth="1"/>
    <col min="16146" max="16146" width="7.140625" customWidth="1"/>
    <col min="16147" max="16147" width="4" customWidth="1"/>
    <col min="16148" max="16148" width="7.140625" customWidth="1"/>
    <col min="16149" max="16149" width="5" bestFit="1" customWidth="1"/>
    <col min="16150" max="16150" width="6" customWidth="1"/>
    <col min="16151" max="16151" width="4.5703125" bestFit="1" customWidth="1"/>
    <col min="16152" max="16152" width="6.140625" customWidth="1"/>
    <col min="16153" max="16153" width="5.140625" bestFit="1" customWidth="1"/>
    <col min="16154" max="16154" width="6.42578125" customWidth="1"/>
    <col min="16155" max="16155" width="4.28515625" bestFit="1" customWidth="1"/>
    <col min="16156" max="16156" width="6.85546875" customWidth="1"/>
  </cols>
  <sheetData>
    <row r="1" spans="1:28" ht="15" customHeight="1">
      <c r="A1" s="30" t="s">
        <v>182</v>
      </c>
      <c r="B1" s="30"/>
      <c r="C1" s="30"/>
      <c r="D1" s="30"/>
      <c r="E1" s="30"/>
      <c r="F1" s="30"/>
      <c r="G1" s="30"/>
      <c r="H1" s="30"/>
      <c r="I1" s="30"/>
      <c r="J1" s="30"/>
      <c r="K1" s="30"/>
      <c r="L1" s="30"/>
      <c r="M1" s="30"/>
      <c r="N1" s="30"/>
      <c r="O1" s="31"/>
    </row>
    <row r="2" spans="1:28" ht="15" customHeight="1" thickBot="1">
      <c r="A2" s="30" t="s">
        <v>326</v>
      </c>
      <c r="B2" s="30"/>
      <c r="C2" s="30"/>
      <c r="D2" s="30"/>
      <c r="E2" s="30"/>
      <c r="F2" s="30"/>
      <c r="G2" s="30"/>
      <c r="H2" s="30"/>
      <c r="I2" s="30"/>
      <c r="J2" s="30"/>
      <c r="K2" s="30"/>
      <c r="L2" s="30"/>
      <c r="M2" s="30"/>
      <c r="N2" s="30"/>
      <c r="O2" s="31"/>
    </row>
    <row r="3" spans="1:28" ht="22.5" customHeight="1" thickBot="1">
      <c r="A3" s="103" t="s">
        <v>173</v>
      </c>
      <c r="B3" s="104" t="s">
        <v>10</v>
      </c>
      <c r="C3" s="105" t="s">
        <v>50</v>
      </c>
      <c r="D3" s="105" t="s">
        <v>51</v>
      </c>
      <c r="E3" s="106" t="s">
        <v>52</v>
      </c>
      <c r="F3" s="106" t="s">
        <v>53</v>
      </c>
      <c r="G3" s="106" t="s">
        <v>54</v>
      </c>
      <c r="H3" s="106" t="s">
        <v>55</v>
      </c>
      <c r="I3" s="106" t="s">
        <v>56</v>
      </c>
      <c r="J3" s="105" t="s">
        <v>57</v>
      </c>
      <c r="K3" s="105" t="s">
        <v>58</v>
      </c>
      <c r="L3" s="105" t="s">
        <v>59</v>
      </c>
      <c r="M3" s="105" t="s">
        <v>60</v>
      </c>
      <c r="N3" s="107" t="s">
        <v>61</v>
      </c>
    </row>
    <row r="4" spans="1:28" ht="15.75" customHeight="1" thickTop="1" thickBot="1">
      <c r="A4" s="108" t="s">
        <v>64</v>
      </c>
      <c r="B4" s="109">
        <f t="shared" ref="B4:N4" si="0">SUM(B5,B23)</f>
        <v>0</v>
      </c>
      <c r="C4" s="110">
        <f t="shared" si="0"/>
        <v>0</v>
      </c>
      <c r="D4" s="111">
        <f t="shared" si="0"/>
        <v>0</v>
      </c>
      <c r="E4" s="111">
        <f t="shared" si="0"/>
        <v>0</v>
      </c>
      <c r="F4" s="111">
        <f t="shared" si="0"/>
        <v>0</v>
      </c>
      <c r="G4" s="111">
        <f t="shared" si="0"/>
        <v>0</v>
      </c>
      <c r="H4" s="111">
        <f t="shared" si="0"/>
        <v>0</v>
      </c>
      <c r="I4" s="111">
        <f t="shared" si="0"/>
        <v>0</v>
      </c>
      <c r="J4" s="111">
        <f t="shared" si="0"/>
        <v>0</v>
      </c>
      <c r="K4" s="111">
        <f t="shared" si="0"/>
        <v>0</v>
      </c>
      <c r="L4" s="111">
        <f t="shared" si="0"/>
        <v>0</v>
      </c>
      <c r="M4" s="111">
        <f t="shared" si="0"/>
        <v>0</v>
      </c>
      <c r="N4" s="112">
        <f t="shared" si="0"/>
        <v>0</v>
      </c>
      <c r="O4" s="113">
        <f>SUM(C4:N4)</f>
        <v>0</v>
      </c>
      <c r="S4" s="113"/>
      <c r="T4" s="113"/>
      <c r="U4" s="113"/>
      <c r="V4" s="113"/>
      <c r="W4" s="113"/>
      <c r="X4" s="113"/>
      <c r="Y4" s="113"/>
      <c r="Z4" s="113"/>
      <c r="AA4" s="113"/>
      <c r="AB4" s="113"/>
    </row>
    <row r="5" spans="1:28" ht="15" customHeight="1" thickTop="1" thickBot="1">
      <c r="A5" s="114" t="s">
        <v>172</v>
      </c>
      <c r="B5" s="115">
        <f t="shared" ref="B5:N5" si="1">SUM(B6:B22)</f>
        <v>0</v>
      </c>
      <c r="C5" s="116">
        <f t="shared" si="1"/>
        <v>0</v>
      </c>
      <c r="D5" s="116">
        <f t="shared" si="1"/>
        <v>0</v>
      </c>
      <c r="E5" s="116">
        <f t="shared" si="1"/>
        <v>0</v>
      </c>
      <c r="F5" s="116">
        <f t="shared" si="1"/>
        <v>0</v>
      </c>
      <c r="G5" s="116">
        <f t="shared" si="1"/>
        <v>0</v>
      </c>
      <c r="H5" s="116">
        <f t="shared" si="1"/>
        <v>0</v>
      </c>
      <c r="I5" s="116">
        <f t="shared" si="1"/>
        <v>0</v>
      </c>
      <c r="J5" s="116">
        <f t="shared" si="1"/>
        <v>0</v>
      </c>
      <c r="K5" s="116">
        <f t="shared" si="1"/>
        <v>0</v>
      </c>
      <c r="L5" s="116">
        <f t="shared" si="1"/>
        <v>0</v>
      </c>
      <c r="M5" s="116">
        <f t="shared" si="1"/>
        <v>0</v>
      </c>
      <c r="N5" s="117">
        <f t="shared" si="1"/>
        <v>0</v>
      </c>
      <c r="O5" s="113">
        <f>SUM(C5:N5)</f>
        <v>0</v>
      </c>
      <c r="Q5" s="118" t="s">
        <v>183</v>
      </c>
      <c r="S5" s="119"/>
      <c r="T5" s="119"/>
      <c r="U5" s="119"/>
      <c r="V5" s="119"/>
      <c r="W5" s="119"/>
      <c r="X5" s="119"/>
      <c r="Y5" s="119"/>
      <c r="Z5" s="119"/>
      <c r="AA5" s="119"/>
    </row>
    <row r="6" spans="1:28" ht="15.75" customHeight="1" thickBot="1">
      <c r="A6" s="120" t="s">
        <v>184</v>
      </c>
      <c r="B6" s="121">
        <f t="shared" ref="B6:B22" si="2">SUM(C6,D6,E6,F6,G6,H6,I6,J6,K6,L6,M6,N6)</f>
        <v>0</v>
      </c>
      <c r="C6" s="122"/>
      <c r="D6" s="122"/>
      <c r="E6" s="122"/>
      <c r="F6" s="122"/>
      <c r="G6" s="123"/>
      <c r="H6" s="123"/>
      <c r="I6" s="123"/>
      <c r="J6" s="123"/>
      <c r="K6" s="123"/>
      <c r="L6" s="123"/>
      <c r="M6" s="123"/>
      <c r="N6" s="124"/>
      <c r="P6" s="118" t="s">
        <v>50</v>
      </c>
      <c r="Q6" s="113">
        <f>SUM(C4)</f>
        <v>0</v>
      </c>
    </row>
    <row r="7" spans="1:28" ht="15.75" customHeight="1" thickBot="1">
      <c r="A7" s="120" t="s">
        <v>185</v>
      </c>
      <c r="B7" s="121">
        <f t="shared" si="2"/>
        <v>0</v>
      </c>
      <c r="C7" s="125"/>
      <c r="D7" s="125"/>
      <c r="E7" s="125"/>
      <c r="F7" s="125"/>
      <c r="G7" s="125"/>
      <c r="H7" s="125"/>
      <c r="I7" s="125"/>
      <c r="J7" s="125"/>
      <c r="K7" s="125"/>
      <c r="L7" s="126"/>
      <c r="M7" s="126"/>
      <c r="N7" s="127"/>
      <c r="P7" s="128" t="s">
        <v>51</v>
      </c>
      <c r="Q7" s="129">
        <f>SUM(D4)</f>
        <v>0</v>
      </c>
    </row>
    <row r="8" spans="1:28" ht="15.75" customHeight="1" thickTop="1" thickBot="1">
      <c r="A8" s="120" t="s">
        <v>174</v>
      </c>
      <c r="B8" s="121">
        <f t="shared" si="2"/>
        <v>0</v>
      </c>
      <c r="C8" s="122"/>
      <c r="D8" s="130"/>
      <c r="E8" s="130"/>
      <c r="F8" s="131"/>
      <c r="G8" s="131"/>
      <c r="H8" s="131"/>
      <c r="I8" s="131"/>
      <c r="J8" s="131"/>
      <c r="K8" s="131"/>
      <c r="L8" s="132"/>
      <c r="M8" s="132"/>
      <c r="N8" s="133"/>
      <c r="P8" s="134" t="s">
        <v>52</v>
      </c>
      <c r="Q8" s="135">
        <f>SUM(E4)</f>
        <v>0</v>
      </c>
    </row>
    <row r="9" spans="1:28" ht="15.75" customHeight="1" thickTop="1" thickBot="1">
      <c r="A9" s="136" t="s">
        <v>175</v>
      </c>
      <c r="B9" s="121">
        <f t="shared" si="2"/>
        <v>0</v>
      </c>
      <c r="C9" s="122"/>
      <c r="D9" s="130"/>
      <c r="E9" s="130"/>
      <c r="F9" s="137"/>
      <c r="G9" s="137"/>
      <c r="H9" s="137"/>
      <c r="I9" s="137"/>
      <c r="J9" s="137"/>
      <c r="K9" s="137"/>
      <c r="L9" s="138"/>
      <c r="M9" s="138"/>
      <c r="N9" s="139"/>
      <c r="P9" s="134" t="s">
        <v>186</v>
      </c>
      <c r="Q9" s="113">
        <f>SUM(F4)</f>
        <v>0</v>
      </c>
    </row>
    <row r="10" spans="1:28" ht="15.75" customHeight="1" thickTop="1" thickBot="1">
      <c r="A10" s="141" t="s">
        <v>70</v>
      </c>
      <c r="B10" s="121">
        <f t="shared" si="2"/>
        <v>0</v>
      </c>
      <c r="C10" s="122"/>
      <c r="D10" s="130"/>
      <c r="E10" s="130"/>
      <c r="F10" s="122"/>
      <c r="G10" s="122"/>
      <c r="H10" s="122"/>
      <c r="I10" s="122"/>
      <c r="J10" s="122"/>
      <c r="K10" s="122"/>
      <c r="L10" s="123"/>
      <c r="M10" s="123"/>
      <c r="N10" s="124"/>
      <c r="P10" s="140" t="s">
        <v>54</v>
      </c>
      <c r="Q10" s="113">
        <f>SUM(G4)</f>
        <v>0</v>
      </c>
    </row>
    <row r="11" spans="1:28" ht="15.75" customHeight="1">
      <c r="A11" s="142" t="s">
        <v>71</v>
      </c>
      <c r="B11" s="121">
        <f t="shared" si="2"/>
        <v>0</v>
      </c>
      <c r="C11" s="122"/>
      <c r="D11" s="130"/>
      <c r="E11" s="130"/>
      <c r="F11" s="122"/>
      <c r="G11" s="122"/>
      <c r="H11" s="122"/>
      <c r="I11" s="122"/>
      <c r="J11" s="122"/>
      <c r="K11" s="122"/>
      <c r="L11" s="123"/>
      <c r="M11" s="123"/>
      <c r="N11" s="124"/>
      <c r="P11" s="140" t="s">
        <v>55</v>
      </c>
      <c r="Q11" s="113">
        <f>SUM(H4)</f>
        <v>0</v>
      </c>
    </row>
    <row r="12" spans="1:28" ht="15.75" customHeight="1" thickBot="1">
      <c r="A12" s="144" t="s">
        <v>176</v>
      </c>
      <c r="B12" s="121">
        <f t="shared" si="2"/>
        <v>0</v>
      </c>
      <c r="C12" s="145"/>
      <c r="D12" s="146"/>
      <c r="E12" s="146"/>
      <c r="F12" s="147"/>
      <c r="G12" s="334"/>
      <c r="H12" s="146"/>
      <c r="I12" s="146"/>
      <c r="J12" s="146"/>
      <c r="K12" s="147"/>
      <c r="L12" s="148"/>
      <c r="M12" s="149"/>
      <c r="N12" s="150"/>
      <c r="P12" s="143" t="s">
        <v>56</v>
      </c>
      <c r="Q12" s="113">
        <f>SUM(I4)</f>
        <v>0</v>
      </c>
    </row>
    <row r="13" spans="1:28" ht="15.75" customHeight="1" thickBot="1">
      <c r="A13" s="152" t="s">
        <v>316</v>
      </c>
      <c r="B13" s="121">
        <f t="shared" si="2"/>
        <v>0</v>
      </c>
      <c r="C13" s="122"/>
      <c r="D13" s="130"/>
      <c r="E13" s="130"/>
      <c r="F13" s="131"/>
      <c r="G13" s="130"/>
      <c r="H13" s="130"/>
      <c r="I13" s="130"/>
      <c r="J13" s="130"/>
      <c r="K13" s="131"/>
      <c r="L13" s="132"/>
      <c r="M13" s="132"/>
      <c r="N13" s="133"/>
      <c r="P13" s="151" t="s">
        <v>57</v>
      </c>
      <c r="Q13" s="113">
        <f>SUM(J4)</f>
        <v>0</v>
      </c>
    </row>
    <row r="14" spans="1:28" s="153" customFormat="1" ht="15.75" customHeight="1" thickBot="1">
      <c r="A14" s="155" t="s">
        <v>177</v>
      </c>
      <c r="B14" s="121">
        <f t="shared" si="2"/>
        <v>0</v>
      </c>
      <c r="C14" s="122"/>
      <c r="D14" s="130"/>
      <c r="E14" s="130"/>
      <c r="F14" s="156"/>
      <c r="G14" s="240"/>
      <c r="H14" s="130"/>
      <c r="I14" s="130"/>
      <c r="J14" s="130"/>
      <c r="K14" s="156"/>
      <c r="L14" s="157"/>
      <c r="M14" s="157"/>
      <c r="N14" s="158"/>
      <c r="P14" s="154" t="s">
        <v>58</v>
      </c>
      <c r="Q14" s="113">
        <f>SUM(K4)</f>
        <v>0</v>
      </c>
      <c r="R14"/>
    </row>
    <row r="15" spans="1:28" ht="15.75" customHeight="1" thickBot="1">
      <c r="A15" s="155" t="s">
        <v>187</v>
      </c>
      <c r="B15" s="121">
        <f t="shared" si="2"/>
        <v>0</v>
      </c>
      <c r="C15" s="125"/>
      <c r="D15" s="125"/>
      <c r="E15" s="125"/>
      <c r="F15" s="125"/>
      <c r="G15" s="159"/>
      <c r="H15" s="130"/>
      <c r="I15" s="130"/>
      <c r="J15" s="130"/>
      <c r="K15" s="125"/>
      <c r="L15" s="126"/>
      <c r="M15" s="126"/>
      <c r="N15" s="160"/>
      <c r="P15" s="154" t="s">
        <v>59</v>
      </c>
      <c r="Q15" s="113">
        <f>SUM(L4)</f>
        <v>0</v>
      </c>
    </row>
    <row r="16" spans="1:28" ht="15.75" customHeight="1">
      <c r="A16" s="161" t="s">
        <v>188</v>
      </c>
      <c r="B16" s="121">
        <f t="shared" si="2"/>
        <v>0</v>
      </c>
      <c r="C16" s="162"/>
      <c r="D16" s="163"/>
      <c r="E16" s="163"/>
      <c r="F16" s="163"/>
      <c r="G16" s="164"/>
      <c r="H16" s="164"/>
      <c r="I16" s="164"/>
      <c r="J16" s="164"/>
      <c r="K16" s="164"/>
      <c r="L16" s="164"/>
      <c r="M16" s="164"/>
      <c r="N16" s="165"/>
      <c r="P16" s="154" t="s">
        <v>60</v>
      </c>
      <c r="Q16" s="113">
        <f>SUM(M4)</f>
        <v>0</v>
      </c>
    </row>
    <row r="17" spans="1:18" ht="15.75" customHeight="1">
      <c r="A17" s="155" t="s">
        <v>189</v>
      </c>
      <c r="B17" s="121">
        <f t="shared" si="2"/>
        <v>0</v>
      </c>
      <c r="C17" s="122"/>
      <c r="D17" s="122"/>
      <c r="E17" s="122"/>
      <c r="F17" s="122"/>
      <c r="G17" s="167"/>
      <c r="H17" s="167"/>
      <c r="I17" s="167"/>
      <c r="J17" s="167"/>
      <c r="K17" s="123"/>
      <c r="L17" s="123"/>
      <c r="M17" s="123"/>
      <c r="N17" s="124"/>
      <c r="P17" s="166" t="s">
        <v>61</v>
      </c>
      <c r="Q17" s="113">
        <f>SUM(N4)</f>
        <v>0</v>
      </c>
    </row>
    <row r="18" spans="1:18" ht="15.75" customHeight="1">
      <c r="A18" s="155" t="s">
        <v>77</v>
      </c>
      <c r="B18" s="121">
        <f t="shared" si="2"/>
        <v>0</v>
      </c>
      <c r="C18" s="168"/>
      <c r="D18" s="169"/>
      <c r="E18" s="169"/>
      <c r="F18" s="169"/>
      <c r="G18" s="170"/>
      <c r="H18" s="170"/>
      <c r="I18" s="170"/>
      <c r="J18" s="170"/>
      <c r="K18" s="170"/>
      <c r="L18" s="170"/>
      <c r="M18" s="170"/>
      <c r="N18" s="171"/>
      <c r="Q18" s="113">
        <f>SUM(Q6:Q17)</f>
        <v>0</v>
      </c>
    </row>
    <row r="19" spans="1:18" ht="15.75" customHeight="1">
      <c r="A19" s="155" t="s">
        <v>79</v>
      </c>
      <c r="B19" s="121">
        <f t="shared" si="2"/>
        <v>0</v>
      </c>
      <c r="C19" s="168"/>
      <c r="D19" s="169"/>
      <c r="E19" s="169"/>
      <c r="F19" s="169"/>
      <c r="G19" s="170" t="s">
        <v>48</v>
      </c>
      <c r="H19" s="170"/>
      <c r="I19" s="170"/>
      <c r="J19" s="170"/>
      <c r="K19" s="170"/>
      <c r="L19" s="170"/>
      <c r="M19" s="170"/>
      <c r="N19" s="171"/>
    </row>
    <row r="20" spans="1:18" ht="15.75" customHeight="1">
      <c r="A20" s="161" t="s">
        <v>78</v>
      </c>
      <c r="B20" s="121">
        <f t="shared" si="2"/>
        <v>0</v>
      </c>
      <c r="C20" s="162"/>
      <c r="D20" s="163"/>
      <c r="E20" s="163"/>
      <c r="F20" s="163"/>
      <c r="G20" s="164"/>
      <c r="H20" s="164"/>
      <c r="I20" s="164"/>
      <c r="J20" s="164"/>
      <c r="K20" s="164"/>
      <c r="L20" s="164"/>
      <c r="M20" s="164"/>
      <c r="N20" s="165"/>
    </row>
    <row r="21" spans="1:18" ht="15.75" customHeight="1">
      <c r="A21" s="155" t="s">
        <v>181</v>
      </c>
      <c r="B21" s="121">
        <f t="shared" si="2"/>
        <v>0</v>
      </c>
      <c r="C21" s="131"/>
      <c r="D21" s="172"/>
      <c r="E21" s="172"/>
      <c r="F21" s="172"/>
      <c r="G21" s="173"/>
      <c r="H21" s="173"/>
      <c r="I21" s="173"/>
      <c r="J21" s="173"/>
      <c r="K21" s="173"/>
      <c r="L21" s="173"/>
      <c r="M21" s="173"/>
      <c r="N21" s="174"/>
    </row>
    <row r="22" spans="1:18" ht="15" customHeight="1" thickBot="1">
      <c r="A22" s="305" t="s">
        <v>322</v>
      </c>
      <c r="B22" s="121">
        <f t="shared" si="2"/>
        <v>0</v>
      </c>
      <c r="C22" s="131"/>
      <c r="D22" s="131"/>
      <c r="E22" s="131"/>
      <c r="F22" s="131"/>
      <c r="G22" s="132"/>
      <c r="H22" s="132"/>
      <c r="I22" s="132"/>
      <c r="J22" s="132"/>
      <c r="K22" s="132"/>
      <c r="L22" s="132"/>
      <c r="M22" s="132"/>
      <c r="N22" s="133"/>
    </row>
    <row r="23" spans="1:18" ht="15" customHeight="1" thickBot="1">
      <c r="A23" s="175" t="s">
        <v>45</v>
      </c>
      <c r="B23" s="176">
        <f t="shared" ref="B23:N23" si="3">SUM(B24:B41)</f>
        <v>0</v>
      </c>
      <c r="C23" s="177">
        <f t="shared" si="3"/>
        <v>0</v>
      </c>
      <c r="D23" s="178">
        <f t="shared" si="3"/>
        <v>0</v>
      </c>
      <c r="E23" s="178">
        <f t="shared" si="3"/>
        <v>0</v>
      </c>
      <c r="F23" s="178">
        <f t="shared" si="3"/>
        <v>0</v>
      </c>
      <c r="G23" s="179">
        <f t="shared" si="3"/>
        <v>0</v>
      </c>
      <c r="H23" s="179">
        <f t="shared" si="3"/>
        <v>0</v>
      </c>
      <c r="I23" s="179">
        <f t="shared" si="3"/>
        <v>0</v>
      </c>
      <c r="J23" s="179">
        <f t="shared" si="3"/>
        <v>0</v>
      </c>
      <c r="K23" s="179">
        <f t="shared" si="3"/>
        <v>0</v>
      </c>
      <c r="L23" s="179">
        <f t="shared" si="3"/>
        <v>0</v>
      </c>
      <c r="M23" s="179">
        <f t="shared" si="3"/>
        <v>0</v>
      </c>
      <c r="N23" s="180">
        <f t="shared" si="3"/>
        <v>0</v>
      </c>
    </row>
    <row r="24" spans="1:18" ht="12.75" customHeight="1">
      <c r="A24" s="152" t="s">
        <v>178</v>
      </c>
      <c r="B24" s="121">
        <f t="shared" ref="B24:B41" si="4">SUM(C24,D24,E24,F24,G24,H24,I24,J24,K24,L24,M24,N24)</f>
        <v>0</v>
      </c>
      <c r="C24" s="131" t="s">
        <v>225</v>
      </c>
      <c r="D24" s="131"/>
      <c r="E24" s="131"/>
      <c r="F24" s="131"/>
      <c r="G24" s="132"/>
      <c r="H24" s="132"/>
      <c r="I24" s="132"/>
      <c r="J24" s="132"/>
      <c r="K24" s="132"/>
      <c r="L24" s="132"/>
      <c r="M24" s="132"/>
      <c r="N24" s="133"/>
      <c r="O24" s="113">
        <f>SUM(C23:N23)</f>
        <v>0</v>
      </c>
      <c r="Q24" s="181"/>
    </row>
    <row r="25" spans="1:18" ht="15" customHeight="1">
      <c r="A25" s="155" t="s">
        <v>196</v>
      </c>
      <c r="B25" s="121">
        <f t="shared" si="4"/>
        <v>0</v>
      </c>
      <c r="C25" s="182"/>
      <c r="D25" s="122"/>
      <c r="E25" s="122"/>
      <c r="F25" s="122"/>
      <c r="G25" s="123"/>
      <c r="H25" s="123"/>
      <c r="I25" s="123"/>
      <c r="J25" s="123"/>
      <c r="K25" s="123"/>
      <c r="L25" s="123"/>
      <c r="M25" s="123"/>
      <c r="N25" s="124"/>
    </row>
    <row r="26" spans="1:18" ht="15" customHeight="1">
      <c r="A26" s="155" t="s">
        <v>85</v>
      </c>
      <c r="B26" s="121">
        <f t="shared" si="4"/>
        <v>0</v>
      </c>
      <c r="C26" s="131"/>
      <c r="D26" s="131"/>
      <c r="E26" s="131"/>
      <c r="F26" s="131"/>
      <c r="G26" s="132"/>
      <c r="H26" s="132"/>
      <c r="I26" s="132"/>
      <c r="J26" s="132"/>
      <c r="K26" s="132"/>
      <c r="L26" s="132"/>
      <c r="M26" s="132"/>
      <c r="N26" s="133"/>
    </row>
    <row r="27" spans="1:18" ht="15" customHeight="1">
      <c r="A27" s="155" t="s">
        <v>190</v>
      </c>
      <c r="B27" s="121">
        <f t="shared" si="4"/>
        <v>0</v>
      </c>
      <c r="C27" s="122"/>
      <c r="D27" s="122"/>
      <c r="E27" s="122"/>
      <c r="F27" s="122"/>
      <c r="G27" s="123"/>
      <c r="H27" s="123"/>
      <c r="I27" s="123"/>
      <c r="J27" s="123"/>
      <c r="K27" s="123"/>
      <c r="L27" s="123"/>
      <c r="M27" s="123"/>
      <c r="N27" s="124"/>
    </row>
    <row r="28" spans="1:18" ht="15" customHeight="1">
      <c r="A28" s="155" t="s">
        <v>191</v>
      </c>
      <c r="B28" s="121">
        <f t="shared" si="4"/>
        <v>0</v>
      </c>
      <c r="C28" s="122"/>
      <c r="D28" s="122"/>
      <c r="E28" s="122"/>
      <c r="F28" s="122"/>
      <c r="G28" s="123"/>
      <c r="H28" s="123"/>
      <c r="I28" s="123"/>
      <c r="J28" s="123"/>
      <c r="K28" s="123"/>
      <c r="L28" s="123"/>
      <c r="M28" s="123"/>
      <c r="N28" s="124"/>
    </row>
    <row r="29" spans="1:18" ht="15" customHeight="1">
      <c r="A29" s="155" t="s">
        <v>81</v>
      </c>
      <c r="B29" s="121">
        <f t="shared" si="4"/>
        <v>0</v>
      </c>
      <c r="C29" s="156"/>
      <c r="D29" s="156"/>
      <c r="E29" s="156"/>
      <c r="F29" s="156"/>
      <c r="G29" s="157"/>
      <c r="H29" s="157"/>
      <c r="I29" s="157"/>
      <c r="J29" s="157"/>
      <c r="K29" s="157"/>
      <c r="L29" s="157"/>
      <c r="M29" s="157"/>
      <c r="N29" s="158"/>
    </row>
    <row r="30" spans="1:18" ht="15" customHeight="1">
      <c r="A30" s="155" t="s">
        <v>192</v>
      </c>
      <c r="B30" s="121">
        <f t="shared" si="4"/>
        <v>0</v>
      </c>
      <c r="C30" s="183"/>
      <c r="D30" s="184"/>
      <c r="E30" s="184"/>
      <c r="F30" s="184"/>
      <c r="G30" s="102"/>
      <c r="H30" s="102"/>
      <c r="I30" s="102"/>
      <c r="J30" s="102"/>
      <c r="K30" s="102"/>
      <c r="L30" s="102"/>
      <c r="M30" s="102"/>
      <c r="N30" s="185"/>
    </row>
    <row r="31" spans="1:18" ht="15" customHeight="1">
      <c r="A31" s="155" t="s">
        <v>179</v>
      </c>
      <c r="B31" s="121">
        <f t="shared" si="4"/>
        <v>0</v>
      </c>
      <c r="C31" s="183"/>
      <c r="D31" s="183"/>
      <c r="E31" s="183"/>
      <c r="F31" s="183"/>
      <c r="G31" s="186"/>
      <c r="H31" s="186"/>
      <c r="I31" s="186"/>
      <c r="J31" s="186"/>
      <c r="K31" s="186"/>
      <c r="L31" s="186"/>
      <c r="M31" s="186"/>
      <c r="N31" s="187"/>
      <c r="R31" s="28"/>
    </row>
    <row r="32" spans="1:18" ht="15" customHeight="1">
      <c r="A32" s="188" t="s">
        <v>193</v>
      </c>
      <c r="B32" s="121">
        <f t="shared" si="4"/>
        <v>0</v>
      </c>
      <c r="C32" s="162"/>
      <c r="D32" s="163"/>
      <c r="E32" s="163"/>
      <c r="F32" s="163"/>
      <c r="G32" s="164"/>
      <c r="H32" s="164"/>
      <c r="I32" s="164"/>
      <c r="J32" s="164"/>
      <c r="K32" s="164"/>
      <c r="L32" s="164"/>
      <c r="M32" s="164"/>
      <c r="N32" s="165"/>
    </row>
    <row r="33" spans="1:27" ht="15" customHeight="1">
      <c r="A33" s="152" t="s">
        <v>89</v>
      </c>
      <c r="B33" s="121">
        <f t="shared" si="4"/>
        <v>0</v>
      </c>
      <c r="C33" s="189"/>
      <c r="D33" s="190"/>
      <c r="E33" s="190"/>
      <c r="F33" s="190"/>
      <c r="G33" s="191"/>
      <c r="H33" s="191"/>
      <c r="I33" s="191"/>
      <c r="J33" s="191"/>
      <c r="K33" s="191"/>
      <c r="L33" s="191"/>
      <c r="M33" s="191"/>
      <c r="N33" s="192"/>
    </row>
    <row r="34" spans="1:27" ht="15" customHeight="1">
      <c r="A34" s="155" t="s">
        <v>90</v>
      </c>
      <c r="B34" s="121">
        <f t="shared" si="4"/>
        <v>0</v>
      </c>
      <c r="C34" s="122"/>
      <c r="D34" s="122"/>
      <c r="E34" s="122"/>
      <c r="F34" s="122"/>
      <c r="G34" s="123"/>
      <c r="H34" s="123"/>
      <c r="I34" s="123"/>
      <c r="J34" s="123"/>
      <c r="K34" s="123"/>
      <c r="L34" s="123"/>
      <c r="M34" s="123"/>
      <c r="N34" s="124"/>
    </row>
    <row r="35" spans="1:27" ht="15" customHeight="1">
      <c r="A35" s="155" t="s">
        <v>91</v>
      </c>
      <c r="B35" s="121">
        <f t="shared" si="4"/>
        <v>0</v>
      </c>
      <c r="C35" s="194"/>
      <c r="D35" s="195"/>
      <c r="E35" s="195"/>
      <c r="F35" s="195"/>
      <c r="G35" s="196"/>
      <c r="H35" s="196"/>
      <c r="I35" s="196"/>
      <c r="J35" s="196"/>
      <c r="K35" s="196"/>
      <c r="L35" s="196"/>
      <c r="M35" s="196"/>
      <c r="N35" s="197"/>
      <c r="O35" s="87"/>
      <c r="Q35" s="87"/>
      <c r="R35" s="87"/>
      <c r="S35" s="193"/>
      <c r="T35" s="87"/>
      <c r="U35" s="87"/>
      <c r="V35" s="87"/>
      <c r="W35" s="87"/>
      <c r="X35" s="87"/>
      <c r="Y35" s="87"/>
      <c r="Z35" s="87"/>
      <c r="AA35" s="87"/>
    </row>
    <row r="36" spans="1:27" ht="15" customHeight="1">
      <c r="A36" s="155" t="s">
        <v>194</v>
      </c>
      <c r="B36" s="121">
        <f t="shared" si="4"/>
        <v>0</v>
      </c>
      <c r="C36" s="162"/>
      <c r="D36" s="163"/>
      <c r="E36" s="163"/>
      <c r="F36" s="163"/>
      <c r="G36" s="164"/>
      <c r="H36" s="164"/>
      <c r="I36" s="164"/>
      <c r="J36" s="164"/>
      <c r="K36" s="164"/>
      <c r="L36" s="164"/>
      <c r="M36" s="164"/>
      <c r="N36" s="165"/>
    </row>
    <row r="37" spans="1:27" ht="15" customHeight="1">
      <c r="A37" s="155" t="s">
        <v>93</v>
      </c>
      <c r="B37" s="121">
        <f t="shared" si="4"/>
        <v>0</v>
      </c>
      <c r="C37" s="122"/>
      <c r="D37" s="122"/>
      <c r="E37" s="122"/>
      <c r="F37" s="122"/>
      <c r="G37" s="123"/>
      <c r="H37" s="123"/>
      <c r="I37" s="123"/>
      <c r="J37" s="123"/>
      <c r="K37" s="123"/>
      <c r="L37" s="123"/>
      <c r="M37" s="123"/>
      <c r="N37" s="124"/>
      <c r="O37" s="87"/>
      <c r="P37" s="87"/>
      <c r="Q37" s="87"/>
      <c r="R37" s="87"/>
      <c r="S37" s="87"/>
      <c r="T37" s="87"/>
      <c r="U37" s="87"/>
      <c r="V37" s="87"/>
      <c r="W37" s="87"/>
      <c r="X37" s="87"/>
      <c r="Y37" s="87"/>
      <c r="Z37" s="87"/>
      <c r="AA37" s="87"/>
    </row>
    <row r="38" spans="1:27" ht="15" customHeight="1">
      <c r="A38" s="155" t="s">
        <v>94</v>
      </c>
      <c r="B38" s="121">
        <f t="shared" si="4"/>
        <v>0</v>
      </c>
      <c r="C38" s="122"/>
      <c r="D38" s="122"/>
      <c r="E38" s="122"/>
      <c r="F38" s="122"/>
      <c r="G38" s="123"/>
      <c r="H38" s="123"/>
      <c r="I38" s="123"/>
      <c r="J38" s="123"/>
      <c r="K38" s="123"/>
      <c r="L38" s="123"/>
      <c r="M38" s="123"/>
      <c r="N38" s="124"/>
    </row>
    <row r="39" spans="1:27" ht="15" customHeight="1">
      <c r="A39" s="198" t="s">
        <v>171</v>
      </c>
      <c r="B39" s="121">
        <f t="shared" si="4"/>
        <v>0</v>
      </c>
      <c r="C39" s="122"/>
      <c r="D39" s="122"/>
      <c r="E39" s="122"/>
      <c r="F39" s="122"/>
      <c r="G39" s="123"/>
      <c r="H39" s="123"/>
      <c r="I39" s="123"/>
      <c r="J39" s="123"/>
      <c r="K39" s="123"/>
      <c r="L39" s="123"/>
      <c r="M39" s="123"/>
      <c r="N39" s="124"/>
    </row>
    <row r="40" spans="1:27" ht="15" customHeight="1">
      <c r="A40" s="155" t="s">
        <v>95</v>
      </c>
      <c r="B40" s="121">
        <f t="shared" si="4"/>
        <v>0</v>
      </c>
      <c r="C40" s="122"/>
      <c r="D40" s="122"/>
      <c r="E40" s="122"/>
      <c r="F40" s="122"/>
      <c r="G40" s="123"/>
      <c r="H40" s="123"/>
      <c r="I40" s="123"/>
      <c r="J40" s="123"/>
      <c r="K40" s="123"/>
      <c r="L40" s="123"/>
      <c r="M40" s="123"/>
      <c r="N40" s="124"/>
    </row>
    <row r="41" spans="1:27" ht="15" customHeight="1" thickBot="1">
      <c r="A41" s="199" t="s">
        <v>180</v>
      </c>
      <c r="B41" s="200">
        <f t="shared" si="4"/>
        <v>0</v>
      </c>
      <c r="C41" s="201"/>
      <c r="D41" s="202"/>
      <c r="E41" s="202"/>
      <c r="F41" s="202"/>
      <c r="G41" s="203"/>
      <c r="H41" s="203"/>
      <c r="I41" s="203"/>
      <c r="J41" s="203"/>
      <c r="K41" s="203"/>
      <c r="L41" s="203"/>
      <c r="M41" s="203"/>
      <c r="N41" s="204"/>
    </row>
    <row r="42" spans="1:27" ht="15" customHeight="1">
      <c r="H42" s="181" t="s">
        <v>197</v>
      </c>
    </row>
    <row r="43" spans="1:27">
      <c r="A43" s="32"/>
    </row>
    <row r="44" spans="1:27" ht="15.75" customHeight="1">
      <c r="A44" s="205"/>
    </row>
    <row r="45" spans="1:27" ht="9.75" customHeight="1">
      <c r="A45" s="206"/>
    </row>
    <row r="46" spans="1:27" ht="18" customHeight="1">
      <c r="A46" s="207"/>
    </row>
    <row r="47" spans="1:27" ht="15" customHeight="1"/>
    <row r="48" spans="1:27" ht="16.5" customHeight="1"/>
    <row r="49" ht="18" customHeight="1"/>
    <row r="50" ht="30" customHeight="1"/>
    <row r="51" ht="30" customHeight="1"/>
    <row r="52" ht="30" customHeight="1"/>
    <row r="53" ht="30" customHeight="1"/>
    <row r="54" ht="30" customHeight="1"/>
    <row r="55" ht="30" customHeight="1"/>
    <row r="56" ht="30" customHeight="1"/>
    <row r="57" ht="30" customHeight="1"/>
    <row r="58" s="32" customFormat="1"/>
    <row r="59" s="32" customFormat="1"/>
    <row r="60" s="32" customFormat="1"/>
    <row r="61" s="32" customFormat="1"/>
    <row r="62" s="32" customFormat="1"/>
    <row r="63" s="32" customFormat="1"/>
    <row r="64" s="32" customFormat="1"/>
    <row r="65" s="32" customFormat="1"/>
    <row r="66" s="32" customFormat="1"/>
    <row r="67" s="32" customFormat="1"/>
    <row r="68" s="32" customFormat="1"/>
    <row r="69" s="32" customFormat="1"/>
    <row r="70" s="32" customFormat="1"/>
    <row r="71" s="32" customFormat="1"/>
    <row r="72" s="32" customFormat="1"/>
    <row r="73" s="32" customFormat="1"/>
    <row r="74" s="32" customFormat="1"/>
    <row r="75" s="32" customFormat="1"/>
    <row r="76" s="32" customFormat="1"/>
    <row r="77" s="32" customFormat="1"/>
    <row r="78" s="32" customFormat="1"/>
    <row r="79" s="32" customFormat="1"/>
    <row r="80" s="32" customFormat="1"/>
    <row r="81" s="32" customFormat="1"/>
    <row r="82" s="32" customFormat="1"/>
    <row r="83" s="32" customFormat="1"/>
    <row r="84" s="32" customFormat="1"/>
    <row r="85" s="32" customFormat="1"/>
    <row r="86" s="32" customFormat="1"/>
    <row r="87" s="32" customFormat="1"/>
    <row r="88" s="32" customFormat="1"/>
    <row r="89" s="32" customFormat="1"/>
    <row r="90" s="32" customFormat="1"/>
    <row r="91" s="32" customFormat="1"/>
    <row r="92" s="32" customFormat="1"/>
    <row r="93" s="32" customFormat="1"/>
    <row r="94" s="32" customFormat="1"/>
    <row r="95" s="32" customFormat="1"/>
    <row r="96" s="32" customFormat="1"/>
    <row r="97" s="32" customFormat="1"/>
    <row r="98" s="32" customFormat="1"/>
    <row r="99" s="32" customFormat="1"/>
    <row r="100" s="32" customFormat="1"/>
    <row r="101" s="32" customFormat="1"/>
    <row r="102" s="32" customFormat="1"/>
    <row r="103" s="32" customFormat="1"/>
    <row r="104" s="32" customFormat="1"/>
    <row r="105" s="32" customFormat="1"/>
    <row r="106" s="32" customFormat="1"/>
    <row r="107" s="32" customFormat="1"/>
    <row r="108" s="32" customFormat="1"/>
    <row r="109" s="32" customFormat="1"/>
    <row r="110" s="32" customFormat="1"/>
    <row r="111" s="32" customFormat="1"/>
    <row r="112" s="32" customFormat="1"/>
    <row r="113" s="32" customFormat="1"/>
    <row r="114" s="32" customFormat="1"/>
    <row r="115" s="32" customFormat="1"/>
    <row r="116" s="32" customFormat="1"/>
    <row r="117" s="32" customFormat="1"/>
    <row r="118" s="32" customFormat="1"/>
    <row r="119" s="32" customFormat="1"/>
    <row r="120" s="32" customFormat="1"/>
    <row r="121" s="32" customFormat="1"/>
    <row r="122" s="32" customFormat="1"/>
    <row r="123" s="32" customFormat="1"/>
    <row r="124" s="32" customFormat="1"/>
    <row r="125" s="32" customFormat="1"/>
    <row r="126" s="32" customFormat="1"/>
    <row r="127" s="32" customFormat="1"/>
    <row r="128" s="32" customFormat="1"/>
    <row r="129" s="32" customFormat="1"/>
    <row r="130" s="32" customFormat="1"/>
    <row r="131" s="32" customFormat="1"/>
    <row r="132" s="32" customFormat="1"/>
    <row r="133" s="32" customFormat="1"/>
    <row r="134" s="32" customFormat="1"/>
    <row r="135" s="32" customFormat="1"/>
    <row r="136" s="32" customFormat="1"/>
    <row r="137" s="32" customFormat="1"/>
    <row r="138" s="32" customFormat="1"/>
    <row r="139" s="32" customFormat="1"/>
    <row r="140" s="32" customFormat="1"/>
    <row r="141" s="32" customFormat="1"/>
    <row r="142" s="32" customFormat="1"/>
    <row r="143" s="32" customFormat="1"/>
    <row r="144" s="32" customFormat="1"/>
    <row r="145" s="32" customFormat="1"/>
    <row r="146" s="32" customFormat="1"/>
    <row r="147" s="32" customFormat="1"/>
    <row r="148" s="32" customFormat="1"/>
    <row r="149" s="32" customFormat="1"/>
    <row r="150" s="32" customFormat="1"/>
    <row r="151" s="32" customFormat="1"/>
    <row r="152" s="32" customFormat="1"/>
    <row r="153" s="32" customFormat="1"/>
    <row r="154" s="32" customFormat="1"/>
    <row r="155" s="32" customFormat="1"/>
    <row r="156" s="32" customFormat="1"/>
    <row r="157" s="32" customFormat="1"/>
    <row r="158" s="32" customFormat="1"/>
    <row r="159" s="32" customFormat="1"/>
    <row r="160" s="32" customFormat="1"/>
    <row r="161" s="32" customFormat="1"/>
    <row r="162" s="32" customFormat="1"/>
    <row r="163" s="32" customFormat="1"/>
    <row r="164" s="32" customFormat="1"/>
    <row r="165" s="32" customFormat="1"/>
    <row r="166" s="32" customFormat="1"/>
    <row r="167" s="32" customFormat="1"/>
    <row r="168" s="32" customFormat="1"/>
    <row r="169" s="32" customFormat="1"/>
    <row r="170" s="32" customFormat="1"/>
    <row r="171" s="32" customFormat="1"/>
    <row r="172" s="32" customFormat="1"/>
    <row r="173" s="32" customFormat="1"/>
    <row r="174" s="32" customFormat="1"/>
    <row r="175" s="32" customFormat="1"/>
    <row r="176" s="32" customFormat="1"/>
    <row r="177" s="32" customFormat="1"/>
    <row r="178" s="32" customFormat="1"/>
    <row r="179" s="32" customFormat="1"/>
    <row r="180" s="32" customFormat="1"/>
    <row r="181" s="32" customFormat="1"/>
    <row r="182" s="32" customFormat="1"/>
    <row r="183" s="32" customFormat="1"/>
    <row r="184" s="32" customFormat="1"/>
    <row r="185" s="32" customFormat="1"/>
    <row r="186" s="32" customFormat="1"/>
    <row r="187" s="32" customFormat="1"/>
    <row r="188" s="32" customFormat="1"/>
    <row r="189" s="32" customFormat="1"/>
    <row r="190" s="32" customFormat="1"/>
    <row r="191" s="32" customFormat="1"/>
    <row r="192" s="32" customFormat="1"/>
    <row r="193" s="32" customFormat="1"/>
    <row r="194" s="32" customFormat="1"/>
    <row r="195" s="32" customFormat="1"/>
    <row r="196" s="32" customFormat="1"/>
    <row r="197" s="32" customFormat="1"/>
    <row r="198" s="32" customFormat="1"/>
    <row r="199" s="32" customFormat="1"/>
    <row r="200" s="32" customFormat="1"/>
    <row r="201" s="32" customFormat="1"/>
    <row r="202" s="32" customFormat="1"/>
    <row r="203" s="32" customFormat="1"/>
    <row r="204" s="32" customFormat="1"/>
    <row r="205" s="32" customFormat="1"/>
    <row r="206" s="32" customFormat="1"/>
    <row r="207" s="32" customFormat="1"/>
    <row r="208" s="32" customFormat="1"/>
    <row r="209" s="32" customFormat="1"/>
    <row r="210" s="32" customFormat="1"/>
    <row r="211" s="32" customFormat="1"/>
    <row r="212" s="32" customFormat="1"/>
    <row r="213" s="32" customFormat="1"/>
    <row r="214" s="32" customFormat="1"/>
    <row r="215" s="32" customFormat="1"/>
    <row r="216" s="32" customFormat="1"/>
    <row r="217" s="32" customFormat="1"/>
    <row r="218" s="32" customFormat="1"/>
    <row r="219" s="32" customFormat="1"/>
    <row r="220" s="32" customFormat="1"/>
    <row r="221" s="32" customFormat="1"/>
    <row r="222" s="32" customFormat="1"/>
    <row r="223" s="32" customFormat="1"/>
    <row r="224" s="32" customFormat="1"/>
    <row r="225" s="32" customFormat="1"/>
    <row r="226" s="32" customFormat="1"/>
    <row r="227" s="32" customFormat="1"/>
    <row r="228" s="32" customFormat="1"/>
    <row r="229" s="32" customFormat="1"/>
    <row r="230" s="32" customFormat="1"/>
    <row r="231" s="32" customFormat="1"/>
    <row r="232" s="32" customFormat="1"/>
    <row r="233" s="32" customFormat="1"/>
    <row r="234" s="32" customFormat="1"/>
    <row r="235" s="32" customFormat="1"/>
    <row r="236" s="32" customFormat="1"/>
    <row r="237" s="32" customFormat="1"/>
    <row r="238" s="32" customFormat="1"/>
    <row r="239" s="32" customFormat="1"/>
    <row r="240" s="32" customFormat="1"/>
    <row r="241" s="32" customFormat="1"/>
    <row r="242" s="32" customFormat="1"/>
    <row r="243" s="32" customFormat="1"/>
    <row r="244" s="32" customFormat="1"/>
    <row r="245" s="32" customFormat="1"/>
    <row r="246" s="32" customFormat="1"/>
    <row r="247" s="32" customFormat="1"/>
    <row r="248" s="32" customFormat="1"/>
    <row r="249" s="32" customFormat="1"/>
    <row r="250" s="32" customFormat="1"/>
    <row r="251" s="32" customFormat="1"/>
    <row r="252" s="32" customFormat="1"/>
    <row r="253" s="32" customFormat="1"/>
    <row r="254" s="32" customFormat="1"/>
    <row r="255" s="32" customFormat="1"/>
    <row r="256" s="32" customFormat="1"/>
    <row r="257" s="32" customFormat="1"/>
    <row r="258" s="32" customFormat="1"/>
    <row r="259" s="32" customFormat="1"/>
    <row r="260" s="32" customFormat="1"/>
    <row r="261" s="32" customFormat="1"/>
    <row r="262" s="32" customFormat="1"/>
    <row r="263" s="32" customFormat="1"/>
    <row r="264" s="32" customFormat="1"/>
    <row r="265" s="32" customFormat="1"/>
    <row r="266" s="32" customFormat="1"/>
    <row r="267" s="32" customFormat="1"/>
    <row r="268" s="32" customFormat="1"/>
    <row r="269" s="32" customFormat="1"/>
    <row r="270" s="32" customFormat="1"/>
    <row r="271" s="32" customFormat="1"/>
    <row r="272" s="32" customFormat="1"/>
    <row r="273" s="32" customFormat="1"/>
    <row r="274" s="32" customFormat="1"/>
    <row r="275" s="32" customFormat="1"/>
    <row r="276" s="32" customFormat="1"/>
    <row r="277" s="32" customFormat="1"/>
    <row r="278" s="32" customFormat="1"/>
    <row r="279" s="32" customFormat="1"/>
    <row r="280" s="32" customFormat="1"/>
    <row r="281" s="32" customFormat="1"/>
    <row r="282" s="32" customFormat="1"/>
    <row r="283" s="32" customFormat="1"/>
    <row r="284" s="32" customFormat="1"/>
    <row r="285" s="32" customFormat="1"/>
    <row r="286" s="32" customFormat="1"/>
    <row r="287" s="32" customFormat="1"/>
    <row r="288" s="32" customFormat="1"/>
    <row r="289" s="32" customFormat="1"/>
    <row r="290" s="32" customFormat="1"/>
    <row r="291" s="32" customFormat="1"/>
    <row r="292" s="32" customFormat="1"/>
    <row r="293" s="32" customFormat="1"/>
    <row r="294" s="32" customFormat="1"/>
    <row r="295" s="32" customFormat="1"/>
    <row r="296" s="32" customFormat="1"/>
    <row r="297" s="32" customFormat="1"/>
    <row r="298" s="32" customFormat="1"/>
    <row r="299" s="32" customFormat="1"/>
    <row r="300" s="32" customFormat="1"/>
    <row r="301" s="32" customFormat="1"/>
    <row r="302" s="32" customFormat="1"/>
    <row r="303" s="32" customFormat="1"/>
    <row r="304" s="32" customFormat="1"/>
    <row r="305" s="32" customFormat="1"/>
    <row r="306" s="32" customFormat="1"/>
    <row r="307" s="32" customFormat="1"/>
    <row r="308" s="32" customFormat="1"/>
    <row r="309" s="32" customFormat="1"/>
    <row r="310" s="32" customFormat="1"/>
    <row r="311" s="32" customFormat="1"/>
    <row r="312" s="32" customFormat="1"/>
    <row r="313" s="32" customFormat="1"/>
    <row r="314" s="32" customFormat="1"/>
    <row r="315" s="32" customFormat="1"/>
    <row r="316" s="32" customFormat="1"/>
    <row r="317" s="32" customFormat="1"/>
    <row r="318" s="32" customFormat="1"/>
    <row r="319" s="32" customFormat="1"/>
    <row r="320" s="32" customFormat="1"/>
    <row r="321" s="32" customFormat="1"/>
    <row r="322" s="32" customFormat="1"/>
    <row r="323" s="32" customFormat="1"/>
    <row r="324" s="32" customFormat="1"/>
    <row r="325" s="32" customFormat="1"/>
    <row r="326" s="32" customFormat="1"/>
    <row r="327" s="32" customFormat="1"/>
    <row r="328" s="32" customFormat="1"/>
    <row r="329" s="32" customFormat="1"/>
    <row r="330" s="32" customFormat="1"/>
    <row r="331" s="32" customFormat="1"/>
    <row r="332" s="32" customFormat="1"/>
    <row r="333" s="32" customFormat="1"/>
    <row r="334" s="32" customFormat="1"/>
    <row r="335" s="32" customFormat="1"/>
    <row r="336" s="32" customFormat="1"/>
    <row r="337" s="32" customFormat="1"/>
    <row r="338" s="32" customFormat="1"/>
    <row r="339" s="32" customFormat="1"/>
    <row r="340" s="32" customFormat="1"/>
    <row r="341" s="32" customFormat="1"/>
    <row r="342" s="32" customFormat="1"/>
    <row r="343" s="32" customFormat="1"/>
    <row r="344" s="32" customFormat="1"/>
    <row r="345" s="32" customFormat="1"/>
    <row r="346" s="32" customFormat="1"/>
    <row r="347" s="32" customFormat="1"/>
    <row r="348" s="32" customFormat="1"/>
    <row r="349" s="32" customFormat="1"/>
    <row r="350" s="32" customFormat="1"/>
    <row r="351" s="32" customFormat="1"/>
    <row r="352" s="32" customFormat="1"/>
    <row r="353" s="32" customFormat="1"/>
    <row r="354" s="32" customFormat="1"/>
    <row r="355" s="32" customFormat="1"/>
    <row r="356" s="32" customFormat="1"/>
    <row r="357" s="32" customFormat="1"/>
    <row r="358" s="32" customFormat="1"/>
    <row r="359" s="32" customFormat="1"/>
    <row r="360" s="32" customFormat="1"/>
    <row r="361" s="32" customFormat="1"/>
    <row r="362" s="32" customFormat="1"/>
    <row r="363" s="32" customFormat="1"/>
    <row r="364" s="32" customFormat="1"/>
    <row r="365" s="32" customFormat="1"/>
    <row r="366" s="32" customFormat="1"/>
    <row r="367" s="32" customFormat="1"/>
    <row r="368" s="32" customFormat="1"/>
    <row r="369" s="32" customFormat="1"/>
    <row r="370" s="32" customFormat="1"/>
    <row r="371" s="32" customFormat="1"/>
    <row r="372" s="32" customFormat="1"/>
    <row r="373" s="32" customFormat="1"/>
    <row r="374" s="32" customFormat="1"/>
    <row r="375" s="32" customFormat="1"/>
    <row r="376" s="32" customFormat="1"/>
    <row r="377" s="32" customFormat="1"/>
    <row r="378" s="32" customFormat="1"/>
    <row r="379" s="32" customFormat="1"/>
    <row r="380" s="32" customFormat="1"/>
    <row r="381" s="32" customFormat="1"/>
    <row r="382" s="32" customFormat="1"/>
    <row r="383" s="32" customFormat="1"/>
    <row r="384" s="32" customFormat="1"/>
    <row r="385" s="32" customFormat="1"/>
    <row r="386" s="32" customFormat="1"/>
    <row r="387" s="32" customFormat="1"/>
    <row r="388" s="32" customFormat="1"/>
    <row r="389" s="32" customFormat="1"/>
    <row r="390" s="32" customFormat="1"/>
    <row r="391" s="32" customFormat="1"/>
    <row r="392" s="32" customFormat="1"/>
    <row r="393" s="32" customFormat="1"/>
    <row r="394" s="32" customFormat="1"/>
    <row r="395" s="32" customFormat="1"/>
    <row r="396" s="32" customFormat="1"/>
    <row r="397" s="32" customFormat="1"/>
    <row r="398" s="32" customFormat="1"/>
    <row r="399" s="32" customFormat="1"/>
    <row r="400" s="32" customFormat="1"/>
    <row r="401" s="32" customFormat="1"/>
    <row r="402" s="32" customFormat="1"/>
    <row r="403" s="32" customFormat="1"/>
    <row r="404" s="32" customFormat="1"/>
    <row r="405" s="32" customFormat="1"/>
    <row r="406" s="32" customFormat="1"/>
    <row r="407" s="32" customFormat="1"/>
    <row r="408" s="32" customFormat="1"/>
    <row r="409" s="32" customFormat="1"/>
    <row r="410" s="32" customFormat="1"/>
    <row r="411" s="32" customFormat="1"/>
    <row r="412" s="32" customFormat="1"/>
    <row r="413" s="32" customFormat="1"/>
    <row r="414" s="32" customFormat="1"/>
    <row r="415" s="32" customFormat="1"/>
    <row r="416" s="32" customFormat="1"/>
    <row r="417" s="32" customFormat="1"/>
    <row r="418" s="32" customFormat="1"/>
    <row r="419" s="32" customFormat="1"/>
    <row r="420" s="32" customFormat="1"/>
    <row r="421" s="32" customFormat="1"/>
    <row r="422" s="32" customFormat="1"/>
    <row r="423" s="32" customFormat="1"/>
    <row r="424" s="32" customFormat="1"/>
    <row r="425" s="32" customFormat="1"/>
    <row r="426" s="32" customFormat="1"/>
    <row r="427" s="32" customFormat="1"/>
    <row r="428" s="32" customFormat="1"/>
    <row r="429" s="32" customFormat="1"/>
    <row r="430" s="32" customFormat="1"/>
    <row r="431" s="32" customFormat="1"/>
    <row r="432" s="32" customFormat="1"/>
    <row r="433" s="32" customFormat="1"/>
    <row r="434" s="32" customFormat="1"/>
    <row r="435" s="32" customFormat="1"/>
    <row r="436" s="32" customFormat="1"/>
    <row r="437" s="32" customFormat="1"/>
    <row r="438" s="32" customFormat="1"/>
    <row r="439" s="32" customFormat="1"/>
    <row r="440" s="32" customFormat="1"/>
    <row r="441" s="32" customFormat="1"/>
    <row r="442" s="32" customFormat="1"/>
    <row r="443" s="32" customFormat="1"/>
    <row r="444" s="32" customFormat="1"/>
    <row r="445" s="32" customFormat="1"/>
    <row r="446" s="32" customFormat="1"/>
    <row r="447" s="32" customFormat="1"/>
    <row r="448" s="32" customFormat="1"/>
    <row r="449" s="32" customFormat="1"/>
    <row r="450" s="32" customFormat="1"/>
    <row r="451" s="32" customFormat="1"/>
    <row r="452" s="32" customFormat="1"/>
    <row r="453" s="32" customFormat="1"/>
    <row r="454" s="32" customFormat="1"/>
    <row r="455" s="32" customFormat="1"/>
    <row r="456" s="32" customFormat="1"/>
    <row r="457" s="32" customFormat="1"/>
    <row r="458" s="32" customFormat="1"/>
    <row r="459" s="32" customFormat="1"/>
    <row r="460" s="32" customFormat="1"/>
    <row r="461" s="32" customFormat="1"/>
    <row r="462" s="32" customFormat="1"/>
    <row r="463" s="32" customFormat="1"/>
    <row r="464" s="32" customFormat="1"/>
    <row r="465" s="32" customFormat="1"/>
    <row r="466" s="32" customFormat="1"/>
    <row r="467" s="32" customFormat="1"/>
    <row r="468" s="32" customFormat="1"/>
    <row r="469" s="32" customFormat="1"/>
    <row r="470" s="32" customFormat="1"/>
    <row r="471" s="32" customFormat="1"/>
    <row r="472" s="32" customFormat="1"/>
    <row r="473" s="32" customFormat="1"/>
    <row r="474" s="32" customFormat="1"/>
    <row r="475" s="32" customFormat="1"/>
    <row r="476" s="32" customFormat="1"/>
    <row r="477" s="32" customFormat="1"/>
    <row r="478" s="32" customFormat="1"/>
    <row r="479" s="32" customFormat="1"/>
    <row r="480" s="32" customFormat="1"/>
    <row r="481" s="32" customFormat="1"/>
    <row r="482" s="32" customFormat="1"/>
    <row r="483" s="32" customFormat="1"/>
    <row r="484" s="32" customFormat="1"/>
    <row r="485" s="32" customFormat="1"/>
    <row r="486" s="32" customFormat="1"/>
    <row r="487" s="32" customFormat="1"/>
    <row r="488" s="32" customFormat="1"/>
    <row r="489" s="32" customFormat="1"/>
    <row r="490" s="32" customFormat="1"/>
    <row r="491" s="32" customFormat="1"/>
    <row r="492" s="32" customFormat="1"/>
    <row r="493" s="32" customFormat="1"/>
    <row r="494" s="32" customFormat="1"/>
    <row r="495" s="32" customFormat="1"/>
    <row r="496" s="32" customFormat="1"/>
    <row r="497" s="32" customFormat="1"/>
    <row r="498" s="32" customFormat="1"/>
    <row r="499" s="32" customFormat="1"/>
    <row r="500" s="32" customFormat="1"/>
    <row r="501" s="32" customFormat="1"/>
    <row r="502" s="32" customFormat="1"/>
    <row r="503" s="32" customFormat="1"/>
    <row r="504" s="32" customFormat="1"/>
    <row r="505" s="32" customFormat="1"/>
    <row r="506" s="32" customFormat="1"/>
    <row r="507" s="32" customFormat="1"/>
    <row r="508" s="32" customFormat="1"/>
    <row r="509" s="32" customFormat="1"/>
    <row r="510" s="32" customFormat="1"/>
    <row r="511" s="32" customFormat="1"/>
    <row r="512" s="32" customFormat="1"/>
    <row r="513" s="32" customFormat="1"/>
    <row r="514" s="32" customFormat="1"/>
    <row r="515" s="32" customFormat="1"/>
    <row r="516" s="32" customFormat="1"/>
    <row r="517" s="32" customFormat="1"/>
    <row r="518" s="32" customFormat="1"/>
    <row r="519" s="32" customFormat="1"/>
    <row r="520" s="32" customFormat="1"/>
    <row r="521" s="32" customFormat="1"/>
    <row r="522" s="32" customFormat="1"/>
    <row r="523" s="32" customFormat="1"/>
    <row r="524" s="32" customFormat="1"/>
    <row r="525" s="32" customFormat="1"/>
    <row r="526" s="32" customFormat="1"/>
    <row r="527" s="32" customFormat="1"/>
    <row r="528" s="32" customFormat="1"/>
    <row r="529" s="32" customFormat="1"/>
    <row r="530" s="32" customFormat="1"/>
    <row r="531" s="32" customFormat="1"/>
    <row r="532" s="32" customFormat="1"/>
    <row r="533" s="32" customFormat="1"/>
    <row r="534" s="32" customFormat="1"/>
    <row r="535" s="32" customFormat="1"/>
    <row r="536" s="32" customFormat="1"/>
    <row r="537" s="32" customFormat="1"/>
    <row r="538" s="32" customFormat="1"/>
    <row r="539" s="32" customFormat="1"/>
    <row r="540" s="32" customFormat="1"/>
    <row r="541" s="32" customFormat="1"/>
    <row r="542" s="32" customFormat="1"/>
    <row r="543" s="32" customFormat="1"/>
    <row r="544" s="32" customFormat="1"/>
    <row r="545" s="32" customFormat="1"/>
    <row r="546" s="32" customFormat="1"/>
    <row r="547" s="32" customFormat="1"/>
    <row r="548" s="32" customFormat="1"/>
    <row r="549" s="32" customFormat="1"/>
    <row r="550" s="32" customFormat="1"/>
    <row r="551" s="32" customFormat="1"/>
    <row r="552" s="32" customFormat="1"/>
    <row r="553" s="32" customFormat="1"/>
    <row r="554" s="32" customFormat="1"/>
    <row r="555" s="32" customFormat="1"/>
    <row r="556" s="32" customFormat="1"/>
    <row r="557" s="32" customFormat="1"/>
    <row r="558" s="32" customFormat="1"/>
    <row r="559" s="32" customFormat="1"/>
    <row r="560" s="32" customFormat="1"/>
    <row r="561" s="32" customFormat="1"/>
    <row r="562" s="32" customFormat="1"/>
    <row r="563" s="32" customFormat="1"/>
    <row r="564" s="32" customFormat="1"/>
    <row r="565" s="32" customFormat="1"/>
    <row r="566" s="32" customFormat="1"/>
    <row r="567" s="32" customFormat="1"/>
    <row r="568" s="32" customFormat="1"/>
    <row r="569" s="32" customFormat="1"/>
    <row r="570" s="32" customFormat="1"/>
    <row r="571" s="32" customFormat="1"/>
    <row r="572" s="32" customFormat="1"/>
    <row r="573" s="32" customFormat="1"/>
    <row r="574" s="32" customFormat="1"/>
    <row r="575" s="32" customFormat="1"/>
    <row r="576" s="32" customFormat="1"/>
    <row r="577" s="32" customFormat="1"/>
    <row r="578" s="32" customFormat="1"/>
    <row r="579" s="32" customFormat="1"/>
    <row r="580" s="32" customFormat="1"/>
    <row r="581" s="32" customFormat="1"/>
    <row r="582" s="32" customFormat="1"/>
    <row r="583" s="32" customFormat="1"/>
    <row r="584" s="32" customFormat="1"/>
    <row r="585" s="32" customFormat="1"/>
    <row r="586" s="32" customFormat="1"/>
    <row r="587" s="32" customFormat="1"/>
    <row r="588" s="32" customFormat="1"/>
    <row r="589" s="32" customFormat="1"/>
    <row r="590" s="32" customFormat="1"/>
    <row r="591" s="32" customFormat="1"/>
    <row r="592" s="32" customFormat="1"/>
    <row r="593" s="32" customFormat="1"/>
    <row r="594" s="32" customFormat="1"/>
    <row r="595" s="32" customFormat="1"/>
    <row r="596" s="32" customFormat="1"/>
    <row r="597" s="32" customFormat="1"/>
    <row r="598" s="32" customFormat="1"/>
    <row r="599" s="32" customFormat="1"/>
    <row r="600" s="32" customFormat="1"/>
    <row r="601" s="32" customFormat="1"/>
    <row r="602" s="32" customFormat="1"/>
    <row r="603" s="32" customFormat="1"/>
    <row r="604" s="32" customFormat="1"/>
    <row r="605" s="32" customFormat="1"/>
    <row r="606" s="32" customFormat="1"/>
    <row r="607" s="32" customFormat="1"/>
    <row r="608" s="32" customFormat="1"/>
    <row r="609" s="32" customFormat="1"/>
    <row r="610" s="32" customFormat="1"/>
    <row r="611" s="32" customFormat="1"/>
    <row r="612" s="32" customFormat="1"/>
    <row r="613" s="32" customFormat="1"/>
    <row r="614" s="32" customFormat="1"/>
    <row r="615" s="32" customFormat="1"/>
    <row r="616" s="32" customFormat="1"/>
    <row r="617" s="32" customFormat="1"/>
    <row r="618" s="32" customFormat="1"/>
    <row r="619" s="32" customFormat="1"/>
    <row r="620" s="32" customFormat="1"/>
    <row r="621" s="32" customFormat="1"/>
    <row r="622" s="32" customFormat="1"/>
    <row r="623" s="32" customFormat="1"/>
    <row r="624" s="32" customFormat="1"/>
    <row r="625" s="32" customFormat="1"/>
    <row r="626" s="32" customFormat="1"/>
    <row r="627" s="32" customFormat="1"/>
    <row r="628" s="32" customFormat="1"/>
    <row r="629" s="32" customFormat="1"/>
    <row r="630" s="32" customFormat="1"/>
    <row r="631" s="32" customFormat="1"/>
    <row r="632" s="32" customFormat="1"/>
    <row r="633" s="32" customFormat="1"/>
    <row r="634" s="32" customFormat="1"/>
    <row r="635" s="32" customFormat="1"/>
    <row r="636" s="32" customFormat="1"/>
    <row r="637" s="32" customFormat="1"/>
    <row r="638" s="32" customFormat="1"/>
    <row r="639" s="32" customFormat="1"/>
    <row r="640" s="32" customFormat="1"/>
    <row r="641" s="32" customFormat="1"/>
    <row r="642" s="32" customFormat="1"/>
    <row r="643" s="32" customFormat="1"/>
    <row r="644" s="32" customFormat="1"/>
    <row r="645" s="32" customFormat="1"/>
    <row r="646" s="32" customFormat="1"/>
    <row r="647" s="32" customFormat="1"/>
    <row r="648" s="32" customFormat="1"/>
    <row r="649" s="32" customFormat="1"/>
    <row r="650" s="32" customFormat="1"/>
    <row r="651" s="32" customFormat="1"/>
    <row r="652" s="32" customFormat="1"/>
    <row r="653" s="32" customFormat="1"/>
    <row r="654" s="32" customFormat="1"/>
    <row r="655" s="32" customFormat="1"/>
    <row r="656" s="32" customFormat="1"/>
    <row r="657" s="32" customFormat="1"/>
    <row r="658" s="32" customFormat="1"/>
    <row r="659" s="32" customFormat="1"/>
    <row r="660" s="32" customFormat="1"/>
    <row r="661" s="32" customFormat="1"/>
    <row r="662" s="32" customFormat="1"/>
    <row r="663" s="32" customFormat="1"/>
    <row r="664" s="32" customFormat="1"/>
    <row r="665" s="32" customFormat="1"/>
    <row r="666" s="32" customFormat="1"/>
    <row r="667" s="32" customFormat="1"/>
    <row r="668" s="32" customFormat="1"/>
    <row r="669" s="32" customFormat="1"/>
    <row r="670" s="32" customFormat="1"/>
    <row r="671" s="32" customFormat="1"/>
    <row r="672" s="32" customFormat="1"/>
    <row r="673" s="32" customFormat="1"/>
    <row r="674" s="32" customFormat="1"/>
    <row r="675" s="32" customFormat="1"/>
    <row r="676" s="32" customFormat="1"/>
    <row r="677" s="32" customFormat="1"/>
    <row r="678" s="32" customFormat="1"/>
    <row r="679" s="32" customFormat="1"/>
    <row r="680" s="32" customFormat="1"/>
    <row r="681" s="32" customFormat="1"/>
    <row r="682" s="32" customFormat="1"/>
    <row r="683" s="32" customFormat="1"/>
    <row r="684" s="32" customFormat="1"/>
    <row r="685" s="32" customFormat="1"/>
    <row r="686" s="32" customFormat="1"/>
    <row r="687" s="32" customFormat="1"/>
    <row r="688" s="32" customFormat="1"/>
    <row r="689" s="32" customFormat="1"/>
    <row r="690" s="32" customFormat="1"/>
    <row r="691" s="32" customFormat="1"/>
    <row r="692" s="32" customFormat="1"/>
    <row r="693" s="32" customFormat="1"/>
    <row r="694" s="32" customFormat="1"/>
    <row r="695" s="32" customFormat="1"/>
    <row r="696" s="32" customFormat="1"/>
    <row r="697" s="32" customFormat="1"/>
    <row r="698" s="32" customFormat="1"/>
    <row r="699" s="32" customFormat="1"/>
    <row r="700" s="32" customFormat="1"/>
    <row r="701" s="32" customFormat="1"/>
    <row r="702" s="32" customFormat="1"/>
    <row r="703" s="32" customFormat="1"/>
    <row r="704" s="32" customFormat="1"/>
    <row r="705" s="32" customFormat="1"/>
    <row r="706" s="32" customFormat="1"/>
    <row r="707" s="32" customFormat="1"/>
    <row r="708" s="32" customFormat="1"/>
    <row r="709" s="32" customFormat="1"/>
    <row r="710" s="32" customFormat="1"/>
    <row r="711" s="32" customFormat="1"/>
    <row r="712" s="32" customFormat="1"/>
    <row r="713" s="32" customFormat="1"/>
    <row r="714" s="32" customFormat="1"/>
    <row r="715" s="32" customFormat="1"/>
    <row r="716" s="32" customFormat="1"/>
    <row r="717" s="32" customFormat="1"/>
    <row r="718" s="32" customFormat="1"/>
    <row r="719" s="32" customFormat="1"/>
    <row r="720" s="32" customFormat="1"/>
    <row r="721" s="32" customFormat="1"/>
    <row r="722" s="32" customFormat="1"/>
    <row r="723" s="32" customFormat="1"/>
    <row r="724" s="32" customFormat="1"/>
    <row r="725" s="32" customFormat="1"/>
    <row r="726" s="32" customFormat="1"/>
    <row r="727" s="32" customFormat="1"/>
    <row r="728" s="32" customFormat="1"/>
    <row r="729" s="32" customFormat="1"/>
    <row r="730" s="32" customFormat="1"/>
    <row r="731" s="32" customFormat="1"/>
    <row r="732" s="32" customFormat="1"/>
    <row r="733" s="32" customFormat="1"/>
    <row r="734" s="32" customFormat="1"/>
    <row r="735" s="32" customFormat="1"/>
    <row r="736" s="32" customFormat="1"/>
    <row r="737" s="32" customFormat="1"/>
    <row r="738" s="32" customFormat="1"/>
    <row r="739" s="32" customFormat="1"/>
    <row r="740" s="32" customFormat="1"/>
    <row r="741" s="32" customFormat="1"/>
    <row r="742" s="32" customFormat="1"/>
    <row r="743" s="32" customFormat="1"/>
    <row r="744" s="32" customFormat="1"/>
    <row r="745" s="32" customFormat="1"/>
    <row r="746" s="32" customFormat="1"/>
    <row r="747" s="32" customFormat="1"/>
    <row r="748" s="32" customFormat="1"/>
    <row r="749" s="32" customFormat="1"/>
    <row r="750" s="32" customFormat="1"/>
    <row r="751" s="32" customFormat="1"/>
    <row r="752" s="32" customFormat="1"/>
    <row r="753" s="32" customFormat="1"/>
    <row r="754" s="32" customFormat="1"/>
    <row r="755" s="32" customFormat="1"/>
    <row r="756" s="32" customFormat="1"/>
    <row r="757" s="32" customFormat="1"/>
    <row r="758" s="32" customFormat="1"/>
    <row r="759" s="32" customFormat="1"/>
    <row r="760" s="32" customFormat="1"/>
    <row r="761" s="32" customFormat="1"/>
    <row r="762" s="32" customFormat="1"/>
    <row r="763" s="32" customFormat="1"/>
    <row r="764" s="32" customFormat="1"/>
    <row r="765" s="32" customFormat="1"/>
    <row r="766" s="32" customFormat="1"/>
    <row r="767" s="32" customFormat="1"/>
    <row r="768" s="32" customFormat="1"/>
    <row r="769" s="32" customFormat="1"/>
    <row r="770" s="32" customFormat="1"/>
    <row r="771" s="32" customFormat="1"/>
    <row r="772" s="32" customFormat="1"/>
    <row r="773" s="32" customFormat="1"/>
    <row r="774" s="32" customFormat="1"/>
    <row r="775" s="32" customFormat="1"/>
    <row r="776" s="32" customFormat="1"/>
    <row r="777" s="32" customFormat="1"/>
    <row r="778" s="32" customFormat="1"/>
    <row r="779" s="32" customFormat="1"/>
    <row r="780" s="32" customFormat="1"/>
    <row r="781" s="32" customFormat="1"/>
    <row r="782" s="32" customFormat="1"/>
    <row r="783" s="32" customFormat="1"/>
    <row r="784" s="32" customFormat="1"/>
    <row r="785" s="32" customFormat="1"/>
    <row r="786" s="32" customFormat="1"/>
    <row r="787" s="32" customFormat="1"/>
    <row r="788" s="32" customFormat="1"/>
    <row r="789" s="32" customFormat="1"/>
    <row r="790" s="32" customFormat="1"/>
    <row r="791" s="32" customFormat="1"/>
    <row r="792" s="32" customFormat="1"/>
    <row r="793" s="32" customFormat="1"/>
    <row r="794" s="32" customFormat="1"/>
    <row r="795" s="32" customFormat="1"/>
    <row r="796" s="32" customFormat="1"/>
    <row r="797" s="32" customFormat="1"/>
    <row r="798" s="32" customFormat="1"/>
    <row r="799" s="32" customFormat="1"/>
    <row r="800" s="32" customFormat="1"/>
    <row r="801" s="32" customFormat="1"/>
    <row r="802" s="32" customFormat="1"/>
    <row r="803" s="32" customFormat="1"/>
    <row r="804" s="32" customFormat="1"/>
    <row r="805" s="32" customFormat="1"/>
    <row r="806" s="32" customFormat="1"/>
    <row r="807" s="32" customFormat="1"/>
    <row r="808" s="32" customFormat="1"/>
    <row r="809" s="32" customFormat="1"/>
    <row r="810" s="32" customFormat="1"/>
    <row r="811" s="32" customFormat="1"/>
    <row r="812" s="32" customFormat="1"/>
    <row r="813" s="32" customFormat="1"/>
    <row r="814" s="32" customFormat="1"/>
    <row r="815" s="32" customFormat="1"/>
    <row r="816" s="32" customFormat="1"/>
    <row r="817" s="32" customFormat="1"/>
    <row r="818" s="32" customFormat="1"/>
    <row r="819" s="32" customFormat="1"/>
    <row r="820" s="32" customFormat="1"/>
    <row r="821" s="32" customFormat="1"/>
    <row r="822" s="32" customFormat="1"/>
    <row r="823" s="32" customFormat="1"/>
    <row r="824" s="32" customFormat="1"/>
    <row r="825" s="32" customFormat="1"/>
    <row r="826" s="32" customFormat="1"/>
    <row r="827" s="32" customFormat="1"/>
    <row r="828" s="32" customFormat="1"/>
    <row r="829" s="32" customFormat="1"/>
    <row r="830" s="32" customFormat="1"/>
    <row r="831" s="32" customFormat="1"/>
    <row r="832" s="32" customFormat="1"/>
    <row r="833" s="32" customFormat="1"/>
    <row r="834" s="32" customFormat="1"/>
    <row r="835" s="32" customFormat="1"/>
    <row r="836" s="32" customFormat="1"/>
    <row r="837" s="32" customFormat="1"/>
    <row r="838" s="32" customFormat="1"/>
    <row r="839" s="32" customFormat="1"/>
    <row r="840" s="32" customFormat="1"/>
    <row r="841" s="32" customFormat="1"/>
    <row r="842" s="32" customFormat="1"/>
    <row r="843" s="32" customFormat="1"/>
    <row r="844" s="32" customFormat="1"/>
    <row r="845" s="32" customFormat="1"/>
    <row r="846" s="32" customFormat="1"/>
    <row r="847" s="32" customFormat="1"/>
    <row r="848" s="32" customFormat="1"/>
    <row r="849" s="32" customFormat="1"/>
    <row r="850" s="32" customFormat="1"/>
    <row r="851" s="32" customFormat="1"/>
    <row r="852" s="32" customFormat="1"/>
    <row r="853" s="32" customFormat="1"/>
    <row r="854" s="32" customFormat="1"/>
    <row r="855" s="32" customFormat="1"/>
    <row r="856" s="32" customFormat="1"/>
    <row r="857" s="32" customFormat="1"/>
    <row r="858" s="32" customFormat="1"/>
    <row r="859" s="32" customFormat="1"/>
    <row r="860" s="32" customFormat="1"/>
    <row r="861" s="32" customFormat="1"/>
    <row r="862" s="32" customFormat="1"/>
    <row r="863" s="32" customFormat="1"/>
    <row r="864" s="32" customFormat="1"/>
    <row r="865" s="32" customFormat="1"/>
    <row r="866" s="32" customFormat="1"/>
    <row r="867" s="32" customFormat="1"/>
    <row r="868" s="32" customFormat="1"/>
    <row r="869" s="32" customFormat="1"/>
    <row r="870" s="32" customFormat="1"/>
    <row r="871" s="32" customFormat="1"/>
    <row r="872" s="32" customFormat="1"/>
    <row r="873" s="32" customFormat="1"/>
    <row r="874" s="32" customFormat="1"/>
    <row r="875" s="32" customFormat="1"/>
    <row r="876" s="32" customFormat="1"/>
    <row r="877" s="32" customFormat="1"/>
    <row r="878" s="32" customFormat="1"/>
    <row r="879" s="32" customFormat="1"/>
    <row r="880" s="32" customFormat="1"/>
    <row r="881" s="32" customFormat="1"/>
    <row r="882" s="32" customFormat="1"/>
    <row r="883" s="32" customFormat="1"/>
    <row r="884" s="32" customFormat="1"/>
    <row r="885" s="32" customFormat="1"/>
    <row r="886" s="32" customFormat="1"/>
    <row r="887" s="32" customFormat="1"/>
    <row r="888" s="32" customFormat="1"/>
    <row r="889" s="32" customFormat="1"/>
    <row r="890" s="32" customFormat="1"/>
    <row r="891" s="32" customFormat="1"/>
    <row r="892" s="32" customFormat="1"/>
    <row r="893" s="32" customFormat="1"/>
    <row r="894" s="32" customFormat="1"/>
    <row r="895" s="32" customFormat="1"/>
    <row r="896" s="32" customFormat="1"/>
    <row r="897" s="32" customFormat="1"/>
    <row r="898" s="32" customFormat="1"/>
    <row r="899" s="32" customFormat="1"/>
    <row r="900" s="32" customFormat="1"/>
    <row r="901" s="32" customFormat="1"/>
    <row r="902" s="32" customFormat="1"/>
    <row r="903" s="32" customFormat="1"/>
    <row r="904" s="32" customFormat="1"/>
    <row r="905" s="32" customFormat="1"/>
    <row r="906" s="32" customFormat="1"/>
    <row r="907" s="32" customFormat="1"/>
    <row r="908" s="32" customFormat="1"/>
    <row r="909" s="32" customFormat="1"/>
    <row r="910" s="32" customFormat="1"/>
    <row r="911" s="32" customFormat="1"/>
    <row r="912" s="32" customFormat="1"/>
    <row r="913" s="32" customFormat="1"/>
    <row r="914" s="32" customFormat="1"/>
    <row r="915" s="32" customFormat="1"/>
    <row r="916" s="32" customFormat="1"/>
    <row r="917" s="32" customFormat="1"/>
    <row r="918" s="32" customFormat="1"/>
    <row r="919" s="32" customFormat="1"/>
    <row r="920" s="32" customFormat="1"/>
    <row r="921" s="32" customFormat="1"/>
    <row r="922" s="32" customFormat="1"/>
    <row r="923" s="32" customFormat="1"/>
    <row r="924" s="32" customFormat="1"/>
    <row r="925" s="32" customFormat="1"/>
    <row r="926" s="32" customFormat="1"/>
    <row r="927" s="32" customFormat="1"/>
    <row r="928" s="32" customFormat="1"/>
    <row r="929" s="32" customFormat="1"/>
    <row r="930" s="32" customFormat="1"/>
    <row r="931" s="32" customFormat="1"/>
    <row r="932" s="32" customFormat="1"/>
    <row r="933" s="32" customFormat="1"/>
    <row r="934" s="32" customFormat="1"/>
    <row r="935" s="32" customFormat="1"/>
    <row r="936" s="32" customFormat="1"/>
    <row r="937" s="32" customFormat="1"/>
    <row r="938" s="32" customFormat="1"/>
    <row r="939" s="32" customFormat="1"/>
    <row r="940" s="32" customFormat="1"/>
    <row r="941" s="32" customFormat="1"/>
    <row r="942" s="32" customFormat="1"/>
    <row r="943" s="32" customFormat="1"/>
    <row r="944" s="32" customFormat="1"/>
    <row r="945" s="32" customFormat="1"/>
    <row r="946" s="32" customFormat="1"/>
    <row r="947" s="32" customFormat="1"/>
    <row r="948" s="32" customFormat="1"/>
    <row r="949" s="32" customFormat="1"/>
    <row r="950" s="32" customFormat="1"/>
    <row r="951" s="32" customFormat="1"/>
    <row r="952" s="32" customFormat="1"/>
    <row r="953" s="32" customFormat="1"/>
    <row r="954" s="32" customFormat="1"/>
    <row r="955" s="32" customFormat="1"/>
    <row r="956" s="32" customFormat="1"/>
    <row r="957" s="32" customFormat="1"/>
    <row r="958" s="32" customFormat="1"/>
    <row r="959" s="32" customFormat="1"/>
    <row r="960" s="32" customFormat="1"/>
    <row r="961" s="32" customFormat="1"/>
    <row r="962" s="32" customFormat="1"/>
    <row r="963" s="32" customFormat="1"/>
    <row r="964" s="32" customFormat="1"/>
    <row r="965" s="32" customFormat="1"/>
    <row r="966" s="32" customFormat="1"/>
    <row r="967" s="32" customFormat="1"/>
    <row r="968" s="32" customFormat="1"/>
    <row r="969" s="32" customFormat="1"/>
    <row r="970" s="32" customFormat="1"/>
    <row r="971" s="32" customFormat="1"/>
    <row r="972" s="32" customFormat="1"/>
    <row r="973" s="32" customFormat="1"/>
    <row r="974" s="32" customFormat="1"/>
    <row r="975" s="32" customFormat="1"/>
    <row r="976" s="32" customFormat="1"/>
    <row r="977" s="32" customFormat="1"/>
    <row r="978" s="32" customFormat="1"/>
    <row r="979" s="32" customFormat="1"/>
    <row r="980" s="32" customFormat="1"/>
    <row r="981" s="32" customFormat="1"/>
    <row r="982" s="32" customFormat="1"/>
    <row r="983" s="32" customFormat="1"/>
    <row r="984" s="32" customFormat="1"/>
    <row r="985" s="32" customFormat="1"/>
    <row r="986" s="32" customFormat="1"/>
    <row r="987" s="32" customFormat="1"/>
    <row r="988" s="32" customFormat="1"/>
    <row r="989" s="32" customFormat="1"/>
    <row r="990" s="32" customFormat="1"/>
    <row r="991" s="32" customFormat="1"/>
    <row r="992" s="32" customFormat="1"/>
    <row r="993" s="32" customFormat="1"/>
    <row r="994" s="32" customFormat="1"/>
    <row r="995" s="32" customFormat="1"/>
    <row r="996" s="32" customFormat="1"/>
    <row r="997" s="32" customFormat="1"/>
    <row r="998" s="32" customFormat="1"/>
    <row r="999" s="32" customFormat="1"/>
    <row r="1000" s="32" customFormat="1"/>
    <row r="1001" s="32" customFormat="1"/>
    <row r="1002" s="32" customFormat="1"/>
    <row r="1003" s="32" customFormat="1"/>
    <row r="1004" s="32" customFormat="1"/>
    <row r="1005" s="32" customFormat="1"/>
    <row r="1006" s="32" customFormat="1"/>
    <row r="1007" s="32" customFormat="1"/>
    <row r="1008" s="32" customFormat="1"/>
    <row r="1009" s="32" customFormat="1"/>
    <row r="1010" s="32" customFormat="1"/>
    <row r="1011" s="32" customFormat="1"/>
    <row r="1012" s="32" customFormat="1"/>
    <row r="1013" s="32" customFormat="1"/>
    <row r="1014" s="32" customFormat="1"/>
    <row r="1015" s="32" customFormat="1"/>
    <row r="1016" s="32" customFormat="1"/>
    <row r="1017" s="32" customFormat="1"/>
    <row r="1018" s="32" customFormat="1"/>
    <row r="1019" s="32" customFormat="1"/>
    <row r="1020" s="32" customFormat="1"/>
    <row r="1021" s="32" customFormat="1"/>
    <row r="1022" s="32" customFormat="1"/>
    <row r="1023" s="32" customFormat="1"/>
    <row r="1024" s="32" customFormat="1"/>
    <row r="1025" s="32" customFormat="1"/>
    <row r="1026" s="32" customFormat="1"/>
    <row r="1027" s="32" customFormat="1"/>
    <row r="1028" s="32" customFormat="1"/>
    <row r="1029" s="32" customFormat="1"/>
    <row r="1030" s="32" customFormat="1"/>
    <row r="1031" s="32" customFormat="1"/>
    <row r="1032" s="32" customFormat="1"/>
    <row r="1033" s="32" customFormat="1"/>
    <row r="1034" s="32" customFormat="1"/>
    <row r="1035" s="32" customFormat="1"/>
    <row r="1036" s="32" customFormat="1"/>
    <row r="1037" s="32" customFormat="1"/>
    <row r="1038" s="32" customFormat="1"/>
    <row r="1039" s="32" customFormat="1"/>
    <row r="1040" s="32" customFormat="1"/>
    <row r="1041" s="32" customFormat="1"/>
    <row r="1042" s="32" customFormat="1"/>
    <row r="1043" s="32" customFormat="1"/>
    <row r="1044" s="32" customFormat="1"/>
    <row r="1045" s="32" customFormat="1"/>
    <row r="1046" s="32" customFormat="1"/>
    <row r="1047" s="32" customFormat="1"/>
    <row r="1048" s="32" customFormat="1"/>
    <row r="1049" s="32" customFormat="1"/>
    <row r="1050" s="32" customFormat="1"/>
    <row r="1051" s="32" customFormat="1"/>
    <row r="1052" s="32" customFormat="1"/>
    <row r="1053" s="32" customFormat="1"/>
    <row r="1054" s="32" customFormat="1"/>
    <row r="1055" s="32" customFormat="1"/>
    <row r="1056" s="32" customFormat="1"/>
    <row r="1057" s="32" customFormat="1"/>
    <row r="1058" s="32" customFormat="1"/>
    <row r="1059" s="32" customFormat="1"/>
    <row r="1060" s="32" customFormat="1"/>
    <row r="1061" s="32" customFormat="1"/>
    <row r="1062" s="32" customFormat="1"/>
    <row r="1063" s="32" customFormat="1"/>
    <row r="1064" s="32" customFormat="1"/>
    <row r="1065" s="32" customFormat="1"/>
    <row r="1066" s="32" customFormat="1"/>
    <row r="1067" s="32" customFormat="1"/>
    <row r="1068" s="32" customFormat="1"/>
    <row r="1069" s="32" customFormat="1"/>
    <row r="1070" s="32" customFormat="1"/>
    <row r="1071" s="32" customFormat="1"/>
    <row r="1072" s="32" customFormat="1"/>
    <row r="1073" s="32" customFormat="1"/>
    <row r="1074" s="32" customFormat="1"/>
    <row r="1075" s="32" customFormat="1"/>
    <row r="1076" s="32" customFormat="1"/>
    <row r="1077" s="32" customFormat="1"/>
    <row r="1078" s="32" customFormat="1"/>
    <row r="1079" s="32" customFormat="1"/>
    <row r="1080" s="32" customFormat="1"/>
    <row r="1081" s="32" customFormat="1"/>
    <row r="1082" s="32" customFormat="1"/>
    <row r="1083" s="32" customFormat="1"/>
    <row r="1084" s="32" customFormat="1"/>
    <row r="1085" s="32" customFormat="1"/>
    <row r="1086" s="32" customFormat="1"/>
    <row r="1087" s="32" customFormat="1"/>
    <row r="1088" s="32" customFormat="1"/>
    <row r="1089" s="32" customFormat="1"/>
    <row r="1090" s="32" customFormat="1"/>
    <row r="1091" s="32" customFormat="1"/>
    <row r="1092" s="32" customFormat="1"/>
    <row r="1093" s="32" customFormat="1"/>
    <row r="1094" s="32" customFormat="1"/>
    <row r="1095" s="32" customFormat="1"/>
    <row r="1096" s="32" customFormat="1"/>
    <row r="1097" s="32" customFormat="1"/>
    <row r="1098" s="32" customFormat="1"/>
    <row r="1099" s="32" customFormat="1"/>
    <row r="1100" s="32" customFormat="1"/>
    <row r="1101" s="32" customFormat="1"/>
    <row r="1102" s="32" customFormat="1"/>
    <row r="1103" s="32" customFormat="1"/>
    <row r="1104" s="32" customFormat="1"/>
    <row r="1105" s="32" customFormat="1"/>
    <row r="1106" s="32" customFormat="1"/>
    <row r="1107" s="32" customFormat="1"/>
    <row r="1108" s="32" customFormat="1"/>
    <row r="1109" s="32" customFormat="1"/>
    <row r="1110" s="32" customFormat="1"/>
    <row r="1111" s="32" customFormat="1"/>
    <row r="1112" s="32" customFormat="1"/>
    <row r="1113" s="32" customFormat="1"/>
    <row r="1114" s="32" customFormat="1"/>
    <row r="1115" s="32" customFormat="1"/>
    <row r="1116" s="32" customFormat="1"/>
    <row r="1117" s="32" customFormat="1"/>
    <row r="1118" s="32" customFormat="1"/>
    <row r="1119" s="32" customFormat="1"/>
    <row r="1120" s="32" customFormat="1"/>
    <row r="1121" s="32" customFormat="1"/>
    <row r="1122" s="32" customFormat="1"/>
    <row r="1123" s="32" customFormat="1"/>
    <row r="1124" s="32" customFormat="1"/>
    <row r="1125" s="32" customFormat="1"/>
    <row r="1126" s="32" customFormat="1"/>
    <row r="1127" s="32" customFormat="1"/>
    <row r="1128" s="32" customFormat="1"/>
    <row r="1129" s="32" customFormat="1"/>
    <row r="1130" s="32" customFormat="1"/>
    <row r="1131" s="32" customFormat="1"/>
    <row r="1132" s="32" customFormat="1"/>
    <row r="1133" s="32" customFormat="1"/>
    <row r="1134" s="32" customFormat="1"/>
    <row r="1135" s="32" customFormat="1"/>
    <row r="1136" s="32" customFormat="1"/>
    <row r="1137" s="32" customFormat="1"/>
    <row r="1138" s="32" customFormat="1"/>
    <row r="1139" s="32" customFormat="1"/>
    <row r="1140" s="32" customFormat="1"/>
    <row r="1141" s="32" customFormat="1"/>
    <row r="1142" s="32" customFormat="1"/>
    <row r="1143" s="32" customFormat="1"/>
    <row r="1144" s="32" customFormat="1"/>
    <row r="1145" s="32" customFormat="1"/>
    <row r="1146" s="32" customFormat="1"/>
    <row r="1147" s="32" customFormat="1"/>
    <row r="1148" s="32" customFormat="1"/>
    <row r="1149" s="32" customFormat="1"/>
    <row r="1150" s="32" customFormat="1"/>
    <row r="1151" s="32" customFormat="1"/>
    <row r="1152" s="32" customFormat="1"/>
    <row r="1153" s="32" customFormat="1"/>
    <row r="1154" s="32" customFormat="1"/>
    <row r="1155" s="32" customFormat="1"/>
    <row r="1156" s="32" customFormat="1"/>
    <row r="1157" s="32" customFormat="1"/>
    <row r="1158" s="32" customFormat="1"/>
    <row r="1159" s="32" customFormat="1"/>
    <row r="1160" s="32" customFormat="1"/>
    <row r="1161" s="32" customFormat="1"/>
    <row r="1162" s="32" customFormat="1"/>
    <row r="1163" s="32" customFormat="1"/>
    <row r="1164" s="32" customFormat="1"/>
    <row r="1165" s="32" customFormat="1"/>
    <row r="1166" s="32" customFormat="1"/>
    <row r="1167" s="32" customFormat="1"/>
    <row r="1168" s="32" customFormat="1"/>
    <row r="1169" s="32" customFormat="1"/>
    <row r="1170" s="32" customFormat="1"/>
    <row r="1171" s="32" customFormat="1"/>
    <row r="1172" s="32" customFormat="1"/>
    <row r="1173" s="32" customFormat="1"/>
    <row r="1174" s="32" customFormat="1"/>
    <row r="1175" s="32" customFormat="1"/>
    <row r="1176" s="32" customFormat="1"/>
    <row r="1177" s="32" customFormat="1"/>
    <row r="1178" s="32" customFormat="1"/>
    <row r="1179" s="32" customFormat="1"/>
    <row r="1180" s="32" customFormat="1"/>
    <row r="1181" s="32" customFormat="1"/>
    <row r="1182" s="32" customFormat="1"/>
    <row r="1183" s="32" customFormat="1"/>
    <row r="1184" s="32" customFormat="1"/>
    <row r="1185" s="32" customFormat="1"/>
    <row r="1186" s="32" customFormat="1"/>
    <row r="1187" s="32" customFormat="1"/>
    <row r="1188" s="32" customFormat="1"/>
    <row r="1189" s="32" customFormat="1"/>
    <row r="1190" s="32" customFormat="1"/>
    <row r="1191" s="32" customFormat="1"/>
    <row r="1192" s="32" customFormat="1"/>
    <row r="1193" s="32" customFormat="1"/>
    <row r="1194" s="32" customFormat="1"/>
    <row r="1195" s="32" customFormat="1"/>
    <row r="1196" s="32" customFormat="1"/>
    <row r="1197" s="32" customFormat="1"/>
    <row r="1198" s="32" customFormat="1"/>
    <row r="1199" s="32" customFormat="1"/>
    <row r="1200" s="32" customFormat="1"/>
    <row r="1201" s="32" customFormat="1"/>
    <row r="1202" s="32" customFormat="1"/>
    <row r="1203" s="32" customFormat="1"/>
    <row r="1204" s="32" customFormat="1"/>
    <row r="1205" s="32" customFormat="1"/>
    <row r="1206" s="32" customFormat="1"/>
    <row r="1207" s="32" customFormat="1"/>
    <row r="1208" s="32" customFormat="1"/>
    <row r="1209" s="32" customFormat="1"/>
    <row r="1210" s="32" customFormat="1"/>
    <row r="1211" s="32" customFormat="1"/>
    <row r="1212" s="32" customFormat="1"/>
    <row r="1213" s="32" customFormat="1"/>
    <row r="1214" s="32" customFormat="1"/>
    <row r="1215" s="32" customFormat="1"/>
    <row r="1216" s="32" customFormat="1"/>
    <row r="1217" s="32" customFormat="1"/>
    <row r="1218" s="32" customFormat="1"/>
    <row r="1219" s="32" customFormat="1"/>
    <row r="1220" s="32" customFormat="1"/>
    <row r="1221" s="32" customFormat="1"/>
    <row r="1222" s="32" customFormat="1"/>
    <row r="1223" s="32" customFormat="1"/>
    <row r="1224" s="32" customFormat="1"/>
    <row r="1225" s="32" customFormat="1"/>
    <row r="1226" s="32" customFormat="1"/>
    <row r="1227" s="32" customFormat="1"/>
    <row r="1228" s="32" customFormat="1"/>
    <row r="1229" s="32" customFormat="1"/>
    <row r="1230" s="32" customFormat="1"/>
    <row r="1231" s="32" customFormat="1"/>
    <row r="1232" s="32" customFormat="1"/>
    <row r="1233" s="32" customFormat="1"/>
    <row r="1234" s="32" customFormat="1"/>
    <row r="1235" s="32" customFormat="1"/>
    <row r="1236" s="32" customFormat="1"/>
    <row r="1237" s="32" customFormat="1"/>
    <row r="1238" s="32" customFormat="1"/>
    <row r="1239" s="32" customFormat="1"/>
    <row r="1240" s="32" customFormat="1"/>
    <row r="1241" s="32" customFormat="1"/>
    <row r="1242" s="32" customFormat="1"/>
    <row r="1243" s="32" customFormat="1"/>
    <row r="1244" s="32" customFormat="1"/>
    <row r="1245" s="32" customFormat="1"/>
    <row r="1246" s="32" customFormat="1"/>
    <row r="1247" s="32" customFormat="1"/>
    <row r="1248" s="32" customFormat="1"/>
    <row r="1249" s="32" customFormat="1"/>
    <row r="1250" s="32" customFormat="1"/>
    <row r="1251" s="32" customFormat="1"/>
    <row r="1252" s="32" customFormat="1"/>
    <row r="1253" s="32" customFormat="1"/>
    <row r="1254" s="32" customFormat="1"/>
    <row r="1255" s="32" customFormat="1"/>
    <row r="1256" s="32" customFormat="1"/>
    <row r="1257" s="32" customFormat="1"/>
    <row r="1258" s="32" customFormat="1"/>
    <row r="1259" s="32" customFormat="1"/>
    <row r="1260" s="32" customFormat="1"/>
    <row r="1261" s="32" customFormat="1"/>
    <row r="1262" s="32" customFormat="1"/>
    <row r="1263" s="32" customFormat="1"/>
    <row r="1264" s="32" customFormat="1"/>
    <row r="1265" s="32" customFormat="1"/>
    <row r="1266" s="32" customFormat="1"/>
    <row r="1267" s="32" customFormat="1"/>
    <row r="1268" s="32" customFormat="1"/>
    <row r="1269" s="32" customFormat="1"/>
    <row r="1270" s="32" customFormat="1"/>
    <row r="1271" s="32" customFormat="1"/>
    <row r="1272" s="32" customFormat="1"/>
    <row r="1273" s="32" customFormat="1"/>
    <row r="1274" s="32" customFormat="1"/>
    <row r="1275" s="32" customFormat="1"/>
    <row r="1276" s="32" customFormat="1"/>
    <row r="1277" s="32" customFormat="1"/>
    <row r="1278" s="32" customFormat="1"/>
    <row r="1279" s="32" customFormat="1"/>
    <row r="1280" s="32" customFormat="1"/>
    <row r="1281" s="32" customFormat="1"/>
    <row r="1282" s="32" customFormat="1"/>
    <row r="1283" s="32" customFormat="1"/>
    <row r="1284" s="32" customFormat="1"/>
    <row r="1285" s="32" customFormat="1"/>
    <row r="1286" s="32" customFormat="1"/>
    <row r="1287" s="32" customFormat="1"/>
    <row r="1288" s="32" customFormat="1"/>
    <row r="1289" s="32" customFormat="1"/>
    <row r="1290" s="32" customFormat="1"/>
    <row r="1291" s="32" customFormat="1"/>
    <row r="1292" s="32" customFormat="1"/>
    <row r="1293" s="32" customFormat="1"/>
    <row r="1294" s="32" customFormat="1"/>
    <row r="1295" s="32" customFormat="1"/>
    <row r="1296" s="32" customFormat="1"/>
    <row r="1297" s="32" customFormat="1"/>
    <row r="1298" s="32" customFormat="1"/>
    <row r="1299" s="32" customFormat="1"/>
    <row r="1300" s="32" customFormat="1"/>
    <row r="1301" s="32" customFormat="1"/>
    <row r="1302" s="32" customFormat="1"/>
    <row r="1303" s="32" customFormat="1"/>
    <row r="1304" s="32" customFormat="1"/>
    <row r="1305" s="32" customFormat="1"/>
    <row r="1306" s="32" customFormat="1"/>
    <row r="1307" s="32" customFormat="1"/>
    <row r="1308" s="32" customFormat="1"/>
    <row r="1309" s="32" customFormat="1"/>
    <row r="1310" s="32" customFormat="1"/>
    <row r="1311" s="32" customFormat="1"/>
    <row r="1312" s="32" customFormat="1"/>
    <row r="1313" s="32" customFormat="1"/>
    <row r="1314" s="32" customFormat="1"/>
    <row r="1315" s="32" customFormat="1"/>
    <row r="1316" s="32" customFormat="1"/>
    <row r="1317" s="32" customFormat="1"/>
    <row r="1318" s="32" customFormat="1"/>
    <row r="1319" s="32" customFormat="1"/>
    <row r="1320" s="32" customFormat="1"/>
    <row r="1321" s="32" customFormat="1"/>
    <row r="1322" s="32" customFormat="1"/>
    <row r="1323" s="32" customFormat="1"/>
    <row r="1324" s="32" customFormat="1"/>
    <row r="1325" s="32" customFormat="1"/>
    <row r="1326" s="32" customFormat="1"/>
    <row r="1327" s="32" customFormat="1"/>
    <row r="1328" s="32" customFormat="1"/>
    <row r="1329" s="32" customFormat="1"/>
    <row r="1330" s="32" customFormat="1"/>
    <row r="1331" s="32" customFormat="1"/>
    <row r="1332" s="32" customFormat="1"/>
    <row r="1333" s="32" customFormat="1"/>
    <row r="1334" s="32" customFormat="1"/>
    <row r="1335" s="32" customFormat="1"/>
    <row r="1336" s="32" customFormat="1"/>
    <row r="1337" s="32" customFormat="1"/>
    <row r="1338" s="32" customFormat="1"/>
    <row r="1339" s="32" customFormat="1"/>
    <row r="1340" s="32" customFormat="1"/>
    <row r="1341" s="32" customFormat="1"/>
    <row r="1342" s="32" customFormat="1"/>
    <row r="1343" s="32" customFormat="1"/>
    <row r="1344" s="32" customFormat="1"/>
    <row r="1345" s="32" customFormat="1"/>
    <row r="1346" s="32" customFormat="1"/>
    <row r="1347" s="32" customFormat="1"/>
    <row r="1348" s="32" customFormat="1"/>
    <row r="1349" s="32" customFormat="1"/>
    <row r="1350" s="32" customFormat="1"/>
    <row r="1351" s="32" customFormat="1"/>
    <row r="1352" s="32" customFormat="1"/>
    <row r="1353" s="32" customFormat="1"/>
    <row r="1354" s="32" customFormat="1"/>
    <row r="1355" s="32" customFormat="1"/>
    <row r="1356" s="32" customFormat="1"/>
    <row r="1357" s="32" customFormat="1"/>
    <row r="1358" s="32" customFormat="1"/>
    <row r="1359" s="32" customFormat="1"/>
    <row r="1360" s="32" customFormat="1"/>
    <row r="1361" s="32" customFormat="1"/>
    <row r="1362" s="32" customFormat="1"/>
    <row r="1363" s="32" customFormat="1"/>
    <row r="1364" s="32" customFormat="1"/>
    <row r="1365" s="32" customFormat="1"/>
    <row r="1366" s="32" customFormat="1"/>
    <row r="1367" s="32" customFormat="1"/>
    <row r="1368" s="32" customFormat="1"/>
    <row r="1369" s="32" customFormat="1"/>
    <row r="1370" s="32" customFormat="1"/>
    <row r="1371" s="32" customFormat="1"/>
    <row r="1372" s="32" customFormat="1"/>
    <row r="1373" s="32" customFormat="1"/>
    <row r="1374" s="32" customFormat="1"/>
    <row r="1375" s="32" customFormat="1"/>
    <row r="1376" s="32" customFormat="1"/>
    <row r="1377" s="32" customFormat="1"/>
    <row r="1378" s="32" customFormat="1"/>
    <row r="1379" s="32" customFormat="1"/>
    <row r="1380" s="32" customFormat="1"/>
    <row r="1381" s="32" customFormat="1"/>
    <row r="1382" s="32" customFormat="1"/>
    <row r="1383" s="32" customFormat="1"/>
    <row r="1384" s="32" customFormat="1"/>
    <row r="1385" s="32" customFormat="1"/>
    <row r="1386" s="32" customFormat="1"/>
    <row r="1387" s="32" customFormat="1"/>
    <row r="1388" s="32" customFormat="1"/>
    <row r="1389" s="32" customFormat="1"/>
    <row r="1390" s="32" customFormat="1"/>
    <row r="1391" s="32" customFormat="1"/>
    <row r="1392" s="32" customFormat="1"/>
    <row r="1393" s="32" customFormat="1"/>
    <row r="1394" s="32" customFormat="1"/>
    <row r="1395" s="32" customFormat="1"/>
    <row r="1396" s="32" customFormat="1"/>
    <row r="1397" s="32" customFormat="1"/>
    <row r="1398" s="32" customFormat="1"/>
    <row r="1399" s="32" customFormat="1"/>
    <row r="1400" s="32" customFormat="1"/>
    <row r="1401" s="32" customFormat="1"/>
    <row r="1402" s="32" customFormat="1"/>
    <row r="1403" s="32" customFormat="1"/>
    <row r="1404" s="32" customFormat="1"/>
    <row r="1405" s="32" customFormat="1"/>
    <row r="1406" s="32" customFormat="1"/>
    <row r="1407" s="32" customFormat="1"/>
    <row r="1408" s="32" customFormat="1"/>
    <row r="1409" s="32" customFormat="1"/>
    <row r="1410" s="32" customFormat="1"/>
    <row r="1411" s="32" customFormat="1"/>
    <row r="1412" s="32" customFormat="1"/>
    <row r="1413" s="32" customFormat="1"/>
    <row r="1414" s="32" customFormat="1"/>
    <row r="1415" s="32" customFormat="1"/>
    <row r="1416" s="32" customFormat="1"/>
    <row r="1417" s="32" customFormat="1"/>
    <row r="1418" s="32" customFormat="1"/>
    <row r="1419" s="32" customFormat="1"/>
    <row r="1420" s="32" customFormat="1"/>
    <row r="1421" s="32" customFormat="1"/>
    <row r="1422" s="32" customFormat="1"/>
    <row r="1423" s="32" customFormat="1"/>
    <row r="1424" s="32" customFormat="1"/>
    <row r="1425" s="32" customFormat="1"/>
    <row r="1426" s="32" customFormat="1"/>
    <row r="1427" s="32" customFormat="1"/>
    <row r="1428" s="32" customFormat="1"/>
    <row r="1429" s="32" customFormat="1"/>
    <row r="1430" s="32" customFormat="1"/>
    <row r="1431" s="32" customFormat="1"/>
    <row r="1432" s="32" customFormat="1"/>
    <row r="1433" s="32" customFormat="1"/>
    <row r="1434" s="32" customFormat="1"/>
    <row r="1435" s="32" customFormat="1"/>
    <row r="1436" s="32" customFormat="1"/>
    <row r="1437" s="32" customFormat="1"/>
    <row r="1438" s="32" customFormat="1"/>
    <row r="1439" s="32" customFormat="1"/>
    <row r="1440" s="32" customFormat="1"/>
    <row r="1441" s="32" customFormat="1"/>
    <row r="1442" s="32" customFormat="1"/>
    <row r="1443" s="32" customFormat="1"/>
    <row r="1444" s="32" customFormat="1"/>
    <row r="1445" s="32" customFormat="1"/>
    <row r="1446" s="32" customFormat="1"/>
    <row r="1447" s="32" customFormat="1"/>
    <row r="1448" s="32" customFormat="1"/>
    <row r="1449" s="32" customFormat="1"/>
    <row r="1450" s="32" customFormat="1"/>
    <row r="1451" s="32" customFormat="1"/>
    <row r="1452" s="32" customFormat="1"/>
    <row r="1453" s="32" customFormat="1"/>
    <row r="1454" s="32" customFormat="1"/>
    <row r="1455" s="32" customFormat="1"/>
    <row r="1456" s="32" customFormat="1"/>
    <row r="1457" s="32" customFormat="1"/>
    <row r="1458" s="32" customFormat="1"/>
    <row r="1459" s="32" customFormat="1"/>
    <row r="1460" s="32" customFormat="1"/>
    <row r="1461" s="32" customFormat="1"/>
    <row r="1462" s="32" customFormat="1"/>
    <row r="1463" s="32" customFormat="1"/>
    <row r="1464" s="32" customFormat="1"/>
    <row r="1465" s="32" customFormat="1"/>
    <row r="1466" s="32" customFormat="1"/>
    <row r="1467" s="32" customFormat="1"/>
    <row r="1468" s="32" customFormat="1"/>
    <row r="1469" s="32" customFormat="1"/>
    <row r="1470" s="32" customFormat="1"/>
    <row r="1471" s="32" customFormat="1"/>
    <row r="1472" s="32" customFormat="1"/>
    <row r="1473" s="32" customFormat="1"/>
    <row r="1474" s="32" customFormat="1"/>
    <row r="1475" s="32" customFormat="1"/>
    <row r="1476" s="32" customFormat="1"/>
    <row r="1477" s="32" customFormat="1"/>
    <row r="1478" s="32" customFormat="1"/>
    <row r="1479" s="32" customFormat="1"/>
    <row r="1480" s="32" customFormat="1"/>
    <row r="1481" s="32" customFormat="1"/>
    <row r="1482" s="32" customFormat="1"/>
    <row r="1483" s="32" customFormat="1"/>
    <row r="1484" s="32" customFormat="1"/>
    <row r="1485" s="32" customFormat="1"/>
    <row r="1486" s="32" customFormat="1"/>
    <row r="1487" s="32" customFormat="1"/>
    <row r="1488" s="32" customFormat="1"/>
    <row r="1489" s="32" customFormat="1"/>
    <row r="1490" s="32" customFormat="1"/>
    <row r="1491" s="32" customFormat="1"/>
    <row r="1492" s="32" customFormat="1"/>
    <row r="1493" s="32" customFormat="1"/>
    <row r="1494" s="32" customFormat="1"/>
    <row r="1495" s="32" customFormat="1"/>
    <row r="1496" s="32" customFormat="1"/>
    <row r="1497" s="32" customFormat="1"/>
    <row r="1498" s="32" customFormat="1"/>
    <row r="1499" s="32" customFormat="1"/>
    <row r="1500" s="32" customFormat="1"/>
    <row r="1501" s="32" customFormat="1"/>
    <row r="1502" s="32" customFormat="1"/>
    <row r="1503" s="32" customFormat="1"/>
    <row r="1504" s="32" customFormat="1"/>
    <row r="1505" s="32" customFormat="1"/>
    <row r="1506" s="32" customFormat="1"/>
    <row r="1507" s="32" customFormat="1"/>
    <row r="1508" s="32" customFormat="1"/>
    <row r="1509" s="32" customFormat="1"/>
    <row r="1510" s="32" customFormat="1"/>
    <row r="1511" s="32" customFormat="1"/>
    <row r="1512" s="32" customFormat="1"/>
    <row r="1513" s="32" customFormat="1"/>
    <row r="1514" s="32" customFormat="1"/>
    <row r="1515" s="32" customFormat="1"/>
    <row r="1516" s="32" customFormat="1"/>
    <row r="1517" s="32" customFormat="1"/>
    <row r="1518" s="32" customFormat="1"/>
    <row r="1519" s="32" customFormat="1"/>
    <row r="1520" s="32" customFormat="1"/>
    <row r="1521" s="32" customFormat="1"/>
    <row r="1522" s="32" customFormat="1"/>
    <row r="1523" s="32" customFormat="1"/>
    <row r="1524" s="32" customFormat="1"/>
    <row r="1525" s="32" customFormat="1"/>
    <row r="1526" s="32" customFormat="1"/>
    <row r="1527" s="32" customFormat="1"/>
    <row r="1528" s="32" customFormat="1"/>
    <row r="1529" s="32" customFormat="1"/>
    <row r="1530" s="32" customFormat="1"/>
    <row r="1531" s="32" customFormat="1"/>
    <row r="1532" s="32" customFormat="1"/>
    <row r="1533" s="32" customFormat="1"/>
    <row r="1534" s="32" customFormat="1"/>
    <row r="1535" s="32" customFormat="1"/>
    <row r="1536" s="32" customFormat="1"/>
    <row r="1537" s="32" customFormat="1"/>
    <row r="1538" s="32" customFormat="1"/>
    <row r="1539" s="32" customFormat="1"/>
    <row r="1540" s="32" customFormat="1"/>
    <row r="1541" s="32" customFormat="1"/>
    <row r="1542" s="32" customFormat="1"/>
    <row r="1543" s="32" customFormat="1"/>
    <row r="1544" s="32" customFormat="1"/>
    <row r="1545" s="32" customFormat="1"/>
    <row r="1546" s="32" customFormat="1"/>
    <row r="1547" s="32" customFormat="1"/>
    <row r="1548" s="32" customFormat="1"/>
    <row r="1549" s="32" customFormat="1"/>
    <row r="1550" s="32" customFormat="1"/>
    <row r="1551" s="32" customFormat="1"/>
    <row r="1552" s="32" customFormat="1"/>
    <row r="1553" s="32" customFormat="1"/>
    <row r="1554" s="32" customFormat="1"/>
    <row r="1555" s="32" customFormat="1"/>
    <row r="1556" s="32" customFormat="1"/>
    <row r="1557" s="32" customFormat="1"/>
    <row r="1558" s="32" customFormat="1"/>
    <row r="1559" s="32" customFormat="1"/>
    <row r="1560" s="32" customFormat="1"/>
    <row r="1561" s="32" customFormat="1"/>
    <row r="1562" s="32" customFormat="1"/>
    <row r="1563" s="32" customFormat="1"/>
    <row r="1564" s="32" customFormat="1"/>
    <row r="1565" s="32" customFormat="1"/>
    <row r="1566" s="32" customFormat="1"/>
    <row r="1567" s="32" customFormat="1"/>
    <row r="1568" s="32" customFormat="1"/>
    <row r="1569" s="32" customFormat="1"/>
    <row r="1570" s="32" customFormat="1"/>
    <row r="1571" s="32" customFormat="1"/>
    <row r="1572" s="32" customFormat="1"/>
    <row r="1573" s="32" customFormat="1"/>
    <row r="1574" s="32" customFormat="1"/>
    <row r="1575" s="32" customFormat="1"/>
    <row r="1576" s="32" customFormat="1"/>
    <row r="1577" s="32" customFormat="1"/>
    <row r="1578" s="32" customFormat="1"/>
    <row r="1579" s="32" customFormat="1"/>
    <row r="1580" s="32" customFormat="1"/>
    <row r="1581" s="32" customFormat="1"/>
    <row r="1582" s="32" customFormat="1"/>
    <row r="1583" s="32" customFormat="1"/>
    <row r="1584" s="32" customFormat="1"/>
    <row r="1585" s="32" customFormat="1"/>
    <row r="1586" s="32" customFormat="1"/>
    <row r="1587" s="32" customFormat="1"/>
    <row r="1588" s="32" customFormat="1"/>
    <row r="1589" s="32" customFormat="1"/>
    <row r="1590" s="32" customFormat="1"/>
    <row r="1591" s="32" customFormat="1"/>
    <row r="1592" s="32" customFormat="1"/>
    <row r="1593" s="32" customFormat="1"/>
    <row r="1594" s="32" customFormat="1"/>
    <row r="1595" s="32" customFormat="1"/>
    <row r="1596" s="32" customFormat="1"/>
    <row r="1597" s="32" customFormat="1"/>
    <row r="1598" s="32" customFormat="1"/>
    <row r="1599" s="32" customFormat="1"/>
    <row r="1600" s="32" customFormat="1"/>
    <row r="1601" s="32" customFormat="1"/>
    <row r="1602" s="32" customFormat="1"/>
    <row r="1603" s="32" customFormat="1"/>
    <row r="1604" s="32" customFormat="1"/>
    <row r="1605" s="32" customFormat="1"/>
    <row r="1606" s="32" customFormat="1"/>
    <row r="1607" s="32" customFormat="1"/>
    <row r="1608" s="32" customFormat="1"/>
    <row r="1609" s="32" customFormat="1"/>
    <row r="1610" s="32" customFormat="1"/>
    <row r="1611" s="32" customFormat="1"/>
    <row r="1612" s="32" customFormat="1"/>
    <row r="1613" s="32" customFormat="1"/>
    <row r="1614" s="32" customFormat="1"/>
    <row r="1615" s="32" customFormat="1"/>
    <row r="1616" s="32" customFormat="1"/>
    <row r="1617" s="32" customFormat="1"/>
    <row r="1618" s="32" customFormat="1"/>
    <row r="1619" s="32" customFormat="1"/>
    <row r="1620" s="32" customFormat="1"/>
    <row r="1621" s="32" customFormat="1"/>
    <row r="1622" s="32" customFormat="1"/>
    <row r="1623" s="32" customFormat="1"/>
    <row r="1624" s="32" customFormat="1"/>
    <row r="1625" s="32" customFormat="1"/>
    <row r="1626" s="32" customFormat="1"/>
    <row r="1627" s="32" customFormat="1"/>
    <row r="1628" s="32" customFormat="1"/>
    <row r="1629" s="32" customFormat="1"/>
    <row r="1630" s="32" customFormat="1"/>
    <row r="1631" s="32" customFormat="1"/>
    <row r="1632" s="32" customFormat="1"/>
    <row r="1633" s="32" customFormat="1"/>
    <row r="1634" s="32" customFormat="1"/>
    <row r="1635" s="32" customFormat="1"/>
    <row r="1636" s="32" customFormat="1"/>
    <row r="1637" s="32" customFormat="1"/>
    <row r="1638" s="32" customFormat="1"/>
    <row r="1639" s="32" customFormat="1"/>
    <row r="1640" s="32" customFormat="1"/>
    <row r="1641" s="32" customFormat="1"/>
    <row r="1642" s="32" customFormat="1"/>
    <row r="1643" s="32" customFormat="1"/>
    <row r="1644" s="32" customFormat="1"/>
    <row r="1645" s="32" customFormat="1"/>
    <row r="1646" s="32" customFormat="1"/>
    <row r="1647" s="32" customFormat="1"/>
    <row r="1648" s="32" customFormat="1"/>
    <row r="1649" s="32" customFormat="1"/>
    <row r="1650" s="32" customFormat="1"/>
    <row r="1651" s="32" customFormat="1"/>
    <row r="1652" s="32" customFormat="1"/>
    <row r="1653" s="32" customFormat="1"/>
    <row r="1654" s="32" customFormat="1"/>
    <row r="1655" s="32" customFormat="1"/>
    <row r="1656" s="32" customFormat="1"/>
    <row r="1657" s="32" customFormat="1"/>
    <row r="1658" s="32" customFormat="1"/>
    <row r="1659" s="32" customFormat="1"/>
    <row r="1660" s="32" customFormat="1"/>
    <row r="1661" s="32" customFormat="1"/>
    <row r="1662" s="32" customFormat="1"/>
    <row r="1663" s="32" customFormat="1"/>
    <row r="1664" s="32" customFormat="1"/>
    <row r="1665" s="32" customFormat="1"/>
    <row r="1666" s="32" customFormat="1"/>
    <row r="1667" s="32" customFormat="1"/>
    <row r="1668" s="32" customFormat="1"/>
    <row r="1669" s="32" customFormat="1"/>
    <row r="1670" s="32" customFormat="1"/>
    <row r="1671" s="32" customFormat="1"/>
    <row r="1672" s="32" customFormat="1"/>
    <row r="1673" s="32" customFormat="1"/>
    <row r="1674" s="32" customFormat="1"/>
    <row r="1675" s="32" customFormat="1"/>
    <row r="1676" s="32" customFormat="1"/>
    <row r="1677" s="32" customFormat="1"/>
    <row r="1678" s="32" customFormat="1"/>
    <row r="1679" s="32" customFormat="1"/>
    <row r="1680" s="32" customFormat="1"/>
    <row r="1681" s="32" customFormat="1"/>
    <row r="1682" s="32" customFormat="1"/>
    <row r="1683" s="32" customFormat="1"/>
    <row r="1684" s="32" customFormat="1"/>
    <row r="1685" s="32" customFormat="1"/>
    <row r="1686" s="32" customFormat="1"/>
    <row r="1687" s="32" customFormat="1"/>
    <row r="1688" s="32" customFormat="1"/>
    <row r="1689" s="32" customFormat="1"/>
    <row r="1690" s="32" customFormat="1"/>
    <row r="1691" s="32" customFormat="1"/>
    <row r="1692" s="32" customFormat="1"/>
    <row r="1693" s="32" customFormat="1"/>
    <row r="1694" s="32" customFormat="1"/>
    <row r="1695" s="32" customFormat="1"/>
    <row r="1696" s="32" customFormat="1"/>
    <row r="1697" s="32" customFormat="1"/>
    <row r="1698" s="32" customFormat="1"/>
    <row r="1699" s="32" customFormat="1"/>
    <row r="1700" s="32" customFormat="1"/>
    <row r="1701" s="32" customFormat="1"/>
    <row r="1702" s="32" customFormat="1"/>
    <row r="1703" s="32" customFormat="1"/>
    <row r="1704" s="32" customFormat="1"/>
    <row r="1705" s="32" customFormat="1"/>
    <row r="1706" s="32" customFormat="1"/>
    <row r="1707" s="32" customFormat="1"/>
    <row r="1708" s="32" customFormat="1"/>
    <row r="1709" s="32" customFormat="1"/>
    <row r="1710" s="32" customFormat="1"/>
    <row r="1711" s="32" customFormat="1"/>
    <row r="1712" s="32" customFormat="1"/>
    <row r="1713" s="32" customFormat="1"/>
    <row r="1714" s="32" customFormat="1"/>
    <row r="1715" s="32" customFormat="1"/>
    <row r="1716" s="32" customFormat="1"/>
    <row r="1717" s="32" customFormat="1"/>
    <row r="1718" s="32" customFormat="1"/>
    <row r="1719" s="32" customFormat="1"/>
    <row r="1720" s="32" customFormat="1"/>
    <row r="1721" s="32" customFormat="1"/>
    <row r="1722" s="32" customFormat="1"/>
    <row r="1723" s="32" customFormat="1"/>
    <row r="1724" s="32" customFormat="1"/>
    <row r="1725" s="32" customFormat="1"/>
    <row r="1726" s="32" customFormat="1"/>
    <row r="1727" s="32" customFormat="1"/>
    <row r="1728" s="32" customFormat="1"/>
    <row r="1729" s="32" customFormat="1"/>
    <row r="1730" s="32" customFormat="1"/>
    <row r="1731" s="32" customFormat="1"/>
    <row r="1732" s="32" customFormat="1"/>
    <row r="1733" s="32" customFormat="1"/>
    <row r="1734" s="32" customFormat="1"/>
    <row r="1735" s="32" customFormat="1"/>
    <row r="1736" s="32" customFormat="1"/>
    <row r="1737" s="32" customFormat="1"/>
    <row r="1738" s="32" customFormat="1"/>
    <row r="1739" s="32" customFormat="1"/>
    <row r="1740" s="32" customFormat="1"/>
    <row r="1741" s="32" customFormat="1"/>
    <row r="1742" s="32" customFormat="1"/>
    <row r="1743" s="32" customFormat="1"/>
    <row r="1744" s="32" customFormat="1"/>
    <row r="1745" s="32" customFormat="1"/>
    <row r="1746" s="32" customFormat="1"/>
    <row r="1747" s="32" customFormat="1"/>
    <row r="1748" s="32" customFormat="1"/>
    <row r="1749" s="32" customFormat="1"/>
    <row r="1750" s="32" customFormat="1"/>
    <row r="1751" s="32" customFormat="1"/>
    <row r="1752" s="32" customFormat="1"/>
    <row r="1753" s="32" customFormat="1"/>
    <row r="1754" s="32" customFormat="1"/>
    <row r="1755" s="32" customFormat="1"/>
    <row r="1756" s="32" customFormat="1"/>
    <row r="1757" s="32" customFormat="1"/>
    <row r="1758" s="32" customFormat="1"/>
    <row r="1759" s="32" customFormat="1"/>
    <row r="1760" s="32" customFormat="1"/>
    <row r="1761" s="32" customFormat="1"/>
    <row r="1762" s="32" customFormat="1"/>
    <row r="1763" s="32" customFormat="1"/>
    <row r="1764" s="32" customFormat="1"/>
    <row r="1765" s="32" customFormat="1"/>
    <row r="1766" s="32" customFormat="1"/>
    <row r="1767" s="32" customFormat="1"/>
    <row r="1768" s="32" customFormat="1"/>
    <row r="1769" s="32" customFormat="1"/>
    <row r="1770" s="32" customFormat="1"/>
    <row r="1771" s="32" customFormat="1"/>
    <row r="1772" s="32" customFormat="1"/>
    <row r="1773" s="32" customFormat="1"/>
    <row r="1774" s="32" customFormat="1"/>
    <row r="1775" s="32" customFormat="1"/>
    <row r="1776" s="32" customFormat="1"/>
    <row r="1777" s="32" customFormat="1"/>
    <row r="1778" s="32" customFormat="1"/>
    <row r="1779" s="32" customFormat="1"/>
    <row r="1780" s="32" customFormat="1"/>
    <row r="1781" s="32" customFormat="1"/>
    <row r="1782" s="32" customFormat="1"/>
    <row r="1783" s="32" customFormat="1"/>
    <row r="1784" s="32" customFormat="1"/>
    <row r="1785" s="32" customFormat="1"/>
    <row r="1786" s="32" customFormat="1"/>
    <row r="1787" s="32" customFormat="1"/>
    <row r="1788" s="32" customFormat="1"/>
    <row r="1789" s="32" customFormat="1"/>
    <row r="1790" s="32" customFormat="1"/>
    <row r="1791" s="32" customFormat="1"/>
    <row r="1792" s="32" customFormat="1"/>
    <row r="1793" s="32" customFormat="1"/>
    <row r="1794" s="32" customFormat="1"/>
    <row r="1795" s="32" customFormat="1"/>
    <row r="1796" s="32" customFormat="1"/>
    <row r="1797" s="32" customFormat="1"/>
    <row r="1798" s="32" customFormat="1"/>
    <row r="1799" s="32" customFormat="1"/>
    <row r="1800" s="32" customFormat="1"/>
    <row r="1801" s="32" customFormat="1"/>
    <row r="1802" s="32" customFormat="1"/>
    <row r="1803" s="32" customFormat="1"/>
    <row r="1804" s="32" customFormat="1"/>
    <row r="1805" s="32" customFormat="1"/>
    <row r="1806" s="32" customFormat="1"/>
    <row r="1807" s="32" customFormat="1"/>
    <row r="1808" s="32" customFormat="1"/>
    <row r="1809" s="32" customFormat="1"/>
    <row r="1810" s="32" customFormat="1"/>
    <row r="1811" s="32" customFormat="1"/>
    <row r="1812" s="32" customFormat="1"/>
    <row r="1813" s="32" customFormat="1"/>
    <row r="1814" s="32" customFormat="1"/>
    <row r="1815" s="32" customFormat="1"/>
    <row r="1816" s="32" customFormat="1"/>
    <row r="1817" s="32" customFormat="1"/>
    <row r="1818" s="32" customFormat="1"/>
    <row r="1819" s="32" customFormat="1"/>
    <row r="1820" s="32" customFormat="1"/>
    <row r="1821" s="32" customFormat="1"/>
    <row r="1822" s="32" customFormat="1"/>
    <row r="1823" s="32" customFormat="1"/>
    <row r="1824" s="32" customFormat="1"/>
    <row r="1825" s="32" customFormat="1"/>
    <row r="1826" s="32" customFormat="1"/>
    <row r="1827" s="32" customFormat="1"/>
    <row r="1828" s="32" customFormat="1"/>
    <row r="1829" s="32" customFormat="1"/>
    <row r="1830" s="32" customFormat="1"/>
    <row r="1831" s="32" customFormat="1"/>
    <row r="1832" s="32" customFormat="1"/>
    <row r="1833" s="32" customFormat="1"/>
    <row r="1834" s="32" customFormat="1"/>
    <row r="1835" s="32" customFormat="1"/>
    <row r="1836" s="32" customFormat="1"/>
    <row r="1837" s="32" customFormat="1"/>
    <row r="1838" s="32" customFormat="1"/>
    <row r="1839" s="32" customFormat="1"/>
    <row r="1840" s="32" customFormat="1"/>
    <row r="1841" s="32" customFormat="1"/>
    <row r="1842" s="32" customFormat="1"/>
    <row r="1843" s="32" customFormat="1"/>
    <row r="1844" s="32" customFormat="1"/>
    <row r="1845" s="32" customFormat="1"/>
    <row r="1846" s="32" customFormat="1"/>
    <row r="1847" s="32" customFormat="1"/>
    <row r="1848" s="32" customFormat="1"/>
    <row r="1849" s="32" customFormat="1"/>
    <row r="1850" s="32" customFormat="1"/>
    <row r="1851" s="32" customFormat="1"/>
    <row r="1852" s="32" customFormat="1"/>
    <row r="1853" s="32" customFormat="1"/>
    <row r="1854" s="32" customFormat="1"/>
    <row r="1855" s="32" customFormat="1"/>
    <row r="1856" s="32" customFormat="1"/>
    <row r="1857" s="32" customFormat="1"/>
    <row r="1858" s="32" customFormat="1"/>
    <row r="1859" s="32" customFormat="1"/>
    <row r="1860" s="32" customFormat="1"/>
    <row r="1861" s="32" customFormat="1"/>
    <row r="1862" s="32" customFormat="1"/>
    <row r="1863" s="32" customFormat="1"/>
    <row r="1864" s="32" customFormat="1"/>
    <row r="1865" s="32" customFormat="1"/>
    <row r="1866" s="32" customFormat="1"/>
    <row r="1867" s="32" customFormat="1"/>
    <row r="1868" s="32" customFormat="1"/>
    <row r="1869" s="32" customFormat="1"/>
    <row r="1870" s="32" customFormat="1"/>
    <row r="1871" s="32" customFormat="1"/>
    <row r="1872" s="32" customFormat="1"/>
    <row r="1873" s="32" customFormat="1"/>
    <row r="1874" s="32" customFormat="1"/>
    <row r="1875" s="32" customFormat="1"/>
    <row r="1876" s="32" customFormat="1"/>
    <row r="1877" s="32" customFormat="1"/>
    <row r="1878" s="32" customFormat="1"/>
    <row r="1879" s="32" customFormat="1"/>
    <row r="1880" s="32" customFormat="1"/>
    <row r="1881" s="32" customFormat="1"/>
    <row r="1882" s="32" customFormat="1"/>
    <row r="1883" s="32" customFormat="1"/>
    <row r="1884" s="32" customFormat="1"/>
    <row r="1885" s="32" customFormat="1"/>
    <row r="1886" s="32" customFormat="1"/>
    <row r="1887" s="32" customFormat="1"/>
    <row r="1888" s="32" customFormat="1"/>
    <row r="1889" s="32" customFormat="1"/>
    <row r="1890" s="32" customFormat="1"/>
    <row r="1891" s="32" customFormat="1"/>
    <row r="1892" s="32" customFormat="1"/>
    <row r="1893" s="32" customFormat="1"/>
    <row r="1894" s="32" customFormat="1"/>
    <row r="1895" s="32" customFormat="1"/>
    <row r="1896" s="32" customFormat="1"/>
    <row r="1897" s="32" customFormat="1"/>
    <row r="1898" s="32" customFormat="1"/>
    <row r="1899" s="32" customFormat="1"/>
    <row r="1900" s="32" customFormat="1"/>
    <row r="1901" s="32" customFormat="1"/>
    <row r="1902" s="32" customFormat="1"/>
    <row r="1903" s="32" customFormat="1"/>
    <row r="1904" s="32" customFormat="1"/>
    <row r="1905" s="32" customFormat="1"/>
    <row r="1906" s="32" customFormat="1"/>
    <row r="1907" s="32" customFormat="1"/>
    <row r="1908" s="32" customFormat="1"/>
    <row r="1909" s="32" customFormat="1"/>
    <row r="1910" s="32" customFormat="1"/>
    <row r="1911" s="32" customFormat="1"/>
    <row r="1912" s="32" customFormat="1"/>
    <row r="1913" s="32" customFormat="1"/>
    <row r="1914" s="32" customFormat="1"/>
    <row r="1915" s="32" customFormat="1"/>
    <row r="1916" s="32" customFormat="1"/>
    <row r="1917" s="32" customFormat="1"/>
    <row r="1918" s="32" customFormat="1"/>
    <row r="1919" s="32" customFormat="1"/>
    <row r="1920" s="32" customFormat="1"/>
    <row r="1921" s="32" customFormat="1"/>
    <row r="1922" s="32" customFormat="1"/>
    <row r="1923" s="32" customFormat="1"/>
    <row r="1924" s="32" customFormat="1"/>
    <row r="1925" s="32" customFormat="1"/>
    <row r="1926" s="32" customFormat="1"/>
    <row r="1927" s="32" customFormat="1"/>
    <row r="1928" s="32" customFormat="1"/>
    <row r="1929" s="32" customFormat="1"/>
    <row r="1930" s="32" customFormat="1"/>
    <row r="1931" s="32" customFormat="1"/>
    <row r="1932" s="32" customFormat="1"/>
    <row r="1933" s="32" customFormat="1"/>
    <row r="1934" s="32" customFormat="1"/>
    <row r="1935" s="32" customFormat="1"/>
    <row r="1936" s="32" customFormat="1"/>
    <row r="1937" s="32" customFormat="1"/>
    <row r="1938" s="32" customFormat="1"/>
    <row r="1939" s="32" customFormat="1"/>
    <row r="1940" s="32" customFormat="1"/>
    <row r="1941" s="32" customFormat="1"/>
    <row r="1942" s="32" customFormat="1"/>
    <row r="1943" s="32" customFormat="1"/>
    <row r="1944" s="32" customFormat="1"/>
    <row r="1945" s="32" customFormat="1"/>
    <row r="1946" s="32" customFormat="1"/>
    <row r="1947" s="32" customFormat="1"/>
    <row r="1948" s="32" customFormat="1"/>
    <row r="1949" s="32" customFormat="1"/>
    <row r="1950" s="32" customFormat="1"/>
    <row r="1951" s="32" customFormat="1"/>
    <row r="1952" s="32" customFormat="1"/>
    <row r="1953" s="32" customFormat="1"/>
    <row r="1954" s="32" customFormat="1"/>
    <row r="1955" s="32" customFormat="1"/>
    <row r="1956" s="32" customFormat="1"/>
    <row r="1957" s="32" customFormat="1"/>
    <row r="1958" s="32" customFormat="1"/>
    <row r="1959" s="32" customFormat="1"/>
    <row r="1960" s="32" customFormat="1"/>
    <row r="1961" s="32" customFormat="1"/>
    <row r="1962" s="32" customFormat="1"/>
    <row r="1963" s="32" customFormat="1"/>
    <row r="1964" s="32" customFormat="1"/>
    <row r="1965" s="32" customFormat="1"/>
    <row r="1966" s="32" customFormat="1"/>
    <row r="1967" s="32" customFormat="1"/>
    <row r="1968" s="32" customFormat="1"/>
    <row r="1969" s="32" customFormat="1"/>
    <row r="1970" s="32" customFormat="1"/>
    <row r="1971" s="32" customFormat="1"/>
    <row r="1972" s="32" customFormat="1"/>
    <row r="1973" s="32" customFormat="1"/>
    <row r="1974" s="32" customFormat="1"/>
    <row r="1975" s="32" customFormat="1"/>
    <row r="1976" s="32" customFormat="1"/>
    <row r="1977" s="32" customFormat="1"/>
    <row r="1978" s="32" customFormat="1"/>
    <row r="1979" s="32" customFormat="1"/>
    <row r="1980" s="32" customFormat="1"/>
    <row r="1981" s="32" customFormat="1"/>
    <row r="1982" s="32" customFormat="1"/>
    <row r="1983" s="32" customFormat="1"/>
    <row r="1984" s="32" customFormat="1"/>
    <row r="1985" s="32" customFormat="1"/>
    <row r="1986" s="32" customFormat="1"/>
    <row r="1987" s="32" customFormat="1"/>
    <row r="1988" s="32" customFormat="1"/>
    <row r="1989" s="32" customFormat="1"/>
    <row r="1990" s="32" customFormat="1"/>
    <row r="1991" s="32" customFormat="1"/>
    <row r="1992" s="32" customFormat="1"/>
    <row r="1993" s="32" customFormat="1"/>
    <row r="1994" s="32" customFormat="1"/>
    <row r="1995" s="32" customFormat="1"/>
    <row r="1996" s="32" customFormat="1"/>
    <row r="1997" s="32" customFormat="1"/>
    <row r="1998" s="32" customFormat="1"/>
    <row r="1999" s="32" customFormat="1"/>
    <row r="2000" s="32" customFormat="1"/>
    <row r="2001" s="32" customFormat="1"/>
    <row r="2002" s="32" customFormat="1"/>
    <row r="2003" s="32" customFormat="1"/>
    <row r="2004" s="32" customFormat="1"/>
    <row r="2005" s="32" customFormat="1"/>
    <row r="2006" s="32" customFormat="1"/>
    <row r="2007" s="32" customFormat="1"/>
    <row r="2008" s="32" customFormat="1"/>
    <row r="2009" s="32" customFormat="1"/>
    <row r="2010" s="32" customFormat="1"/>
    <row r="2011" s="32" customFormat="1"/>
    <row r="2012" s="32" customFormat="1"/>
    <row r="2013" s="32" customFormat="1"/>
    <row r="2014" s="32" customFormat="1"/>
    <row r="2015" s="32" customFormat="1"/>
    <row r="2016" s="32" customFormat="1"/>
    <row r="2017" s="32" customFormat="1"/>
    <row r="2018" s="32" customFormat="1"/>
    <row r="2019" s="32" customFormat="1"/>
    <row r="2020" s="32" customFormat="1"/>
    <row r="2021" s="32" customFormat="1"/>
    <row r="2022" s="32" customFormat="1"/>
    <row r="2023" s="32" customFormat="1"/>
    <row r="2024" s="32" customFormat="1"/>
    <row r="2025" s="32" customFormat="1"/>
    <row r="2026" s="32" customFormat="1"/>
    <row r="2027" s="32" customFormat="1"/>
    <row r="2028" s="32" customFormat="1"/>
    <row r="2029" s="32" customFormat="1"/>
    <row r="2030" s="32" customFormat="1"/>
    <row r="2031" s="32" customFormat="1"/>
    <row r="2032" s="32" customFormat="1"/>
    <row r="2033" s="32" customFormat="1"/>
    <row r="2034" s="32" customFormat="1"/>
    <row r="2035" s="32" customFormat="1"/>
    <row r="2036" s="32" customFormat="1"/>
    <row r="2037" s="32" customFormat="1"/>
    <row r="2038" s="32" customFormat="1"/>
    <row r="2039" s="32" customFormat="1"/>
    <row r="2040" s="32" customFormat="1"/>
    <row r="2041" s="32" customFormat="1"/>
    <row r="2042" s="32" customFormat="1"/>
    <row r="2043" s="32" customFormat="1"/>
    <row r="2044" s="32" customFormat="1"/>
    <row r="2045" s="32" customFormat="1"/>
    <row r="2046" s="32" customFormat="1"/>
    <row r="2047" s="32" customFormat="1"/>
    <row r="2048" s="32" customFormat="1"/>
    <row r="2049" s="32" customFormat="1"/>
    <row r="2050" s="32" customFormat="1"/>
    <row r="2051" s="32" customFormat="1"/>
    <row r="2052" s="32" customFormat="1"/>
    <row r="2053" s="32" customFormat="1"/>
    <row r="2054" s="32" customFormat="1"/>
    <row r="2055" s="32" customFormat="1"/>
    <row r="2056" s="32" customFormat="1"/>
    <row r="2057" s="32" customFormat="1"/>
    <row r="2058" s="32" customFormat="1"/>
    <row r="2059" s="32" customFormat="1"/>
    <row r="2060" s="32" customFormat="1"/>
    <row r="2061" s="32" customFormat="1"/>
    <row r="2062" s="32" customFormat="1"/>
    <row r="2063" s="32" customFormat="1"/>
    <row r="2064" s="32" customFormat="1"/>
    <row r="2065" s="32" customFormat="1"/>
    <row r="2066" s="32" customFormat="1"/>
    <row r="2067" s="32" customFormat="1"/>
    <row r="2068" s="32" customFormat="1"/>
    <row r="2069" s="32" customFormat="1"/>
    <row r="2070" s="32" customFormat="1"/>
    <row r="2071" s="32" customFormat="1"/>
    <row r="2072" s="32" customFormat="1"/>
    <row r="2073" s="32" customFormat="1"/>
    <row r="2074" s="32" customFormat="1"/>
    <row r="2075" s="32" customFormat="1"/>
    <row r="2076" s="32" customFormat="1"/>
    <row r="2077" s="32" customFormat="1"/>
    <row r="2078" s="32" customFormat="1"/>
    <row r="2079" s="32" customFormat="1"/>
    <row r="2080" s="32" customFormat="1"/>
    <row r="2081" s="32" customFormat="1"/>
    <row r="2082" s="32" customFormat="1"/>
    <row r="2083" s="32" customFormat="1"/>
    <row r="2084" s="32" customFormat="1"/>
    <row r="2085" s="32" customFormat="1"/>
    <row r="2086" s="32" customFormat="1"/>
    <row r="2087" s="32" customFormat="1"/>
    <row r="2088" s="32" customFormat="1"/>
    <row r="2089" s="32" customFormat="1"/>
    <row r="2090" s="32" customFormat="1"/>
    <row r="2091" s="32" customFormat="1"/>
    <row r="2092" s="32" customFormat="1"/>
    <row r="2093" s="32" customFormat="1"/>
    <row r="2094" s="32" customFormat="1"/>
    <row r="2095" s="32" customFormat="1"/>
    <row r="2096" s="32" customFormat="1"/>
    <row r="2097" s="32" customFormat="1"/>
    <row r="2098" s="32" customFormat="1"/>
    <row r="2099" s="32" customFormat="1"/>
    <row r="2100" s="32" customFormat="1"/>
    <row r="2101" s="32" customFormat="1"/>
    <row r="2102" s="32" customFormat="1"/>
    <row r="2103" s="32" customFormat="1"/>
    <row r="2104" s="32" customFormat="1"/>
    <row r="2105" s="32" customFormat="1"/>
    <row r="2106" s="32" customFormat="1"/>
    <row r="2107" s="32" customFormat="1"/>
    <row r="2108" s="32" customFormat="1"/>
    <row r="2109" s="32" customFormat="1"/>
    <row r="2110" s="32" customFormat="1"/>
    <row r="2111" s="32" customFormat="1"/>
    <row r="2112" s="32" customFormat="1"/>
    <row r="2113" s="32" customFormat="1"/>
    <row r="2114" s="32" customFormat="1"/>
    <row r="2115" s="32" customFormat="1"/>
    <row r="2116" s="32" customFormat="1"/>
    <row r="2117" s="32" customFormat="1"/>
    <row r="2118" s="32" customFormat="1"/>
    <row r="2119" s="32" customFormat="1"/>
    <row r="2120" s="32" customFormat="1"/>
    <row r="2121" s="32" customFormat="1"/>
    <row r="2122" s="32" customFormat="1"/>
    <row r="2123" s="32" customFormat="1"/>
    <row r="2124" s="32" customFormat="1"/>
    <row r="2125" s="32" customFormat="1"/>
    <row r="2126" s="32" customFormat="1"/>
    <row r="2127" s="32" customFormat="1"/>
    <row r="2128" s="32" customFormat="1"/>
    <row r="2129" s="32" customFormat="1"/>
    <row r="2130" s="32" customFormat="1"/>
    <row r="2131" s="32" customFormat="1"/>
    <row r="2132" s="32" customFormat="1"/>
    <row r="2133" s="32" customFormat="1"/>
    <row r="2134" s="32" customFormat="1"/>
    <row r="2135" s="32" customFormat="1"/>
    <row r="2136" s="32" customFormat="1"/>
    <row r="2137" s="32" customFormat="1"/>
    <row r="2138" s="32" customFormat="1"/>
    <row r="2139" s="32" customFormat="1"/>
    <row r="2140" s="32" customFormat="1"/>
    <row r="2141" s="32" customFormat="1"/>
    <row r="2142" s="32" customFormat="1"/>
    <row r="2143" s="32" customFormat="1"/>
    <row r="2144" s="32" customFormat="1"/>
    <row r="2145" s="32" customFormat="1"/>
    <row r="2146" s="32" customFormat="1"/>
    <row r="2147" s="32" customFormat="1"/>
    <row r="2148" s="32" customFormat="1"/>
    <row r="2149" s="32" customFormat="1"/>
    <row r="2150" s="32" customFormat="1"/>
    <row r="2151" s="32" customFormat="1"/>
    <row r="2152" s="32" customFormat="1"/>
    <row r="2153" s="32" customFormat="1"/>
    <row r="2154" s="32" customFormat="1"/>
    <row r="2155" s="32" customFormat="1"/>
    <row r="2156" s="32" customFormat="1"/>
    <row r="2157" s="32" customFormat="1"/>
    <row r="2158" s="32" customFormat="1"/>
    <row r="2159" s="32" customFormat="1"/>
    <row r="2160" s="32" customFormat="1"/>
    <row r="2161" s="32" customFormat="1"/>
    <row r="2162" s="32" customFormat="1"/>
    <row r="2163" s="32" customFormat="1"/>
    <row r="2164" s="32" customFormat="1"/>
    <row r="2165" s="32" customFormat="1"/>
    <row r="2166" s="32" customFormat="1"/>
    <row r="2167" s="32" customFormat="1"/>
    <row r="2168" s="32" customFormat="1"/>
    <row r="2169" s="32" customFormat="1"/>
    <row r="2170" s="32" customFormat="1"/>
    <row r="2171" s="32" customFormat="1"/>
    <row r="2172" s="32" customFormat="1"/>
    <row r="2173" s="32" customFormat="1"/>
    <row r="2174" s="32" customFormat="1"/>
    <row r="2175" s="32" customFormat="1"/>
    <row r="2176" s="32" customFormat="1"/>
    <row r="2177" s="32" customFormat="1"/>
    <row r="2178" s="32" customFormat="1"/>
    <row r="2179" s="32" customFormat="1"/>
    <row r="2180" s="32" customFormat="1"/>
    <row r="2181" s="32" customFormat="1"/>
    <row r="2182" s="32" customFormat="1"/>
    <row r="2183" s="32" customFormat="1"/>
    <row r="2184" s="32" customFormat="1"/>
    <row r="2185" s="32" customFormat="1"/>
    <row r="2186" s="32" customFormat="1"/>
    <row r="2187" s="32" customFormat="1"/>
    <row r="2188" s="32" customFormat="1"/>
    <row r="2189" s="32" customFormat="1"/>
    <row r="2190" s="32" customFormat="1"/>
    <row r="2191" s="32" customFormat="1"/>
    <row r="2192" s="32" customFormat="1"/>
    <row r="2193" s="32" customFormat="1"/>
    <row r="2194" s="32" customFormat="1"/>
    <row r="2195" s="32" customFormat="1"/>
    <row r="2196" s="32" customFormat="1"/>
    <row r="2197" s="32" customFormat="1"/>
    <row r="2198" s="32" customFormat="1"/>
    <row r="2199" s="32" customFormat="1"/>
    <row r="2200" s="32" customFormat="1"/>
    <row r="2201" s="32" customFormat="1"/>
    <row r="2202" s="32" customFormat="1"/>
    <row r="2203" s="32" customFormat="1"/>
    <row r="2204" s="32" customFormat="1"/>
    <row r="2205" s="32" customFormat="1"/>
    <row r="2206" s="32" customFormat="1"/>
    <row r="2207" s="32" customFormat="1"/>
    <row r="2208" s="32" customFormat="1"/>
    <row r="2209" s="32" customFormat="1"/>
    <row r="2210" s="32" customFormat="1"/>
    <row r="2211" s="32" customFormat="1"/>
    <row r="2212" s="32" customFormat="1"/>
    <row r="2213" s="32" customFormat="1"/>
    <row r="2214" s="32" customFormat="1"/>
    <row r="2215" s="32" customFormat="1"/>
    <row r="2216" s="32" customFormat="1"/>
    <row r="2217" s="32" customFormat="1"/>
    <row r="2218" s="32" customFormat="1"/>
    <row r="2219" s="32" customFormat="1"/>
    <row r="2220" s="32" customFormat="1"/>
    <row r="2221" s="32" customFormat="1"/>
    <row r="2222" s="32" customFormat="1"/>
    <row r="2223" s="32" customFormat="1"/>
    <row r="2224" s="32" customFormat="1"/>
    <row r="2225" s="32" customFormat="1"/>
    <row r="2226" s="32" customFormat="1"/>
    <row r="2227" s="32" customFormat="1"/>
    <row r="2228" s="32" customFormat="1"/>
    <row r="2229" s="32" customFormat="1"/>
    <row r="2230" s="32" customFormat="1"/>
    <row r="2231" s="32" customFormat="1"/>
    <row r="2232" s="32" customFormat="1"/>
    <row r="2233" s="32" customFormat="1"/>
    <row r="2234" s="32" customFormat="1"/>
    <row r="2235" s="32" customFormat="1"/>
    <row r="2236" s="32" customFormat="1"/>
    <row r="2237" s="32" customFormat="1"/>
    <row r="2238" s="32" customFormat="1"/>
    <row r="2239" s="32" customFormat="1"/>
    <row r="2240" s="32" customFormat="1"/>
    <row r="2241" s="32" customFormat="1"/>
    <row r="2242" s="32" customFormat="1"/>
    <row r="2243" s="32" customFormat="1"/>
    <row r="2244" s="32" customFormat="1"/>
    <row r="2245" s="32" customFormat="1"/>
    <row r="2246" s="32" customFormat="1"/>
    <row r="2247" s="32" customFormat="1"/>
    <row r="2248" s="32" customFormat="1"/>
    <row r="2249" s="32" customFormat="1"/>
    <row r="2250" s="32" customFormat="1"/>
    <row r="2251" s="32" customFormat="1"/>
    <row r="2252" s="32" customFormat="1"/>
    <row r="2253" s="32" customFormat="1"/>
    <row r="2254" s="32" customFormat="1"/>
    <row r="2255" s="32" customFormat="1"/>
    <row r="2256" s="32" customFormat="1"/>
    <row r="2257" s="32" customFormat="1"/>
    <row r="2258" s="32" customFormat="1"/>
    <row r="2259" s="32" customFormat="1"/>
    <row r="2260" s="32" customFormat="1"/>
    <row r="2261" s="32" customFormat="1"/>
    <row r="2262" s="32" customFormat="1"/>
    <row r="2263" s="32" customFormat="1"/>
    <row r="2264" s="32" customFormat="1"/>
    <row r="2265" s="32" customFormat="1"/>
    <row r="2266" s="32" customFormat="1"/>
    <row r="2267" s="32" customFormat="1"/>
    <row r="2268" s="32" customFormat="1"/>
    <row r="2269" s="32" customFormat="1"/>
    <row r="2270" s="32" customFormat="1"/>
    <row r="2271" s="32" customFormat="1"/>
    <row r="2272" s="32" customFormat="1"/>
    <row r="2273" s="32" customFormat="1"/>
    <row r="2274" s="32" customFormat="1"/>
    <row r="2275" s="32" customFormat="1"/>
    <row r="2276" s="32" customFormat="1"/>
    <row r="2277" s="32" customFormat="1"/>
    <row r="2278" s="32" customFormat="1"/>
    <row r="2279" s="32" customFormat="1"/>
    <row r="2280" s="32" customFormat="1"/>
    <row r="2281" s="32" customFormat="1"/>
    <row r="2282" s="32" customFormat="1"/>
    <row r="2283" s="32" customFormat="1"/>
    <row r="2284" s="32" customFormat="1"/>
    <row r="2285" s="32" customFormat="1"/>
    <row r="2286" s="32" customFormat="1"/>
    <row r="2287" s="32" customFormat="1"/>
    <row r="2288" s="32" customFormat="1"/>
    <row r="2289" s="32" customFormat="1"/>
    <row r="2290" s="32" customFormat="1"/>
    <row r="2291" s="32" customFormat="1"/>
    <row r="2292" s="32" customFormat="1"/>
    <row r="2293" s="32" customFormat="1"/>
    <row r="2294" s="32" customFormat="1"/>
    <row r="2295" s="32" customFormat="1"/>
    <row r="2296" s="32" customFormat="1"/>
    <row r="2297" s="32" customFormat="1"/>
    <row r="2298" s="32" customFormat="1"/>
    <row r="2299" s="32" customFormat="1"/>
    <row r="2300" s="32" customFormat="1"/>
    <row r="2301" s="32" customFormat="1"/>
    <row r="2302" s="32" customFormat="1"/>
    <row r="2303" s="32" customFormat="1"/>
    <row r="2304" s="32" customFormat="1"/>
    <row r="2305" s="32" customFormat="1"/>
    <row r="2306" s="32" customFormat="1"/>
    <row r="2307" s="32" customFormat="1"/>
    <row r="2308" s="32" customFormat="1"/>
    <row r="2309" s="32" customFormat="1"/>
    <row r="2310" s="32" customFormat="1"/>
    <row r="2311" s="32" customFormat="1"/>
    <row r="2312" s="32" customFormat="1"/>
    <row r="2313" s="32" customFormat="1"/>
    <row r="2314" s="32" customFormat="1"/>
    <row r="2315" s="32" customFormat="1"/>
    <row r="2316" s="32" customFormat="1"/>
    <row r="2317" s="32" customFormat="1"/>
    <row r="2318" s="32" customFormat="1"/>
    <row r="2319" s="32" customFormat="1"/>
    <row r="2320" s="32" customFormat="1"/>
    <row r="2321" s="32" customFormat="1"/>
    <row r="2322" s="32" customFormat="1"/>
    <row r="2323" s="32" customFormat="1"/>
    <row r="2324" s="32" customFormat="1"/>
    <row r="2325" s="32" customFormat="1"/>
    <row r="2326" s="32" customFormat="1"/>
    <row r="2327" s="32" customFormat="1"/>
    <row r="2328" s="32" customFormat="1"/>
    <row r="2329" s="32" customFormat="1"/>
    <row r="2330" s="32" customFormat="1"/>
    <row r="2331" s="32" customFormat="1"/>
    <row r="2332" s="32" customFormat="1"/>
    <row r="2333" s="32" customFormat="1"/>
    <row r="2334" s="32" customFormat="1"/>
    <row r="2335" s="32" customFormat="1"/>
    <row r="2336" s="32" customFormat="1"/>
    <row r="2337" s="32" customFormat="1"/>
    <row r="2338" s="32" customFormat="1"/>
    <row r="2339" s="32" customFormat="1"/>
    <row r="2340" s="32" customFormat="1"/>
    <row r="2341" s="32" customFormat="1"/>
    <row r="2342" s="32" customFormat="1"/>
    <row r="2343" s="32" customFormat="1"/>
    <row r="2344" s="32" customFormat="1"/>
    <row r="2345" s="32" customFormat="1"/>
    <row r="2346" s="32" customFormat="1"/>
    <row r="2347" s="32" customFormat="1"/>
    <row r="2348" s="32" customFormat="1"/>
    <row r="2349" s="32" customFormat="1"/>
    <row r="2350" s="32" customFormat="1"/>
    <row r="2351" s="32" customFormat="1"/>
    <row r="2352" s="32" customFormat="1"/>
    <row r="2353" s="32" customFormat="1"/>
    <row r="2354" s="32" customFormat="1"/>
    <row r="2355" s="32" customFormat="1"/>
    <row r="2356" s="32" customFormat="1"/>
    <row r="2357" s="32" customFormat="1"/>
    <row r="2358" s="32" customFormat="1"/>
    <row r="2359" s="32" customFormat="1"/>
    <row r="2360" s="32" customFormat="1"/>
    <row r="2361" s="32" customFormat="1"/>
    <row r="2362" s="32" customFormat="1"/>
    <row r="2363" s="32" customFormat="1"/>
    <row r="2364" s="32" customFormat="1"/>
    <row r="2365" s="32" customFormat="1"/>
    <row r="2366" s="32" customFormat="1"/>
    <row r="2367" s="32" customFormat="1"/>
    <row r="2368" s="32" customFormat="1"/>
    <row r="2369" s="32" customFormat="1"/>
    <row r="2370" s="32" customFormat="1"/>
    <row r="2371" s="32" customFormat="1"/>
    <row r="2372" s="32" customFormat="1"/>
    <row r="2373" s="32" customFormat="1"/>
    <row r="2374" s="32" customFormat="1"/>
    <row r="2375" s="32" customFormat="1"/>
    <row r="2376" s="32" customFormat="1"/>
    <row r="2377" s="32" customFormat="1"/>
    <row r="2378" s="32" customFormat="1"/>
    <row r="2379" s="32" customFormat="1"/>
    <row r="2380" s="32" customFormat="1"/>
    <row r="2381" s="32" customFormat="1"/>
    <row r="2382" s="32" customFormat="1"/>
    <row r="2383" s="32" customFormat="1"/>
    <row r="2384" s="32" customFormat="1"/>
    <row r="2385" s="32" customFormat="1"/>
    <row r="2386" s="32" customFormat="1"/>
    <row r="2387" s="32" customFormat="1"/>
    <row r="2388" s="32" customFormat="1"/>
    <row r="2389" s="32" customFormat="1"/>
    <row r="2390" s="32" customFormat="1"/>
    <row r="2391" s="32" customFormat="1"/>
    <row r="2392" s="32" customFormat="1"/>
    <row r="2393" s="32" customFormat="1"/>
    <row r="2394" s="32" customFormat="1"/>
    <row r="2395" s="32" customFormat="1"/>
    <row r="2396" s="32" customFormat="1"/>
    <row r="2397" s="32" customFormat="1"/>
    <row r="2398" s="32" customFormat="1"/>
    <row r="2399" s="32" customFormat="1"/>
    <row r="2400" s="32" customFormat="1"/>
    <row r="2401" s="32" customFormat="1"/>
    <row r="2402" s="32" customFormat="1"/>
    <row r="2403" s="32" customFormat="1"/>
    <row r="2404" s="32" customFormat="1"/>
    <row r="2405" s="32" customFormat="1"/>
    <row r="2406" s="32" customFormat="1"/>
    <row r="2407" s="32" customFormat="1"/>
    <row r="2408" s="32" customFormat="1"/>
    <row r="2409" s="32" customFormat="1"/>
    <row r="2410" s="32" customFormat="1"/>
    <row r="2411" s="32" customFormat="1"/>
    <row r="2412" s="32" customFormat="1"/>
    <row r="2413" s="32" customFormat="1"/>
    <row r="2414" s="32" customFormat="1"/>
    <row r="2415" s="32" customFormat="1"/>
    <row r="2416" s="32" customFormat="1"/>
    <row r="2417" s="32" customFormat="1"/>
    <row r="2418" s="32" customFormat="1"/>
    <row r="2419" s="32" customFormat="1"/>
    <row r="2420" s="32" customFormat="1"/>
    <row r="2421" s="32" customFormat="1"/>
    <row r="2422" s="32" customFormat="1"/>
    <row r="2423" s="32" customFormat="1"/>
    <row r="2424" s="32" customFormat="1"/>
    <row r="2425" s="32" customFormat="1"/>
    <row r="2426" s="32" customFormat="1"/>
    <row r="2427" s="32" customFormat="1"/>
    <row r="2428" s="32" customFormat="1"/>
    <row r="2429" s="32" customFormat="1"/>
    <row r="2430" s="32" customFormat="1"/>
    <row r="2431" s="32" customFormat="1"/>
    <row r="2432" s="32" customFormat="1"/>
    <row r="2433" s="32" customFormat="1"/>
    <row r="2434" s="32" customFormat="1"/>
    <row r="2435" s="32" customFormat="1"/>
    <row r="2436" s="32" customFormat="1"/>
    <row r="2437" s="32" customFormat="1"/>
    <row r="2438" s="32" customFormat="1"/>
    <row r="2439" s="32" customFormat="1"/>
    <row r="2440" s="32" customFormat="1"/>
    <row r="2441" s="32" customFormat="1"/>
    <row r="2442" s="32" customFormat="1"/>
    <row r="2443" s="32" customFormat="1"/>
    <row r="2444" s="32" customFormat="1"/>
    <row r="2445" s="32" customFormat="1"/>
    <row r="2446" s="32" customFormat="1"/>
    <row r="2447" s="32" customFormat="1"/>
    <row r="2448" s="32" customFormat="1"/>
    <row r="2449" s="32" customFormat="1"/>
    <row r="2450" s="32" customFormat="1"/>
    <row r="2451" s="32" customFormat="1"/>
    <row r="2452" s="32" customFormat="1"/>
    <row r="2453" s="32" customFormat="1"/>
    <row r="2454" s="32" customFormat="1"/>
    <row r="2455" s="32" customFormat="1"/>
    <row r="2456" s="32" customFormat="1"/>
    <row r="2457" s="32" customFormat="1"/>
    <row r="2458" s="32" customFormat="1"/>
    <row r="2459" s="32" customFormat="1"/>
    <row r="2460" s="32" customFormat="1"/>
    <row r="2461" s="32" customFormat="1"/>
    <row r="2462" s="32" customFormat="1"/>
    <row r="2463" s="32" customFormat="1"/>
    <row r="2464" s="32" customFormat="1"/>
    <row r="2465" s="32" customFormat="1"/>
    <row r="2466" s="32" customFormat="1"/>
    <row r="2467" s="32" customFormat="1"/>
    <row r="2468" s="32" customFormat="1"/>
    <row r="2469" s="32" customFormat="1"/>
    <row r="2470" s="32" customFormat="1"/>
    <row r="2471" s="32" customFormat="1"/>
    <row r="2472" s="32" customFormat="1"/>
    <row r="2473" s="32" customFormat="1"/>
    <row r="2474" s="32" customFormat="1"/>
    <row r="2475" s="32" customFormat="1"/>
    <row r="2476" s="32" customFormat="1"/>
    <row r="2477" s="32" customFormat="1"/>
    <row r="2478" s="32" customFormat="1"/>
    <row r="2479" s="32" customFormat="1"/>
    <row r="2480" s="32" customFormat="1"/>
    <row r="2481" s="32" customFormat="1"/>
    <row r="2482" s="32" customFormat="1"/>
    <row r="2483" s="32" customFormat="1"/>
    <row r="2484" s="32" customFormat="1"/>
    <row r="2485" s="32" customFormat="1"/>
    <row r="2486" s="32" customFormat="1"/>
    <row r="2487" s="32" customFormat="1"/>
    <row r="2488" s="32" customFormat="1"/>
    <row r="2489" s="32" customFormat="1"/>
    <row r="2490" s="32" customFormat="1"/>
    <row r="2491" s="32" customFormat="1"/>
    <row r="2492" s="32" customFormat="1"/>
    <row r="2493" s="32" customFormat="1"/>
    <row r="2494" s="32" customFormat="1"/>
    <row r="2495" s="32" customFormat="1"/>
    <row r="2496" s="32" customFormat="1"/>
    <row r="2497" s="32" customFormat="1"/>
    <row r="2498" s="32" customFormat="1"/>
    <row r="2499" s="32" customFormat="1"/>
    <row r="2500" s="32" customFormat="1"/>
    <row r="2501" s="32" customFormat="1"/>
    <row r="2502" s="32" customFormat="1"/>
    <row r="2503" s="32" customFormat="1"/>
    <row r="2504" s="32" customFormat="1"/>
    <row r="2505" s="32" customFormat="1"/>
    <row r="2506" s="32" customFormat="1"/>
    <row r="2507" s="32" customFormat="1"/>
    <row r="2508" s="32" customFormat="1"/>
    <row r="2509" s="32" customFormat="1"/>
    <row r="2510" s="32" customFormat="1"/>
    <row r="2511" s="32" customFormat="1"/>
    <row r="2512" s="32" customFormat="1"/>
    <row r="2513" s="32" customFormat="1"/>
    <row r="2514" s="32" customFormat="1"/>
    <row r="2515" s="32" customFormat="1"/>
    <row r="2516" s="32" customFormat="1"/>
    <row r="2517" s="32" customFormat="1"/>
    <row r="2518" s="32" customFormat="1"/>
    <row r="2519" s="32" customFormat="1"/>
    <row r="2520" s="32" customFormat="1"/>
    <row r="2521" s="32" customFormat="1"/>
    <row r="2522" s="32" customFormat="1"/>
    <row r="2523" s="32" customFormat="1"/>
    <row r="2524" s="32" customFormat="1"/>
    <row r="2525" s="32" customFormat="1"/>
    <row r="2526" s="32" customFormat="1"/>
    <row r="2527" s="32" customFormat="1"/>
    <row r="2528" s="32" customFormat="1"/>
    <row r="2529" s="32" customFormat="1"/>
    <row r="2530" s="32" customFormat="1"/>
    <row r="2531" s="32" customFormat="1"/>
    <row r="2532" s="32" customFormat="1"/>
    <row r="2533" s="32" customFormat="1"/>
    <row r="2534" s="32" customFormat="1"/>
    <row r="2535" s="32" customFormat="1"/>
    <row r="2536" s="32" customFormat="1"/>
    <row r="2537" s="32" customFormat="1"/>
    <row r="2538" s="32" customFormat="1"/>
    <row r="2539" s="32" customFormat="1"/>
    <row r="2540" s="32" customFormat="1"/>
    <row r="2541" s="32" customFormat="1"/>
    <row r="2542" s="32" customFormat="1"/>
    <row r="2543" s="32" customFormat="1"/>
    <row r="2544" s="32" customFormat="1"/>
    <row r="2545" s="32" customFormat="1"/>
    <row r="2546" s="32" customFormat="1"/>
    <row r="2547" s="32" customFormat="1"/>
    <row r="2548" s="32" customFormat="1"/>
    <row r="2549" s="32" customFormat="1"/>
    <row r="2550" s="32" customFormat="1"/>
    <row r="2551" s="32" customFormat="1"/>
    <row r="2552" s="32" customFormat="1"/>
    <row r="2553" s="32" customFormat="1"/>
    <row r="2554" s="32" customFormat="1"/>
    <row r="2555" s="32" customFormat="1"/>
    <row r="2556" s="32" customFormat="1"/>
    <row r="2557" s="32" customFormat="1"/>
    <row r="2558" s="32" customFormat="1"/>
    <row r="2559" s="32" customFormat="1"/>
    <row r="2560" s="32" customFormat="1"/>
    <row r="2561" s="32" customFormat="1"/>
    <row r="2562" s="32" customFormat="1"/>
    <row r="2563" s="32" customFormat="1"/>
    <row r="2564" s="32" customFormat="1"/>
    <row r="2565" s="32" customFormat="1"/>
    <row r="2566" s="32" customFormat="1"/>
    <row r="2567" s="32" customFormat="1"/>
    <row r="2568" s="32" customFormat="1"/>
    <row r="2569" s="32" customFormat="1"/>
    <row r="2570" s="32" customFormat="1"/>
    <row r="2571" s="32" customFormat="1"/>
    <row r="2572" s="32" customFormat="1"/>
    <row r="2573" s="32" customFormat="1"/>
    <row r="2574" s="32" customFormat="1"/>
    <row r="2575" s="32" customFormat="1"/>
    <row r="2576" s="32" customFormat="1"/>
    <row r="2577" s="32" customFormat="1"/>
    <row r="2578" s="32" customFormat="1"/>
    <row r="2579" s="32" customFormat="1"/>
    <row r="2580" s="32" customFormat="1"/>
    <row r="2581" s="32" customFormat="1"/>
    <row r="2582" s="32" customFormat="1"/>
    <row r="2583" s="32" customFormat="1"/>
    <row r="2584" s="32" customFormat="1"/>
    <row r="2585" s="32" customFormat="1"/>
    <row r="2586" s="32" customFormat="1"/>
    <row r="2587" s="32" customFormat="1"/>
    <row r="2588" s="32" customFormat="1"/>
    <row r="2589" s="32" customFormat="1"/>
    <row r="2590" s="32" customFormat="1"/>
    <row r="2591" s="32" customFormat="1"/>
    <row r="2592" s="32" customFormat="1"/>
    <row r="2593" s="32" customFormat="1"/>
    <row r="2594" s="32" customFormat="1"/>
    <row r="2595" s="32" customFormat="1"/>
    <row r="2596" s="32" customFormat="1"/>
    <row r="2597" s="32" customFormat="1"/>
    <row r="2598" s="32" customFormat="1"/>
    <row r="2599" s="32" customFormat="1"/>
    <row r="2600" s="32" customFormat="1"/>
    <row r="2601" s="32" customFormat="1"/>
    <row r="2602" s="32" customFormat="1"/>
    <row r="2603" s="32" customFormat="1"/>
    <row r="2604" s="32" customFormat="1"/>
    <row r="2605" s="32" customFormat="1"/>
    <row r="2606" s="32" customFormat="1"/>
    <row r="2607" s="32" customFormat="1"/>
    <row r="2608" s="32" customFormat="1"/>
    <row r="2609" s="32" customFormat="1"/>
    <row r="2610" s="32" customFormat="1"/>
    <row r="2611" s="32" customFormat="1"/>
    <row r="2612" s="32" customFormat="1"/>
    <row r="2613" s="32" customFormat="1"/>
    <row r="2614" s="32" customFormat="1"/>
    <row r="2615" s="32" customFormat="1"/>
    <row r="2616" s="32" customFormat="1"/>
    <row r="2617" s="32" customFormat="1"/>
    <row r="2618" s="32" customFormat="1"/>
    <row r="2619" s="32" customFormat="1"/>
    <row r="2620" s="32" customFormat="1"/>
    <row r="2621" s="32" customFormat="1"/>
    <row r="2622" s="32" customFormat="1"/>
    <row r="2623" s="32" customFormat="1"/>
    <row r="2624" s="32" customFormat="1"/>
    <row r="2625" s="32" customFormat="1"/>
    <row r="2626" s="32" customFormat="1"/>
    <row r="2627" s="32" customFormat="1"/>
    <row r="2628" s="32" customFormat="1"/>
    <row r="2629" s="32" customFormat="1"/>
    <row r="2630" s="32" customFormat="1"/>
    <row r="2631" s="32" customFormat="1"/>
    <row r="2632" s="32" customFormat="1"/>
    <row r="2633" s="32" customFormat="1"/>
    <row r="2634" s="32" customFormat="1"/>
    <row r="2635" s="32" customFormat="1"/>
    <row r="2636" s="32" customFormat="1"/>
    <row r="2637" s="32" customFormat="1"/>
    <row r="2638" s="32" customFormat="1"/>
    <row r="2639" s="32" customFormat="1"/>
    <row r="2640" s="32" customFormat="1"/>
    <row r="2641" s="32" customFormat="1"/>
    <row r="2642" s="32" customFormat="1"/>
    <row r="2643" s="32" customFormat="1"/>
    <row r="2644" s="32" customFormat="1"/>
    <row r="2645" s="32" customFormat="1"/>
    <row r="2646" s="32" customFormat="1"/>
    <row r="2647" s="32" customFormat="1"/>
    <row r="2648" s="32" customFormat="1"/>
    <row r="2649" s="32" customFormat="1"/>
    <row r="2650" s="32" customFormat="1"/>
    <row r="2651" s="32" customFormat="1"/>
    <row r="2652" s="32" customFormat="1"/>
    <row r="2653" s="32" customFormat="1"/>
    <row r="2654" s="32" customFormat="1"/>
    <row r="2655" s="32" customFormat="1"/>
    <row r="2656" s="32" customFormat="1"/>
    <row r="2657" s="32" customFormat="1"/>
    <row r="2658" s="32" customFormat="1"/>
    <row r="2659" s="32" customFormat="1"/>
    <row r="2660" s="32" customFormat="1"/>
    <row r="2661" s="32" customFormat="1"/>
    <row r="2662" s="32" customFormat="1"/>
    <row r="2663" s="32" customFormat="1"/>
    <row r="2664" s="32" customFormat="1"/>
    <row r="2665" s="32" customFormat="1"/>
    <row r="2666" s="32" customFormat="1"/>
    <row r="2667" s="32" customFormat="1"/>
    <row r="2668" s="32" customFormat="1"/>
    <row r="2669" s="32" customFormat="1"/>
    <row r="2670" s="32" customFormat="1"/>
    <row r="2671" s="32" customFormat="1"/>
    <row r="2672" s="32" customFormat="1"/>
    <row r="2673" s="32" customFormat="1"/>
    <row r="2674" s="32" customFormat="1"/>
    <row r="2675" s="32" customFormat="1"/>
    <row r="2676" s="32" customFormat="1"/>
    <row r="2677" s="32" customFormat="1"/>
    <row r="2678" s="32" customFormat="1"/>
    <row r="2679" s="32" customFormat="1"/>
    <row r="2680" s="32" customFormat="1"/>
    <row r="2681" s="32" customFormat="1"/>
    <row r="2682" s="32" customFormat="1"/>
    <row r="2683" s="32" customFormat="1"/>
    <row r="2684" s="32" customFormat="1"/>
    <row r="2685" s="32" customFormat="1"/>
    <row r="2686" s="32" customFormat="1"/>
    <row r="2687" s="32" customFormat="1"/>
    <row r="2688" s="32" customFormat="1"/>
    <row r="2689" s="32" customFormat="1"/>
    <row r="2690" s="32" customFormat="1"/>
    <row r="2691" s="32" customFormat="1"/>
    <row r="2692" s="32" customFormat="1"/>
    <row r="2693" s="32" customFormat="1"/>
    <row r="2694" s="32" customFormat="1"/>
    <row r="2695" s="32" customFormat="1"/>
    <row r="2696" s="32" customFormat="1"/>
    <row r="2697" s="32" customFormat="1"/>
    <row r="2698" s="32" customFormat="1"/>
    <row r="2699" s="32" customFormat="1"/>
    <row r="2700" s="32" customFormat="1"/>
    <row r="2701" s="32" customFormat="1"/>
    <row r="2702" s="32" customFormat="1"/>
    <row r="2703" s="32" customFormat="1"/>
    <row r="2704" s="32" customFormat="1"/>
    <row r="2705" s="32" customFormat="1"/>
    <row r="2706" s="32" customFormat="1"/>
    <row r="2707" s="32" customFormat="1"/>
    <row r="2708" s="32" customFormat="1"/>
    <row r="2709" s="32" customFormat="1"/>
    <row r="2710" s="32" customFormat="1"/>
    <row r="2711" s="32" customFormat="1"/>
    <row r="2712" s="32" customFormat="1"/>
    <row r="2713" s="32" customFormat="1"/>
    <row r="2714" s="32" customFormat="1"/>
    <row r="2715" s="32" customFormat="1"/>
    <row r="2716" s="32" customFormat="1"/>
    <row r="2717" s="32" customFormat="1"/>
    <row r="2718" s="32" customFormat="1"/>
    <row r="2719" s="32" customFormat="1"/>
    <row r="2720" s="32" customFormat="1"/>
    <row r="2721" s="32" customFormat="1"/>
    <row r="2722" s="32" customFormat="1"/>
    <row r="2723" s="32" customFormat="1"/>
    <row r="2724" s="32" customFormat="1"/>
    <row r="2725" s="32" customFormat="1"/>
    <row r="2726" s="32" customFormat="1"/>
    <row r="2727" s="32" customFormat="1"/>
    <row r="2728" s="32" customFormat="1"/>
    <row r="2729" s="32" customFormat="1"/>
    <row r="2730" s="32" customFormat="1"/>
    <row r="2731" s="32" customFormat="1"/>
    <row r="2732" s="32" customFormat="1"/>
    <row r="2733" s="32" customFormat="1"/>
    <row r="2734" s="32" customFormat="1"/>
    <row r="2735" s="32" customFormat="1"/>
    <row r="2736" s="32" customFormat="1"/>
    <row r="2737" s="32" customFormat="1"/>
    <row r="2738" s="32" customFormat="1"/>
    <row r="2739" s="32" customFormat="1"/>
    <row r="2740" s="32" customFormat="1"/>
    <row r="2741" s="32" customFormat="1"/>
    <row r="2742" s="32" customFormat="1"/>
    <row r="2743" s="32" customFormat="1"/>
    <row r="2744" s="32" customFormat="1"/>
    <row r="2745" s="32" customFormat="1"/>
    <row r="2746" s="32" customFormat="1"/>
    <row r="2747" s="32" customFormat="1"/>
    <row r="2748" s="32" customFormat="1"/>
    <row r="2749" s="32" customFormat="1"/>
    <row r="2750" s="32" customFormat="1"/>
    <row r="2751" s="32" customFormat="1"/>
    <row r="2752" s="32" customFormat="1"/>
    <row r="2753" s="32" customFormat="1"/>
    <row r="2754" s="32" customFormat="1"/>
    <row r="2755" s="32" customFormat="1"/>
    <row r="2756" s="32" customFormat="1"/>
    <row r="2757" s="32" customFormat="1"/>
    <row r="2758" s="32" customFormat="1"/>
    <row r="2759" s="32" customFormat="1"/>
    <row r="2760" s="32" customFormat="1"/>
    <row r="2761" s="32" customFormat="1"/>
    <row r="2762" s="32" customFormat="1"/>
    <row r="2763" s="32" customFormat="1"/>
    <row r="2764" s="32" customFormat="1"/>
    <row r="2765" s="32" customFormat="1"/>
    <row r="2766" s="32" customFormat="1"/>
    <row r="2767" s="32" customFormat="1"/>
    <row r="2768" s="32" customFormat="1"/>
    <row r="2769" s="32" customFormat="1"/>
    <row r="2770" s="32" customFormat="1"/>
    <row r="2771" s="32" customFormat="1"/>
    <row r="2772" s="32" customFormat="1"/>
    <row r="2773" s="32" customFormat="1"/>
    <row r="2774" s="32" customFormat="1"/>
    <row r="2775" s="32" customFormat="1"/>
    <row r="2776" s="32" customFormat="1"/>
    <row r="2777" s="32" customFormat="1"/>
    <row r="2778" s="32" customFormat="1"/>
    <row r="2779" s="32" customFormat="1"/>
    <row r="2780" s="32" customFormat="1"/>
    <row r="2781" s="32" customFormat="1"/>
    <row r="2782" s="32" customFormat="1"/>
    <row r="2783" s="32" customFormat="1"/>
    <row r="2784" s="32" customFormat="1"/>
    <row r="2785" s="32" customFormat="1"/>
    <row r="2786" s="32" customFormat="1"/>
    <row r="2787" s="32" customFormat="1"/>
    <row r="2788" s="32" customFormat="1"/>
    <row r="2789" s="32" customFormat="1"/>
    <row r="2790" s="32" customFormat="1"/>
    <row r="2791" s="32" customFormat="1"/>
    <row r="2792" s="32" customFormat="1"/>
    <row r="2793" s="32" customFormat="1"/>
    <row r="2794" s="32" customFormat="1"/>
    <row r="2795" s="32" customFormat="1"/>
    <row r="2796" s="32" customFormat="1"/>
    <row r="2797" s="32" customFormat="1"/>
    <row r="2798" s="32" customFormat="1"/>
    <row r="2799" s="32" customFormat="1"/>
    <row r="2800" s="32" customFormat="1"/>
    <row r="2801" s="32" customFormat="1"/>
    <row r="2802" s="32" customFormat="1"/>
    <row r="2803" s="32" customFormat="1"/>
    <row r="2804" s="32" customFormat="1"/>
    <row r="2805" s="32" customFormat="1"/>
    <row r="2806" s="32" customFormat="1"/>
    <row r="2807" s="32" customFormat="1"/>
    <row r="2808" s="32" customFormat="1"/>
    <row r="2809" s="32" customFormat="1"/>
    <row r="2810" s="32" customFormat="1"/>
    <row r="2811" s="32" customFormat="1"/>
    <row r="2812" s="32" customFormat="1"/>
    <row r="2813" s="32" customFormat="1"/>
    <row r="2814" s="32" customFormat="1"/>
    <row r="2815" s="32" customFormat="1"/>
    <row r="2816" s="32" customFormat="1"/>
    <row r="2817" s="32" customFormat="1"/>
    <row r="2818" s="32" customFormat="1"/>
    <row r="2819" s="32" customFormat="1"/>
    <row r="2820" s="32" customFormat="1"/>
    <row r="2821" s="32" customFormat="1"/>
    <row r="2822" s="32" customFormat="1"/>
    <row r="2823" s="32" customFormat="1"/>
    <row r="2824" s="32" customFormat="1"/>
    <row r="2825" s="32" customFormat="1"/>
    <row r="2826" s="32" customFormat="1"/>
    <row r="2827" s="32" customFormat="1"/>
    <row r="2828" s="32" customFormat="1"/>
    <row r="2829" s="32" customFormat="1"/>
    <row r="2830" s="32" customFormat="1"/>
    <row r="2831" s="32" customFormat="1"/>
    <row r="2832" s="32" customFormat="1"/>
    <row r="2833" s="32" customFormat="1"/>
    <row r="2834" s="32" customFormat="1"/>
    <row r="2835" s="32" customFormat="1"/>
    <row r="2836" s="32" customFormat="1"/>
    <row r="2837" s="32" customFormat="1"/>
    <row r="2838" s="32" customFormat="1"/>
    <row r="2839" s="32" customFormat="1"/>
    <row r="2840" s="32" customFormat="1"/>
    <row r="2841" s="32" customFormat="1"/>
    <row r="2842" s="32" customFormat="1"/>
    <row r="2843" s="32" customFormat="1"/>
    <row r="2844" s="32" customFormat="1"/>
    <row r="2845" s="32" customFormat="1"/>
    <row r="2846" s="32" customFormat="1"/>
    <row r="2847" s="32" customFormat="1"/>
    <row r="2848" s="32" customFormat="1"/>
    <row r="2849" s="32" customFormat="1"/>
    <row r="2850" s="32" customFormat="1"/>
    <row r="2851" s="32" customFormat="1"/>
    <row r="2852" s="32" customFormat="1"/>
    <row r="2853" s="32" customFormat="1"/>
    <row r="2854" s="32" customFormat="1"/>
    <row r="2855" s="32" customFormat="1"/>
    <row r="2856" s="32" customFormat="1"/>
    <row r="2857" s="32" customFormat="1"/>
    <row r="2858" s="32" customFormat="1"/>
    <row r="2859" s="32" customFormat="1"/>
    <row r="2860" s="32" customFormat="1"/>
    <row r="2861" s="32" customFormat="1"/>
    <row r="2862" s="32" customFormat="1"/>
    <row r="2863" s="32" customFormat="1"/>
    <row r="2864" s="32" customFormat="1"/>
    <row r="2865" s="32" customFormat="1"/>
    <row r="2866" s="32" customFormat="1"/>
    <row r="2867" s="32" customFormat="1"/>
    <row r="2868" s="32" customFormat="1"/>
    <row r="2869" s="32" customFormat="1"/>
    <row r="2870" s="32" customFormat="1"/>
    <row r="2871" s="32" customFormat="1"/>
    <row r="2872" s="32" customFormat="1"/>
    <row r="2873" s="32" customFormat="1"/>
    <row r="2874" s="32" customFormat="1"/>
    <row r="2875" s="32" customFormat="1"/>
    <row r="2876" s="32" customFormat="1"/>
    <row r="2877" s="32" customFormat="1"/>
    <row r="2878" s="32" customFormat="1"/>
    <row r="2879" s="32" customFormat="1"/>
    <row r="2880" s="32" customFormat="1"/>
    <row r="2881" s="32" customFormat="1"/>
    <row r="2882" s="32" customFormat="1"/>
    <row r="2883" s="32" customFormat="1"/>
    <row r="2884" s="32" customFormat="1"/>
    <row r="2885" s="32" customFormat="1"/>
    <row r="2886" s="32" customFormat="1"/>
    <row r="2887" s="32" customFormat="1"/>
    <row r="2888" s="32" customFormat="1"/>
    <row r="2889" s="32" customFormat="1"/>
    <row r="2890" s="32" customFormat="1"/>
    <row r="2891" s="32" customFormat="1"/>
    <row r="2892" s="32" customFormat="1"/>
    <row r="2893" s="32" customFormat="1"/>
    <row r="2894" s="32" customFormat="1"/>
    <row r="2895" s="32" customFormat="1"/>
    <row r="2896" s="32" customFormat="1"/>
    <row r="2897" s="32" customFormat="1"/>
    <row r="2898" s="32" customFormat="1"/>
    <row r="2899" s="32" customFormat="1"/>
    <row r="2900" s="32" customFormat="1"/>
    <row r="2901" s="32" customFormat="1"/>
    <row r="2902" s="32" customFormat="1"/>
    <row r="2903" s="32" customFormat="1"/>
    <row r="2904" s="32" customFormat="1"/>
    <row r="2905" s="32" customFormat="1"/>
    <row r="2906" s="32" customFormat="1"/>
    <row r="2907" s="32" customFormat="1"/>
    <row r="2908" s="32" customFormat="1"/>
    <row r="2909" s="32" customFormat="1"/>
    <row r="2910" s="32" customFormat="1"/>
    <row r="2911" s="32" customFormat="1"/>
    <row r="2912" s="32" customFormat="1"/>
    <row r="2913" s="32" customFormat="1"/>
    <row r="2914" s="32" customFormat="1"/>
    <row r="2915" s="32" customFormat="1"/>
    <row r="2916" s="32" customFormat="1"/>
    <row r="2917" s="32" customFormat="1"/>
    <row r="2918" s="32" customFormat="1"/>
    <row r="2919" s="32" customFormat="1"/>
    <row r="2920" s="32" customFormat="1"/>
    <row r="2921" s="32" customFormat="1"/>
    <row r="2922" s="32" customFormat="1"/>
    <row r="2923" s="32" customFormat="1"/>
    <row r="2924" s="32" customFormat="1"/>
    <row r="2925" s="32" customFormat="1"/>
    <row r="2926" s="32" customFormat="1"/>
    <row r="2927" s="32" customFormat="1"/>
    <row r="2928" s="32" customFormat="1"/>
    <row r="2929" s="32" customFormat="1"/>
    <row r="2930" s="32" customFormat="1"/>
    <row r="2931" s="32" customFormat="1"/>
    <row r="2932" s="32" customFormat="1"/>
    <row r="2933" s="32" customFormat="1"/>
    <row r="2934" s="32" customFormat="1"/>
    <row r="2935" s="32" customFormat="1"/>
    <row r="2936" s="32" customFormat="1"/>
    <row r="2937" s="32" customFormat="1"/>
    <row r="2938" s="32" customFormat="1"/>
    <row r="2939" s="32" customFormat="1"/>
    <row r="2940" s="32" customFormat="1"/>
    <row r="2941" s="32" customFormat="1"/>
    <row r="2942" s="32" customFormat="1"/>
    <row r="2943" s="32" customFormat="1"/>
    <row r="2944" s="32" customFormat="1"/>
    <row r="2945" s="32" customFormat="1"/>
    <row r="2946" s="32" customFormat="1"/>
    <row r="2947" s="32" customFormat="1"/>
    <row r="2948" s="32" customFormat="1"/>
    <row r="2949" s="32" customFormat="1"/>
    <row r="2950" s="32" customFormat="1"/>
    <row r="2951" s="32" customFormat="1"/>
    <row r="2952" s="32" customFormat="1"/>
    <row r="2953" s="32" customFormat="1"/>
    <row r="2954" s="32" customFormat="1"/>
    <row r="2955" s="32" customFormat="1"/>
    <row r="2956" s="32" customFormat="1"/>
    <row r="2957" s="32" customFormat="1"/>
    <row r="2958" s="32" customFormat="1"/>
    <row r="2959" s="32" customFormat="1"/>
    <row r="2960" s="32" customFormat="1"/>
    <row r="2961" s="32" customFormat="1"/>
    <row r="2962" s="32" customFormat="1"/>
    <row r="2963" s="32" customFormat="1"/>
    <row r="2964" s="32" customFormat="1"/>
    <row r="2965" s="32" customFormat="1"/>
    <row r="2966" s="32" customFormat="1"/>
    <row r="2967" s="32" customFormat="1"/>
    <row r="2968" s="32" customFormat="1"/>
    <row r="2969" s="32" customFormat="1"/>
    <row r="2970" s="32" customFormat="1"/>
    <row r="2971" s="32" customFormat="1"/>
    <row r="2972" s="32" customFormat="1"/>
    <row r="2973" s="32" customFormat="1"/>
    <row r="2974" s="32" customFormat="1"/>
    <row r="2975" s="32" customFormat="1"/>
    <row r="2976" s="32" customFormat="1"/>
    <row r="2977" s="32" customFormat="1"/>
    <row r="2978" s="32" customFormat="1"/>
    <row r="2979" s="32" customFormat="1"/>
    <row r="2980" s="32" customFormat="1"/>
    <row r="2981" s="32" customFormat="1"/>
    <row r="2982" s="32" customFormat="1"/>
    <row r="2983" s="32" customFormat="1"/>
    <row r="2984" s="32" customFormat="1"/>
    <row r="2985" s="32" customFormat="1"/>
    <row r="2986" s="32" customFormat="1"/>
    <row r="2987" s="32" customFormat="1"/>
    <row r="2988" s="32" customFormat="1"/>
    <row r="2989" s="32" customFormat="1"/>
    <row r="2990" s="32" customFormat="1"/>
    <row r="2991" s="32" customFormat="1"/>
    <row r="2992" s="32" customFormat="1"/>
    <row r="2993" s="32" customFormat="1"/>
    <row r="2994" s="32" customFormat="1"/>
    <row r="2995" s="32" customFormat="1"/>
    <row r="2996" s="32" customFormat="1"/>
    <row r="2997" s="32" customFormat="1"/>
    <row r="2998" s="32" customFormat="1"/>
    <row r="2999" s="32" customFormat="1"/>
    <row r="3000" s="32" customFormat="1"/>
    <row r="3001" s="32" customFormat="1"/>
    <row r="3002" s="32" customFormat="1"/>
    <row r="3003" s="32" customFormat="1"/>
    <row r="3004" s="32" customFormat="1"/>
    <row r="3005" s="32" customFormat="1"/>
    <row r="3006" s="32" customFormat="1"/>
    <row r="3007" s="32" customFormat="1"/>
    <row r="3008" s="32" customFormat="1"/>
    <row r="3009" s="32" customFormat="1"/>
    <row r="3010" s="32" customFormat="1"/>
    <row r="3011" s="32" customFormat="1"/>
    <row r="3012" s="32" customFormat="1"/>
    <row r="3013" s="32" customFormat="1"/>
    <row r="3014" s="32" customFormat="1"/>
    <row r="3015" s="32" customFormat="1"/>
    <row r="3016" s="32" customFormat="1"/>
    <row r="3017" s="32" customFormat="1"/>
    <row r="3018" s="32" customFormat="1"/>
    <row r="3019" s="32" customFormat="1"/>
    <row r="3020" s="32" customFormat="1"/>
    <row r="3021" s="32" customFormat="1"/>
    <row r="3022" s="32" customFormat="1"/>
    <row r="3023" s="32" customFormat="1"/>
    <row r="3024" s="32" customFormat="1"/>
    <row r="3025" s="32" customFormat="1"/>
    <row r="3026" s="32" customFormat="1"/>
    <row r="3027" s="32" customFormat="1"/>
    <row r="3028" s="32" customFormat="1"/>
    <row r="3029" s="32" customFormat="1"/>
    <row r="3030" s="32" customFormat="1"/>
    <row r="3031" s="32" customFormat="1"/>
    <row r="3032" s="32" customFormat="1"/>
    <row r="3033" s="32" customFormat="1"/>
    <row r="3034" s="32" customFormat="1"/>
    <row r="3035" s="32" customFormat="1"/>
    <row r="3036" s="32" customFormat="1"/>
    <row r="3037" s="32" customFormat="1"/>
    <row r="3038" s="32" customFormat="1"/>
    <row r="3039" s="32" customFormat="1"/>
    <row r="3040" s="32" customFormat="1"/>
    <row r="3041" s="32" customFormat="1"/>
    <row r="3042" s="32" customFormat="1"/>
    <row r="3043" s="32" customFormat="1"/>
    <row r="3044" s="32" customFormat="1"/>
    <row r="3045" s="32" customFormat="1"/>
    <row r="3046" s="32" customFormat="1"/>
    <row r="3047" s="32" customFormat="1"/>
    <row r="3048" s="32" customFormat="1"/>
    <row r="3049" s="32" customFormat="1"/>
    <row r="3050" s="32" customFormat="1"/>
    <row r="3051" s="32" customFormat="1"/>
    <row r="3052" s="32" customFormat="1"/>
    <row r="3053" s="32" customFormat="1"/>
    <row r="3054" s="32" customFormat="1"/>
    <row r="3055" s="32" customFormat="1"/>
    <row r="3056" s="32" customFormat="1"/>
    <row r="3057" s="32" customFormat="1"/>
    <row r="3058" s="32" customFormat="1"/>
    <row r="3059" s="32" customFormat="1"/>
    <row r="3060" s="32" customFormat="1"/>
    <row r="3061" s="32" customFormat="1"/>
    <row r="3062" s="32" customFormat="1"/>
    <row r="3063" s="32" customFormat="1"/>
    <row r="3064" s="32" customFormat="1"/>
    <row r="3065" s="32" customFormat="1"/>
    <row r="3066" s="32" customFormat="1"/>
    <row r="3067" s="32" customFormat="1"/>
    <row r="3068" s="32" customFormat="1"/>
    <row r="3069" s="32" customFormat="1"/>
    <row r="3070" s="32" customFormat="1"/>
    <row r="3071" s="32" customFormat="1"/>
    <row r="3072" s="32" customFormat="1"/>
    <row r="3073" s="32" customFormat="1"/>
    <row r="3074" s="32" customFormat="1"/>
    <row r="3075" s="32" customFormat="1"/>
    <row r="3076" s="32" customFormat="1"/>
    <row r="3077" s="32" customFormat="1"/>
    <row r="3078" s="32" customFormat="1"/>
    <row r="3079" s="32" customFormat="1"/>
    <row r="3080" s="32" customFormat="1"/>
    <row r="3081" s="32" customFormat="1"/>
    <row r="3082" s="32" customFormat="1"/>
    <row r="3083" s="32" customFormat="1"/>
    <row r="3084" s="32" customFormat="1"/>
    <row r="3085" s="32" customFormat="1"/>
    <row r="3086" s="32" customFormat="1"/>
    <row r="3087" s="32" customFormat="1"/>
    <row r="3088" s="32" customFormat="1"/>
    <row r="3089" s="32" customFormat="1"/>
    <row r="3090" s="32" customFormat="1"/>
    <row r="3091" s="32" customFormat="1"/>
    <row r="3092" s="32" customFormat="1"/>
    <row r="3093" s="32" customFormat="1"/>
    <row r="3094" s="32" customFormat="1"/>
    <row r="3095" s="32" customFormat="1"/>
    <row r="3096" s="32" customFormat="1"/>
    <row r="3097" s="32" customFormat="1"/>
    <row r="3098" s="32" customFormat="1"/>
    <row r="3099" s="32" customFormat="1"/>
    <row r="3100" s="32" customFormat="1"/>
    <row r="3101" s="32" customFormat="1"/>
  </sheetData>
  <printOptions horizontalCentered="1"/>
  <pageMargins left="0.25" right="0.27" top="0.42" bottom="0.4" header="0.25" footer="0.24"/>
  <pageSetup scale="79" orientation="portrait" r:id="rId1"/>
  <headerFooter>
    <oddHeader>&amp;C&amp;"-,Bold"DEPARTAMENTO DE CORRECCION Y REHABILITACION</oddHeader>
    <oddFooter xml:space="preserve">&amp;L&amp;8Fuente: Informe de Recuento Diario,
Oficina de Control de Población&amp;R&amp;8Oficina de Desarrollo Prográmaticos
</oddFooter>
  </headerFooter>
  <drawing r:id="rId2"/>
</worksheet>
</file>

<file path=xl/worksheets/sheet6.xml><?xml version="1.0" encoding="utf-8"?>
<worksheet xmlns="http://schemas.openxmlformats.org/spreadsheetml/2006/main" xmlns:r="http://schemas.openxmlformats.org/officeDocument/2006/relationships">
  <dimension ref="A1:BJ56"/>
  <sheetViews>
    <sheetView workbookViewId="0">
      <selection activeCell="C21" sqref="C21"/>
    </sheetView>
  </sheetViews>
  <sheetFormatPr defaultRowHeight="15"/>
  <cols>
    <col min="1" max="1" width="33" customWidth="1"/>
    <col min="2" max="2" width="7.7109375" customWidth="1"/>
    <col min="3" max="26" width="5.85546875" customWidth="1"/>
    <col min="28" max="62" width="9.140625" style="32"/>
  </cols>
  <sheetData>
    <row r="1" spans="1:40" ht="14.25" customHeight="1">
      <c r="A1" s="30" t="s">
        <v>46</v>
      </c>
      <c r="B1" s="30"/>
      <c r="C1" s="30"/>
      <c r="D1" s="30"/>
      <c r="E1" s="30"/>
      <c r="F1" s="30"/>
      <c r="G1" s="30"/>
      <c r="H1" s="30"/>
      <c r="I1" s="30"/>
      <c r="J1" s="30"/>
      <c r="K1" s="30"/>
      <c r="L1" s="30"/>
      <c r="M1" s="30"/>
      <c r="N1" s="30"/>
      <c r="O1" s="30"/>
      <c r="P1" s="30"/>
      <c r="Q1" s="30"/>
      <c r="R1" s="30"/>
      <c r="S1" s="30"/>
      <c r="T1" s="30"/>
      <c r="U1" s="30"/>
      <c r="V1" s="30"/>
      <c r="W1" s="30"/>
      <c r="X1" s="30"/>
      <c r="Y1" s="30"/>
      <c r="Z1" s="30"/>
      <c r="AA1" s="31" t="s">
        <v>47</v>
      </c>
    </row>
    <row r="2" spans="1:40" ht="12.75" customHeight="1">
      <c r="A2" s="30" t="s">
        <v>327</v>
      </c>
      <c r="B2" s="30"/>
      <c r="C2" s="30"/>
      <c r="D2" s="30"/>
      <c r="E2" s="30"/>
      <c r="F2" s="30"/>
      <c r="G2" s="30"/>
      <c r="H2" s="30"/>
      <c r="I2" s="30"/>
      <c r="J2" s="30"/>
      <c r="K2" s="30"/>
      <c r="L2" s="30"/>
      <c r="M2" s="30"/>
      <c r="N2" s="30"/>
      <c r="O2" s="30"/>
      <c r="P2" s="30"/>
      <c r="Q2" s="30"/>
      <c r="R2" s="30"/>
      <c r="S2" s="30"/>
      <c r="T2" s="30"/>
      <c r="U2" s="30"/>
      <c r="V2" s="30"/>
      <c r="W2" s="30"/>
      <c r="X2" s="30"/>
      <c r="Y2" s="30"/>
      <c r="Z2" s="30"/>
      <c r="AA2" s="31" t="s">
        <v>48</v>
      </c>
    </row>
    <row r="3" spans="1:40" ht="9" customHeight="1" thickBot="1">
      <c r="A3" s="33"/>
      <c r="B3" s="33"/>
      <c r="C3" s="34"/>
      <c r="D3" s="35"/>
      <c r="E3" s="35"/>
      <c r="F3" s="35"/>
      <c r="G3" s="35"/>
      <c r="H3" s="35"/>
      <c r="I3" s="35"/>
      <c r="J3" s="35"/>
      <c r="K3" s="35"/>
      <c r="L3" s="35"/>
      <c r="M3" s="35"/>
      <c r="N3" s="35"/>
      <c r="O3" s="35"/>
      <c r="P3" s="35"/>
      <c r="Q3" s="35"/>
      <c r="R3" s="35"/>
      <c r="S3" s="35"/>
      <c r="T3" s="36"/>
      <c r="U3" s="35"/>
      <c r="V3" s="35"/>
      <c r="W3" s="35"/>
      <c r="X3" s="35"/>
      <c r="Y3" s="35"/>
      <c r="Z3" s="35"/>
    </row>
    <row r="4" spans="1:40" ht="22.5" customHeight="1">
      <c r="A4" s="37" t="s">
        <v>49</v>
      </c>
      <c r="B4" s="38" t="s">
        <v>11</v>
      </c>
      <c r="C4" s="39" t="s">
        <v>50</v>
      </c>
      <c r="D4" s="39"/>
      <c r="E4" s="39" t="s">
        <v>51</v>
      </c>
      <c r="F4" s="39"/>
      <c r="G4" s="39" t="s">
        <v>52</v>
      </c>
      <c r="H4" s="39"/>
      <c r="I4" s="39" t="s">
        <v>53</v>
      </c>
      <c r="J4" s="39"/>
      <c r="K4" s="39" t="s">
        <v>54</v>
      </c>
      <c r="L4" s="39"/>
      <c r="M4" s="39" t="s">
        <v>55</v>
      </c>
      <c r="N4" s="39"/>
      <c r="O4" s="39" t="s">
        <v>56</v>
      </c>
      <c r="P4" s="39"/>
      <c r="Q4" s="39" t="s">
        <v>57</v>
      </c>
      <c r="R4" s="39"/>
      <c r="S4" s="39" t="s">
        <v>58</v>
      </c>
      <c r="T4" s="39"/>
      <c r="U4" s="39" t="s">
        <v>59</v>
      </c>
      <c r="V4" s="39"/>
      <c r="W4" s="39" t="s">
        <v>60</v>
      </c>
      <c r="X4" s="39"/>
      <c r="Y4" s="39" t="s">
        <v>61</v>
      </c>
      <c r="Z4" s="40"/>
      <c r="AB4" s="255"/>
      <c r="AC4" s="255"/>
      <c r="AD4" s="256"/>
      <c r="AE4" s="256"/>
      <c r="AF4" s="256"/>
      <c r="AG4" s="256"/>
      <c r="AH4" s="256"/>
      <c r="AI4" s="255"/>
      <c r="AJ4" s="255"/>
      <c r="AK4" s="255"/>
      <c r="AL4" s="255"/>
      <c r="AM4" s="256"/>
    </row>
    <row r="5" spans="1:40" ht="12.75" customHeight="1" thickBot="1">
      <c r="A5" s="41"/>
      <c r="B5" s="42"/>
      <c r="C5" s="43" t="s">
        <v>62</v>
      </c>
      <c r="D5" s="43" t="s">
        <v>63</v>
      </c>
      <c r="E5" s="43" t="s">
        <v>62</v>
      </c>
      <c r="F5" s="43" t="s">
        <v>63</v>
      </c>
      <c r="G5" s="43" t="s">
        <v>62</v>
      </c>
      <c r="H5" s="43" t="s">
        <v>63</v>
      </c>
      <c r="I5" s="43" t="s">
        <v>62</v>
      </c>
      <c r="J5" s="43" t="s">
        <v>63</v>
      </c>
      <c r="K5" s="43" t="s">
        <v>62</v>
      </c>
      <c r="L5" s="43" t="s">
        <v>63</v>
      </c>
      <c r="M5" s="43" t="s">
        <v>62</v>
      </c>
      <c r="N5" s="43" t="s">
        <v>63</v>
      </c>
      <c r="O5" s="43" t="s">
        <v>62</v>
      </c>
      <c r="P5" s="43" t="s">
        <v>63</v>
      </c>
      <c r="Q5" s="43" t="s">
        <v>62</v>
      </c>
      <c r="R5" s="43" t="s">
        <v>63</v>
      </c>
      <c r="S5" s="43" t="s">
        <v>62</v>
      </c>
      <c r="T5" s="43" t="s">
        <v>63</v>
      </c>
      <c r="U5" s="43" t="s">
        <v>62</v>
      </c>
      <c r="V5" s="43" t="s">
        <v>63</v>
      </c>
      <c r="W5" s="43" t="s">
        <v>62</v>
      </c>
      <c r="X5" s="43" t="s">
        <v>63</v>
      </c>
      <c r="Y5" s="44" t="s">
        <v>62</v>
      </c>
      <c r="Z5" s="45" t="s">
        <v>63</v>
      </c>
      <c r="AA5" s="46"/>
      <c r="AB5" s="257"/>
      <c r="AC5" s="255"/>
      <c r="AD5" s="256"/>
      <c r="AE5" s="256"/>
      <c r="AF5" s="256"/>
      <c r="AG5" s="256"/>
      <c r="AH5" s="256"/>
      <c r="AI5" s="255"/>
      <c r="AJ5" s="255"/>
      <c r="AK5" s="255"/>
      <c r="AL5" s="255"/>
      <c r="AM5" s="256"/>
    </row>
    <row r="6" spans="1:40" ht="12.75" customHeight="1" thickBot="1">
      <c r="A6" s="47" t="s">
        <v>64</v>
      </c>
      <c r="B6" s="48">
        <f>SUM(B7,B25)</f>
        <v>6</v>
      </c>
      <c r="C6" s="48">
        <f>SUM(C7,C25)</f>
        <v>3</v>
      </c>
      <c r="D6" s="48"/>
      <c r="E6" s="48">
        <f>SUM(E7,E25)</f>
        <v>3</v>
      </c>
      <c r="F6" s="48"/>
      <c r="G6" s="48">
        <f>SUM(G7,G25)</f>
        <v>0</v>
      </c>
      <c r="H6" s="48"/>
      <c r="I6" s="48">
        <f>SUM(I7,I25)</f>
        <v>0</v>
      </c>
      <c r="J6" s="48"/>
      <c r="K6" s="48">
        <f>SUM(K7,K25)</f>
        <v>0</v>
      </c>
      <c r="L6" s="48"/>
      <c r="M6" s="48">
        <f>SUM(M7,M25)</f>
        <v>0</v>
      </c>
      <c r="N6" s="48"/>
      <c r="O6" s="48">
        <f>SUM(O7,O25)</f>
        <v>0</v>
      </c>
      <c r="P6" s="48"/>
      <c r="Q6" s="48">
        <f>SUM(Q7,Q25)</f>
        <v>0</v>
      </c>
      <c r="R6" s="48"/>
      <c r="S6" s="48">
        <f>SUM(S7,S25)</f>
        <v>0</v>
      </c>
      <c r="T6" s="48"/>
      <c r="U6" s="48">
        <f>SUM(U7,U25)</f>
        <v>0</v>
      </c>
      <c r="V6" s="48"/>
      <c r="W6" s="48">
        <f>SUM(W7,W25)</f>
        <v>0</v>
      </c>
      <c r="X6" s="48"/>
      <c r="Y6" s="48">
        <f>SUM(Y7,Y25)</f>
        <v>0</v>
      </c>
      <c r="Z6" s="49"/>
      <c r="AA6" s="50">
        <f>SUM(C6:Z6)</f>
        <v>6</v>
      </c>
      <c r="AB6" s="258"/>
      <c r="AC6" s="258"/>
      <c r="AD6" s="258"/>
      <c r="AE6" s="259"/>
      <c r="AF6" s="259"/>
      <c r="AG6" s="259"/>
      <c r="AH6" s="259"/>
      <c r="AI6" s="259"/>
      <c r="AJ6" s="259"/>
      <c r="AK6" s="259"/>
      <c r="AL6" s="259"/>
      <c r="AM6" s="259"/>
      <c r="AN6" s="259"/>
    </row>
    <row r="7" spans="1:40" ht="12.75" customHeight="1" thickBot="1">
      <c r="A7" s="51" t="s">
        <v>65</v>
      </c>
      <c r="B7" s="52">
        <f>SUM(B8:B24)</f>
        <v>2</v>
      </c>
      <c r="C7" s="52">
        <f>SUM(C8:C24)</f>
        <v>1</v>
      </c>
      <c r="D7" s="52"/>
      <c r="E7" s="52">
        <f>SUM(E8:E24)</f>
        <v>1</v>
      </c>
      <c r="F7" s="52"/>
      <c r="G7" s="52">
        <f>SUM(G8:G24)</f>
        <v>0</v>
      </c>
      <c r="H7" s="52"/>
      <c r="I7" s="52">
        <f>SUM(I8:I24)</f>
        <v>0</v>
      </c>
      <c r="J7" s="52"/>
      <c r="K7" s="52">
        <f>SUM(K8:K24)</f>
        <v>0</v>
      </c>
      <c r="L7" s="52"/>
      <c r="M7" s="52">
        <f>SUM(M8:M24)</f>
        <v>0</v>
      </c>
      <c r="N7" s="52"/>
      <c r="O7" s="52">
        <f>SUM(O8:O24)</f>
        <v>0</v>
      </c>
      <c r="P7" s="52"/>
      <c r="Q7" s="52">
        <f>SUM(Q8:Q24)</f>
        <v>0</v>
      </c>
      <c r="R7" s="52"/>
      <c r="S7" s="52">
        <f>SUM(S8:S24)</f>
        <v>0</v>
      </c>
      <c r="T7" s="52"/>
      <c r="U7" s="52">
        <f>SUM(U8:U24)</f>
        <v>0</v>
      </c>
      <c r="V7" s="52"/>
      <c r="W7" s="52">
        <f>SUM(W8:W24)</f>
        <v>0</v>
      </c>
      <c r="X7" s="52"/>
      <c r="Y7" s="52">
        <f>SUM(Y8:Y24)</f>
        <v>0</v>
      </c>
      <c r="Z7" s="53"/>
      <c r="AA7" s="54">
        <f>SUM(C7:Z7)</f>
        <v>2</v>
      </c>
      <c r="AB7" s="260"/>
      <c r="AC7" s="260"/>
      <c r="AD7" s="260"/>
    </row>
    <row r="8" spans="1:40" ht="15.75" customHeight="1">
      <c r="A8" s="55" t="s">
        <v>66</v>
      </c>
      <c r="B8" s="56">
        <f t="shared" ref="B8:B24" si="0">SUM(C8:Z8)</f>
        <v>0</v>
      </c>
      <c r="C8" s="57"/>
      <c r="D8" s="57"/>
      <c r="E8" s="57"/>
      <c r="F8" s="57"/>
      <c r="G8" s="57"/>
      <c r="H8" s="57"/>
      <c r="I8" s="57"/>
      <c r="J8" s="57"/>
      <c r="K8" s="57"/>
      <c r="L8" s="57"/>
      <c r="M8" s="57"/>
      <c r="N8" s="57"/>
      <c r="O8" s="57"/>
      <c r="P8" s="57"/>
      <c r="Q8" s="57"/>
      <c r="R8" s="57"/>
      <c r="S8" s="57"/>
      <c r="T8" s="57"/>
      <c r="U8" s="57"/>
      <c r="V8" s="57"/>
      <c r="W8" s="57"/>
      <c r="X8" s="57"/>
      <c r="Y8" s="57"/>
      <c r="Z8" s="58"/>
      <c r="AA8" s="59"/>
      <c r="AB8" s="260"/>
      <c r="AC8" s="260"/>
      <c r="AD8" s="260"/>
    </row>
    <row r="9" spans="1:40" ht="15.75" customHeight="1">
      <c r="A9" s="55" t="s">
        <v>67</v>
      </c>
      <c r="B9" s="56">
        <f t="shared" si="0"/>
        <v>0</v>
      </c>
      <c r="C9" s="57"/>
      <c r="D9" s="57"/>
      <c r="E9" s="57"/>
      <c r="F9" s="57"/>
      <c r="G9" s="57"/>
      <c r="H9" s="57"/>
      <c r="I9" s="57"/>
      <c r="J9" s="57"/>
      <c r="K9" s="57"/>
      <c r="L9" s="57"/>
      <c r="M9" s="57"/>
      <c r="N9" s="57"/>
      <c r="O9" s="57"/>
      <c r="P9" s="57"/>
      <c r="Q9" s="57"/>
      <c r="R9" s="57"/>
      <c r="S9" s="57"/>
      <c r="T9" s="57"/>
      <c r="U9" s="57"/>
      <c r="V9" s="57"/>
      <c r="W9" s="57"/>
      <c r="X9" s="57"/>
      <c r="Y9" s="57"/>
      <c r="Z9" s="58"/>
      <c r="AA9" s="59"/>
      <c r="AB9" s="260"/>
      <c r="AC9" s="260"/>
      <c r="AD9" s="260"/>
    </row>
    <row r="10" spans="1:40" ht="15.75" customHeight="1">
      <c r="A10" s="209" t="s">
        <v>68</v>
      </c>
      <c r="B10" s="60">
        <f t="shared" si="0"/>
        <v>0</v>
      </c>
      <c r="C10" s="61"/>
      <c r="D10" s="61"/>
      <c r="E10" s="61"/>
      <c r="F10" s="61"/>
      <c r="G10" s="61"/>
      <c r="H10" s="61"/>
      <c r="I10" s="61"/>
      <c r="J10" s="61"/>
      <c r="K10" s="61"/>
      <c r="L10" s="61"/>
      <c r="M10" s="61"/>
      <c r="N10" s="61"/>
      <c r="O10" s="61"/>
      <c r="P10" s="62"/>
      <c r="Q10" s="62"/>
      <c r="R10" s="62"/>
      <c r="S10" s="62"/>
      <c r="T10" s="62"/>
      <c r="U10" s="61"/>
      <c r="V10" s="61"/>
      <c r="W10" s="61"/>
      <c r="X10" s="61"/>
      <c r="Y10" s="61"/>
      <c r="Z10" s="63"/>
    </row>
    <row r="11" spans="1:40" ht="15.75" customHeight="1">
      <c r="A11" s="208" t="s">
        <v>69</v>
      </c>
      <c r="B11" s="64">
        <f t="shared" si="0"/>
        <v>0</v>
      </c>
      <c r="C11" s="65"/>
      <c r="D11" s="65"/>
      <c r="E11" s="65"/>
      <c r="F11" s="65"/>
      <c r="G11" s="65"/>
      <c r="H11" s="65"/>
      <c r="I11" s="65"/>
      <c r="J11" s="65"/>
      <c r="K11" s="65"/>
      <c r="L11" s="65"/>
      <c r="M11" s="65"/>
      <c r="N11" s="65"/>
      <c r="O11" s="65"/>
      <c r="P11" s="65"/>
      <c r="Q11" s="65"/>
      <c r="R11" s="65"/>
      <c r="S11" s="65"/>
      <c r="T11" s="65"/>
      <c r="U11" s="65"/>
      <c r="V11" s="65"/>
      <c r="W11" s="65"/>
      <c r="X11" s="65"/>
      <c r="Y11" s="65"/>
      <c r="Z11" s="66"/>
    </row>
    <row r="12" spans="1:40" ht="15.75" customHeight="1">
      <c r="A12" s="208" t="s">
        <v>70</v>
      </c>
      <c r="B12" s="56">
        <f t="shared" si="0"/>
        <v>0</v>
      </c>
      <c r="C12" s="57"/>
      <c r="D12" s="57"/>
      <c r="E12" s="57"/>
      <c r="F12" s="57"/>
      <c r="G12" s="57"/>
      <c r="H12" s="57"/>
      <c r="I12" s="57"/>
      <c r="J12" s="57"/>
      <c r="K12" s="57"/>
      <c r="L12" s="57"/>
      <c r="M12" s="57"/>
      <c r="N12" s="57"/>
      <c r="O12" s="57"/>
      <c r="P12" s="57"/>
      <c r="Q12" s="57"/>
      <c r="R12" s="57"/>
      <c r="S12" s="57"/>
      <c r="T12" s="57"/>
      <c r="U12" s="57"/>
      <c r="V12" s="57"/>
      <c r="W12" s="57"/>
      <c r="X12" s="57"/>
      <c r="Y12" s="57"/>
      <c r="Z12" s="58"/>
      <c r="AA12" s="59"/>
      <c r="AB12" s="260"/>
      <c r="AC12" s="260"/>
      <c r="AD12" s="260"/>
    </row>
    <row r="13" spans="1:40" ht="15.75" customHeight="1">
      <c r="A13" s="209" t="s">
        <v>71</v>
      </c>
      <c r="B13" s="56">
        <f t="shared" si="0"/>
        <v>0</v>
      </c>
      <c r="C13" s="57"/>
      <c r="D13" s="57"/>
      <c r="E13" s="57"/>
      <c r="F13" s="57"/>
      <c r="G13" s="57"/>
      <c r="H13" s="57"/>
      <c r="I13" s="57"/>
      <c r="J13" s="57"/>
      <c r="K13" s="57"/>
      <c r="L13" s="57"/>
      <c r="M13" s="57"/>
      <c r="N13" s="57"/>
      <c r="O13" s="57"/>
      <c r="P13" s="57"/>
      <c r="Q13" s="57"/>
      <c r="R13" s="57"/>
      <c r="S13" s="57"/>
      <c r="T13" s="57"/>
      <c r="U13" s="57"/>
      <c r="V13" s="57"/>
      <c r="W13" s="57"/>
      <c r="X13" s="57"/>
      <c r="Y13" s="57"/>
      <c r="Z13" s="58"/>
    </row>
    <row r="14" spans="1:40" ht="15.75" customHeight="1">
      <c r="A14" s="210" t="s">
        <v>72</v>
      </c>
      <c r="B14" s="60">
        <f t="shared" si="0"/>
        <v>0</v>
      </c>
      <c r="C14" s="247"/>
      <c r="D14" s="247"/>
      <c r="E14" s="247"/>
      <c r="F14" s="247"/>
      <c r="G14" s="248"/>
      <c r="H14" s="61"/>
      <c r="I14" s="61"/>
      <c r="J14" s="61"/>
      <c r="K14" s="61"/>
      <c r="L14" s="61"/>
      <c r="M14" s="61"/>
      <c r="N14" s="61"/>
      <c r="O14" s="61"/>
      <c r="P14" s="61"/>
      <c r="Q14" s="61"/>
      <c r="R14" s="61"/>
      <c r="S14" s="61"/>
      <c r="T14" s="61"/>
      <c r="U14" s="61"/>
      <c r="V14" s="61"/>
      <c r="W14" s="61"/>
      <c r="X14" s="57"/>
      <c r="Y14" s="61"/>
      <c r="Z14" s="63"/>
      <c r="AA14" s="67"/>
    </row>
    <row r="15" spans="1:40" ht="15.75" customHeight="1">
      <c r="A15" s="337" t="s">
        <v>323</v>
      </c>
      <c r="B15" s="60">
        <f t="shared" si="0"/>
        <v>0</v>
      </c>
      <c r="C15" s="247"/>
      <c r="D15" s="247"/>
      <c r="E15" s="247"/>
      <c r="F15" s="247"/>
      <c r="G15" s="247"/>
      <c r="H15" s="61"/>
      <c r="I15" s="61"/>
      <c r="J15" s="61"/>
      <c r="K15" s="61"/>
      <c r="L15" s="61"/>
      <c r="M15" s="61"/>
      <c r="N15" s="61"/>
      <c r="O15" s="61"/>
      <c r="P15" s="61"/>
      <c r="Q15" s="61"/>
      <c r="R15" s="69"/>
      <c r="S15" s="61"/>
      <c r="T15" s="61"/>
      <c r="U15" s="61"/>
      <c r="V15" s="70"/>
      <c r="W15" s="61"/>
      <c r="X15" s="61"/>
      <c r="Y15" s="61"/>
      <c r="Z15" s="63"/>
    </row>
    <row r="16" spans="1:40" ht="15.75" customHeight="1">
      <c r="A16" s="209" t="s">
        <v>73</v>
      </c>
      <c r="B16" s="56">
        <f t="shared" si="0"/>
        <v>0</v>
      </c>
      <c r="C16" s="249"/>
      <c r="D16" s="249"/>
      <c r="E16" s="247"/>
      <c r="F16" s="248"/>
      <c r="G16" s="249"/>
      <c r="H16" s="62"/>
      <c r="I16" s="62"/>
      <c r="J16" s="62"/>
      <c r="K16" s="62"/>
      <c r="L16" s="62"/>
      <c r="M16" s="61"/>
      <c r="N16" s="62"/>
      <c r="O16" s="62"/>
      <c r="P16" s="62"/>
      <c r="Q16" s="62"/>
      <c r="R16" s="62"/>
      <c r="S16" s="62"/>
      <c r="T16" s="62"/>
      <c r="U16" s="65"/>
      <c r="V16" s="65"/>
      <c r="W16" s="65"/>
      <c r="X16" s="65"/>
      <c r="Y16" s="65"/>
      <c r="Z16" s="66"/>
      <c r="AA16" s="67"/>
    </row>
    <row r="17" spans="1:27" ht="15.75" customHeight="1">
      <c r="A17" s="209" t="s">
        <v>74</v>
      </c>
      <c r="B17" s="64">
        <f t="shared" si="0"/>
        <v>0</v>
      </c>
      <c r="C17" s="250"/>
      <c r="D17" s="248"/>
      <c r="E17" s="250"/>
      <c r="F17" s="338"/>
      <c r="G17" s="250"/>
      <c r="H17" s="57"/>
      <c r="I17" s="71"/>
      <c r="J17" s="71"/>
      <c r="K17" s="71"/>
      <c r="L17" s="57"/>
      <c r="M17" s="61"/>
      <c r="N17" s="57"/>
      <c r="O17" s="71"/>
      <c r="P17" s="65"/>
      <c r="Q17" s="65"/>
      <c r="R17" s="72"/>
      <c r="S17" s="65"/>
      <c r="T17" s="65"/>
      <c r="U17" s="71"/>
      <c r="V17" s="71"/>
      <c r="W17" s="71"/>
      <c r="X17" s="57"/>
      <c r="Y17" s="71"/>
      <c r="Z17" s="58"/>
    </row>
    <row r="18" spans="1:27" ht="15.75" customHeight="1">
      <c r="A18" s="339" t="s">
        <v>75</v>
      </c>
      <c r="B18" s="56">
        <f t="shared" si="0"/>
        <v>0</v>
      </c>
      <c r="C18" s="251"/>
      <c r="D18" s="251"/>
      <c r="E18" s="251"/>
      <c r="F18" s="251"/>
      <c r="G18" s="248"/>
      <c r="H18" s="73"/>
      <c r="I18" s="73"/>
      <c r="J18" s="73"/>
      <c r="K18" s="73"/>
      <c r="L18" s="73"/>
      <c r="M18" s="73"/>
      <c r="N18" s="73"/>
      <c r="O18" s="73"/>
      <c r="P18" s="73"/>
      <c r="Q18" s="73"/>
      <c r="R18" s="73"/>
      <c r="S18" s="73"/>
      <c r="T18" s="73"/>
      <c r="U18" s="251"/>
      <c r="V18" s="73"/>
      <c r="W18" s="73"/>
      <c r="X18" s="73"/>
      <c r="Y18" s="73"/>
      <c r="Z18" s="74"/>
    </row>
    <row r="19" spans="1:27" ht="15.75" customHeight="1">
      <c r="A19" s="209" t="s">
        <v>76</v>
      </c>
      <c r="B19" s="60">
        <f t="shared" si="0"/>
        <v>0</v>
      </c>
      <c r="C19" s="248"/>
      <c r="D19" s="248"/>
      <c r="E19" s="248"/>
      <c r="F19" s="248"/>
      <c r="G19" s="248"/>
      <c r="H19" s="57"/>
      <c r="I19" s="73"/>
      <c r="J19" s="57"/>
      <c r="K19" s="57"/>
      <c r="L19" s="57"/>
      <c r="M19" s="57"/>
      <c r="N19" s="57"/>
      <c r="O19" s="57"/>
      <c r="P19" s="57"/>
      <c r="Q19" s="57"/>
      <c r="R19" s="57"/>
      <c r="S19" s="57"/>
      <c r="T19" s="57"/>
      <c r="U19" s="57"/>
      <c r="V19" s="57"/>
      <c r="W19" s="57"/>
      <c r="X19" s="57"/>
      <c r="Y19" s="57"/>
      <c r="Z19" s="75"/>
    </row>
    <row r="20" spans="1:27" ht="15.75" customHeight="1">
      <c r="A20" s="209" t="s">
        <v>77</v>
      </c>
      <c r="B20" s="56">
        <f t="shared" si="0"/>
        <v>0</v>
      </c>
      <c r="C20" s="252"/>
      <c r="D20" s="252"/>
      <c r="E20" s="248"/>
      <c r="F20" s="248"/>
      <c r="G20" s="248"/>
      <c r="H20" s="57"/>
      <c r="I20" s="57"/>
      <c r="J20" s="57"/>
      <c r="K20" s="57"/>
      <c r="L20" s="57"/>
      <c r="M20" s="57"/>
      <c r="N20" s="57"/>
      <c r="O20" s="57"/>
      <c r="P20" s="57"/>
      <c r="Q20" s="57"/>
      <c r="R20" s="57"/>
      <c r="S20" s="57"/>
      <c r="T20" s="57"/>
      <c r="U20" s="76"/>
      <c r="V20" s="76"/>
      <c r="W20" s="76"/>
      <c r="X20" s="76"/>
      <c r="Y20" s="61"/>
      <c r="Z20" s="77"/>
    </row>
    <row r="21" spans="1:27" ht="15.75" customHeight="1">
      <c r="A21" s="209" t="s">
        <v>334</v>
      </c>
      <c r="B21" s="56">
        <f t="shared" si="0"/>
        <v>2</v>
      </c>
      <c r="C21" s="76">
        <v>1</v>
      </c>
      <c r="D21" s="76"/>
      <c r="E21" s="57">
        <v>1</v>
      </c>
      <c r="F21" s="57"/>
      <c r="G21" s="57"/>
      <c r="H21" s="57"/>
      <c r="I21" s="65"/>
      <c r="J21" s="65"/>
      <c r="K21" s="65"/>
      <c r="L21" s="65"/>
      <c r="M21" s="65"/>
      <c r="N21" s="65"/>
      <c r="O21" s="65"/>
      <c r="P21" s="57"/>
      <c r="Q21" s="57"/>
      <c r="R21" s="57"/>
      <c r="S21" s="57"/>
      <c r="T21" s="57"/>
      <c r="U21" s="76"/>
      <c r="V21" s="76"/>
      <c r="W21" s="76"/>
      <c r="X21" s="76"/>
      <c r="Y21" s="76"/>
      <c r="Z21" s="77"/>
    </row>
    <row r="22" spans="1:27" ht="15.75" customHeight="1">
      <c r="A22" s="209" t="s">
        <v>79</v>
      </c>
      <c r="B22" s="56">
        <f t="shared" si="0"/>
        <v>0</v>
      </c>
      <c r="C22" s="76"/>
      <c r="D22" s="76"/>
      <c r="E22" s="57"/>
      <c r="F22" s="57"/>
      <c r="G22" s="57"/>
      <c r="H22" s="57"/>
      <c r="I22" s="57"/>
      <c r="J22" s="57"/>
      <c r="K22" s="57"/>
      <c r="L22" s="57"/>
      <c r="M22" s="57"/>
      <c r="N22" s="57"/>
      <c r="O22" s="57"/>
      <c r="P22" s="57"/>
      <c r="Q22" s="57"/>
      <c r="R22" s="57"/>
      <c r="S22" s="57"/>
      <c r="T22" s="57"/>
      <c r="U22" s="76"/>
      <c r="V22" s="76"/>
      <c r="W22" s="76"/>
      <c r="X22" s="76"/>
      <c r="Y22" s="76"/>
      <c r="Z22" s="77"/>
    </row>
    <row r="23" spans="1:27" ht="15.75" customHeight="1">
      <c r="A23" s="209" t="s">
        <v>195</v>
      </c>
      <c r="B23" s="56">
        <f t="shared" si="0"/>
        <v>0</v>
      </c>
      <c r="C23" s="61"/>
      <c r="D23" s="61"/>
      <c r="E23" s="61"/>
      <c r="F23" s="61"/>
      <c r="G23" s="61"/>
      <c r="H23" s="61"/>
      <c r="I23" s="61"/>
      <c r="J23" s="61"/>
      <c r="K23" s="61"/>
      <c r="L23" s="61"/>
      <c r="M23" s="61"/>
      <c r="N23" s="61"/>
      <c r="O23" s="61"/>
      <c r="P23" s="61"/>
      <c r="Q23" s="61"/>
      <c r="R23" s="61"/>
      <c r="S23" s="61"/>
      <c r="T23" s="61"/>
      <c r="U23" s="61"/>
      <c r="V23" s="61"/>
      <c r="W23" s="61"/>
      <c r="X23" s="61"/>
      <c r="Y23" s="61"/>
      <c r="Z23" s="63"/>
    </row>
    <row r="24" spans="1:27" ht="27" thickBot="1">
      <c r="A24" s="340" t="s">
        <v>322</v>
      </c>
      <c r="B24" s="56">
        <f t="shared" si="0"/>
        <v>0</v>
      </c>
      <c r="C24" s="61"/>
      <c r="D24" s="61"/>
      <c r="E24" s="61"/>
      <c r="F24" s="61"/>
      <c r="G24" s="61"/>
      <c r="H24" s="61"/>
      <c r="I24" s="61"/>
      <c r="J24" s="61"/>
      <c r="K24" s="61"/>
      <c r="L24" s="61"/>
      <c r="M24" s="61"/>
      <c r="N24" s="61"/>
      <c r="O24" s="61"/>
      <c r="P24" s="61"/>
      <c r="Q24" s="61"/>
      <c r="R24" s="61"/>
      <c r="S24" s="61"/>
      <c r="T24" s="61"/>
      <c r="U24" s="61"/>
      <c r="V24" s="61"/>
      <c r="W24" s="61"/>
      <c r="X24" s="61"/>
      <c r="Y24" s="61"/>
      <c r="Z24" s="63"/>
    </row>
    <row r="25" spans="1:27" ht="15.75" customHeight="1" thickBot="1">
      <c r="A25" s="212" t="s">
        <v>80</v>
      </c>
      <c r="B25" s="52">
        <f t="shared" ref="B25:Q25" si="1">SUM(B26:B44)</f>
        <v>4</v>
      </c>
      <c r="C25" s="78">
        <f t="shared" si="1"/>
        <v>2</v>
      </c>
      <c r="D25" s="78">
        <f t="shared" si="1"/>
        <v>0</v>
      </c>
      <c r="E25" s="78">
        <f t="shared" si="1"/>
        <v>2</v>
      </c>
      <c r="F25" s="78">
        <f t="shared" si="1"/>
        <v>0</v>
      </c>
      <c r="G25" s="78">
        <f t="shared" si="1"/>
        <v>0</v>
      </c>
      <c r="H25" s="78">
        <f t="shared" si="1"/>
        <v>0</v>
      </c>
      <c r="I25" s="78">
        <f t="shared" si="1"/>
        <v>0</v>
      </c>
      <c r="J25" s="78">
        <f t="shared" si="1"/>
        <v>0</v>
      </c>
      <c r="K25" s="78">
        <f t="shared" si="1"/>
        <v>0</v>
      </c>
      <c r="L25" s="78">
        <f t="shared" si="1"/>
        <v>0</v>
      </c>
      <c r="M25" s="78">
        <f t="shared" si="1"/>
        <v>0</v>
      </c>
      <c r="N25" s="78">
        <f t="shared" si="1"/>
        <v>0</v>
      </c>
      <c r="O25" s="78">
        <f t="shared" si="1"/>
        <v>0</v>
      </c>
      <c r="P25" s="78">
        <f t="shared" si="1"/>
        <v>0</v>
      </c>
      <c r="Q25" s="78">
        <f t="shared" si="1"/>
        <v>0</v>
      </c>
      <c r="R25" s="78"/>
      <c r="S25" s="78">
        <f t="shared" ref="S25:Z25" si="2">SUM(S26:S44)</f>
        <v>0</v>
      </c>
      <c r="T25" s="78">
        <f t="shared" si="2"/>
        <v>0</v>
      </c>
      <c r="U25" s="78">
        <f t="shared" si="2"/>
        <v>0</v>
      </c>
      <c r="V25" s="243">
        <f t="shared" si="2"/>
        <v>0</v>
      </c>
      <c r="W25" s="78">
        <f t="shared" si="2"/>
        <v>0</v>
      </c>
      <c r="X25" s="243">
        <f t="shared" si="2"/>
        <v>0</v>
      </c>
      <c r="Y25" s="78">
        <f t="shared" si="2"/>
        <v>0</v>
      </c>
      <c r="Z25" s="244">
        <f t="shared" si="2"/>
        <v>0</v>
      </c>
      <c r="AA25" s="67">
        <f>SUM(C25:Z25)</f>
        <v>4</v>
      </c>
    </row>
    <row r="26" spans="1:27" ht="14.25" customHeight="1">
      <c r="A26" s="213" t="s">
        <v>81</v>
      </c>
      <c r="B26" s="60">
        <f t="shared" ref="B26:B44" si="3">SUM(C26:Z26)</f>
        <v>0</v>
      </c>
      <c r="C26" s="79"/>
      <c r="D26" s="79"/>
      <c r="E26" s="79"/>
      <c r="F26" s="79"/>
      <c r="G26" s="79"/>
      <c r="H26" s="79"/>
      <c r="I26" s="79"/>
      <c r="J26" s="79"/>
      <c r="K26" s="79"/>
      <c r="L26" s="79"/>
      <c r="M26" s="79"/>
      <c r="N26" s="79"/>
      <c r="O26" s="79"/>
      <c r="P26" s="79"/>
      <c r="Q26" s="79"/>
      <c r="R26" s="79"/>
      <c r="S26" s="79"/>
      <c r="T26" s="79"/>
      <c r="U26" s="79"/>
      <c r="V26" s="79"/>
      <c r="W26" s="79"/>
      <c r="X26" s="61"/>
      <c r="Y26" s="79"/>
      <c r="Z26" s="80"/>
      <c r="AA26" s="67"/>
    </row>
    <row r="27" spans="1:27" ht="14.25" customHeight="1">
      <c r="A27" s="68" t="s">
        <v>82</v>
      </c>
      <c r="B27" s="60">
        <f t="shared" si="3"/>
        <v>1</v>
      </c>
      <c r="C27" s="61"/>
      <c r="D27" s="61"/>
      <c r="E27" s="61">
        <v>1</v>
      </c>
      <c r="F27" s="61"/>
      <c r="G27" s="61"/>
      <c r="H27" s="61"/>
      <c r="I27" s="61"/>
      <c r="J27" s="61"/>
      <c r="K27" s="61"/>
      <c r="L27" s="61"/>
      <c r="M27" s="61"/>
      <c r="N27" s="61"/>
      <c r="O27" s="61"/>
      <c r="P27" s="61"/>
      <c r="Q27" s="61"/>
      <c r="R27" s="61"/>
      <c r="S27" s="61"/>
      <c r="T27" s="61"/>
      <c r="U27" s="61"/>
      <c r="V27" s="61"/>
      <c r="W27" s="61"/>
      <c r="X27" s="61"/>
      <c r="Y27" s="61"/>
      <c r="Z27" s="63"/>
      <c r="AA27" s="67"/>
    </row>
    <row r="28" spans="1:27" ht="14.25" customHeight="1">
      <c r="A28" s="55" t="s">
        <v>83</v>
      </c>
      <c r="B28" s="60">
        <f t="shared" si="3"/>
        <v>0</v>
      </c>
      <c r="C28" s="65"/>
      <c r="D28" s="65"/>
      <c r="E28" s="65"/>
      <c r="F28" s="65"/>
      <c r="G28" s="65"/>
      <c r="H28" s="65"/>
      <c r="I28" s="65"/>
      <c r="J28" s="65"/>
      <c r="K28" s="65"/>
      <c r="L28" s="65"/>
      <c r="M28" s="65"/>
      <c r="N28" s="65"/>
      <c r="O28" s="65"/>
      <c r="P28" s="65"/>
      <c r="Q28" s="65"/>
      <c r="R28" s="65"/>
      <c r="S28" s="65"/>
      <c r="T28" s="65"/>
      <c r="U28" s="65"/>
      <c r="V28" s="65"/>
      <c r="W28" s="65"/>
      <c r="X28" s="65"/>
      <c r="Y28" s="65"/>
      <c r="Z28" s="66"/>
    </row>
    <row r="29" spans="1:27" ht="14.25" customHeight="1">
      <c r="A29" s="55" t="s">
        <v>84</v>
      </c>
      <c r="B29" s="60">
        <f t="shared" si="3"/>
        <v>0</v>
      </c>
      <c r="C29" s="57"/>
      <c r="D29" s="57"/>
      <c r="E29" s="57"/>
      <c r="F29" s="57"/>
      <c r="G29" s="57"/>
      <c r="H29" s="57"/>
      <c r="I29" s="57"/>
      <c r="J29" s="57"/>
      <c r="K29" s="57"/>
      <c r="L29" s="57"/>
      <c r="M29" s="57"/>
      <c r="N29" s="57"/>
      <c r="O29" s="57"/>
      <c r="P29" s="57"/>
      <c r="Q29" s="57"/>
      <c r="R29" s="57"/>
      <c r="S29" s="57"/>
      <c r="T29" s="57"/>
      <c r="U29" s="57"/>
      <c r="V29" s="57"/>
      <c r="W29" s="57"/>
      <c r="X29" s="57"/>
      <c r="Y29" s="57"/>
      <c r="Z29" s="58"/>
    </row>
    <row r="30" spans="1:27" ht="14.25" customHeight="1">
      <c r="A30" s="55" t="s">
        <v>85</v>
      </c>
      <c r="B30" s="60">
        <f t="shared" si="3"/>
        <v>0</v>
      </c>
      <c r="C30" s="61"/>
      <c r="D30" s="61"/>
      <c r="E30" s="61"/>
      <c r="F30" s="61"/>
      <c r="G30" s="61"/>
      <c r="H30" s="61"/>
      <c r="I30" s="57"/>
      <c r="J30" s="61"/>
      <c r="K30" s="61"/>
      <c r="L30" s="61"/>
      <c r="M30" s="61"/>
      <c r="N30" s="61"/>
      <c r="O30" s="61"/>
      <c r="P30" s="61"/>
      <c r="Q30" s="61"/>
      <c r="R30" s="61"/>
      <c r="S30" s="61"/>
      <c r="T30" s="61"/>
      <c r="U30" s="61"/>
      <c r="V30" s="61"/>
      <c r="W30" s="61"/>
      <c r="X30" s="61"/>
      <c r="Y30" s="61"/>
      <c r="Z30" s="63"/>
    </row>
    <row r="31" spans="1:27" ht="14.25" customHeight="1">
      <c r="A31" s="55" t="s">
        <v>335</v>
      </c>
      <c r="B31" s="60">
        <f t="shared" si="3"/>
        <v>0</v>
      </c>
      <c r="C31" s="57"/>
      <c r="D31" s="57"/>
      <c r="E31" s="57"/>
      <c r="F31" s="57"/>
      <c r="G31" s="57"/>
      <c r="H31" s="57"/>
      <c r="I31" s="57"/>
      <c r="J31" s="57"/>
      <c r="K31" s="57"/>
      <c r="L31" s="57"/>
      <c r="M31" s="57"/>
      <c r="N31" s="57"/>
      <c r="O31" s="57"/>
      <c r="P31" s="57"/>
      <c r="Q31" s="57"/>
      <c r="R31" s="57"/>
      <c r="S31" s="57"/>
      <c r="T31" s="57"/>
      <c r="U31" s="57"/>
      <c r="V31" s="57"/>
      <c r="W31" s="57"/>
      <c r="X31" s="57"/>
      <c r="Y31" s="57"/>
      <c r="Z31" s="58"/>
    </row>
    <row r="32" spans="1:27" ht="14.25" customHeight="1">
      <c r="A32" s="55" t="s">
        <v>86</v>
      </c>
      <c r="B32" s="60">
        <f t="shared" si="3"/>
        <v>0</v>
      </c>
      <c r="C32" s="57"/>
      <c r="D32" s="57"/>
      <c r="E32" s="57"/>
      <c r="F32" s="57"/>
      <c r="G32" s="57"/>
      <c r="H32" s="57"/>
      <c r="I32" s="57"/>
      <c r="J32" s="57"/>
      <c r="K32" s="57"/>
      <c r="L32" s="57"/>
      <c r="M32" s="57"/>
      <c r="N32" s="57"/>
      <c r="O32" s="57"/>
      <c r="P32" s="57"/>
      <c r="Q32" s="57"/>
      <c r="R32" s="57"/>
      <c r="S32" s="57"/>
      <c r="T32" s="57"/>
      <c r="U32" s="57"/>
      <c r="V32" s="57"/>
      <c r="W32" s="57"/>
      <c r="X32" s="57"/>
      <c r="Y32" s="57"/>
      <c r="Z32" s="58"/>
    </row>
    <row r="33" spans="1:62" ht="14.25" customHeight="1">
      <c r="A33" s="55" t="s">
        <v>87</v>
      </c>
      <c r="B33" s="60">
        <f t="shared" si="3"/>
        <v>0</v>
      </c>
      <c r="C33" s="81"/>
      <c r="D33" s="81"/>
      <c r="E33" s="57"/>
      <c r="F33" s="57"/>
      <c r="G33" s="57"/>
      <c r="H33" s="57"/>
      <c r="I33" s="57"/>
      <c r="J33" s="57"/>
      <c r="K33" s="57"/>
      <c r="L33" s="57"/>
      <c r="M33" s="57"/>
      <c r="N33" s="57"/>
      <c r="O33" s="57"/>
      <c r="P33" s="57"/>
      <c r="Q33" s="57"/>
      <c r="R33" s="57"/>
      <c r="S33" s="57"/>
      <c r="T33" s="65"/>
      <c r="U33" s="81"/>
      <c r="V33" s="81"/>
      <c r="W33" s="81"/>
      <c r="X33" s="81"/>
      <c r="Y33" s="81"/>
      <c r="Z33" s="82"/>
    </row>
    <row r="34" spans="1:62" ht="14.25" customHeight="1">
      <c r="A34" s="211" t="s">
        <v>88</v>
      </c>
      <c r="B34" s="60">
        <f t="shared" si="3"/>
        <v>1</v>
      </c>
      <c r="C34" s="73"/>
      <c r="D34" s="73"/>
      <c r="E34" s="73">
        <v>1</v>
      </c>
      <c r="F34" s="73"/>
      <c r="G34" s="73"/>
      <c r="H34" s="73"/>
      <c r="I34" s="73"/>
      <c r="J34" s="73"/>
      <c r="K34" s="73"/>
      <c r="L34" s="73"/>
      <c r="M34" s="73"/>
      <c r="N34" s="73"/>
      <c r="O34" s="73"/>
      <c r="P34" s="73"/>
      <c r="Q34" s="251"/>
      <c r="R34" s="73"/>
      <c r="S34" s="73"/>
      <c r="T34" s="73"/>
      <c r="U34" s="73"/>
      <c r="V34" s="73"/>
      <c r="W34" s="73"/>
      <c r="X34" s="73"/>
      <c r="Y34" s="73"/>
      <c r="Z34" s="83"/>
    </row>
    <row r="35" spans="1:62" ht="14.25" customHeight="1">
      <c r="A35" s="217" t="s">
        <v>198</v>
      </c>
      <c r="B35" s="60">
        <f t="shared" si="3"/>
        <v>1</v>
      </c>
      <c r="C35" s="216">
        <v>1</v>
      </c>
      <c r="D35" s="216"/>
      <c r="E35" s="216"/>
      <c r="F35" s="216"/>
      <c r="G35" s="216"/>
      <c r="H35" s="216"/>
      <c r="I35" s="216"/>
      <c r="J35" s="216"/>
      <c r="K35" s="216"/>
      <c r="L35" s="216"/>
      <c r="M35" s="216"/>
      <c r="N35" s="216"/>
      <c r="O35" s="216"/>
      <c r="P35" s="216"/>
      <c r="Q35" s="216"/>
      <c r="R35" s="73"/>
      <c r="S35" s="73"/>
      <c r="T35" s="216"/>
      <c r="U35" s="216"/>
      <c r="V35" s="216"/>
      <c r="W35" s="216"/>
      <c r="X35" s="216"/>
      <c r="Y35" s="216"/>
      <c r="Z35" s="218"/>
    </row>
    <row r="36" spans="1:62" ht="14.25" customHeight="1">
      <c r="A36" s="68" t="s">
        <v>89</v>
      </c>
      <c r="B36" s="60">
        <f t="shared" si="3"/>
        <v>0</v>
      </c>
      <c r="C36" s="61"/>
      <c r="D36" s="61"/>
      <c r="E36" s="61"/>
      <c r="F36" s="61"/>
      <c r="G36" s="61"/>
      <c r="H36" s="61"/>
      <c r="I36" s="61"/>
      <c r="J36" s="61"/>
      <c r="K36" s="61"/>
      <c r="L36" s="61"/>
      <c r="M36" s="61"/>
      <c r="N36" s="61"/>
      <c r="O36" s="61"/>
      <c r="P36" s="61"/>
      <c r="Q36" s="61"/>
      <c r="R36" s="84"/>
      <c r="S36" s="84"/>
      <c r="T36" s="61"/>
      <c r="U36" s="61"/>
      <c r="V36" s="61"/>
      <c r="W36" s="61"/>
      <c r="X36" s="61"/>
      <c r="Y36" s="61"/>
      <c r="Z36" s="63"/>
      <c r="AA36" s="85"/>
      <c r="AC36" s="261"/>
      <c r="AD36" s="261"/>
      <c r="AE36" s="262"/>
      <c r="AF36" s="261"/>
      <c r="AG36" s="261"/>
      <c r="AH36" s="261"/>
      <c r="AI36" s="261"/>
      <c r="AJ36" s="261"/>
      <c r="AK36" s="261"/>
      <c r="AL36" s="261"/>
      <c r="AM36" s="261"/>
    </row>
    <row r="37" spans="1:62" ht="14.25" customHeight="1">
      <c r="A37" s="55" t="s">
        <v>336</v>
      </c>
      <c r="B37" s="64">
        <f t="shared" si="3"/>
        <v>0</v>
      </c>
      <c r="C37" s="57"/>
      <c r="D37" s="57"/>
      <c r="E37" s="57"/>
      <c r="F37" s="57"/>
      <c r="G37" s="57"/>
      <c r="H37" s="57"/>
      <c r="I37" s="57"/>
      <c r="J37" s="57"/>
      <c r="K37" s="57"/>
      <c r="L37" s="57"/>
      <c r="M37" s="57"/>
      <c r="N37" s="57"/>
      <c r="O37" s="57"/>
      <c r="P37" s="57"/>
      <c r="Q37" s="57"/>
      <c r="R37" s="61"/>
      <c r="S37" s="61"/>
      <c r="T37" s="57"/>
      <c r="U37" s="57"/>
      <c r="V37" s="57"/>
      <c r="W37" s="57"/>
      <c r="X37" s="57"/>
      <c r="Y37" s="57"/>
      <c r="Z37" s="58"/>
    </row>
    <row r="38" spans="1:62" ht="14.25" customHeight="1">
      <c r="A38" s="55" t="s">
        <v>91</v>
      </c>
      <c r="B38" s="86">
        <f t="shared" si="3"/>
        <v>1</v>
      </c>
      <c r="C38" s="57">
        <v>1</v>
      </c>
      <c r="D38" s="57"/>
      <c r="E38" s="57"/>
      <c r="F38" s="57"/>
      <c r="G38" s="57"/>
      <c r="H38" s="57"/>
      <c r="I38" s="57"/>
      <c r="J38" s="57"/>
      <c r="K38" s="57"/>
      <c r="L38" s="57"/>
      <c r="M38" s="57"/>
      <c r="N38" s="57"/>
      <c r="O38" s="57"/>
      <c r="P38" s="57"/>
      <c r="Q38" s="57"/>
      <c r="R38" s="57"/>
      <c r="S38" s="57"/>
      <c r="T38" s="57"/>
      <c r="U38" s="57"/>
      <c r="V38" s="57"/>
      <c r="W38" s="57"/>
      <c r="X38" s="57"/>
      <c r="Y38" s="57"/>
      <c r="Z38" s="58"/>
      <c r="AA38" s="87"/>
      <c r="AB38" s="261"/>
      <c r="AC38" s="261"/>
      <c r="AD38" s="261"/>
      <c r="AE38" s="261"/>
      <c r="AF38" s="261"/>
      <c r="AG38" s="261"/>
      <c r="AH38" s="261"/>
      <c r="AI38" s="261"/>
      <c r="AJ38" s="261"/>
      <c r="AK38" s="261"/>
      <c r="AL38" s="261"/>
      <c r="AM38" s="261"/>
    </row>
    <row r="39" spans="1:62" ht="14.25" customHeight="1">
      <c r="A39" s="55" t="s">
        <v>92</v>
      </c>
      <c r="B39" s="86">
        <f t="shared" si="3"/>
        <v>0</v>
      </c>
      <c r="C39" s="73"/>
      <c r="D39" s="73"/>
      <c r="E39" s="73"/>
      <c r="F39" s="73"/>
      <c r="G39" s="73"/>
      <c r="H39" s="73"/>
      <c r="I39" s="73"/>
      <c r="J39" s="73"/>
      <c r="K39" s="73"/>
      <c r="L39" s="73"/>
      <c r="M39" s="73"/>
      <c r="N39" s="73"/>
      <c r="O39" s="73"/>
      <c r="P39" s="73"/>
      <c r="Q39" s="73"/>
      <c r="R39" s="73"/>
      <c r="S39" s="73"/>
      <c r="T39" s="73"/>
      <c r="U39" s="73"/>
      <c r="V39" s="73"/>
      <c r="W39" s="73"/>
      <c r="X39" s="73"/>
      <c r="Y39" s="73"/>
      <c r="Z39" s="74"/>
    </row>
    <row r="40" spans="1:62" ht="14.25" customHeight="1">
      <c r="A40" s="55" t="s">
        <v>93</v>
      </c>
      <c r="B40" s="86">
        <f t="shared" si="3"/>
        <v>0</v>
      </c>
      <c r="C40" s="57"/>
      <c r="D40" s="57"/>
      <c r="E40" s="57"/>
      <c r="F40" s="57"/>
      <c r="G40" s="57"/>
      <c r="H40" s="57"/>
      <c r="I40" s="57"/>
      <c r="J40" s="57"/>
      <c r="K40" s="57"/>
      <c r="L40" s="57"/>
      <c r="M40" s="57"/>
      <c r="N40" s="57"/>
      <c r="O40" s="57"/>
      <c r="P40" s="65"/>
      <c r="Q40" s="65"/>
      <c r="R40" s="65"/>
      <c r="S40" s="65"/>
      <c r="T40" s="65"/>
      <c r="U40" s="57"/>
      <c r="V40" s="57"/>
      <c r="W40" s="57"/>
      <c r="X40" s="57"/>
      <c r="Y40" s="57"/>
      <c r="Z40" s="58"/>
    </row>
    <row r="41" spans="1:62" ht="14.25" customHeight="1">
      <c r="A41" s="55" t="s">
        <v>94</v>
      </c>
      <c r="B41" s="86">
        <f t="shared" si="3"/>
        <v>0</v>
      </c>
      <c r="C41" s="57"/>
      <c r="D41" s="57"/>
      <c r="E41" s="57"/>
      <c r="F41" s="57"/>
      <c r="G41" s="57"/>
      <c r="H41" s="57"/>
      <c r="I41" s="57"/>
      <c r="J41" s="57"/>
      <c r="K41" s="57"/>
      <c r="L41" s="57"/>
      <c r="M41" s="57"/>
      <c r="N41" s="57"/>
      <c r="O41" s="57"/>
      <c r="P41" s="65"/>
      <c r="Q41" s="65"/>
      <c r="R41" s="65"/>
      <c r="S41" s="65"/>
      <c r="T41" s="65"/>
      <c r="U41" s="57"/>
      <c r="V41" s="57"/>
      <c r="W41" s="57"/>
      <c r="X41" s="57"/>
      <c r="Y41" s="57"/>
      <c r="Z41" s="58"/>
    </row>
    <row r="42" spans="1:62" ht="14.25" customHeight="1">
      <c r="A42" s="55" t="s">
        <v>95</v>
      </c>
      <c r="B42" s="56">
        <f t="shared" si="3"/>
        <v>0</v>
      </c>
      <c r="C42" s="57"/>
      <c r="D42" s="57"/>
      <c r="E42" s="57"/>
      <c r="F42" s="57"/>
      <c r="G42" s="57"/>
      <c r="H42" s="57"/>
      <c r="I42" s="57"/>
      <c r="J42" s="57"/>
      <c r="K42" s="57"/>
      <c r="L42" s="57"/>
      <c r="M42" s="57"/>
      <c r="N42" s="57"/>
      <c r="O42" s="57"/>
      <c r="P42" s="57"/>
      <c r="Q42" s="57"/>
      <c r="R42" s="57"/>
      <c r="S42" s="57"/>
      <c r="T42" s="57"/>
      <c r="U42" s="57"/>
      <c r="V42" s="57"/>
      <c r="W42" s="57"/>
      <c r="X42" s="57"/>
      <c r="Y42" s="57"/>
      <c r="Z42" s="58"/>
    </row>
    <row r="43" spans="1:62" ht="14.25" customHeight="1">
      <c r="A43" s="88" t="s">
        <v>96</v>
      </c>
      <c r="B43" s="56">
        <f t="shared" si="3"/>
        <v>0</v>
      </c>
      <c r="C43" s="57"/>
      <c r="D43" s="57"/>
      <c r="E43" s="57"/>
      <c r="F43" s="57"/>
      <c r="G43" s="57"/>
      <c r="H43" s="57"/>
      <c r="I43" s="57"/>
      <c r="J43" s="57"/>
      <c r="K43" s="57"/>
      <c r="L43" s="57"/>
      <c r="M43" s="57"/>
      <c r="N43" s="57"/>
      <c r="O43" s="57"/>
      <c r="P43" s="57"/>
      <c r="Q43" s="57"/>
      <c r="R43" s="57"/>
      <c r="S43" s="57"/>
      <c r="T43" s="57"/>
      <c r="U43" s="57"/>
      <c r="V43" s="57"/>
      <c r="W43" s="57"/>
      <c r="X43" s="57"/>
      <c r="Y43" s="57"/>
      <c r="Z43" s="58"/>
    </row>
    <row r="44" spans="1:62" ht="14.25" customHeight="1" thickBot="1">
      <c r="A44" s="214" t="s">
        <v>199</v>
      </c>
      <c r="B44" s="89">
        <f t="shared" si="3"/>
        <v>0</v>
      </c>
      <c r="C44" s="90"/>
      <c r="D44" s="90"/>
      <c r="E44" s="90"/>
      <c r="F44" s="90"/>
      <c r="G44" s="90"/>
      <c r="H44" s="90"/>
      <c r="I44" s="90"/>
      <c r="J44" s="90"/>
      <c r="K44" s="90"/>
      <c r="L44" s="90"/>
      <c r="M44" s="90"/>
      <c r="N44" s="90"/>
      <c r="O44" s="90"/>
      <c r="P44" s="90"/>
      <c r="Q44" s="90"/>
      <c r="R44" s="90"/>
      <c r="S44" s="90"/>
      <c r="T44" s="90"/>
      <c r="U44" s="90"/>
      <c r="V44" s="90"/>
      <c r="W44" s="90"/>
      <c r="X44" s="90"/>
      <c r="Y44" s="90"/>
      <c r="Z44" s="91"/>
    </row>
    <row r="45" spans="1:62" s="92" customFormat="1" ht="9">
      <c r="B45" s="92" t="s">
        <v>97</v>
      </c>
      <c r="D45" s="92" t="s">
        <v>98</v>
      </c>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row>
    <row r="46" spans="1:62" s="93" customFormat="1" ht="9.75" customHeight="1">
      <c r="A46" s="93" t="s">
        <v>99</v>
      </c>
      <c r="B46" s="94"/>
      <c r="C46" s="94"/>
      <c r="D46" s="94"/>
      <c r="L46" s="93" t="s">
        <v>100</v>
      </c>
      <c r="P46" s="95" t="s">
        <v>101</v>
      </c>
      <c r="T46" s="93" t="s">
        <v>102</v>
      </c>
      <c r="W46" s="93" t="s">
        <v>103</v>
      </c>
      <c r="AB46" s="264"/>
      <c r="AC46" s="264"/>
      <c r="AD46" s="264"/>
      <c r="AE46" s="264"/>
      <c r="AF46" s="264"/>
      <c r="AG46" s="264"/>
      <c r="AH46" s="264"/>
      <c r="AI46" s="264"/>
      <c r="AJ46" s="264"/>
      <c r="AK46" s="264"/>
      <c r="AL46" s="264"/>
      <c r="AM46" s="264"/>
      <c r="AN46" s="264"/>
      <c r="AO46" s="264"/>
      <c r="AP46" s="264"/>
      <c r="AQ46" s="264"/>
      <c r="AR46" s="264"/>
      <c r="AS46" s="264"/>
      <c r="AT46" s="264"/>
      <c r="AU46" s="264"/>
      <c r="AV46" s="264"/>
      <c r="AW46" s="264"/>
      <c r="AX46" s="264"/>
      <c r="AY46" s="264"/>
      <c r="AZ46" s="264"/>
      <c r="BA46" s="264"/>
      <c r="BB46" s="264"/>
      <c r="BC46" s="264"/>
      <c r="BD46" s="264"/>
      <c r="BE46" s="264"/>
      <c r="BF46" s="264"/>
      <c r="BG46" s="264"/>
      <c r="BH46" s="264"/>
      <c r="BI46" s="264"/>
      <c r="BJ46" s="264"/>
    </row>
    <row r="47" spans="1:62" s="93" customFormat="1" ht="9.75" customHeight="1">
      <c r="A47" s="93" t="s">
        <v>104</v>
      </c>
      <c r="B47" s="93" t="s">
        <v>218</v>
      </c>
      <c r="E47" s="93" t="s">
        <v>105</v>
      </c>
      <c r="I47" s="93" t="s">
        <v>106</v>
      </c>
      <c r="L47" s="93" t="s">
        <v>107</v>
      </c>
      <c r="P47" s="93" t="s">
        <v>108</v>
      </c>
      <c r="T47" s="93" t="s">
        <v>109</v>
      </c>
      <c r="X47" s="93" t="s">
        <v>110</v>
      </c>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row>
    <row r="48" spans="1:62" s="93" customFormat="1" ht="9.75" customHeight="1">
      <c r="A48" s="93" t="s">
        <v>111</v>
      </c>
      <c r="B48" s="93" t="s">
        <v>112</v>
      </c>
      <c r="E48" s="93" t="s">
        <v>113</v>
      </c>
      <c r="I48" s="93" t="s">
        <v>114</v>
      </c>
      <c r="L48" s="93" t="s">
        <v>115</v>
      </c>
      <c r="P48" s="93" t="s">
        <v>116</v>
      </c>
      <c r="T48" s="93" t="s">
        <v>117</v>
      </c>
      <c r="X48" s="93" t="s">
        <v>118</v>
      </c>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row>
    <row r="49" spans="1:62" s="93" customFormat="1" ht="9.75" customHeight="1">
      <c r="A49" s="93" t="s">
        <v>119</v>
      </c>
      <c r="B49" s="93" t="s">
        <v>120</v>
      </c>
      <c r="E49" s="93" t="s">
        <v>121</v>
      </c>
      <c r="I49" s="93" t="s">
        <v>122</v>
      </c>
      <c r="L49" s="96" t="s">
        <v>123</v>
      </c>
      <c r="P49" s="97" t="s">
        <v>124</v>
      </c>
      <c r="T49" s="93" t="s">
        <v>125</v>
      </c>
      <c r="X49" s="93" t="s">
        <v>228</v>
      </c>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row>
    <row r="50" spans="1:62" s="93" customFormat="1" ht="9.75" customHeight="1">
      <c r="A50" s="93" t="s">
        <v>126</v>
      </c>
      <c r="B50" s="93" t="s">
        <v>127</v>
      </c>
      <c r="E50" s="93" t="s">
        <v>128</v>
      </c>
      <c r="I50" s="93" t="s">
        <v>129</v>
      </c>
      <c r="L50" s="93" t="s">
        <v>130</v>
      </c>
      <c r="P50" s="98" t="s">
        <v>131</v>
      </c>
      <c r="T50" s="97" t="s">
        <v>132</v>
      </c>
      <c r="X50" s="95" t="s">
        <v>133</v>
      </c>
      <c r="Y50" s="99"/>
      <c r="Z50" s="99"/>
      <c r="AB50" s="264"/>
      <c r="AC50" s="264"/>
      <c r="AD50" s="264"/>
      <c r="AE50" s="264"/>
      <c r="AF50" s="264"/>
      <c r="AG50" s="264"/>
      <c r="AH50" s="264"/>
      <c r="AI50" s="264"/>
      <c r="AJ50" s="264"/>
      <c r="AK50" s="264"/>
      <c r="AL50" s="264"/>
      <c r="AM50" s="264"/>
      <c r="AN50" s="264"/>
      <c r="AO50" s="264"/>
      <c r="AP50" s="264"/>
      <c r="AQ50" s="264"/>
      <c r="AR50" s="264"/>
      <c r="AS50" s="264"/>
      <c r="AT50" s="264"/>
      <c r="AU50" s="264"/>
      <c r="AV50" s="264"/>
      <c r="AW50" s="264"/>
      <c r="AX50" s="264"/>
      <c r="AY50" s="264"/>
      <c r="AZ50" s="264"/>
      <c r="BA50" s="264"/>
      <c r="BB50" s="264"/>
      <c r="BC50" s="264"/>
      <c r="BD50" s="264"/>
      <c r="BE50" s="264"/>
      <c r="BF50" s="264"/>
      <c r="BG50" s="264"/>
      <c r="BH50" s="264"/>
      <c r="BI50" s="264"/>
      <c r="BJ50" s="264"/>
    </row>
    <row r="51" spans="1:62" s="93" customFormat="1" ht="9.75" customHeight="1">
      <c r="A51" s="93" t="s">
        <v>200</v>
      </c>
      <c r="B51" s="93" t="s">
        <v>134</v>
      </c>
      <c r="E51" s="93" t="s">
        <v>135</v>
      </c>
      <c r="I51" s="93" t="s">
        <v>136</v>
      </c>
      <c r="L51" s="93" t="s">
        <v>137</v>
      </c>
      <c r="P51" s="98" t="s">
        <v>138</v>
      </c>
      <c r="T51" s="95" t="s">
        <v>139</v>
      </c>
      <c r="X51" s="99" t="s">
        <v>140</v>
      </c>
      <c r="Y51" s="99"/>
      <c r="AB51" s="264"/>
      <c r="AC51" s="264"/>
      <c r="AD51" s="264"/>
      <c r="AE51" s="264"/>
      <c r="AF51" s="264"/>
      <c r="AG51" s="264"/>
      <c r="AH51" s="264"/>
      <c r="AI51" s="264"/>
      <c r="AJ51" s="264"/>
      <c r="AK51" s="264"/>
      <c r="AL51" s="264"/>
      <c r="AM51" s="264"/>
      <c r="AN51" s="264"/>
      <c r="AO51" s="264"/>
      <c r="AP51" s="264"/>
      <c r="AQ51" s="264"/>
      <c r="AR51" s="264"/>
      <c r="AS51" s="264"/>
      <c r="AT51" s="264"/>
      <c r="AU51" s="264"/>
      <c r="AV51" s="264"/>
      <c r="AW51" s="264"/>
      <c r="AX51" s="264"/>
      <c r="AY51" s="264"/>
      <c r="AZ51" s="264"/>
      <c r="BA51" s="264"/>
      <c r="BB51" s="264"/>
      <c r="BC51" s="264"/>
      <c r="BD51" s="264"/>
      <c r="BE51" s="264"/>
      <c r="BF51" s="264"/>
      <c r="BG51" s="264"/>
      <c r="BH51" s="264"/>
      <c r="BI51" s="264"/>
      <c r="BJ51" s="264"/>
    </row>
    <row r="52" spans="1:62" s="93" customFormat="1" ht="9.75" customHeight="1">
      <c r="A52" s="93" t="s">
        <v>141</v>
      </c>
      <c r="B52" s="93" t="s">
        <v>142</v>
      </c>
      <c r="E52" s="93" t="s">
        <v>143</v>
      </c>
      <c r="I52" s="93" t="s">
        <v>144</v>
      </c>
      <c r="L52" s="93" t="s">
        <v>145</v>
      </c>
      <c r="P52" s="93" t="s">
        <v>146</v>
      </c>
      <c r="T52" s="93" t="s">
        <v>147</v>
      </c>
      <c r="W52" s="93" t="s">
        <v>148</v>
      </c>
      <c r="Y52" s="100"/>
      <c r="Z52" s="99"/>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64"/>
      <c r="BE52" s="264"/>
      <c r="BF52" s="264"/>
      <c r="BG52" s="264"/>
      <c r="BH52" s="264"/>
      <c r="BI52" s="264"/>
      <c r="BJ52" s="264"/>
    </row>
    <row r="53" spans="1:62" s="93" customFormat="1" ht="9.75" customHeight="1">
      <c r="A53" s="93" t="s">
        <v>149</v>
      </c>
      <c r="B53" s="93" t="s">
        <v>150</v>
      </c>
      <c r="E53" s="93" t="s">
        <v>151</v>
      </c>
      <c r="I53" s="93" t="s">
        <v>152</v>
      </c>
      <c r="L53" s="93" t="s">
        <v>153</v>
      </c>
      <c r="P53" s="97" t="s">
        <v>154</v>
      </c>
      <c r="T53" s="93" t="s">
        <v>155</v>
      </c>
      <c r="W53" s="93" t="s">
        <v>156</v>
      </c>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264"/>
      <c r="BE53" s="264"/>
      <c r="BF53" s="264"/>
      <c r="BG53" s="264"/>
      <c r="BH53" s="264"/>
      <c r="BI53" s="264"/>
      <c r="BJ53" s="264"/>
    </row>
    <row r="54" spans="1:62" s="93" customFormat="1" ht="9.75" customHeight="1">
      <c r="A54" s="93" t="s">
        <v>157</v>
      </c>
      <c r="B54" s="93" t="s">
        <v>158</v>
      </c>
      <c r="E54" s="93" t="s">
        <v>159</v>
      </c>
      <c r="I54" s="93" t="s">
        <v>160</v>
      </c>
      <c r="L54" s="93" t="s">
        <v>161</v>
      </c>
      <c r="P54" s="101" t="s">
        <v>162</v>
      </c>
      <c r="T54" s="93" t="s">
        <v>219</v>
      </c>
      <c r="X54" s="99" t="s">
        <v>163</v>
      </c>
      <c r="Y54" s="99"/>
      <c r="Z54" s="99"/>
      <c r="AB54" s="264"/>
      <c r="AC54" s="264"/>
      <c r="AD54" s="264"/>
      <c r="AE54" s="264"/>
      <c r="AF54" s="264"/>
      <c r="AG54" s="264"/>
      <c r="AH54" s="264"/>
      <c r="AI54" s="264"/>
      <c r="AJ54" s="264"/>
      <c r="AK54" s="264"/>
      <c r="AL54" s="264"/>
      <c r="AM54" s="264"/>
      <c r="AN54" s="264"/>
      <c r="AO54" s="264"/>
      <c r="AP54" s="264"/>
      <c r="AQ54" s="264"/>
      <c r="AR54" s="264"/>
      <c r="AS54" s="264"/>
      <c r="AT54" s="264"/>
      <c r="AU54" s="264"/>
      <c r="AV54" s="264"/>
      <c r="AW54" s="264"/>
      <c r="AX54" s="264"/>
      <c r="AY54" s="264"/>
      <c r="AZ54" s="264"/>
      <c r="BA54" s="264"/>
      <c r="BB54" s="264"/>
      <c r="BC54" s="264"/>
      <c r="BD54" s="264"/>
      <c r="BE54" s="264"/>
      <c r="BF54" s="264"/>
      <c r="BG54" s="264"/>
      <c r="BH54" s="264"/>
      <c r="BI54" s="264"/>
      <c r="BJ54" s="264"/>
    </row>
    <row r="55" spans="1:62" s="93" customFormat="1" ht="9.75" customHeight="1">
      <c r="A55" s="93" t="s">
        <v>164</v>
      </c>
      <c r="B55" s="93" t="s">
        <v>165</v>
      </c>
      <c r="E55" s="93" t="s">
        <v>166</v>
      </c>
      <c r="I55" s="93" t="s">
        <v>167</v>
      </c>
      <c r="L55" s="93" t="s">
        <v>168</v>
      </c>
      <c r="O55" s="93" t="s">
        <v>169</v>
      </c>
      <c r="X55" s="93" t="s">
        <v>170</v>
      </c>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4"/>
      <c r="BD55" s="264"/>
      <c r="BE55" s="264"/>
      <c r="BF55" s="264"/>
      <c r="BG55" s="264"/>
      <c r="BH55" s="264"/>
      <c r="BI55" s="264"/>
      <c r="BJ55" s="264"/>
    </row>
    <row r="56" spans="1:62" s="93" customFormat="1" ht="20.25" customHeight="1">
      <c r="AB56" s="264"/>
      <c r="AC56" s="264"/>
      <c r="AD56" s="264"/>
      <c r="AE56" s="264"/>
      <c r="AF56" s="264"/>
      <c r="AG56" s="264"/>
      <c r="AH56" s="264"/>
      <c r="AI56" s="264"/>
      <c r="AJ56" s="264"/>
      <c r="AK56" s="264"/>
      <c r="AL56" s="264"/>
      <c r="AM56" s="264"/>
      <c r="AN56" s="264"/>
      <c r="AO56" s="264"/>
      <c r="AP56" s="264"/>
      <c r="AQ56" s="264"/>
      <c r="AR56" s="264"/>
      <c r="AS56" s="264"/>
      <c r="AT56" s="264"/>
      <c r="AU56" s="264"/>
      <c r="AV56" s="264"/>
      <c r="AW56" s="264"/>
      <c r="AX56" s="264"/>
      <c r="AY56" s="264"/>
      <c r="AZ56" s="264"/>
      <c r="BA56" s="264"/>
      <c r="BB56" s="264"/>
      <c r="BC56" s="264"/>
      <c r="BD56" s="264"/>
      <c r="BE56" s="264"/>
      <c r="BF56" s="264"/>
      <c r="BG56" s="264"/>
      <c r="BH56" s="264"/>
      <c r="BI56" s="264"/>
      <c r="BJ56" s="264"/>
    </row>
  </sheetData>
  <pageMargins left="0.2" right="0.2" top="0.3" bottom="0.27" header="0.17" footer="0.16"/>
  <pageSetup scale="73" orientation="landscape" r:id="rId1"/>
  <headerFooter>
    <oddHeader>&amp;C&amp;"-,Bold"DEPARTAMENTO DE CORRECCION Y REHABILITACION</oddHeader>
    <oddFooter xml:space="preserve">&amp;L&amp;8Fuente: Informe de Recuento Diario,
Oficina de Control de Población&amp;R&amp;8Oficina de Desarrollo Prográmaticos
</oddFooter>
  </headerFooter>
</worksheet>
</file>

<file path=xl/worksheets/sheet7.xml><?xml version="1.0" encoding="utf-8"?>
<worksheet xmlns="http://schemas.openxmlformats.org/spreadsheetml/2006/main" xmlns:r="http://schemas.openxmlformats.org/officeDocument/2006/relationships">
  <dimension ref="A2:V54"/>
  <sheetViews>
    <sheetView workbookViewId="0">
      <selection sqref="A1:XFD1048576"/>
    </sheetView>
  </sheetViews>
  <sheetFormatPr defaultRowHeight="15"/>
  <cols>
    <col min="1" max="1" width="35.42578125" customWidth="1"/>
    <col min="2" max="2" width="6.5703125" bestFit="1" customWidth="1"/>
    <col min="3" max="3" width="6.28515625" customWidth="1"/>
    <col min="4" max="4" width="6.5703125" bestFit="1" customWidth="1"/>
    <col min="5" max="5" width="5.7109375" bestFit="1" customWidth="1"/>
    <col min="6" max="6" width="6.42578125" bestFit="1" customWidth="1"/>
    <col min="7" max="7" width="5.5703125" bestFit="1" customWidth="1"/>
    <col min="8" max="8" width="7" bestFit="1" customWidth="1"/>
    <col min="9" max="9" width="5.5703125" bestFit="1" customWidth="1"/>
    <col min="10" max="10" width="7" bestFit="1" customWidth="1"/>
    <col min="11" max="11" width="5.5703125" bestFit="1" customWidth="1"/>
    <col min="12" max="12" width="7" bestFit="1" customWidth="1"/>
    <col min="13" max="13" width="4.5703125" customWidth="1"/>
    <col min="14" max="14" width="7.28515625" customWidth="1"/>
    <col min="15" max="15" width="4.85546875" customWidth="1"/>
    <col min="16" max="16" width="5.5703125" bestFit="1" customWidth="1"/>
    <col min="17" max="17" width="4.5703125" customWidth="1"/>
    <col min="18" max="18" width="5.28515625" customWidth="1"/>
    <col min="19" max="19" width="5" customWidth="1"/>
    <col min="20" max="20" width="6.5703125" customWidth="1"/>
  </cols>
  <sheetData>
    <row r="2" spans="1:22">
      <c r="A2" s="1" t="s">
        <v>0</v>
      </c>
      <c r="B2" s="1"/>
      <c r="C2" s="1"/>
      <c r="D2" s="1"/>
      <c r="E2" s="1"/>
      <c r="F2" s="2"/>
      <c r="G2" s="2"/>
      <c r="H2" s="2"/>
      <c r="I2" s="2"/>
      <c r="J2" s="2"/>
      <c r="K2" s="2"/>
      <c r="L2" s="2"/>
      <c r="M2" s="2"/>
      <c r="N2" s="2"/>
      <c r="O2" s="2"/>
      <c r="P2" s="2"/>
      <c r="Q2" s="2"/>
      <c r="R2" s="2"/>
      <c r="S2" s="2"/>
      <c r="T2" s="2"/>
    </row>
    <row r="3" spans="1:22">
      <c r="A3" s="1" t="s">
        <v>1</v>
      </c>
      <c r="B3" s="2"/>
      <c r="C3" s="2"/>
      <c r="D3" s="2"/>
      <c r="E3" s="2"/>
      <c r="F3" s="2"/>
      <c r="G3" s="2"/>
      <c r="H3" s="2"/>
      <c r="I3" s="2"/>
      <c r="J3" s="2"/>
      <c r="K3" s="2"/>
      <c r="L3" s="2"/>
      <c r="M3" s="2"/>
      <c r="N3" s="2"/>
      <c r="O3" s="2"/>
      <c r="P3" s="2"/>
      <c r="Q3" s="2"/>
      <c r="R3" s="2"/>
      <c r="S3" s="2"/>
      <c r="T3" s="2"/>
    </row>
    <row r="4" spans="1:22" ht="15.75" thickBot="1">
      <c r="A4" s="9" t="s">
        <v>328</v>
      </c>
      <c r="B4" s="3"/>
      <c r="C4" s="3"/>
      <c r="D4" s="3"/>
      <c r="E4" s="3"/>
      <c r="F4" s="10"/>
      <c r="G4" s="3"/>
      <c r="H4" s="3"/>
      <c r="I4" s="3"/>
      <c r="J4" s="3"/>
      <c r="K4" s="3"/>
      <c r="L4" s="3"/>
      <c r="M4" s="3"/>
      <c r="N4" s="3"/>
      <c r="O4" s="3"/>
      <c r="P4" s="3"/>
      <c r="Q4" s="3"/>
      <c r="R4" s="3"/>
      <c r="S4" s="3"/>
      <c r="T4" s="3"/>
    </row>
    <row r="5" spans="1:22" ht="13.5" customHeight="1" thickBot="1">
      <c r="A5" s="4"/>
      <c r="B5" s="5"/>
      <c r="C5" s="5"/>
      <c r="D5" s="5"/>
      <c r="E5" s="5"/>
      <c r="F5" s="215"/>
      <c r="G5" s="5"/>
      <c r="H5" s="5"/>
      <c r="I5" s="5"/>
      <c r="J5" s="215"/>
      <c r="K5" s="5"/>
      <c r="L5" s="5"/>
      <c r="M5" s="381" t="s">
        <v>30</v>
      </c>
      <c r="N5" s="382"/>
      <c r="O5" s="382"/>
      <c r="P5" s="382"/>
      <c r="Q5" s="382"/>
      <c r="R5" s="383"/>
      <c r="S5" s="5"/>
      <c r="T5" s="5"/>
    </row>
    <row r="6" spans="1:22">
      <c r="A6" s="384" t="s">
        <v>2</v>
      </c>
      <c r="B6" s="11"/>
      <c r="C6" s="367" t="s">
        <v>4</v>
      </c>
      <c r="D6" s="11"/>
      <c r="E6" s="11"/>
      <c r="F6" s="11"/>
      <c r="G6" s="11"/>
      <c r="H6" s="12"/>
      <c r="I6" s="12"/>
      <c r="J6" s="12"/>
      <c r="K6" s="12"/>
      <c r="L6" s="12"/>
      <c r="M6" s="378" t="s">
        <v>31</v>
      </c>
      <c r="N6" s="12"/>
      <c r="O6" s="378" t="s">
        <v>32</v>
      </c>
      <c r="P6" s="345"/>
      <c r="Q6" s="378" t="s">
        <v>33</v>
      </c>
      <c r="R6" s="345"/>
      <c r="S6" s="378" t="s">
        <v>34</v>
      </c>
      <c r="T6" s="13"/>
    </row>
    <row r="7" spans="1:22" ht="15" customHeight="1">
      <c r="A7" s="385"/>
      <c r="B7" s="14" t="s">
        <v>3</v>
      </c>
      <c r="C7" s="368"/>
      <c r="D7" s="14" t="s">
        <v>5</v>
      </c>
      <c r="E7" s="14" t="s">
        <v>6</v>
      </c>
      <c r="F7" s="14" t="s">
        <v>7</v>
      </c>
      <c r="G7" s="15" t="s">
        <v>35</v>
      </c>
      <c r="H7" s="15" t="s">
        <v>36</v>
      </c>
      <c r="I7" s="15" t="s">
        <v>37</v>
      </c>
      <c r="J7" s="15" t="s">
        <v>36</v>
      </c>
      <c r="K7" s="15" t="s">
        <v>38</v>
      </c>
      <c r="L7" s="15" t="s">
        <v>36</v>
      </c>
      <c r="M7" s="379"/>
      <c r="N7" s="15" t="s">
        <v>36</v>
      </c>
      <c r="O7" s="379"/>
      <c r="P7" s="15" t="s">
        <v>36</v>
      </c>
      <c r="Q7" s="379"/>
      <c r="R7" s="15" t="s">
        <v>36</v>
      </c>
      <c r="S7" s="379"/>
      <c r="T7" s="16" t="s">
        <v>36</v>
      </c>
    </row>
    <row r="8" spans="1:22" ht="27" customHeight="1" thickBot="1">
      <c r="A8" s="386"/>
      <c r="B8" s="17"/>
      <c r="C8" s="369"/>
      <c r="D8" s="17"/>
      <c r="E8" s="17"/>
      <c r="F8" s="17"/>
      <c r="G8" s="17"/>
      <c r="H8" s="18"/>
      <c r="I8" s="18"/>
      <c r="J8" s="18"/>
      <c r="K8" s="18"/>
      <c r="L8" s="18"/>
      <c r="M8" s="380"/>
      <c r="N8" s="18"/>
      <c r="O8" s="380"/>
      <c r="P8" s="346"/>
      <c r="Q8" s="380"/>
      <c r="R8" s="346"/>
      <c r="S8" s="380"/>
      <c r="T8" s="19"/>
    </row>
    <row r="9" spans="1:22" s="7" customFormat="1" ht="19.5" customHeight="1">
      <c r="A9" s="224" t="s">
        <v>11</v>
      </c>
      <c r="B9" s="225">
        <f t="shared" ref="B9:G9" si="0">SUM(B10,B28)</f>
        <v>13708</v>
      </c>
      <c r="C9" s="225">
        <f t="shared" si="0"/>
        <v>559</v>
      </c>
      <c r="D9" s="225">
        <f t="shared" si="0"/>
        <v>11671.928571428572</v>
      </c>
      <c r="E9" s="225">
        <f t="shared" si="0"/>
        <v>2166.2857142857142</v>
      </c>
      <c r="F9" s="225">
        <f t="shared" si="0"/>
        <v>9505.6428571428587</v>
      </c>
      <c r="G9" s="225">
        <f t="shared" si="0"/>
        <v>3545.8571428571431</v>
      </c>
      <c r="H9" s="226">
        <f>G9/F9*100</f>
        <v>37.30265481405781</v>
      </c>
      <c r="I9" s="227">
        <f>SUM(I10,I28)</f>
        <v>3258.7857142857138</v>
      </c>
      <c r="J9" s="226">
        <f>I9/F9*100</f>
        <v>34.282644143704104</v>
      </c>
      <c r="K9" s="225">
        <f>SUM(K10,K28)</f>
        <v>1936.9999999999998</v>
      </c>
      <c r="L9" s="226">
        <f>K9/F9*100</f>
        <v>20.377369832956358</v>
      </c>
      <c r="M9" s="225">
        <f>SUM(M10,M28)</f>
        <v>3.7857142857142856</v>
      </c>
      <c r="N9" s="226">
        <f>M9/F9*100</f>
        <v>3.9825968034024897E-2</v>
      </c>
      <c r="O9" s="225">
        <f>SUM(O10,O28)</f>
        <v>161.57142857142856</v>
      </c>
      <c r="P9" s="226">
        <f>O9/F9*100</f>
        <v>1.699742258357817</v>
      </c>
      <c r="Q9" s="225">
        <f>SUM(Q10,Q28)</f>
        <v>287.64285714285711</v>
      </c>
      <c r="R9" s="226">
        <f>Q9/F9*100</f>
        <v>3.0260221372267591</v>
      </c>
      <c r="S9" s="225">
        <f>SUM(S10,S28)</f>
        <v>306.21428571428572</v>
      </c>
      <c r="T9" s="228">
        <f>S9/F9*100</f>
        <v>3.2213948106012213</v>
      </c>
    </row>
    <row r="10" spans="1:22" s="7" customFormat="1" ht="19.5" customHeight="1" thickBot="1">
      <c r="A10" s="229" t="s">
        <v>12</v>
      </c>
      <c r="B10" s="230">
        <f>SUM(B11:B27)</f>
        <v>6696</v>
      </c>
      <c r="C10" s="230">
        <f t="shared" ref="C10:S10" si="1">SUM(C11:C27)</f>
        <v>270</v>
      </c>
      <c r="D10" s="230">
        <f t="shared" si="1"/>
        <v>5639.2142857142871</v>
      </c>
      <c r="E10" s="230">
        <f t="shared" si="1"/>
        <v>849.71428571428578</v>
      </c>
      <c r="F10" s="230">
        <f t="shared" si="1"/>
        <v>4789.5000000000009</v>
      </c>
      <c r="G10" s="230">
        <f t="shared" si="1"/>
        <v>2051.4285714285716</v>
      </c>
      <c r="H10" s="231">
        <f>G10/F10*100</f>
        <v>42.831789778235127</v>
      </c>
      <c r="I10" s="230">
        <f t="shared" si="1"/>
        <v>1294.7142857142856</v>
      </c>
      <c r="J10" s="231">
        <f>I10/F10*100</f>
        <v>27.032347545971092</v>
      </c>
      <c r="K10" s="230">
        <f t="shared" si="1"/>
        <v>1164.3571428571427</v>
      </c>
      <c r="L10" s="231">
        <f>K10/F10*100</f>
        <v>24.310619957347164</v>
      </c>
      <c r="M10" s="230">
        <f t="shared" si="1"/>
        <v>0.42857142857142855</v>
      </c>
      <c r="N10" s="231">
        <f>M10/F10*100</f>
        <v>8.9481454968457774E-3</v>
      </c>
      <c r="O10" s="230">
        <f t="shared" si="1"/>
        <v>22.785714285714285</v>
      </c>
      <c r="P10" s="231">
        <f>O10/F10*100</f>
        <v>0.47574306891563378</v>
      </c>
      <c r="Q10" s="230">
        <f t="shared" si="1"/>
        <v>86.857142857142861</v>
      </c>
      <c r="R10" s="231">
        <f>Q10/F10*100</f>
        <v>1.8134908206940774</v>
      </c>
      <c r="S10" s="230">
        <f t="shared" si="1"/>
        <v>164.14285714285717</v>
      </c>
      <c r="T10" s="232">
        <f>S10/F10*100</f>
        <v>3.4271397252919336</v>
      </c>
      <c r="V10" s="253">
        <f>SUM(T10:U10,G10,I10,K10,M10,O10,Q10,S10)</f>
        <v>4788.1414254395786</v>
      </c>
    </row>
    <row r="11" spans="1:22" ht="19.5" customHeight="1">
      <c r="A11" s="219" t="s">
        <v>13</v>
      </c>
      <c r="B11" s="233">
        <f>SUM([1]PROMEDIO!B11)</f>
        <v>500</v>
      </c>
      <c r="C11" s="233">
        <f>SUM([1]PROMEDIO!C11)</f>
        <v>0</v>
      </c>
      <c r="D11" s="233">
        <f>SUM(E11:F11)</f>
        <v>432.28571428571428</v>
      </c>
      <c r="E11" s="233">
        <f>[1]RESUMEN!F10/[1]RESUMEN!$AO$48</f>
        <v>0</v>
      </c>
      <c r="F11" s="233">
        <f>[1]RESUMEN!I10/[1]RESUMEN!$AO$48</f>
        <v>432.28571428571428</v>
      </c>
      <c r="G11" s="233">
        <f>[1]RESUMEN!J10/[1]RESUMEN!$AO$48</f>
        <v>432.28571428571428</v>
      </c>
      <c r="H11" s="234">
        <f>G11/F11*100</f>
        <v>100</v>
      </c>
      <c r="I11" s="233">
        <f>[1]RESUMEN!L10/[1]RESUMEN!$AO$48</f>
        <v>0</v>
      </c>
      <c r="J11" s="234">
        <f>I11/F11*100</f>
        <v>0</v>
      </c>
      <c r="K11" s="233">
        <f>[1]RESUMEN!M10/[1]RESUMEN!$AO$48</f>
        <v>0</v>
      </c>
      <c r="L11" s="234">
        <f>K11/F11*100</f>
        <v>0</v>
      </c>
      <c r="M11" s="233">
        <f>[1]RESUMEN!O10/[1]RESUMEN!$AO$48</f>
        <v>0</v>
      </c>
      <c r="N11" s="234">
        <f>M11/F11*100</f>
        <v>0</v>
      </c>
      <c r="O11" s="233">
        <f>[1]RESUMEN!P10/[1]RESUMEN!$AO$48</f>
        <v>0</v>
      </c>
      <c r="P11" s="234">
        <f>O11/F11*100</f>
        <v>0</v>
      </c>
      <c r="Q11" s="233">
        <f>[1]RESUMEN!S10/[1]RESUMEN!$AO$48</f>
        <v>0</v>
      </c>
      <c r="R11" s="234">
        <f>Q11/F11*100</f>
        <v>0</v>
      </c>
      <c r="S11" s="233">
        <f>[1]RESUMEN!T10/[1]RESUMEN!$AO$48</f>
        <v>0</v>
      </c>
      <c r="T11" s="235">
        <f>S11/F11*100</f>
        <v>0</v>
      </c>
    </row>
    <row r="12" spans="1:22" ht="19.5" customHeight="1">
      <c r="A12" s="220" t="s">
        <v>201</v>
      </c>
      <c r="B12" s="233">
        <f>SUM([1]PROMEDIO!B12)</f>
        <v>450</v>
      </c>
      <c r="C12" s="233">
        <f>SUM([1]PROMEDIO!C12)</f>
        <v>54</v>
      </c>
      <c r="D12" s="233">
        <f t="shared" ref="D12:D48" si="2">SUM(E12:F12)</f>
        <v>242.5</v>
      </c>
      <c r="E12" s="233">
        <f>[1]RESUMEN!F11/[1]RESUMEN!$AO$48</f>
        <v>0</v>
      </c>
      <c r="F12" s="233">
        <f>[1]RESUMEN!I11/[1]RESUMEN!$AO$48</f>
        <v>242.5</v>
      </c>
      <c r="G12" s="233">
        <f>[1]RESUMEN!J11/[1]RESUMEN!$AO$48</f>
        <v>225.5</v>
      </c>
      <c r="H12" s="234">
        <f t="shared" ref="H12:H48" si="3">G12/F12*100</f>
        <v>92.989690721649481</v>
      </c>
      <c r="I12" s="233">
        <f>[1]RESUMEN!L11/[1]RESUMEN!$AO$48</f>
        <v>0</v>
      </c>
      <c r="J12" s="234">
        <f t="shared" ref="J12:J48" si="4">I12/F12*100</f>
        <v>0</v>
      </c>
      <c r="K12" s="233">
        <f>[1]RESUMEN!M11/[1]RESUMEN!$AO$48</f>
        <v>0</v>
      </c>
      <c r="L12" s="234">
        <f t="shared" ref="L12:L48" si="5">K12/F12*100</f>
        <v>0</v>
      </c>
      <c r="M12" s="233">
        <f>[1]RESUMEN!O11/[1]RESUMEN!$AO$48</f>
        <v>0</v>
      </c>
      <c r="N12" s="234">
        <f t="shared" ref="N12:N48" si="6">M12/F12*100</f>
        <v>0</v>
      </c>
      <c r="O12" s="233">
        <f>[1]RESUMEN!P11/[1]RESUMEN!$AO$48</f>
        <v>0</v>
      </c>
      <c r="P12" s="234">
        <f t="shared" ref="P12:P48" si="7">O12/F12*100</f>
        <v>0</v>
      </c>
      <c r="Q12" s="233">
        <f>[1]RESUMEN!S11/[1]RESUMEN!$AO$48</f>
        <v>0</v>
      </c>
      <c r="R12" s="234">
        <f t="shared" ref="R12:R48" si="8">Q12/F12*100</f>
        <v>0</v>
      </c>
      <c r="S12" s="233">
        <f>[1]RESUMEN!T11/[1]RESUMEN!$AO$48</f>
        <v>17</v>
      </c>
      <c r="T12" s="235">
        <f t="shared" ref="T12:T47" si="9">S12/F12*100</f>
        <v>7.0103092783505154</v>
      </c>
    </row>
    <row r="13" spans="1:22" ht="19.5" customHeight="1">
      <c r="A13" s="220" t="s">
        <v>202</v>
      </c>
      <c r="B13" s="233">
        <f>SUM([1]PROMEDIO!B13)</f>
        <v>36</v>
      </c>
      <c r="C13" s="233">
        <f>SUM([1]PROMEDIO!C13)</f>
        <v>0</v>
      </c>
      <c r="D13" s="233">
        <f t="shared" si="2"/>
        <v>32.928571428571431</v>
      </c>
      <c r="E13" s="233">
        <f>[1]RESUMEN!F12/[1]RESUMEN!$AO$48</f>
        <v>0</v>
      </c>
      <c r="F13" s="233">
        <f>[1]RESUMEN!I12/[1]RESUMEN!$AO$48</f>
        <v>32.928571428571431</v>
      </c>
      <c r="G13" s="233">
        <f>[1]RESUMEN!J12/[1]RESUMEN!$AO$48</f>
        <v>0</v>
      </c>
      <c r="H13" s="234">
        <f t="shared" si="3"/>
        <v>0</v>
      </c>
      <c r="I13" s="233">
        <f>[1]RESUMEN!L12/[1]RESUMEN!$AO$48</f>
        <v>0</v>
      </c>
      <c r="J13" s="234">
        <f t="shared" si="4"/>
        <v>0</v>
      </c>
      <c r="K13" s="233">
        <f>[1]RESUMEN!M12/[1]RESUMEN!$AO$48</f>
        <v>0</v>
      </c>
      <c r="L13" s="234">
        <f t="shared" si="5"/>
        <v>0</v>
      </c>
      <c r="M13" s="233">
        <f>[1]RESUMEN!O12/[1]RESUMEN!$AO$48</f>
        <v>0</v>
      </c>
      <c r="N13" s="234">
        <f t="shared" si="6"/>
        <v>0</v>
      </c>
      <c r="O13" s="233">
        <f>[1]RESUMEN!P12/[1]RESUMEN!$AO$48</f>
        <v>0</v>
      </c>
      <c r="P13" s="234">
        <f t="shared" si="7"/>
        <v>0</v>
      </c>
      <c r="Q13" s="233">
        <f>[1]RESUMEN!S12/[1]RESUMEN!$AO$48</f>
        <v>0</v>
      </c>
      <c r="R13" s="234">
        <f t="shared" si="8"/>
        <v>0</v>
      </c>
      <c r="S13" s="233">
        <f>[1]RESUMEN!T12/[1]RESUMEN!$AO$48</f>
        <v>32.928571428571431</v>
      </c>
      <c r="T13" s="235">
        <f t="shared" si="9"/>
        <v>100</v>
      </c>
    </row>
    <row r="14" spans="1:22" ht="19.5" customHeight="1">
      <c r="A14" s="220" t="s">
        <v>203</v>
      </c>
      <c r="B14" s="233">
        <f>SUM([1]PROMEDIO!B14)</f>
        <v>40</v>
      </c>
      <c r="C14" s="233">
        <f>SUM([1]PROMEDIO!C14)</f>
        <v>0</v>
      </c>
      <c r="D14" s="233">
        <f t="shared" si="2"/>
        <v>22.785714285714285</v>
      </c>
      <c r="E14" s="233">
        <f>[1]RESUMEN!F13/[1]RESUMEN!$AO$48</f>
        <v>0</v>
      </c>
      <c r="F14" s="233">
        <f>[1]RESUMEN!I13/[1]RESUMEN!$AO$48</f>
        <v>22.785714285714285</v>
      </c>
      <c r="G14" s="233">
        <f>[1]RESUMEN!J13/[1]RESUMEN!$AO$48</f>
        <v>22.785714285714285</v>
      </c>
      <c r="H14" s="234">
        <f t="shared" si="3"/>
        <v>100</v>
      </c>
      <c r="I14" s="233">
        <f>[1]RESUMEN!L13/[1]RESUMEN!$AO$48</f>
        <v>0</v>
      </c>
      <c r="J14" s="234">
        <f t="shared" si="4"/>
        <v>0</v>
      </c>
      <c r="K14" s="233">
        <f>[1]RESUMEN!M13/[1]RESUMEN!$AO$48</f>
        <v>0</v>
      </c>
      <c r="L14" s="234">
        <f t="shared" si="5"/>
        <v>0</v>
      </c>
      <c r="M14" s="233">
        <f>[1]RESUMEN!O13/[1]RESUMEN!$AO$48</f>
        <v>0</v>
      </c>
      <c r="N14" s="234">
        <f t="shared" si="6"/>
        <v>0</v>
      </c>
      <c r="O14" s="233">
        <f>[1]RESUMEN!P13/[1]RESUMEN!$AO$48</f>
        <v>0</v>
      </c>
      <c r="P14" s="234">
        <f t="shared" si="7"/>
        <v>0</v>
      </c>
      <c r="Q14" s="233">
        <f>[1]RESUMEN!S13/[1]RESUMEN!$AO$48</f>
        <v>0</v>
      </c>
      <c r="R14" s="234">
        <f t="shared" si="8"/>
        <v>0</v>
      </c>
      <c r="S14" s="233">
        <f>[1]RESUMEN!T13/[1]RESUMEN!$AO$48</f>
        <v>0</v>
      </c>
      <c r="T14" s="235">
        <f t="shared" si="9"/>
        <v>0</v>
      </c>
    </row>
    <row r="15" spans="1:22" ht="19.5" customHeight="1">
      <c r="A15" s="220" t="s">
        <v>204</v>
      </c>
      <c r="B15" s="233">
        <f>SUM([1]PROMEDIO!B15)</f>
        <v>68</v>
      </c>
      <c r="C15" s="233">
        <f>SUM([1]PROMEDIO!C15)</f>
        <v>0</v>
      </c>
      <c r="D15" s="233">
        <f t="shared" si="2"/>
        <v>34</v>
      </c>
      <c r="E15" s="233">
        <f>[1]RESUMEN!F14/[1]RESUMEN!$AO$48</f>
        <v>0</v>
      </c>
      <c r="F15" s="233">
        <f>[1]RESUMEN!I14/[1]RESUMEN!$AO$48</f>
        <v>34</v>
      </c>
      <c r="G15" s="233">
        <f>[1]RESUMEN!J14/[1]RESUMEN!$AO$48</f>
        <v>34</v>
      </c>
      <c r="H15" s="234">
        <f t="shared" si="3"/>
        <v>100</v>
      </c>
      <c r="I15" s="233">
        <f>[1]RESUMEN!L14/[1]RESUMEN!$AO$48</f>
        <v>0</v>
      </c>
      <c r="J15" s="234">
        <f t="shared" si="4"/>
        <v>0</v>
      </c>
      <c r="K15" s="233">
        <f>[1]RESUMEN!M14/[1]RESUMEN!$AO$48</f>
        <v>0</v>
      </c>
      <c r="L15" s="234">
        <f t="shared" si="5"/>
        <v>0</v>
      </c>
      <c r="M15" s="233">
        <f>[1]RESUMEN!O14/[1]RESUMEN!$AO$48</f>
        <v>0</v>
      </c>
      <c r="N15" s="234">
        <f t="shared" si="6"/>
        <v>0</v>
      </c>
      <c r="O15" s="233">
        <f>[1]RESUMEN!P14/[1]RESUMEN!$AO$48</f>
        <v>0</v>
      </c>
      <c r="P15" s="234">
        <f t="shared" si="7"/>
        <v>0</v>
      </c>
      <c r="Q15" s="233">
        <f>[1]RESUMEN!S14/[1]RESUMEN!$AO$48</f>
        <v>0</v>
      </c>
      <c r="R15" s="234">
        <f t="shared" si="8"/>
        <v>0</v>
      </c>
      <c r="S15" s="233">
        <f>[1]RESUMEN!T14/[1]RESUMEN!$AO$48</f>
        <v>0</v>
      </c>
      <c r="T15" s="235">
        <f t="shared" si="9"/>
        <v>0</v>
      </c>
    </row>
    <row r="16" spans="1:22" ht="19.5" customHeight="1">
      <c r="A16" s="220" t="s">
        <v>205</v>
      </c>
      <c r="B16" s="233">
        <f>SUM([1]PROMEDIO!B16)</f>
        <v>108</v>
      </c>
      <c r="C16" s="233">
        <f>SUM([1]PROMEDIO!C16)</f>
        <v>0</v>
      </c>
      <c r="D16" s="233">
        <f t="shared" si="2"/>
        <v>50.857142857142854</v>
      </c>
      <c r="E16" s="233">
        <f>[1]RESUMEN!F15/[1]RESUMEN!$AO$48</f>
        <v>35.857142857142854</v>
      </c>
      <c r="F16" s="233">
        <f>[1]RESUMEN!I15/[1]RESUMEN!$AO$48</f>
        <v>15</v>
      </c>
      <c r="G16" s="233">
        <f>[1]RESUMEN!J15/[1]RESUMEN!$AO$48</f>
        <v>3.7857142857142856</v>
      </c>
      <c r="H16" s="234">
        <f t="shared" si="3"/>
        <v>25.238095238095237</v>
      </c>
      <c r="I16" s="233">
        <f>[1]RESUMEN!L15/[1]RESUMEN!$AO$48</f>
        <v>3.6428571428571428</v>
      </c>
      <c r="J16" s="234">
        <f t="shared" si="4"/>
        <v>24.285714285714285</v>
      </c>
      <c r="K16" s="233">
        <f>[1]RESUMEN!M15/[1]RESUMEN!$AO$48</f>
        <v>2.9285714285714284</v>
      </c>
      <c r="L16" s="234">
        <f t="shared" si="5"/>
        <v>19.523809523809526</v>
      </c>
      <c r="M16" s="233">
        <f>[1]RESUMEN!O15/[1]RESUMEN!$AO$48</f>
        <v>0</v>
      </c>
      <c r="N16" s="234">
        <f t="shared" si="6"/>
        <v>0</v>
      </c>
      <c r="O16" s="233">
        <f>[1]RESUMEN!P15/[1]RESUMEN!$AO$48</f>
        <v>0</v>
      </c>
      <c r="P16" s="234">
        <f t="shared" si="7"/>
        <v>0</v>
      </c>
      <c r="Q16" s="233">
        <f>[1]RESUMEN!S15/[1]RESUMEN!$AO$48</f>
        <v>3.2857142857142856</v>
      </c>
      <c r="R16" s="234">
        <f t="shared" si="8"/>
        <v>21.904761904761905</v>
      </c>
      <c r="S16" s="233">
        <v>0</v>
      </c>
      <c r="T16" s="235">
        <f>S16/F16*100</f>
        <v>0</v>
      </c>
    </row>
    <row r="17" spans="1:22" ht="19.5" customHeight="1">
      <c r="A17" s="220" t="s">
        <v>220</v>
      </c>
      <c r="B17" s="233">
        <f>SUM([1]PROMEDIO!B17)</f>
        <v>705</v>
      </c>
      <c r="C17" s="233">
        <f>SUM([1]PROMEDIO!C17)</f>
        <v>8</v>
      </c>
      <c r="D17" s="233">
        <f t="shared" si="2"/>
        <v>677.85714285714289</v>
      </c>
      <c r="E17" s="233">
        <f>[1]RESUMEN!F16/[1]RESUMEN!$AO$48</f>
        <v>511.64285714285717</v>
      </c>
      <c r="F17" s="233">
        <f>[1]RESUMEN!I16/[1]RESUMEN!$AO$48</f>
        <v>166.21428571428572</v>
      </c>
      <c r="G17" s="233">
        <f>[1]RESUMEN!J16/[1]RESUMEN!$AO$48</f>
        <v>33.785714285714285</v>
      </c>
      <c r="H17" s="234">
        <f t="shared" si="3"/>
        <v>20.326600773528149</v>
      </c>
      <c r="I17" s="233">
        <f>[1]RESUMEN!L16/[1]RESUMEN!$AO$48</f>
        <v>13.071428571428571</v>
      </c>
      <c r="J17" s="234">
        <f t="shared" si="4"/>
        <v>7.8642028362698753</v>
      </c>
      <c r="K17" s="233">
        <f>[1]RESUMEN!M16/[1]RESUMEN!$AO$48</f>
        <v>15.428571428571429</v>
      </c>
      <c r="L17" s="234">
        <f t="shared" si="5"/>
        <v>9.2823377739578863</v>
      </c>
      <c r="M17" s="233">
        <f>[1]RESUMEN!O16/[1]RESUMEN!$AO$48</f>
        <v>0</v>
      </c>
      <c r="N17" s="234">
        <f t="shared" si="6"/>
        <v>0</v>
      </c>
      <c r="O17" s="233">
        <f>[1]RESUMEN!P16/[1]RESUMEN!$AO$48</f>
        <v>22.785714285714285</v>
      </c>
      <c r="P17" s="234">
        <f t="shared" si="7"/>
        <v>13.708637730984099</v>
      </c>
      <c r="Q17" s="233">
        <f>[1]RESUMEN!S16/[1]RESUMEN!$AO$48</f>
        <v>41</v>
      </c>
      <c r="R17" s="234">
        <f t="shared" si="8"/>
        <v>24.666953158573268</v>
      </c>
      <c r="S17" s="233">
        <f>[1]RESUMEN!T16/[1]RESUMEN!$AO$48</f>
        <v>40.142857142857146</v>
      </c>
      <c r="T17" s="235">
        <f t="shared" si="9"/>
        <v>24.151267726686719</v>
      </c>
    </row>
    <row r="18" spans="1:22" ht="19.5" customHeight="1">
      <c r="A18" s="220" t="s">
        <v>314</v>
      </c>
      <c r="B18" s="233">
        <f>SUM([1]PROMEDIO!B18)</f>
        <v>404</v>
      </c>
      <c r="C18" s="233">
        <f>SUM([1]PROMEDIO!C18)</f>
        <v>2</v>
      </c>
      <c r="D18" s="233">
        <f t="shared" si="2"/>
        <v>330.64285714285711</v>
      </c>
      <c r="E18" s="233">
        <f>[1]RESUMEN!F17/[1]RESUMEN!$AO$48</f>
        <v>13.285714285714286</v>
      </c>
      <c r="F18" s="233">
        <f>[1]RESUMEN!I17/[1]RESUMEN!$AO$48</f>
        <v>317.35714285714283</v>
      </c>
      <c r="G18" s="233">
        <f>[1]RESUMEN!J17/[1]RESUMEN!$AO$48</f>
        <v>202.64285714285714</v>
      </c>
      <c r="H18" s="234">
        <f t="shared" si="3"/>
        <v>63.853252306999778</v>
      </c>
      <c r="I18" s="233">
        <f>[1]RESUMEN!L17/[1]RESUMEN!$AO$48</f>
        <v>92.428571428571431</v>
      </c>
      <c r="J18" s="234">
        <f t="shared" si="4"/>
        <v>29.124465451271664</v>
      </c>
      <c r="K18" s="233">
        <f>[1]RESUMEN!M17/[1]RESUMEN!$AO$48</f>
        <v>7.2857142857142856</v>
      </c>
      <c r="L18" s="234">
        <f t="shared" si="5"/>
        <v>2.2957461174881835</v>
      </c>
      <c r="M18" s="233">
        <f>[1]RESUMEN!O17/[1]RESUMEN!$AO$48</f>
        <v>0.42857142857142855</v>
      </c>
      <c r="N18" s="234">
        <f t="shared" si="6"/>
        <v>0.13504388926401081</v>
      </c>
      <c r="O18" s="233">
        <v>0</v>
      </c>
      <c r="P18" s="234">
        <f t="shared" si="7"/>
        <v>0</v>
      </c>
      <c r="Q18" s="233">
        <f>[1]RESUMEN!S17/[1]RESUMEN!$AO$48</f>
        <v>11.285714285714286</v>
      </c>
      <c r="R18" s="234">
        <f t="shared" si="8"/>
        <v>3.5561557506189514</v>
      </c>
      <c r="S18" s="233">
        <f>[1]RESUMEN!T17/[1]RESUMEN!$AO$48</f>
        <v>0</v>
      </c>
      <c r="T18" s="235">
        <f t="shared" si="9"/>
        <v>0</v>
      </c>
    </row>
    <row r="19" spans="1:22" ht="19.5" customHeight="1">
      <c r="A19" s="220" t="s">
        <v>221</v>
      </c>
      <c r="B19" s="233">
        <f>SUM([1]PROMEDIO!B19)</f>
        <v>292</v>
      </c>
      <c r="C19" s="233">
        <f>SUM([1]PROMEDIO!C19)</f>
        <v>3</v>
      </c>
      <c r="D19" s="233">
        <f t="shared" si="2"/>
        <v>285.78571428571428</v>
      </c>
      <c r="E19" s="233">
        <f>[1]RESUMEN!F18/[1]RESUMEN!$AO$48</f>
        <v>0</v>
      </c>
      <c r="F19" s="233">
        <f>[1]RESUMEN!I18/[1]RESUMEN!$AO$48</f>
        <v>285.78571428571428</v>
      </c>
      <c r="G19" s="233">
        <f>[1]RESUMEN!J18/[1]RESUMEN!$AO$48</f>
        <v>0</v>
      </c>
      <c r="H19" s="234">
        <f t="shared" si="3"/>
        <v>0</v>
      </c>
      <c r="I19" s="233">
        <f>[1]RESUMEN!L18/[1]RESUMEN!$AO$48</f>
        <v>1</v>
      </c>
      <c r="J19" s="234">
        <f t="shared" si="4"/>
        <v>0.34991252186953264</v>
      </c>
      <c r="K19" s="233">
        <f>[1]RESUMEN!M18/[1]RESUMEN!$AO$48</f>
        <v>284.78571428571428</v>
      </c>
      <c r="L19" s="234">
        <f t="shared" si="5"/>
        <v>99.650087478130473</v>
      </c>
      <c r="M19" s="233">
        <f>[1]RESUMEN!O18/[1]RESUMEN!$AO$48</f>
        <v>0</v>
      </c>
      <c r="N19" s="234">
        <f t="shared" si="6"/>
        <v>0</v>
      </c>
      <c r="O19" s="233">
        <f>[1]RESUMEN!P18/[1]RESUMEN!$AO$48</f>
        <v>0</v>
      </c>
      <c r="P19" s="234">
        <f t="shared" si="7"/>
        <v>0</v>
      </c>
      <c r="Q19" s="233">
        <f>[1]RESUMEN!S18/[1]RESUMEN!$AO$48</f>
        <v>0</v>
      </c>
      <c r="R19" s="234">
        <f t="shared" si="8"/>
        <v>0</v>
      </c>
      <c r="S19" s="233">
        <f>[1]RESUMEN!T18/[1]RESUMEN!$AO$48</f>
        <v>0</v>
      </c>
      <c r="T19" s="235">
        <f t="shared" si="9"/>
        <v>0</v>
      </c>
    </row>
    <row r="20" spans="1:22" ht="19.5" customHeight="1">
      <c r="A20" s="220" t="s">
        <v>206</v>
      </c>
      <c r="B20" s="233">
        <f>SUM([1]PROMEDIO!B20)</f>
        <v>1414</v>
      </c>
      <c r="C20" s="233">
        <f>SUM([1]PROMEDIO!C20)</f>
        <v>0</v>
      </c>
      <c r="D20" s="233">
        <f t="shared" si="2"/>
        <v>1234.3571428571429</v>
      </c>
      <c r="E20" s="233">
        <f>[1]RESUMEN!F19/[1]RESUMEN!$AO$48</f>
        <v>194</v>
      </c>
      <c r="F20" s="233">
        <f>[1]RESUMEN!I19/[1]RESUMEN!$AO$48</f>
        <v>1040.3571428571429</v>
      </c>
      <c r="G20" s="233">
        <f>[1]RESUMEN!J19/[1]RESUMEN!$AO$48</f>
        <v>365.57142857142856</v>
      </c>
      <c r="H20" s="234">
        <f t="shared" si="3"/>
        <v>35.139031925849636</v>
      </c>
      <c r="I20" s="233">
        <f>[1]RESUMEN!L19/[1]RESUMEN!$AO$48</f>
        <v>584.64285714285711</v>
      </c>
      <c r="J20" s="234">
        <f t="shared" si="4"/>
        <v>56.196361139718498</v>
      </c>
      <c r="K20" s="233">
        <f>[1]RESUMEN!M19/[1]RESUMEN!$AO$48</f>
        <v>3</v>
      </c>
      <c r="L20" s="234">
        <f t="shared" si="5"/>
        <v>0.28836251287332643</v>
      </c>
      <c r="M20" s="233">
        <f>[1]RESUMEN!O19/[1]RESUMEN!$AO$48</f>
        <v>0</v>
      </c>
      <c r="N20" s="234">
        <f t="shared" si="6"/>
        <v>0</v>
      </c>
      <c r="O20" s="233">
        <f>[1]RESUMEN!P19/[1]RESUMEN!$AO$48</f>
        <v>0</v>
      </c>
      <c r="P20" s="234">
        <f t="shared" si="7"/>
        <v>0</v>
      </c>
      <c r="Q20" s="233">
        <f>[1]RESUMEN!S19/[1]RESUMEN!$AO$48</f>
        <v>15.571428571428571</v>
      </c>
      <c r="R20" s="234">
        <f t="shared" si="8"/>
        <v>1.4967387572948849</v>
      </c>
      <c r="S20" s="233">
        <f>[1]RESUMEN!T19/[1]RESUMEN!$AO$48</f>
        <v>71.571428571428569</v>
      </c>
      <c r="T20" s="235">
        <f t="shared" si="9"/>
        <v>6.879505664263645</v>
      </c>
    </row>
    <row r="21" spans="1:22" ht="19.5" customHeight="1">
      <c r="A21" s="221" t="s">
        <v>14</v>
      </c>
      <c r="B21" s="233">
        <f>SUM([1]PROMEDIO!B21)</f>
        <v>516</v>
      </c>
      <c r="C21" s="233">
        <f>SUM([1]PROMEDIO!C21)</f>
        <v>47</v>
      </c>
      <c r="D21" s="233">
        <f t="shared" si="2"/>
        <v>451.14285714285717</v>
      </c>
      <c r="E21" s="233">
        <f>[1]RESUMEN!F20/[1]RESUMEN!$AO$48</f>
        <v>0</v>
      </c>
      <c r="F21" s="233">
        <f>[1]RESUMEN!I20/[1]RESUMEN!$AO$48</f>
        <v>451.14285714285717</v>
      </c>
      <c r="G21" s="233">
        <f>[1]RESUMEN!J20/[1]RESUMEN!$AO$48</f>
        <v>215.14285714285714</v>
      </c>
      <c r="H21" s="234">
        <f t="shared" si="3"/>
        <v>47.688410386320449</v>
      </c>
      <c r="I21" s="233">
        <f>[1]RESUMEN!L20/[1]RESUMEN!$AO$48</f>
        <v>200.78571428571428</v>
      </c>
      <c r="J21" s="234">
        <f t="shared" si="4"/>
        <v>44.506016466117792</v>
      </c>
      <c r="K21" s="233">
        <f>[1]RESUMEN!M20/[1]RESUMEN!$AO$48</f>
        <v>34.857142857142854</v>
      </c>
      <c r="L21" s="234">
        <f t="shared" si="5"/>
        <v>7.7264091196960099</v>
      </c>
      <c r="M21" s="233">
        <f>[1]RESUMEN!O20/[1]RESUMEN!$AO$48</f>
        <v>0</v>
      </c>
      <c r="N21" s="234">
        <f t="shared" si="6"/>
        <v>0</v>
      </c>
      <c r="O21" s="233">
        <f>[1]RESUMEN!P20/[1]RESUMEN!$AO$48</f>
        <v>0</v>
      </c>
      <c r="P21" s="234">
        <f t="shared" si="7"/>
        <v>0</v>
      </c>
      <c r="Q21" s="233">
        <f>[1]RESUMEN!S20/[1]RESUMEN!$AO$48</f>
        <v>0.2857142857142857</v>
      </c>
      <c r="R21" s="234">
        <f t="shared" si="8"/>
        <v>6.3331222292590236E-2</v>
      </c>
      <c r="S21" s="233">
        <f>[1]RESUMEN!T20/[1]RESUMEN!$AO$48</f>
        <v>7.1428571428571425E-2</v>
      </c>
      <c r="T21" s="235">
        <f t="shared" si="9"/>
        <v>1.5832805573147559E-2</v>
      </c>
    </row>
    <row r="22" spans="1:22" ht="19.5" customHeight="1">
      <c r="A22" s="221" t="s">
        <v>15</v>
      </c>
      <c r="B22" s="233">
        <f>SUM([1]PROMEDIO!B22)</f>
        <v>320</v>
      </c>
      <c r="C22" s="233">
        <f>SUM([1]PROMEDIO!C22)</f>
        <v>82</v>
      </c>
      <c r="D22" s="233">
        <f t="shared" si="2"/>
        <v>229.42857142857142</v>
      </c>
      <c r="E22" s="233">
        <f>[1]RESUMEN!F21/[1]RESUMEN!$AO$48</f>
        <v>0</v>
      </c>
      <c r="F22" s="233">
        <f>[1]RESUMEN!I21/[1]RESUMEN!$AO$48</f>
        <v>229.42857142857142</v>
      </c>
      <c r="G22" s="233">
        <f>[1]RESUMEN!J21/[1]RESUMEN!$AO$48</f>
        <v>152.28571428571428</v>
      </c>
      <c r="H22" s="234">
        <f t="shared" si="3"/>
        <v>66.376089663760894</v>
      </c>
      <c r="I22" s="233">
        <f>[1]RESUMEN!L21/[1]RESUMEN!$AO$48</f>
        <v>77.142857142857139</v>
      </c>
      <c r="J22" s="234">
        <f t="shared" si="4"/>
        <v>33.623910336239106</v>
      </c>
      <c r="K22" s="233">
        <f>[1]RESUMEN!M21/[1]RESUMEN!$AO$48</f>
        <v>0</v>
      </c>
      <c r="L22" s="234">
        <f t="shared" si="5"/>
        <v>0</v>
      </c>
      <c r="M22" s="233">
        <f>[1]RESUMEN!O21/[1]RESUMEN!$AO$48</f>
        <v>0</v>
      </c>
      <c r="N22" s="234">
        <f t="shared" si="6"/>
        <v>0</v>
      </c>
      <c r="O22" s="233">
        <f>[1]RESUMEN!P21/[1]RESUMEN!$AO$48</f>
        <v>0</v>
      </c>
      <c r="P22" s="234">
        <f t="shared" si="7"/>
        <v>0</v>
      </c>
      <c r="Q22" s="233">
        <f>[1]RESUMEN!S21/[1]RESUMEN!$AO$48</f>
        <v>0</v>
      </c>
      <c r="R22" s="234">
        <f t="shared" si="8"/>
        <v>0</v>
      </c>
      <c r="S22" s="233">
        <f>[1]RESUMEN!T21/[1]RESUMEN!$AO$48</f>
        <v>0</v>
      </c>
      <c r="T22" s="235">
        <f t="shared" si="9"/>
        <v>0</v>
      </c>
    </row>
    <row r="23" spans="1:22" ht="19.5" customHeight="1">
      <c r="A23" s="221" t="s">
        <v>16</v>
      </c>
      <c r="B23" s="233">
        <f>SUM([1]PROMEDIO!B23)</f>
        <v>296</v>
      </c>
      <c r="C23" s="233">
        <f>SUM([1]PROMEDIO!C23)</f>
        <v>9</v>
      </c>
      <c r="D23" s="233">
        <f t="shared" si="2"/>
        <v>278.21428571428572</v>
      </c>
      <c r="E23" s="233">
        <f>[1]RESUMEN!F22/[1]RESUMEN!$AO$48</f>
        <v>0</v>
      </c>
      <c r="F23" s="233">
        <f>[1]RESUMEN!I22/[1]RESUMEN!$AO$48</f>
        <v>278.21428571428572</v>
      </c>
      <c r="G23" s="233">
        <v>0</v>
      </c>
      <c r="H23" s="234">
        <f t="shared" si="3"/>
        <v>0</v>
      </c>
      <c r="I23" s="233">
        <f>[1]RESUMEN!L22/[1]RESUMEN!$AO$48</f>
        <v>1.4285714285714286</v>
      </c>
      <c r="J23" s="234">
        <f t="shared" si="4"/>
        <v>0.51347881899871628</v>
      </c>
      <c r="K23" s="233">
        <f>[1]RESUMEN!M22/[1]RESUMEN!$AO$48</f>
        <v>276.78571428571428</v>
      </c>
      <c r="L23" s="234">
        <f t="shared" si="5"/>
        <v>99.48652118100128</v>
      </c>
      <c r="M23" s="233">
        <f>[1]RESUMEN!O22/[1]RESUMEN!$AO$48</f>
        <v>0</v>
      </c>
      <c r="N23" s="234">
        <f t="shared" si="6"/>
        <v>0</v>
      </c>
      <c r="O23" s="233">
        <f>[1]RESUMEN!P22/[1]RESUMEN!$AO$48</f>
        <v>0</v>
      </c>
      <c r="P23" s="234">
        <f t="shared" si="7"/>
        <v>0</v>
      </c>
      <c r="Q23" s="233">
        <f>[1]RESUMEN!S22/[1]RESUMEN!$AO$48</f>
        <v>0</v>
      </c>
      <c r="R23" s="234">
        <f t="shared" si="8"/>
        <v>0</v>
      </c>
      <c r="S23" s="233">
        <f>[1]RESUMEN!T22/[1]RESUMEN!$AO$48</f>
        <v>0</v>
      </c>
      <c r="T23" s="235">
        <f t="shared" si="9"/>
        <v>0</v>
      </c>
    </row>
    <row r="24" spans="1:22" ht="19.5" customHeight="1">
      <c r="A24" s="222" t="s">
        <v>17</v>
      </c>
      <c r="B24" s="233">
        <f>SUM([1]PROMEDIO!B24)</f>
        <v>516</v>
      </c>
      <c r="C24" s="233">
        <f>SUM([1]PROMEDIO!C24)</f>
        <v>3</v>
      </c>
      <c r="D24" s="233">
        <f t="shared" si="2"/>
        <v>497.28571428571428</v>
      </c>
      <c r="E24" s="233">
        <f>[1]RESUMEN!F23/[1]RESUMEN!$AO$48</f>
        <v>0</v>
      </c>
      <c r="F24" s="233">
        <f>[1]RESUMEN!I23/[1]RESUMEN!$AO$48</f>
        <v>497.28571428571428</v>
      </c>
      <c r="G24" s="233">
        <f>[1]RESUMEN!J23/[1]RESUMEN!$AO$48</f>
        <v>246.42857142857142</v>
      </c>
      <c r="H24" s="234">
        <f t="shared" si="3"/>
        <v>49.554725653547834</v>
      </c>
      <c r="I24" s="233">
        <f>[1]RESUMEN!L23/[1]RESUMEN!$AO$48</f>
        <v>244.64285714285714</v>
      </c>
      <c r="J24" s="234">
        <f t="shared" si="4"/>
        <v>49.195633438667052</v>
      </c>
      <c r="K24" s="233">
        <f>[1]RESUMEN!M23/[1]RESUMEN!$AO$48</f>
        <v>6.2142857142857144</v>
      </c>
      <c r="L24" s="234">
        <f t="shared" si="5"/>
        <v>1.2496409077851192</v>
      </c>
      <c r="M24" s="233">
        <f>[1]RESUMEN!O23/[1]RESUMEN!$AO$48</f>
        <v>0</v>
      </c>
      <c r="N24" s="234">
        <f t="shared" si="6"/>
        <v>0</v>
      </c>
      <c r="O24" s="233">
        <f>[1]RESUMEN!P23/[1]RESUMEN!$AO$48</f>
        <v>0</v>
      </c>
      <c r="P24" s="234">
        <f t="shared" si="7"/>
        <v>0</v>
      </c>
      <c r="Q24" s="233">
        <f>[1]RESUMEN!S23/[1]RESUMEN!$AO$48</f>
        <v>0</v>
      </c>
      <c r="R24" s="234">
        <f t="shared" si="8"/>
        <v>0</v>
      </c>
      <c r="S24" s="233">
        <f>[1]RESUMEN!T23/[1]RESUMEN!$AO$48</f>
        <v>0</v>
      </c>
      <c r="T24" s="235">
        <f t="shared" si="9"/>
        <v>0</v>
      </c>
    </row>
    <row r="25" spans="1:22" ht="19.5" customHeight="1">
      <c r="A25" s="318" t="s">
        <v>317</v>
      </c>
      <c r="B25" s="233">
        <f>SUM([1]PROMEDIO!B25)</f>
        <v>529</v>
      </c>
      <c r="C25" s="233">
        <f>SUM([1]PROMEDIO!C25)</f>
        <v>20</v>
      </c>
      <c r="D25" s="233">
        <f t="shared" si="2"/>
        <v>488.28571428571428</v>
      </c>
      <c r="E25" s="233">
        <f>[1]RESUMEN!F24/[1]RESUMEN!$AO$48</f>
        <v>0</v>
      </c>
      <c r="F25" s="233">
        <f>[1]RESUMEN!I24/[1]RESUMEN!$AO$48</f>
        <v>488.28571428571428</v>
      </c>
      <c r="G25" s="233">
        <f>[1]RESUMEN!J24/[1]RESUMEN!$AO$48</f>
        <v>2.7142857142857144</v>
      </c>
      <c r="H25" s="234">
        <f t="shared" si="3"/>
        <v>0.5558806319485079</v>
      </c>
      <c r="I25" s="233">
        <f>[1]RESUMEN!L24/[1]RESUMEN!$AO$48</f>
        <v>7.2857142857142856</v>
      </c>
      <c r="J25" s="234">
        <f t="shared" si="4"/>
        <v>1.4921006436512581</v>
      </c>
      <c r="K25" s="233">
        <f>[1]RESUMEN!M24/[1]RESUMEN!$AO$48</f>
        <v>478.28571428571428</v>
      </c>
      <c r="L25" s="234">
        <f t="shared" si="5"/>
        <v>97.952018724400233</v>
      </c>
      <c r="M25" s="233">
        <f>[1]RESUMEN!O24/[1]RESUMEN!$AO$48</f>
        <v>0</v>
      </c>
      <c r="N25" s="234">
        <f t="shared" si="6"/>
        <v>0</v>
      </c>
      <c r="O25" s="233">
        <f>[1]RESUMEN!P24/[1]RESUMEN!$AO$48</f>
        <v>0</v>
      </c>
      <c r="P25" s="234">
        <f t="shared" si="7"/>
        <v>0</v>
      </c>
      <c r="Q25" s="233">
        <f>[1]RESUMEN!S24/[1]RESUMEN!$AO$48</f>
        <v>0</v>
      </c>
      <c r="R25" s="234">
        <f t="shared" si="8"/>
        <v>0</v>
      </c>
      <c r="S25" s="233">
        <f>[1]RESUMEN!T24/[1]RESUMEN!$AO$48</f>
        <v>0</v>
      </c>
      <c r="T25" s="235">
        <f t="shared" si="9"/>
        <v>0</v>
      </c>
    </row>
    <row r="26" spans="1:22" ht="19.5" customHeight="1">
      <c r="A26" s="319" t="s">
        <v>207</v>
      </c>
      <c r="B26" s="233">
        <f>SUM([1]PROMEDIO!B26)</f>
        <v>476</v>
      </c>
      <c r="C26" s="233">
        <f>SUM([1]PROMEDIO!C26)</f>
        <v>42</v>
      </c>
      <c r="D26" s="233">
        <f>SUM(E26:F26)</f>
        <v>339.85714285714283</v>
      </c>
      <c r="E26" s="233">
        <f>[1]RESUMEN!F25/[1]RESUMEN!$AO$48</f>
        <v>94.928571428571431</v>
      </c>
      <c r="F26" s="233">
        <f>[1]RESUMEN!I25/[1]RESUMEN!$AO$48</f>
        <v>244.92857142857142</v>
      </c>
      <c r="G26" s="233">
        <f>[1]RESUMEN!J25/[1]RESUMEN!$AO$48</f>
        <v>103.5</v>
      </c>
      <c r="H26" s="237">
        <f>G26/F26*100</f>
        <v>42.257217847769027</v>
      </c>
      <c r="I26" s="236">
        <f>[1]RESUMEN!L25/[1]RESUMEN!$AO$48</f>
        <v>68.642857142857139</v>
      </c>
      <c r="J26" s="237">
        <f>I26/F26*100</f>
        <v>28.025663458734325</v>
      </c>
      <c r="K26" s="236">
        <f>[1]RESUMEN!M25/[1]RESUMEN!$AO$48</f>
        <v>54.785714285714285</v>
      </c>
      <c r="L26" s="237">
        <f>K26/F26*100</f>
        <v>22.368037328667249</v>
      </c>
      <c r="M26" s="233">
        <f>[1]RESUMEN!O25/[1]RESUMEN!$AO$48</f>
        <v>0</v>
      </c>
      <c r="N26" s="237">
        <f>M26/F26*100</f>
        <v>0</v>
      </c>
      <c r="O26" s="233">
        <v>0</v>
      </c>
      <c r="P26" s="237">
        <f>O26/F26*100</f>
        <v>0</v>
      </c>
      <c r="Q26" s="233">
        <f>[1]RESUMEN!S25/[1]RESUMEN!$AO$48</f>
        <v>15.428571428571429</v>
      </c>
      <c r="R26" s="237">
        <f>Q26/F26*100</f>
        <v>6.2992125984251963</v>
      </c>
      <c r="S26" s="233">
        <f>[1]RESUMEN!T25/[1]RESUMEN!$AO$48</f>
        <v>2.4285714285714284</v>
      </c>
      <c r="T26" s="238">
        <f>S26/F26*100</f>
        <v>0.99154272382618835</v>
      </c>
    </row>
    <row r="27" spans="1:22" ht="19.5" customHeight="1" thickBot="1">
      <c r="A27" s="220" t="s">
        <v>315</v>
      </c>
      <c r="B27" s="233">
        <f>SUM([1]PROMEDIO!B27)</f>
        <v>26</v>
      </c>
      <c r="C27" s="233">
        <f>SUM([1]PROMEDIO!C27)</f>
        <v>0</v>
      </c>
      <c r="D27" s="233">
        <f>SUM(E27:F27)</f>
        <v>11</v>
      </c>
      <c r="E27" s="233">
        <f>[1]RESUMEN!F26/[1]RESUMEN!$AO$48</f>
        <v>0</v>
      </c>
      <c r="F27" s="233">
        <f>[1]RESUMEN!I26/[1]RESUMEN!$AO$48</f>
        <v>11</v>
      </c>
      <c r="G27" s="233">
        <f>[1]RESUMEN!J26/[1]RESUMEN!$AO$48</f>
        <v>11</v>
      </c>
      <c r="H27" s="299">
        <f>G27/F27*100</f>
        <v>100</v>
      </c>
      <c r="I27" s="300">
        <f>[1]RESUMEN!L26/[1]RESUMEN!$AO$48</f>
        <v>0</v>
      </c>
      <c r="J27" s="299">
        <f>I27/F27*100</f>
        <v>0</v>
      </c>
      <c r="K27" s="300">
        <f>[1]RESUMEN!M26/[1]RESUMEN!$AO$48</f>
        <v>0</v>
      </c>
      <c r="L27" s="299">
        <f>K27/F27*100</f>
        <v>0</v>
      </c>
      <c r="M27" s="233">
        <f>[1]RESUMEN!O26/[1]RESUMEN!$AO$48</f>
        <v>0</v>
      </c>
      <c r="N27" s="299">
        <f>M27/F27*100</f>
        <v>0</v>
      </c>
      <c r="O27" s="233">
        <f>[1]RESUMEN!P26/[1]RESUMEN!$AO$48</f>
        <v>0</v>
      </c>
      <c r="P27" s="299">
        <f>O27/F27*100</f>
        <v>0</v>
      </c>
      <c r="Q27" s="233">
        <f>[1]RESUMEN!S26/[1]RESUMEN!$AO$48</f>
        <v>0</v>
      </c>
      <c r="R27" s="299">
        <f>Q27/F27*100</f>
        <v>0</v>
      </c>
      <c r="S27" s="233">
        <f>[1]RESUMEN!T26/[1]RESUMEN!$AO$48</f>
        <v>0</v>
      </c>
      <c r="T27" s="301">
        <f>S27/F27*100</f>
        <v>0</v>
      </c>
    </row>
    <row r="28" spans="1:22" s="7" customFormat="1" ht="19.5" customHeight="1" thickBot="1">
      <c r="A28" s="312" t="s">
        <v>18</v>
      </c>
      <c r="B28" s="239">
        <f>SUM(B29:B48)</f>
        <v>7012</v>
      </c>
      <c r="C28" s="239">
        <f t="shared" ref="C28:S28" si="10">SUM(C29:C48)</f>
        <v>289</v>
      </c>
      <c r="D28" s="239">
        <f t="shared" si="10"/>
        <v>6032.7142857142853</v>
      </c>
      <c r="E28" s="239">
        <f t="shared" si="10"/>
        <v>1316.5714285714284</v>
      </c>
      <c r="F28" s="239">
        <f>SUM(F29:F48)</f>
        <v>4716.1428571428578</v>
      </c>
      <c r="G28" s="239">
        <f t="shared" si="10"/>
        <v>1494.4285714285716</v>
      </c>
      <c r="H28" s="302">
        <f>G28/F28*100</f>
        <v>31.687517038742314</v>
      </c>
      <c r="I28" s="303">
        <f t="shared" si="10"/>
        <v>1964.0714285714284</v>
      </c>
      <c r="J28" s="302">
        <f>I28/F28*100</f>
        <v>41.645715324266192</v>
      </c>
      <c r="K28" s="303">
        <f t="shared" si="10"/>
        <v>772.64285714285711</v>
      </c>
      <c r="L28" s="302">
        <f>K28/F28*100</f>
        <v>16.382940053918151</v>
      </c>
      <c r="M28" s="239">
        <f t="shared" si="10"/>
        <v>3.3571428571428572</v>
      </c>
      <c r="N28" s="302">
        <f>M28/F28*100</f>
        <v>7.1184078999182138E-2</v>
      </c>
      <c r="O28" s="239">
        <f t="shared" si="10"/>
        <v>138.78571428571428</v>
      </c>
      <c r="P28" s="302">
        <f>O28/F28*100</f>
        <v>2.9427801169236356</v>
      </c>
      <c r="Q28" s="239">
        <f t="shared" si="10"/>
        <v>200.78571428571428</v>
      </c>
      <c r="R28" s="302">
        <f>Q28/F28*100</f>
        <v>4.2574137461000205</v>
      </c>
      <c r="S28" s="239">
        <f t="shared" si="10"/>
        <v>142.07142857142856</v>
      </c>
      <c r="T28" s="304">
        <f>S28/F28*100</f>
        <v>3.0124496410504946</v>
      </c>
      <c r="V28" s="253"/>
    </row>
    <row r="29" spans="1:22" ht="18.75" customHeight="1">
      <c r="A29" s="221" t="s">
        <v>19</v>
      </c>
      <c r="B29" s="233">
        <f>SUM([1]PROMEDIO!B29)</f>
        <v>534</v>
      </c>
      <c r="C29" s="233">
        <f>SUM([1]PROMEDIO!C29)</f>
        <v>22</v>
      </c>
      <c r="D29" s="233">
        <f t="shared" si="2"/>
        <v>463.85714285714283</v>
      </c>
      <c r="E29" s="233">
        <f>[1]RESUMEN!F28/[1]RESUMEN!$AO$48</f>
        <v>0</v>
      </c>
      <c r="F29" s="233">
        <f>[1]RESUMEN!I28/[1]RESUMEN!$AO$48</f>
        <v>463.85714285714283</v>
      </c>
      <c r="G29" s="233">
        <f>[1]RESUMEN!J28/[1]RESUMEN!$AO$48</f>
        <v>82.285714285714292</v>
      </c>
      <c r="H29" s="234">
        <f t="shared" si="3"/>
        <v>17.739451801663076</v>
      </c>
      <c r="I29" s="233">
        <f>[1]RESUMEN!L28/[1]RESUMEN!$AO$48</f>
        <v>372.42857142857144</v>
      </c>
      <c r="J29" s="234">
        <f t="shared" si="4"/>
        <v>80.289497998152143</v>
      </c>
      <c r="K29" s="233">
        <f>[1]RESUMEN!M28/[1]RESUMEN!$AO$48</f>
        <v>9.1428571428571423</v>
      </c>
      <c r="L29" s="234">
        <f t="shared" si="5"/>
        <v>1.971050200184786</v>
      </c>
      <c r="M29" s="233">
        <f>[1]RESUMEN!O28/[1]RESUMEN!$AO$48</f>
        <v>0</v>
      </c>
      <c r="N29" s="234">
        <f t="shared" si="6"/>
        <v>0</v>
      </c>
      <c r="O29" s="233">
        <f>[1]RESUMEN!P28/[1]RESUMEN!$AO$48</f>
        <v>0</v>
      </c>
      <c r="P29" s="234">
        <f t="shared" si="7"/>
        <v>0</v>
      </c>
      <c r="Q29" s="233">
        <f>[1]RESUMEN!S28/[1]RESUMEN!$AO$48</f>
        <v>0</v>
      </c>
      <c r="R29" s="234">
        <f t="shared" si="8"/>
        <v>0</v>
      </c>
      <c r="S29" s="233">
        <f>[1]RESUMEN!T28/[1]RESUMEN!$AO$48</f>
        <v>0</v>
      </c>
      <c r="T29" s="235">
        <f t="shared" si="9"/>
        <v>0</v>
      </c>
    </row>
    <row r="30" spans="1:22" ht="18.75" customHeight="1">
      <c r="A30" s="221" t="s">
        <v>20</v>
      </c>
      <c r="B30" s="233">
        <f>SUM([1]PROMEDIO!B30)</f>
        <v>676</v>
      </c>
      <c r="C30" s="233">
        <f>SUM([1]PROMEDIO!C30)</f>
        <v>7</v>
      </c>
      <c r="D30" s="233">
        <f t="shared" si="2"/>
        <v>609.57142857142856</v>
      </c>
      <c r="E30" s="233">
        <f>[1]RESUMEN!F29/[1]RESUMEN!$AO$48</f>
        <v>424.21428571428572</v>
      </c>
      <c r="F30" s="233">
        <f>[1]RESUMEN!I29/[1]RESUMEN!$AO$48</f>
        <v>185.35714285714286</v>
      </c>
      <c r="G30" s="233">
        <f>[1]RESUMEN!J29/[1]RESUMEN!$AO$48</f>
        <v>41.857142857142854</v>
      </c>
      <c r="H30" s="234">
        <f t="shared" si="3"/>
        <v>22.581888246628129</v>
      </c>
      <c r="I30" s="233">
        <f>[1]RESUMEN!L29/[1]RESUMEN!$AO$48</f>
        <v>22.857142857142858</v>
      </c>
      <c r="J30" s="234">
        <f t="shared" si="4"/>
        <v>12.331406551059731</v>
      </c>
      <c r="K30" s="233">
        <f>[1]RESUMEN!M29/[1]RESUMEN!$AO$48</f>
        <v>15.357142857142858</v>
      </c>
      <c r="L30" s="234">
        <f t="shared" si="5"/>
        <v>8.2851637764932562</v>
      </c>
      <c r="M30" s="233">
        <f>[1]RESUMEN!O29/[1]RESUMEN!$AO$48</f>
        <v>0</v>
      </c>
      <c r="N30" s="234">
        <f t="shared" si="6"/>
        <v>0</v>
      </c>
      <c r="O30" s="233">
        <f>[1]RESUMEN!P29/[1]RESUMEN!$AO$48</f>
        <v>17.285714285714285</v>
      </c>
      <c r="P30" s="234">
        <f t="shared" si="7"/>
        <v>9.3256262042389189</v>
      </c>
      <c r="Q30" s="233">
        <f>[1]RESUMEN!S29/[1]RESUMEN!$AO$48</f>
        <v>49.928571428571431</v>
      </c>
      <c r="R30" s="234">
        <f t="shared" si="8"/>
        <v>26.936416184971101</v>
      </c>
      <c r="S30" s="233">
        <f>[1]RESUMEN!T29/[1]RESUMEN!$AO$48</f>
        <v>38.071428571428569</v>
      </c>
      <c r="T30" s="235">
        <f t="shared" si="9"/>
        <v>20.539499036608859</v>
      </c>
    </row>
    <row r="31" spans="1:22" ht="18.75" customHeight="1">
      <c r="A31" s="221" t="s">
        <v>21</v>
      </c>
      <c r="B31" s="233">
        <f>SUM([1]PROMEDIO!B31)</f>
        <v>280</v>
      </c>
      <c r="C31" s="233">
        <f>SUM([1]PROMEDIO!C31)</f>
        <v>0</v>
      </c>
      <c r="D31" s="233">
        <f t="shared" si="2"/>
        <v>273.71428571428572</v>
      </c>
      <c r="E31" s="233">
        <f>[1]RESUMEN!F30/[1]RESUMEN!$AO$48</f>
        <v>0</v>
      </c>
      <c r="F31" s="233">
        <f>[1]RESUMEN!I30/[1]RESUMEN!$AO$48</f>
        <v>273.71428571428572</v>
      </c>
      <c r="G31" s="233">
        <f>[1]RESUMEN!J30/[1]RESUMEN!$AO$48</f>
        <v>179.14285714285714</v>
      </c>
      <c r="H31" s="234">
        <f t="shared" si="3"/>
        <v>65.448851774530269</v>
      </c>
      <c r="I31" s="233">
        <f>[1]RESUMEN!L30/[1]RESUMEN!$AO$48</f>
        <v>94.5</v>
      </c>
      <c r="J31" s="234">
        <f t="shared" si="4"/>
        <v>34.525052192066809</v>
      </c>
      <c r="K31" s="233">
        <f>[1]RESUMEN!M30/[1]RESUMEN!$AO$48</f>
        <v>7.1428571428571425E-2</v>
      </c>
      <c r="L31" s="234">
        <f t="shared" si="5"/>
        <v>2.6096033402922752E-2</v>
      </c>
      <c r="M31" s="233">
        <f>[1]RESUMEN!O30/[1]RESUMEN!$AO$48</f>
        <v>0</v>
      </c>
      <c r="N31" s="234">
        <f t="shared" si="6"/>
        <v>0</v>
      </c>
      <c r="O31" s="233">
        <f>[1]RESUMEN!P30/[1]RESUMEN!$AO$48</f>
        <v>0</v>
      </c>
      <c r="P31" s="234">
        <f t="shared" si="7"/>
        <v>0</v>
      </c>
      <c r="Q31" s="233">
        <f>[1]RESUMEN!S30/[1]RESUMEN!$AO$48</f>
        <v>0</v>
      </c>
      <c r="R31" s="234">
        <f t="shared" si="8"/>
        <v>0</v>
      </c>
      <c r="S31" s="233">
        <f>[1]RESUMEN!T30/[1]RESUMEN!$AO$48</f>
        <v>0</v>
      </c>
      <c r="T31" s="235">
        <f t="shared" si="9"/>
        <v>0</v>
      </c>
    </row>
    <row r="32" spans="1:22" ht="18.75" customHeight="1">
      <c r="A32" s="221" t="s">
        <v>22</v>
      </c>
      <c r="B32" s="233">
        <f>SUM([1]PROMEDIO!B32)</f>
        <v>224</v>
      </c>
      <c r="C32" s="233">
        <f>SUM([1]PROMEDIO!C32)</f>
        <v>4</v>
      </c>
      <c r="D32" s="233">
        <f t="shared" si="2"/>
        <v>201.35714285714286</v>
      </c>
      <c r="E32" s="233">
        <f>[1]RESUMEN!F31/[1]RESUMEN!$AO$48</f>
        <v>0</v>
      </c>
      <c r="F32" s="233">
        <f>[1]RESUMEN!I31/[1]RESUMEN!$AO$48</f>
        <v>201.35714285714286</v>
      </c>
      <c r="G32" s="233">
        <f>[1]RESUMEN!J31/[1]RESUMEN!$AO$48</f>
        <v>201.35714285714286</v>
      </c>
      <c r="H32" s="234">
        <f t="shared" si="3"/>
        <v>100</v>
      </c>
      <c r="I32" s="233">
        <f>[1]RESUMEN!L31/[1]RESUMEN!$AO$48</f>
        <v>0</v>
      </c>
      <c r="J32" s="234">
        <f t="shared" si="4"/>
        <v>0</v>
      </c>
      <c r="K32" s="233">
        <f>[1]RESUMEN!M31/[1]RESUMEN!$AO$48</f>
        <v>0</v>
      </c>
      <c r="L32" s="234">
        <f t="shared" si="5"/>
        <v>0</v>
      </c>
      <c r="M32" s="233">
        <f>[1]RESUMEN!O31/[1]RESUMEN!$AO$48</f>
        <v>0</v>
      </c>
      <c r="N32" s="234">
        <f t="shared" si="6"/>
        <v>0</v>
      </c>
      <c r="O32" s="233">
        <f>[1]RESUMEN!P31/[1]RESUMEN!$AO$48</f>
        <v>0</v>
      </c>
      <c r="P32" s="234">
        <f t="shared" si="7"/>
        <v>0</v>
      </c>
      <c r="Q32" s="233">
        <f>[1]RESUMEN!S31/[1]RESUMEN!$AO$48</f>
        <v>0</v>
      </c>
      <c r="R32" s="234">
        <f t="shared" si="8"/>
        <v>0</v>
      </c>
      <c r="S32" s="233">
        <f>[1]RESUMEN!T31/[1]RESUMEN!$AO$48</f>
        <v>0</v>
      </c>
      <c r="T32" s="235">
        <f t="shared" si="9"/>
        <v>0</v>
      </c>
    </row>
    <row r="33" spans="1:20" ht="18.75" customHeight="1">
      <c r="A33" s="220" t="s">
        <v>208</v>
      </c>
      <c r="B33" s="233">
        <f>SUM([1]PROMEDIO!B33)</f>
        <v>192</v>
      </c>
      <c r="C33" s="233">
        <f>SUM([1]PROMEDIO!C33)</f>
        <v>0</v>
      </c>
      <c r="D33" s="233">
        <f t="shared" si="2"/>
        <v>189.71428571428572</v>
      </c>
      <c r="E33" s="233">
        <f>[1]RESUMEN!F32/[1]RESUMEN!$AO$48</f>
        <v>0</v>
      </c>
      <c r="F33" s="233">
        <f>[1]RESUMEN!I32/[1]RESUMEN!$AO$48</f>
        <v>189.71428571428572</v>
      </c>
      <c r="G33" s="233">
        <f>[1]RESUMEN!J32/[1]RESUMEN!$AO$48</f>
        <v>189.71428571428572</v>
      </c>
      <c r="H33" s="234">
        <f t="shared" si="3"/>
        <v>100</v>
      </c>
      <c r="I33" s="233">
        <f>[1]RESUMEN!L32/[1]RESUMEN!$AO$48</f>
        <v>0</v>
      </c>
      <c r="J33" s="234">
        <f t="shared" si="4"/>
        <v>0</v>
      </c>
      <c r="K33" s="233">
        <f>[1]RESUMEN!M32/[1]RESUMEN!$AO$48</f>
        <v>0</v>
      </c>
      <c r="L33" s="234">
        <f t="shared" si="5"/>
        <v>0</v>
      </c>
      <c r="M33" s="233">
        <f>[1]RESUMEN!O32/[1]RESUMEN!$AO$48</f>
        <v>0</v>
      </c>
      <c r="N33" s="234">
        <f t="shared" si="6"/>
        <v>0</v>
      </c>
      <c r="O33" s="233">
        <f>[1]RESUMEN!P32/[1]RESUMEN!$AO$48</f>
        <v>0</v>
      </c>
      <c r="P33" s="234">
        <f t="shared" si="7"/>
        <v>0</v>
      </c>
      <c r="Q33" s="233">
        <f>[1]RESUMEN!S32/[1]RESUMEN!$AO$48</f>
        <v>0</v>
      </c>
      <c r="R33" s="234">
        <f t="shared" si="8"/>
        <v>0</v>
      </c>
      <c r="S33" s="233">
        <f>[1]RESUMEN!T32/[1]RESUMEN!$AO$48</f>
        <v>0</v>
      </c>
      <c r="T33" s="235">
        <f t="shared" si="9"/>
        <v>0</v>
      </c>
    </row>
    <row r="34" spans="1:20" ht="18.75" customHeight="1">
      <c r="A34" s="220" t="s">
        <v>324</v>
      </c>
      <c r="B34" s="233">
        <f>SUM([1]PROMEDIO!B34)</f>
        <v>528</v>
      </c>
      <c r="C34" s="233">
        <f>SUM([1]PROMEDIO!C34)</f>
        <v>16</v>
      </c>
      <c r="D34" s="233">
        <f t="shared" si="2"/>
        <v>463.71428571428572</v>
      </c>
      <c r="E34" s="233">
        <f>[1]RESUMEN!F33/[1]RESUMEN!$AO$48</f>
        <v>77.285714285714292</v>
      </c>
      <c r="F34" s="233">
        <f>[1]RESUMEN!I33/[1]RESUMEN!$AO$48</f>
        <v>386.42857142857144</v>
      </c>
      <c r="G34" s="233">
        <f>[1]RESUMEN!J33/[1]RESUMEN!$AO$48</f>
        <v>39.428571428571431</v>
      </c>
      <c r="H34" s="234">
        <f t="shared" si="3"/>
        <v>10.203327171903883</v>
      </c>
      <c r="I34" s="233">
        <f>[1]RESUMEN!L33/[1]RESUMEN!$AO$48</f>
        <v>265.07142857142856</v>
      </c>
      <c r="J34" s="234">
        <f t="shared" si="4"/>
        <v>68.595194085027728</v>
      </c>
      <c r="K34" s="233">
        <f>[1]RESUMEN!M33/[1]RESUMEN!$AO$48</f>
        <v>74.428571428571431</v>
      </c>
      <c r="L34" s="234">
        <f t="shared" si="5"/>
        <v>19.260628465804068</v>
      </c>
      <c r="M34" s="233">
        <f>[1]RESUMEN!O33/[1]RESUMEN!$AO$48</f>
        <v>0</v>
      </c>
      <c r="N34" s="234">
        <f t="shared" si="6"/>
        <v>0</v>
      </c>
      <c r="O34" s="233">
        <f>[1]RESUMEN!P33/[1]RESUMEN!$AO$48</f>
        <v>0</v>
      </c>
      <c r="P34" s="234">
        <f t="shared" si="7"/>
        <v>0</v>
      </c>
      <c r="Q34" s="233">
        <f>[1]RESUMEN!S33/[1]RESUMEN!$AO$48</f>
        <v>6.7142857142857144</v>
      </c>
      <c r="R34" s="234">
        <f t="shared" si="8"/>
        <v>1.7375231053604434</v>
      </c>
      <c r="S34" s="233">
        <f>[1]RESUMEN!T33/[1]RESUMEN!$AO$48</f>
        <v>0.7857142857142857</v>
      </c>
      <c r="T34" s="235">
        <f t="shared" si="9"/>
        <v>0.20332717190388169</v>
      </c>
    </row>
    <row r="35" spans="1:20" ht="18.75" customHeight="1">
      <c r="A35" s="221" t="s">
        <v>23</v>
      </c>
      <c r="B35" s="233">
        <f>SUM([1]PROMEDIO!B35)</f>
        <v>246</v>
      </c>
      <c r="C35" s="233">
        <f>SUM([1]PROMEDIO!C35)</f>
        <v>0</v>
      </c>
      <c r="D35" s="233">
        <f t="shared" si="2"/>
        <v>231.92857142857144</v>
      </c>
      <c r="E35" s="233">
        <f>[1]RESUMEN!F34/[1]RESUMEN!$AO$48</f>
        <v>193.5</v>
      </c>
      <c r="F35" s="233">
        <f>[1]RESUMEN!I34/[1]RESUMEN!$AO$48</f>
        <v>38.428571428571431</v>
      </c>
      <c r="G35" s="233">
        <f>[1]RESUMEN!J34/[1]RESUMEN!$AO$48</f>
        <v>2.2857142857142856</v>
      </c>
      <c r="H35" s="234">
        <f t="shared" si="3"/>
        <v>5.9479553903345712</v>
      </c>
      <c r="I35" s="233">
        <f>[1]RESUMEN!L34/[1]RESUMEN!$AO$48</f>
        <v>13.928571428571429</v>
      </c>
      <c r="J35" s="234">
        <f t="shared" si="4"/>
        <v>36.245353159851298</v>
      </c>
      <c r="K35" s="233">
        <f>[1]RESUMEN!M34/[1]RESUMEN!$AO$48</f>
        <v>0</v>
      </c>
      <c r="L35" s="234">
        <f t="shared" si="5"/>
        <v>0</v>
      </c>
      <c r="M35" s="233">
        <f>[1]RESUMEN!O34/[1]RESUMEN!$AO$48</f>
        <v>0</v>
      </c>
      <c r="N35" s="234">
        <f t="shared" si="6"/>
        <v>0</v>
      </c>
      <c r="O35" s="233">
        <f>[1]RESUMEN!P34/[1]RESUMEN!$AO$48</f>
        <v>3.7142857142857144</v>
      </c>
      <c r="P35" s="234">
        <f t="shared" si="7"/>
        <v>9.6654275092936803</v>
      </c>
      <c r="Q35" s="233">
        <f>[1]RESUMEN!S34/[1]RESUMEN!$AO$48</f>
        <v>18.5</v>
      </c>
      <c r="R35" s="234">
        <f t="shared" si="8"/>
        <v>48.141263940520446</v>
      </c>
      <c r="S35" s="233">
        <v>0</v>
      </c>
      <c r="T35" s="235">
        <f t="shared" si="9"/>
        <v>0</v>
      </c>
    </row>
    <row r="36" spans="1:20" ht="18.75" customHeight="1">
      <c r="A36" s="223" t="s">
        <v>24</v>
      </c>
      <c r="B36" s="233">
        <f>SUM([1]PROMEDIO!B36)</f>
        <v>56</v>
      </c>
      <c r="C36" s="233">
        <f>SUM([1]PROMEDIO!C36)</f>
        <v>0</v>
      </c>
      <c r="D36" s="233">
        <f>SUM(E36:F36)</f>
        <v>49.357142857142854</v>
      </c>
      <c r="E36" s="233">
        <f>[1]RESUMEN!F35/[1]RESUMEN!$AO$48</f>
        <v>0</v>
      </c>
      <c r="F36" s="233">
        <f>[1]RESUMEN!I35/[1]RESUMEN!$AO$48</f>
        <v>49.357142857142854</v>
      </c>
      <c r="G36" s="233">
        <f>[1]RESUMEN!J35/[1]RESUMEN!$AO$48</f>
        <v>10</v>
      </c>
      <c r="H36" s="234">
        <f t="shared" si="3"/>
        <v>20.260492040520987</v>
      </c>
      <c r="I36" s="233">
        <f>[1]RESUMEN!L35/[1]RESUMEN!$AO$48</f>
        <v>0</v>
      </c>
      <c r="J36" s="234">
        <f t="shared" si="4"/>
        <v>0</v>
      </c>
      <c r="K36" s="233">
        <f>[1]RESUMEN!M35/[1]RESUMEN!$AO$48</f>
        <v>0</v>
      </c>
      <c r="L36" s="234">
        <f t="shared" si="5"/>
        <v>0</v>
      </c>
      <c r="M36" s="233">
        <f>[1]RESUMEN!O35/[1]RESUMEN!$AO$48</f>
        <v>0</v>
      </c>
      <c r="N36" s="234">
        <f t="shared" si="6"/>
        <v>0</v>
      </c>
      <c r="O36" s="233">
        <f>[1]RESUMEN!P35/[1]RESUMEN!$AO$48</f>
        <v>0</v>
      </c>
      <c r="P36" s="234">
        <f t="shared" si="7"/>
        <v>0</v>
      </c>
      <c r="Q36" s="233">
        <f>[1]RESUMEN!S35/[1]RESUMEN!$AO$48</f>
        <v>0</v>
      </c>
      <c r="R36" s="234">
        <f t="shared" si="8"/>
        <v>0</v>
      </c>
      <c r="S36" s="233">
        <f>[1]RESUMEN!T35/[1]RESUMEN!$AO$48</f>
        <v>39.357142857142854</v>
      </c>
      <c r="T36" s="235">
        <f t="shared" si="9"/>
        <v>79.739507959479013</v>
      </c>
    </row>
    <row r="37" spans="1:20" ht="18.75" customHeight="1">
      <c r="A37" s="220" t="s">
        <v>209</v>
      </c>
      <c r="B37" s="233">
        <f>SUM([1]PROMEDIO!B37)</f>
        <v>420</v>
      </c>
      <c r="C37" s="233">
        <f>SUM([1]PROMEDIO!C37)</f>
        <v>2</v>
      </c>
      <c r="D37" s="233">
        <f t="shared" si="2"/>
        <v>388.35714285714289</v>
      </c>
      <c r="E37" s="233">
        <f>[1]RESUMEN!F36/[1]RESUMEN!$AO$48</f>
        <v>2.7142857142857144</v>
      </c>
      <c r="F37" s="233">
        <f>[1]RESUMEN!I36/[1]RESUMEN!$AO$48</f>
        <v>385.64285714285717</v>
      </c>
      <c r="G37" s="233">
        <f>[1]RESUMEN!J36/[1]RESUMEN!$AO$48</f>
        <v>7.1428571428571425E-2</v>
      </c>
      <c r="H37" s="234">
        <f t="shared" si="3"/>
        <v>1.8521948508983144E-2</v>
      </c>
      <c r="I37" s="233">
        <f>[1]RESUMEN!L36/[1]RESUMEN!$AO$48</f>
        <v>9.5714285714285712</v>
      </c>
      <c r="J37" s="234">
        <f t="shared" si="4"/>
        <v>2.4819411002037413</v>
      </c>
      <c r="K37" s="233">
        <f>[1]RESUMEN!M36/[1]RESUMEN!$AO$48</f>
        <v>376</v>
      </c>
      <c r="L37" s="234">
        <f t="shared" si="5"/>
        <v>97.499536951287268</v>
      </c>
      <c r="M37" s="233">
        <f>[1]RESUMEN!O36/[1]RESUMEN!$AO$48</f>
        <v>0</v>
      </c>
      <c r="N37" s="234">
        <f t="shared" si="6"/>
        <v>0</v>
      </c>
      <c r="O37" s="233">
        <f>[1]RESUMEN!P36/[1]RESUMEN!$AO$48</f>
        <v>0</v>
      </c>
      <c r="P37" s="234">
        <f t="shared" si="7"/>
        <v>0</v>
      </c>
      <c r="Q37" s="233">
        <v>0</v>
      </c>
      <c r="R37" s="234">
        <f t="shared" si="8"/>
        <v>0</v>
      </c>
      <c r="S37" s="233">
        <f>[1]RESUMEN!T36/[1]RESUMEN!$AO$48</f>
        <v>0</v>
      </c>
      <c r="T37" s="235">
        <f t="shared" si="9"/>
        <v>0</v>
      </c>
    </row>
    <row r="38" spans="1:20" ht="18.75" customHeight="1">
      <c r="A38" s="220" t="s">
        <v>210</v>
      </c>
      <c r="B38" s="233">
        <f>SUM([1]PROMEDIO!B38)</f>
        <v>831</v>
      </c>
      <c r="C38" s="233">
        <f>SUM([1]PROMEDIO!C38)</f>
        <v>142</v>
      </c>
      <c r="D38" s="233">
        <f t="shared" si="2"/>
        <v>647.07142857142856</v>
      </c>
      <c r="E38" s="233">
        <f>[1]RESUMEN!F37/[1]RESUMEN!$AO$48</f>
        <v>0</v>
      </c>
      <c r="F38" s="233">
        <f>[1]RESUMEN!I37/[1]RESUMEN!$AO$48</f>
        <v>647.07142857142856</v>
      </c>
      <c r="G38" s="233">
        <f>[1]RESUMEN!J37/[1]RESUMEN!$AO$48</f>
        <v>9.5714285714285712</v>
      </c>
      <c r="H38" s="234">
        <f t="shared" si="3"/>
        <v>1.4791919637929132</v>
      </c>
      <c r="I38" s="233">
        <f>[1]RESUMEN!L37/[1]RESUMEN!$AO$48</f>
        <v>442.78571428571428</v>
      </c>
      <c r="J38" s="234">
        <f t="shared" si="4"/>
        <v>68.429186444419912</v>
      </c>
      <c r="K38" s="233">
        <f>[1]RESUMEN!M37/[1]RESUMEN!$AO$48</f>
        <v>194.71428571428572</v>
      </c>
      <c r="L38" s="234">
        <f t="shared" si="5"/>
        <v>30.091621591787177</v>
      </c>
      <c r="M38" s="233">
        <f>[1]RESUMEN!O37/[1]RESUMEN!$AO$48</f>
        <v>0</v>
      </c>
      <c r="N38" s="234">
        <f t="shared" si="6"/>
        <v>0</v>
      </c>
      <c r="O38" s="233">
        <f>[1]RESUMEN!P37/[1]RESUMEN!$AO$48</f>
        <v>0</v>
      </c>
      <c r="P38" s="234">
        <f t="shared" si="7"/>
        <v>0</v>
      </c>
      <c r="Q38" s="233">
        <f>[1]RESUMEN!S37/[1]RESUMEN!$AO$48</f>
        <v>0</v>
      </c>
      <c r="R38" s="234">
        <f t="shared" si="8"/>
        <v>0</v>
      </c>
      <c r="S38" s="233">
        <f>[1]RESUMEN!T37/[1]RESUMEN!$AO$48</f>
        <v>0</v>
      </c>
      <c r="T38" s="235">
        <f t="shared" si="9"/>
        <v>0</v>
      </c>
    </row>
    <row r="39" spans="1:20" ht="18.75" customHeight="1">
      <c r="A39" s="220" t="s">
        <v>318</v>
      </c>
      <c r="B39" s="233">
        <f>SUM([1]PROMEDIO!B39)</f>
        <v>486</v>
      </c>
      <c r="C39" s="233">
        <f>SUM([1]PROMEDIO!C39)</f>
        <v>46</v>
      </c>
      <c r="D39" s="233">
        <f t="shared" si="2"/>
        <v>280.42857142857144</v>
      </c>
      <c r="E39" s="233">
        <f>[1]RESUMEN!F38/[1]RESUMEN!$AO$48</f>
        <v>61.357142857142854</v>
      </c>
      <c r="F39" s="233">
        <f>[1]RESUMEN!I38/[1]RESUMEN!$AO$48</f>
        <v>219.07142857142858</v>
      </c>
      <c r="G39" s="233">
        <f>[1]RESUMEN!J38/[1]RESUMEN!$AO$48</f>
        <v>52.357142857142854</v>
      </c>
      <c r="H39" s="234">
        <f>G39/F39*100</f>
        <v>23.899576133029015</v>
      </c>
      <c r="I39" s="233">
        <f>[1]RESUMEN!L38/[1]RESUMEN!$AO$48</f>
        <v>143.35714285714286</v>
      </c>
      <c r="J39" s="234">
        <f>I39/F39*100</f>
        <v>65.438539289207696</v>
      </c>
      <c r="K39" s="233">
        <f>[1]RESUMEN!M38/[1]RESUMEN!$AO$48</f>
        <v>15.5</v>
      </c>
      <c r="L39" s="234">
        <f>K39/F39*100</f>
        <v>7.0753179002282351</v>
      </c>
      <c r="M39" s="233">
        <f>[1]RESUMEN!O38/[1]RESUMEN!$AO$48</f>
        <v>0</v>
      </c>
      <c r="N39" s="234">
        <f t="shared" si="6"/>
        <v>0</v>
      </c>
      <c r="O39" s="233">
        <f>[1]RESUMEN!P38/[1]RESUMEN!$AO$48</f>
        <v>0</v>
      </c>
      <c r="P39" s="234">
        <f t="shared" si="7"/>
        <v>0</v>
      </c>
      <c r="Q39" s="233">
        <f>[1]RESUMEN!S38/[1]RESUMEN!$AO$48</f>
        <v>7.2857142857142856</v>
      </c>
      <c r="R39" s="234">
        <f t="shared" si="8"/>
        <v>3.3257254646234102</v>
      </c>
      <c r="S39" s="233">
        <f>[1]RESUMEN!T38/[1]RESUMEN!$AO$48</f>
        <v>0.5714285714285714</v>
      </c>
      <c r="T39" s="235">
        <f t="shared" si="9"/>
        <v>0.26084121291163997</v>
      </c>
    </row>
    <row r="40" spans="1:20" ht="18.75" customHeight="1">
      <c r="A40" s="221" t="s">
        <v>25</v>
      </c>
      <c r="B40" s="233">
        <f>SUM([1]PROMEDIO!B40)</f>
        <v>50</v>
      </c>
      <c r="C40" s="233">
        <f>SUM([1]PROMEDIO!C40)</f>
        <v>0</v>
      </c>
      <c r="D40" s="233">
        <f t="shared" si="2"/>
        <v>30.142857142857142</v>
      </c>
      <c r="E40" s="233">
        <f>[1]RESUMEN!F39/[1]RESUMEN!$AO$48</f>
        <v>0</v>
      </c>
      <c r="F40" s="233">
        <f>[1]RESUMEN!I39/[1]RESUMEN!$AO$48</f>
        <v>30.142857142857142</v>
      </c>
      <c r="G40" s="233">
        <f>[1]RESUMEN!J39/[1]RESUMEN!$AO$48</f>
        <v>30.142857142857142</v>
      </c>
      <c r="H40" s="234">
        <f t="shared" si="3"/>
        <v>100</v>
      </c>
      <c r="I40" s="233">
        <f>[1]RESUMEN!L39/[1]RESUMEN!$AO$48</f>
        <v>0</v>
      </c>
      <c r="J40" s="234">
        <f t="shared" si="4"/>
        <v>0</v>
      </c>
      <c r="K40" s="233">
        <f>[1]RESUMEN!M39/[1]RESUMEN!$AO$48</f>
        <v>0</v>
      </c>
      <c r="L40" s="234">
        <f t="shared" si="5"/>
        <v>0</v>
      </c>
      <c r="M40" s="233">
        <f>[1]RESUMEN!O39/[1]RESUMEN!$AO$48</f>
        <v>0</v>
      </c>
      <c r="N40" s="234">
        <f t="shared" si="6"/>
        <v>0</v>
      </c>
      <c r="O40" s="233">
        <f>[1]RESUMEN!P39/[1]RESUMEN!$AO$48</f>
        <v>0</v>
      </c>
      <c r="P40" s="234">
        <f t="shared" si="7"/>
        <v>0</v>
      </c>
      <c r="Q40" s="233">
        <f>[1]RESUMEN!S39/[1]RESUMEN!$AO$48</f>
        <v>0</v>
      </c>
      <c r="R40" s="234">
        <f t="shared" si="8"/>
        <v>0</v>
      </c>
      <c r="S40" s="233">
        <f>[1]RESUMEN!T39/[1]RESUMEN!$AO$48</f>
        <v>0</v>
      </c>
      <c r="T40" s="235">
        <f t="shared" si="9"/>
        <v>0</v>
      </c>
    </row>
    <row r="41" spans="1:20" ht="18.75" customHeight="1">
      <c r="A41" s="220" t="s">
        <v>212</v>
      </c>
      <c r="B41" s="233">
        <f>SUM([1]PROMEDIO!B41)</f>
        <v>546</v>
      </c>
      <c r="C41" s="233">
        <f>SUM([1]PROMEDIO!C41)</f>
        <v>0</v>
      </c>
      <c r="D41" s="233">
        <f t="shared" si="2"/>
        <v>518.42857142857144</v>
      </c>
      <c r="E41" s="233">
        <f>[1]RESUMEN!F40/[1]RESUMEN!$AO$48</f>
        <v>0</v>
      </c>
      <c r="F41" s="233">
        <f>[1]RESUMEN!I40/[1]RESUMEN!$AO$48</f>
        <v>518.42857142857144</v>
      </c>
      <c r="G41" s="233">
        <f>[1]RESUMEN!J40/[1]RESUMEN!$AO$48</f>
        <v>5.1428571428571432</v>
      </c>
      <c r="H41" s="234">
        <f t="shared" si="3"/>
        <v>0.9920088178561588</v>
      </c>
      <c r="I41" s="233">
        <f>[1]RESUMEN!L40/[1]RESUMEN!$AO$48</f>
        <v>458.57142857142856</v>
      </c>
      <c r="J41" s="234">
        <f t="shared" si="4"/>
        <v>88.454119592174152</v>
      </c>
      <c r="K41" s="233">
        <f>[1]RESUMEN!M40/[1]RESUMEN!$AO$48</f>
        <v>54.714285714285715</v>
      </c>
      <c r="L41" s="234">
        <f t="shared" si="5"/>
        <v>10.55387158996969</v>
      </c>
      <c r="M41" s="233">
        <f>[1]RESUMEN!O40/[1]RESUMEN!$AO$48</f>
        <v>0</v>
      </c>
      <c r="N41" s="234">
        <f t="shared" si="6"/>
        <v>0</v>
      </c>
      <c r="O41" s="233">
        <f>[1]RESUMEN!P40/[1]RESUMEN!$AO$48</f>
        <v>0</v>
      </c>
      <c r="P41" s="234">
        <f t="shared" si="7"/>
        <v>0</v>
      </c>
      <c r="Q41" s="233">
        <f>[1]RESUMEN!S40/[1]RESUMEN!$AO$48</f>
        <v>0</v>
      </c>
      <c r="R41" s="234">
        <f t="shared" si="8"/>
        <v>0</v>
      </c>
      <c r="S41" s="233">
        <f>[1]RESUMEN!T40/[1]RESUMEN!$AO$48</f>
        <v>0</v>
      </c>
      <c r="T41" s="235">
        <f t="shared" si="9"/>
        <v>0</v>
      </c>
    </row>
    <row r="42" spans="1:20" ht="18.75" customHeight="1">
      <c r="A42" s="221" t="s">
        <v>26</v>
      </c>
      <c r="B42" s="233">
        <f>SUM([1]PROMEDIO!B42)</f>
        <v>152</v>
      </c>
      <c r="C42" s="233">
        <f>SUM([1]PROMEDIO!C42)</f>
        <v>0</v>
      </c>
      <c r="D42" s="233">
        <f t="shared" si="2"/>
        <v>143.42857142857142</v>
      </c>
      <c r="E42" s="233">
        <f>[1]RESUMEN!F41/[1]RESUMEN!$AO$48</f>
        <v>0</v>
      </c>
      <c r="F42" s="233">
        <f>[1]RESUMEN!I41/[1]RESUMEN!$AO$48</f>
        <v>143.42857142857142</v>
      </c>
      <c r="G42" s="233">
        <f>[1]RESUMEN!J41/[1]RESUMEN!$AO$48</f>
        <v>143.42857142857142</v>
      </c>
      <c r="H42" s="234">
        <f t="shared" si="3"/>
        <v>100</v>
      </c>
      <c r="I42" s="233">
        <f>[1]RESUMEN!L41/[1]RESUMEN!$AO$48</f>
        <v>0</v>
      </c>
      <c r="J42" s="234">
        <f t="shared" si="4"/>
        <v>0</v>
      </c>
      <c r="K42" s="233">
        <f>[1]RESUMEN!M41/[1]RESUMEN!$AO$48</f>
        <v>0</v>
      </c>
      <c r="L42" s="234">
        <f t="shared" si="5"/>
        <v>0</v>
      </c>
      <c r="M42" s="233">
        <f>[1]RESUMEN!O41/[1]RESUMEN!$AO$48</f>
        <v>0</v>
      </c>
      <c r="N42" s="234">
        <f t="shared" si="6"/>
        <v>0</v>
      </c>
      <c r="O42" s="233">
        <f>[1]RESUMEN!P41/[1]RESUMEN!$AO$48</f>
        <v>0</v>
      </c>
      <c r="P42" s="234">
        <f t="shared" si="7"/>
        <v>0</v>
      </c>
      <c r="Q42" s="233">
        <f>[1]RESUMEN!S41/[1]RESUMEN!$AO$48</f>
        <v>0</v>
      </c>
      <c r="R42" s="234">
        <f t="shared" si="8"/>
        <v>0</v>
      </c>
      <c r="S42" s="233">
        <f>[1]RESUMEN!T41/[1]RESUMEN!$AO$48</f>
        <v>0</v>
      </c>
      <c r="T42" s="235">
        <f t="shared" si="9"/>
        <v>0</v>
      </c>
    </row>
    <row r="43" spans="1:20" ht="18.75" customHeight="1">
      <c r="A43" s="220" t="s">
        <v>213</v>
      </c>
      <c r="B43" s="233">
        <f>SUM([1]PROMEDIO!B43)</f>
        <v>908</v>
      </c>
      <c r="C43" s="233">
        <f>SUM([1]PROMEDIO!C43)</f>
        <v>0</v>
      </c>
      <c r="D43" s="233">
        <f t="shared" si="2"/>
        <v>825.14285714285711</v>
      </c>
      <c r="E43" s="233">
        <f>[1]RESUMEN!F42/[1]RESUMEN!$AO$48</f>
        <v>298.71428571428572</v>
      </c>
      <c r="F43" s="233">
        <f>[1]RESUMEN!I42/[1]RESUMEN!$AO$48</f>
        <v>526.42857142857144</v>
      </c>
      <c r="G43" s="233">
        <f>[1]RESUMEN!J42/[1]RESUMEN!$AO$48</f>
        <v>167.21428571428572</v>
      </c>
      <c r="H43" s="234">
        <f t="shared" si="3"/>
        <v>31.763907734056989</v>
      </c>
      <c r="I43" s="233">
        <f>[1]RESUMEN!L42/[1]RESUMEN!$AO$48</f>
        <v>138.21428571428572</v>
      </c>
      <c r="J43" s="234">
        <f t="shared" si="4"/>
        <v>26.255088195386705</v>
      </c>
      <c r="K43" s="233">
        <f>[1]RESUMEN!M42/[1]RESUMEN!$AO$48</f>
        <v>32.714285714285715</v>
      </c>
      <c r="L43" s="234">
        <f t="shared" si="5"/>
        <v>6.2143826322930797</v>
      </c>
      <c r="M43" s="233">
        <f>[1]RESUMEN!O42/[1]RESUMEN!$AO$48</f>
        <v>0</v>
      </c>
      <c r="N43" s="234">
        <f t="shared" si="6"/>
        <v>0</v>
      </c>
      <c r="O43" s="233">
        <f>[1]RESUMEN!P42/[1]RESUMEN!$AO$48</f>
        <v>65.142857142857139</v>
      </c>
      <c r="P43" s="234">
        <f t="shared" si="7"/>
        <v>12.374491180461328</v>
      </c>
      <c r="Q43" s="233">
        <f>[1]RESUMEN!S42/[1]RESUMEN!$AO$48</f>
        <v>82.214285714285708</v>
      </c>
      <c r="R43" s="234">
        <f t="shared" si="8"/>
        <v>15.617367706919943</v>
      </c>
      <c r="S43" s="233">
        <f>[1]RESUMEN!T42/[1]RESUMEN!$AO$48</f>
        <v>40.928571428571431</v>
      </c>
      <c r="T43" s="235">
        <f t="shared" si="9"/>
        <v>7.7747625508819542</v>
      </c>
    </row>
    <row r="44" spans="1:20" ht="18.75" customHeight="1">
      <c r="A44" s="220" t="s">
        <v>214</v>
      </c>
      <c r="B44" s="233">
        <f>SUM([1]PROMEDIO!B44)</f>
        <v>75</v>
      </c>
      <c r="C44" s="233">
        <f>SUM([1]PROMEDIO!C44)</f>
        <v>0</v>
      </c>
      <c r="D44" s="233">
        <f t="shared" si="2"/>
        <v>49.5</v>
      </c>
      <c r="E44" s="233">
        <f>[1]RESUMEN!F43/[1]RESUMEN!$AO$48</f>
        <v>0</v>
      </c>
      <c r="F44" s="233">
        <f>[1]RESUMEN!I43/[1]RESUMEN!$AO$48</f>
        <v>49.5</v>
      </c>
      <c r="G44" s="233">
        <f>[1]RESUMEN!J43/[1]RESUMEN!$AO$48</f>
        <v>49.5</v>
      </c>
      <c r="H44" s="234">
        <f t="shared" si="3"/>
        <v>100</v>
      </c>
      <c r="I44" s="233">
        <f>[1]RESUMEN!L43/[1]RESUMEN!$AO$48</f>
        <v>0</v>
      </c>
      <c r="J44" s="234">
        <f t="shared" si="4"/>
        <v>0</v>
      </c>
      <c r="K44" s="233">
        <f>[1]RESUMEN!M43/[1]RESUMEN!$AO$48</f>
        <v>0</v>
      </c>
      <c r="L44" s="234">
        <f t="shared" si="5"/>
        <v>0</v>
      </c>
      <c r="M44" s="233">
        <f>[1]RESUMEN!O43/[1]RESUMEN!$AO$48</f>
        <v>0</v>
      </c>
      <c r="N44" s="234">
        <f t="shared" si="6"/>
        <v>0</v>
      </c>
      <c r="O44" s="233">
        <f>[1]RESUMEN!P43/[1]RESUMEN!$AO$48</f>
        <v>0</v>
      </c>
      <c r="P44" s="234">
        <f t="shared" si="7"/>
        <v>0</v>
      </c>
      <c r="Q44" s="233">
        <f>[1]RESUMEN!S43/[1]RESUMEN!$AO$48</f>
        <v>0</v>
      </c>
      <c r="R44" s="234">
        <f t="shared" si="8"/>
        <v>0</v>
      </c>
      <c r="S44" s="233">
        <f>[1]RESUMEN!T43/[1]RESUMEN!$AO$48</f>
        <v>0</v>
      </c>
      <c r="T44" s="235">
        <f t="shared" si="9"/>
        <v>0</v>
      </c>
    </row>
    <row r="45" spans="1:20" ht="18.75" customHeight="1">
      <c r="A45" s="220" t="s">
        <v>223</v>
      </c>
      <c r="B45" s="233">
        <f>SUM([1]PROMEDIO!B45)</f>
        <v>0</v>
      </c>
      <c r="C45" s="233">
        <f>SUM([1]PROMEDIO!C45)</f>
        <v>0</v>
      </c>
      <c r="D45" s="233">
        <f t="shared" si="2"/>
        <v>0</v>
      </c>
      <c r="E45" s="233">
        <f>[1]RESUMEN!F44/[1]RESUMEN!$AO$48</f>
        <v>0</v>
      </c>
      <c r="F45" s="233">
        <f>[1]RESUMEN!I44/[1]RESUMEN!$AO$48</f>
        <v>0</v>
      </c>
      <c r="G45" s="233">
        <f>[1]RESUMEN!J44/[1]RESUMEN!$AO$48</f>
        <v>0</v>
      </c>
      <c r="H45" s="234">
        <v>0</v>
      </c>
      <c r="I45" s="233">
        <f>[1]RESUMEN!L44/[1]RESUMEN!$AO$48</f>
        <v>0</v>
      </c>
      <c r="J45" s="234">
        <v>0</v>
      </c>
      <c r="K45" s="233">
        <f>[1]RESUMEN!M44/[1]RESUMEN!$AO$48</f>
        <v>0</v>
      </c>
      <c r="L45" s="234">
        <v>0</v>
      </c>
      <c r="M45" s="233">
        <f>[1]RESUMEN!O44/[1]RESUMEN!$AO$48</f>
        <v>0</v>
      </c>
      <c r="N45" s="234">
        <v>0</v>
      </c>
      <c r="O45" s="233">
        <f>[1]RESUMEN!P44/[1]RESUMEN!$AO$48</f>
        <v>0</v>
      </c>
      <c r="P45" s="234">
        <v>0</v>
      </c>
      <c r="Q45" s="233">
        <f>[1]RESUMEN!S44/[1]RESUMEN!$AO$48</f>
        <v>0</v>
      </c>
      <c r="R45" s="234">
        <v>0</v>
      </c>
      <c r="S45" s="233">
        <f>[1]RESUMEN!T44/[1]RESUMEN!$AO$48</f>
        <v>0</v>
      </c>
      <c r="T45" s="235">
        <v>0</v>
      </c>
    </row>
    <row r="46" spans="1:20" ht="18.75" customHeight="1">
      <c r="A46" s="221" t="s">
        <v>27</v>
      </c>
      <c r="B46" s="233">
        <f>SUM([1]PROMEDIO!B46)</f>
        <v>400</v>
      </c>
      <c r="C46" s="233">
        <f>SUM([1]PROMEDIO!C46)</f>
        <v>50</v>
      </c>
      <c r="D46" s="233">
        <f t="shared" si="2"/>
        <v>288.42857142857144</v>
      </c>
      <c r="E46" s="233">
        <f>[1]RESUMEN!F45/[1]RESUMEN!$AO$48</f>
        <v>0</v>
      </c>
      <c r="F46" s="233">
        <f>[1]RESUMEN!I45/[1]RESUMEN!$AO$48</f>
        <v>288.42857142857144</v>
      </c>
      <c r="G46" s="233">
        <f>[1]RESUMEN!J45/[1]RESUMEN!$AO$48</f>
        <v>288.42857142857144</v>
      </c>
      <c r="H46" s="234">
        <f t="shared" si="3"/>
        <v>100</v>
      </c>
      <c r="I46" s="233">
        <f>[1]RESUMEN!L45/[1]RESUMEN!$AO$48</f>
        <v>0</v>
      </c>
      <c r="J46" s="234">
        <f t="shared" si="4"/>
        <v>0</v>
      </c>
      <c r="K46" s="233">
        <f>[1]RESUMEN!M45/[1]RESUMEN!$AO$48</f>
        <v>0</v>
      </c>
      <c r="L46" s="234">
        <f t="shared" si="5"/>
        <v>0</v>
      </c>
      <c r="M46" s="233">
        <f>[1]RESUMEN!O45/[1]RESUMEN!$AO$48</f>
        <v>0</v>
      </c>
      <c r="N46" s="234">
        <f t="shared" si="6"/>
        <v>0</v>
      </c>
      <c r="O46" s="233">
        <f>[1]RESUMEN!P45/[1]RESUMEN!$AO$48</f>
        <v>0</v>
      </c>
      <c r="P46" s="234">
        <f t="shared" si="7"/>
        <v>0</v>
      </c>
      <c r="Q46" s="233">
        <f>[1]RESUMEN!S45/[1]RESUMEN!$AO$48</f>
        <v>0</v>
      </c>
      <c r="R46" s="234">
        <f t="shared" si="8"/>
        <v>0</v>
      </c>
      <c r="S46" s="233">
        <f>[1]RESUMEN!T45/[1]RESUMEN!$AO$48</f>
        <v>0</v>
      </c>
      <c r="T46" s="235">
        <f t="shared" si="9"/>
        <v>0</v>
      </c>
    </row>
    <row r="47" spans="1:20" ht="18.75" customHeight="1">
      <c r="A47" s="221" t="s">
        <v>28</v>
      </c>
      <c r="B47" s="233">
        <f>SUM([1]PROMEDIO!B47)</f>
        <v>384</v>
      </c>
      <c r="C47" s="233">
        <f>SUM([1]PROMEDIO!C47)</f>
        <v>0</v>
      </c>
      <c r="D47" s="233">
        <f t="shared" si="2"/>
        <v>356.21428571428572</v>
      </c>
      <c r="E47" s="233">
        <f>[1]RESUMEN!F46/[1]RESUMEN!$AO$48</f>
        <v>258.78571428571428</v>
      </c>
      <c r="F47" s="233">
        <f>[1]RESUMEN!I46/[1]RESUMEN!$AO$48</f>
        <v>97.428571428571431</v>
      </c>
      <c r="G47" s="233">
        <f>[1]RESUMEN!J46/[1]RESUMEN!$AO$48</f>
        <v>2.5</v>
      </c>
      <c r="H47" s="234">
        <f t="shared" si="3"/>
        <v>2.5659824046920821</v>
      </c>
      <c r="I47" s="233">
        <f>[1]RESUMEN!L46/[1]RESUMEN!$AO$48</f>
        <v>2.7857142857142856</v>
      </c>
      <c r="J47" s="234">
        <f t="shared" si="4"/>
        <v>2.8592375366568912</v>
      </c>
      <c r="K47" s="233">
        <f>[1]RESUMEN!M46/[1]RESUMEN!$AO$48</f>
        <v>0</v>
      </c>
      <c r="L47" s="234">
        <f t="shared" si="5"/>
        <v>0</v>
      </c>
      <c r="M47" s="233">
        <f>[1]RESUMEN!O46/[1]RESUMEN!$AO$48</f>
        <v>3.3571428571428572</v>
      </c>
      <c r="N47" s="234">
        <f t="shared" si="6"/>
        <v>3.4457478005865099</v>
      </c>
      <c r="O47" s="233">
        <f>[1]RESUMEN!P46/[1]RESUMEN!$AO$48</f>
        <v>52.642857142857146</v>
      </c>
      <c r="P47" s="234">
        <f t="shared" si="7"/>
        <v>54.032258064516135</v>
      </c>
      <c r="Q47" s="233">
        <f>[1]RESUMEN!S46/[1]RESUMEN!$AO$48</f>
        <v>36.142857142857146</v>
      </c>
      <c r="R47" s="234">
        <f t="shared" si="8"/>
        <v>37.096774193548384</v>
      </c>
      <c r="S47" s="233">
        <f>[1]RESUMEN!T46/[1]RESUMEN!$AO$48</f>
        <v>0</v>
      </c>
      <c r="T47" s="235">
        <f t="shared" si="9"/>
        <v>0</v>
      </c>
    </row>
    <row r="48" spans="1:20" ht="18.75" customHeight="1" thickBot="1">
      <c r="A48" s="320" t="s">
        <v>215</v>
      </c>
      <c r="B48" s="322">
        <f>SUM([1]PROMEDIO!B48)</f>
        <v>24</v>
      </c>
      <c r="C48" s="322">
        <f>SUM([1]PROMEDIO!C48)</f>
        <v>0</v>
      </c>
      <c r="D48" s="322">
        <f t="shared" si="2"/>
        <v>22.357142857142858</v>
      </c>
      <c r="E48" s="322">
        <f>[1]RESUMEN!F47/[1]RESUMEN!$AO$48</f>
        <v>0</v>
      </c>
      <c r="F48" s="322">
        <f>[1]RESUMEN!I47/[1]RESUMEN!$AO$48</f>
        <v>22.357142857142858</v>
      </c>
      <c r="G48" s="322">
        <f>[1]RESUMEN!J47/[1]RESUMEN!$AO$48</f>
        <v>0</v>
      </c>
      <c r="H48" s="335">
        <f t="shared" si="3"/>
        <v>0</v>
      </c>
      <c r="I48" s="322">
        <f>[1]RESUMEN!L47/[1]RESUMEN!$AO$48</f>
        <v>0</v>
      </c>
      <c r="J48" s="335">
        <f t="shared" si="4"/>
        <v>0</v>
      </c>
      <c r="K48" s="322">
        <f>[1]RESUMEN!M47/[1]RESUMEN!$AO$48</f>
        <v>0</v>
      </c>
      <c r="L48" s="335">
        <f t="shared" si="5"/>
        <v>0</v>
      </c>
      <c r="M48" s="322">
        <f>[1]RESUMEN!O47/[1]RESUMEN!$AO$48</f>
        <v>0</v>
      </c>
      <c r="N48" s="335">
        <f t="shared" si="6"/>
        <v>0</v>
      </c>
      <c r="O48" s="322">
        <f>[1]RESUMEN!P47/[1]RESUMEN!$AO$48</f>
        <v>0</v>
      </c>
      <c r="P48" s="335">
        <f t="shared" si="7"/>
        <v>0</v>
      </c>
      <c r="Q48" s="322">
        <f>[1]RESUMEN!S47/[1]RESUMEN!$AO$48</f>
        <v>0</v>
      </c>
      <c r="R48" s="335">
        <f t="shared" si="8"/>
        <v>0</v>
      </c>
      <c r="S48" s="322">
        <f>[1]RESUMEN!T47/[1]RESUMEN!$AO$48</f>
        <v>22.357142857142858</v>
      </c>
      <c r="T48" s="336">
        <f>S48/F48*100</f>
        <v>100</v>
      </c>
    </row>
    <row r="49" spans="1:20" ht="15.75" customHeight="1">
      <c r="A49" s="20" t="s">
        <v>216</v>
      </c>
      <c r="C49" s="21" t="s">
        <v>39</v>
      </c>
      <c r="D49" s="8"/>
      <c r="E49" s="8"/>
      <c r="F49" s="8"/>
    </row>
    <row r="50" spans="1:20" ht="15.75" customHeight="1">
      <c r="A50" s="20" t="s">
        <v>29</v>
      </c>
      <c r="C50" s="22" t="s">
        <v>40</v>
      </c>
      <c r="D50" s="23"/>
      <c r="E50" s="23"/>
      <c r="F50" s="23"/>
      <c r="G50" s="342"/>
      <c r="H50" s="342"/>
      <c r="I50" s="342"/>
      <c r="J50" s="342"/>
      <c r="K50" s="342"/>
      <c r="L50" s="342"/>
      <c r="M50" s="342"/>
      <c r="N50" s="342"/>
      <c r="O50" s="342"/>
      <c r="P50" s="342"/>
      <c r="Q50" s="342"/>
      <c r="R50" s="342"/>
      <c r="S50" s="342"/>
      <c r="T50" s="342"/>
    </row>
    <row r="51" spans="1:20" ht="15.75" customHeight="1">
      <c r="A51" s="24" t="s">
        <v>217</v>
      </c>
      <c r="C51" s="22" t="s">
        <v>41</v>
      </c>
      <c r="D51" s="8"/>
      <c r="E51" s="8"/>
      <c r="F51" s="8"/>
    </row>
    <row r="52" spans="1:20">
      <c r="B52" s="6"/>
    </row>
    <row r="53" spans="1:20">
      <c r="A53" s="254"/>
    </row>
    <row r="54" spans="1:20">
      <c r="A54" s="254"/>
    </row>
  </sheetData>
  <mergeCells count="7">
    <mergeCell ref="S6:S8"/>
    <mergeCell ref="M5:R5"/>
    <mergeCell ref="A6:A8"/>
    <mergeCell ref="C6:C8"/>
    <mergeCell ref="M6:M8"/>
    <mergeCell ref="O6:O8"/>
    <mergeCell ref="Q6:Q8"/>
  </mergeCells>
  <printOptions horizontalCentered="1"/>
  <pageMargins left="0.25" right="0.25" top="0.35" bottom="0.25" header="0.19" footer="0.17"/>
  <pageSetup scale="70" orientation="portrait" r:id="rId1"/>
  <headerFooter>
    <oddHeader>&amp;C&amp;"-,Bold"DEPARTAMENTO DE CORRECCION Y REHABILITACION</oddHeader>
    <oddFooter>&amp;L&amp;8Fuente: Informe de Recuento Diario,
Oficina de Control de Población&amp;R&amp;8OFICINA DE DESARROLLO PROGRAMATICO</oddFooter>
  </headerFooter>
</worksheet>
</file>

<file path=xl/worksheets/sheet8.xml><?xml version="1.0" encoding="utf-8"?>
<worksheet xmlns="http://schemas.openxmlformats.org/spreadsheetml/2006/main" xmlns:r="http://schemas.openxmlformats.org/officeDocument/2006/relationships">
  <dimension ref="A2:P43"/>
  <sheetViews>
    <sheetView workbookViewId="0">
      <selection activeCell="M40" sqref="M40"/>
    </sheetView>
  </sheetViews>
  <sheetFormatPr defaultRowHeight="15"/>
  <cols>
    <col min="14" max="14" width="24.28515625" customWidth="1"/>
  </cols>
  <sheetData>
    <row r="2" spans="1:16">
      <c r="A2" s="387" t="s">
        <v>42</v>
      </c>
      <c r="B2" s="387"/>
      <c r="C2" s="387"/>
      <c r="D2" s="387"/>
      <c r="E2" s="387"/>
      <c r="F2" s="387"/>
      <c r="G2" s="387"/>
      <c r="H2" s="387"/>
      <c r="I2" s="387"/>
      <c r="J2" s="387"/>
      <c r="K2" s="387"/>
    </row>
    <row r="3" spans="1:16">
      <c r="A3" s="387" t="s">
        <v>43</v>
      </c>
      <c r="B3" s="387"/>
      <c r="C3" s="387"/>
      <c r="D3" s="387"/>
      <c r="E3" s="387"/>
      <c r="F3" s="387"/>
      <c r="G3" s="387"/>
      <c r="H3" s="387"/>
      <c r="I3" s="387"/>
      <c r="J3" s="387"/>
      <c r="K3" s="387"/>
    </row>
    <row r="4" spans="1:16">
      <c r="A4" s="387" t="s">
        <v>44</v>
      </c>
      <c r="B4" s="387"/>
      <c r="C4" s="387"/>
      <c r="D4" s="387"/>
      <c r="E4" s="387"/>
      <c r="F4" s="387"/>
      <c r="G4" s="387"/>
      <c r="H4" s="387"/>
      <c r="I4" s="387"/>
      <c r="J4" s="387"/>
      <c r="K4" s="387"/>
      <c r="N4" t="s">
        <v>240</v>
      </c>
    </row>
    <row r="5" spans="1:16">
      <c r="A5" s="25" t="s">
        <v>333</v>
      </c>
      <c r="B5" s="26"/>
      <c r="C5" s="26"/>
      <c r="D5" s="26"/>
      <c r="E5" s="26"/>
      <c r="F5" s="26"/>
      <c r="G5" s="26"/>
      <c r="H5" s="26"/>
      <c r="I5" s="26"/>
      <c r="J5" s="26"/>
      <c r="K5" s="26"/>
      <c r="N5" t="s">
        <v>241</v>
      </c>
      <c r="O5" s="27">
        <f>'[1]NIVELES DE CUSTODIA'!O9</f>
        <v>161.57142857142856</v>
      </c>
      <c r="P5" s="28">
        <f t="shared" ref="P5:P11" si="0">SUM(O5/O$12)*100</f>
        <v>1.7005984422458127</v>
      </c>
    </row>
    <row r="6" spans="1:16">
      <c r="N6" t="s">
        <v>242</v>
      </c>
      <c r="O6" s="27">
        <f>'[1]NIVELES DE CUSTODIA'!Q9</f>
        <v>287.64285714285711</v>
      </c>
      <c r="P6" s="28">
        <f t="shared" si="0"/>
        <v>3.027546386792169</v>
      </c>
    </row>
    <row r="7" spans="1:16" ht="16.5" customHeight="1">
      <c r="N7" t="s">
        <v>243</v>
      </c>
      <c r="O7" s="27">
        <f>'[1]NIVELES DE CUSTODIA'!M9</f>
        <v>3.7857142857142856</v>
      </c>
      <c r="P7" s="28">
        <f t="shared" si="0"/>
        <v>3.9846028929720632E-2</v>
      </c>
    </row>
    <row r="8" spans="1:16" ht="16.5" customHeight="1">
      <c r="N8" t="s">
        <v>244</v>
      </c>
      <c r="O8" s="27">
        <f>'[1]NIVELES DE CUSTODIA'!S9</f>
        <v>306.21428571428572</v>
      </c>
      <c r="P8" s="28">
        <f t="shared" si="0"/>
        <v>3.22301747210778</v>
      </c>
    </row>
    <row r="9" spans="1:16" ht="16.5" customHeight="1">
      <c r="N9" t="s">
        <v>245</v>
      </c>
      <c r="O9" s="27">
        <f>'[1]NIVELES DE CUSTODIA'!K9</f>
        <v>1936.9999999999998</v>
      </c>
      <c r="P9" s="28">
        <f t="shared" si="0"/>
        <v>20.387634198418191</v>
      </c>
    </row>
    <row r="10" spans="1:16" ht="16.5" customHeight="1">
      <c r="N10" t="s">
        <v>246</v>
      </c>
      <c r="O10" s="27">
        <f>'[1]NIVELES DE CUSTODIA'!G9</f>
        <v>3545.8571428571431</v>
      </c>
      <c r="P10" s="28">
        <f t="shared" si="0"/>
        <v>37.321444681682863</v>
      </c>
    </row>
    <row r="11" spans="1:16" ht="16.5" customHeight="1">
      <c r="N11" t="s">
        <v>247</v>
      </c>
      <c r="O11" s="27">
        <f>'[1]NIVELES DE CUSTODIA'!I9</f>
        <v>3258.7857142857138</v>
      </c>
      <c r="P11" s="28">
        <f t="shared" si="0"/>
        <v>34.299912789823473</v>
      </c>
    </row>
    <row r="12" spans="1:16" ht="16.5" customHeight="1">
      <c r="N12" t="s">
        <v>248</v>
      </c>
      <c r="O12" s="27">
        <f>SUM(O5:O11)</f>
        <v>9500.8571428571413</v>
      </c>
    </row>
    <row r="13" spans="1:16" ht="16.5" customHeight="1"/>
    <row r="14" spans="1:16" ht="16.5" customHeight="1">
      <c r="N14" t="s">
        <v>249</v>
      </c>
    </row>
    <row r="15" spans="1:16" ht="16.5" customHeight="1">
      <c r="N15" t="s">
        <v>241</v>
      </c>
      <c r="O15" s="27">
        <f>'[1]NIVELES DE CUSTODIA'!O10</f>
        <v>22.785714285714285</v>
      </c>
      <c r="P15" s="28">
        <f>SUM(O15/O$22)*100</f>
        <v>0.47621891141432537</v>
      </c>
    </row>
    <row r="16" spans="1:16" ht="16.5" customHeight="1">
      <c r="N16" t="s">
        <v>242</v>
      </c>
      <c r="O16" s="27">
        <f>'[1]NIVELES DE CUSTODIA'!Q10</f>
        <v>86.857142857142861</v>
      </c>
      <c r="P16" s="28">
        <f t="shared" ref="P16:P21" si="1">SUM(O16/O$22)*100</f>
        <v>1.8153046905323502</v>
      </c>
    </row>
    <row r="17" spans="14:16" ht="16.5" customHeight="1">
      <c r="N17" t="s">
        <v>243</v>
      </c>
      <c r="O17" s="27">
        <f>'[1]NIVELES DE CUSTODIA'!M10</f>
        <v>0.42857142857142855</v>
      </c>
      <c r="P17" s="28">
        <f t="shared" si="1"/>
        <v>8.9570955124951487E-3</v>
      </c>
    </row>
    <row r="18" spans="14:16" ht="16.5" customHeight="1">
      <c r="N18" t="s">
        <v>244</v>
      </c>
      <c r="O18" s="27">
        <f>'[1]NIVELES DE CUSTODIA'!S10</f>
        <v>164.14285714285717</v>
      </c>
      <c r="P18" s="28">
        <f t="shared" si="1"/>
        <v>3.4305675812856427</v>
      </c>
    </row>
    <row r="19" spans="14:16" ht="16.5" customHeight="1">
      <c r="N19" t="s">
        <v>245</v>
      </c>
      <c r="O19" s="27">
        <f>'[1]NIVELES DE CUSTODIA'!K10</f>
        <v>1164.3571428571427</v>
      </c>
      <c r="P19" s="28">
        <f t="shared" si="1"/>
        <v>24.334935658197232</v>
      </c>
    </row>
    <row r="20" spans="14:16" ht="16.5" customHeight="1">
      <c r="N20" t="s">
        <v>246</v>
      </c>
      <c r="O20" s="27">
        <f>'[1]NIVELES DE CUSTODIA'!G10</f>
        <v>2051.4285714285716</v>
      </c>
      <c r="P20" s="28">
        <f t="shared" si="1"/>
        <v>42.874630519810111</v>
      </c>
    </row>
    <row r="21" spans="14:16" ht="16.5" customHeight="1">
      <c r="N21" t="s">
        <v>247</v>
      </c>
      <c r="O21" s="27">
        <f>'[1]NIVELES DE CUSTODIA'!I10</f>
        <v>1294.7142857142856</v>
      </c>
      <c r="P21" s="28">
        <f t="shared" si="1"/>
        <v>27.059385543247842</v>
      </c>
    </row>
    <row r="22" spans="14:16" ht="16.5" customHeight="1">
      <c r="N22" t="s">
        <v>250</v>
      </c>
      <c r="O22" s="27">
        <f>SUM(O15:O21)</f>
        <v>4784.7142857142853</v>
      </c>
      <c r="P22" s="28"/>
    </row>
    <row r="23" spans="14:16" ht="16.5" customHeight="1"/>
    <row r="24" spans="14:16" ht="16.5" customHeight="1">
      <c r="N24" t="s">
        <v>45</v>
      </c>
    </row>
    <row r="25" spans="14:16">
      <c r="N25" t="s">
        <v>241</v>
      </c>
      <c r="O25" s="27">
        <f>'[1]NIVELES DE CUSTODIA'!O28</f>
        <v>138.78571428571428</v>
      </c>
      <c r="P25" s="28">
        <f>SUM(O25/O$32)*100</f>
        <v>2.9427801169236361</v>
      </c>
    </row>
    <row r="26" spans="14:16">
      <c r="N26" t="s">
        <v>242</v>
      </c>
      <c r="O26" s="27">
        <f>'[1]NIVELES DE CUSTODIA'!Q28</f>
        <v>200.78571428571428</v>
      </c>
      <c r="P26" s="28">
        <f t="shared" ref="P26:P31" si="2">SUM(O26/O$32)*100</f>
        <v>4.2574137461000214</v>
      </c>
    </row>
    <row r="27" spans="14:16">
      <c r="N27" t="s">
        <v>243</v>
      </c>
      <c r="O27" s="27">
        <f>'[1]NIVELES DE CUSTODIA'!M28</f>
        <v>3.3571428571428572</v>
      </c>
      <c r="P27" s="28">
        <f t="shared" si="2"/>
        <v>7.1184078999182152E-2</v>
      </c>
    </row>
    <row r="28" spans="14:16">
      <c r="N28" t="s">
        <v>244</v>
      </c>
      <c r="O28" s="27">
        <f>'[1]NIVELES DE CUSTODIA'!S28</f>
        <v>142.07142857142856</v>
      </c>
      <c r="P28" s="28">
        <f t="shared" si="2"/>
        <v>3.0124496410504951</v>
      </c>
    </row>
    <row r="29" spans="14:16" ht="19.5" customHeight="1">
      <c r="N29" t="s">
        <v>245</v>
      </c>
      <c r="O29" s="27">
        <f>'[1]NIVELES DE CUSTODIA'!K28</f>
        <v>772.64285714285711</v>
      </c>
      <c r="P29" s="28">
        <f t="shared" si="2"/>
        <v>16.382940053918155</v>
      </c>
    </row>
    <row r="30" spans="14:16" ht="19.5" customHeight="1">
      <c r="N30" t="s">
        <v>246</v>
      </c>
      <c r="O30" s="27">
        <f>'[1]NIVELES DE CUSTODIA'!G28</f>
        <v>1494.4285714285716</v>
      </c>
      <c r="P30" s="28">
        <f t="shared" si="2"/>
        <v>31.687517038742318</v>
      </c>
    </row>
    <row r="31" spans="14:16" ht="19.5" customHeight="1">
      <c r="N31" t="s">
        <v>247</v>
      </c>
      <c r="O31" s="27">
        <f>'[1]NIVELES DE CUSTODIA'!I28</f>
        <v>1964.0714285714284</v>
      </c>
      <c r="P31" s="28">
        <f t="shared" si="2"/>
        <v>41.645715324266199</v>
      </c>
    </row>
    <row r="32" spans="14:16" ht="19.5" customHeight="1">
      <c r="N32" t="s">
        <v>250</v>
      </c>
      <c r="O32" s="27">
        <f>SUM(O25:O31)</f>
        <v>4716.1428571428569</v>
      </c>
    </row>
    <row r="33" spans="13:15" ht="19.5" customHeight="1"/>
    <row r="34" spans="13:15" ht="19.5" customHeight="1">
      <c r="O34" s="27">
        <f>SUM(O22,O32)</f>
        <v>9500.8571428571413</v>
      </c>
    </row>
    <row r="35" spans="13:15" ht="19.5" customHeight="1"/>
    <row r="36" spans="13:15" ht="19.5" customHeight="1"/>
    <row r="37" spans="13:15" ht="19.5" customHeight="1"/>
    <row r="38" spans="13:15" ht="19.5" customHeight="1"/>
    <row r="39" spans="13:15" ht="19.5" customHeight="1"/>
    <row r="40" spans="13:15" ht="19.5" customHeight="1"/>
    <row r="41" spans="13:15" ht="19.5" customHeight="1"/>
    <row r="42" spans="13:15" ht="19.5" customHeight="1">
      <c r="M42" s="245" t="s">
        <v>197</v>
      </c>
    </row>
    <row r="43" spans="13:15" ht="19.5" customHeight="1"/>
  </sheetData>
  <mergeCells count="3">
    <mergeCell ref="A2:K2"/>
    <mergeCell ref="A3:K3"/>
    <mergeCell ref="A4:K4"/>
  </mergeCells>
  <printOptions horizontalCentered="1"/>
  <pageMargins left="0.25" right="0.25" top="0.56000000000000005" bottom="0.75" header="0.3" footer="0.3"/>
  <pageSetup scale="95" orientation="portrait" r:id="rId1"/>
  <headerFooter>
    <oddHeader>&amp;C&amp;"-,Bold"DEPARTAMENTO DE CORRECCION Y REHABILITACION</oddHeader>
    <oddFooter>&amp;R&amp;8OFICINA DE DESARROLLO PROGRAMATICO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DEFINICION</vt:lpstr>
      <vt:lpstr>CONTACTO</vt:lpstr>
      <vt:lpstr>PROMEDIO</vt:lpstr>
      <vt:lpstr>TABLA PROMEDIO</vt:lpstr>
      <vt:lpstr>FUGAS</vt:lpstr>
      <vt:lpstr>MUERTES</vt:lpstr>
      <vt:lpstr>NIVELES DE CUSTODIA</vt:lpstr>
      <vt:lpstr>TABLA DE NIVELES DE CST.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zgonzalez</dc:creator>
  <cp:lastModifiedBy>francisco.pesante</cp:lastModifiedBy>
  <cp:lastPrinted>2011-09-08T13:40:55Z</cp:lastPrinted>
  <dcterms:created xsi:type="dcterms:W3CDTF">2009-09-11T17:26:49Z</dcterms:created>
  <dcterms:modified xsi:type="dcterms:W3CDTF">2011-09-08T19:23:22Z</dcterms:modified>
</cp:coreProperties>
</file>