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2525"/>
  </bookViews>
  <sheets>
    <sheet name="SUMMARY DASHBOARD" sheetId="12" r:id="rId1"/>
    <sheet name="REG+OCC BY CLASS MAY 2014" sheetId="1" r:id="rId2"/>
    <sheet name="REG+OCC BY CLASS FY 2013-2014" sheetId="2" r:id="rId3"/>
    <sheet name="REG+OCC BY CLASS CY 2014" sheetId="3" r:id="rId4"/>
    <sheet name="REG+OCC BY REGION MAY 2014" sheetId="4" r:id="rId5"/>
    <sheet name="REG+OCC BY REGION FY 2013-2014" sheetId="5" r:id="rId6"/>
    <sheet name="REG+OCC BY REGION CY 2014" sheetId="6" r:id="rId7"/>
    <sheet name="ARR$ MAY 2014" sheetId="7" r:id="rId8"/>
    <sheet name="ARR$ BY REGION FY 13-14" sheetId="8" r:id="rId9"/>
    <sheet name="ARR$ BY AREA FY 13-14" sheetId="9" r:id="rId10"/>
    <sheet name="ARR$ BY REGION CY 2014" sheetId="10" r:id="rId11"/>
    <sheet name="ARR$ BY AREA CY 2014" sheetId="11" r:id="rId12"/>
    <sheet name="CONTACTO" sheetId="13" r:id="rId13"/>
    <sheet name="GLOSSARY" sheetId="14" r:id="rId14"/>
  </sheets>
  <externalReferences>
    <externalReference r:id="rId15"/>
  </externalReferences>
  <definedNames>
    <definedName name="_xlnm.Print_Area" localSheetId="11">'ARR$ BY AREA CY 2014'!$A$1:$O$39</definedName>
    <definedName name="_xlnm.Print_Area" localSheetId="9">'ARR$ BY AREA FY 13-14'!$A$1:$O$39</definedName>
    <definedName name="_xlnm.Print_Area" localSheetId="10">'ARR$ BY REGION CY 2014'!$A$1:$O$69</definedName>
    <definedName name="_xlnm.Print_Area" localSheetId="8">'ARR$ BY REGION FY 13-14'!$A$1:$O$69</definedName>
    <definedName name="_xlnm.Print_Area" localSheetId="1">'REG+OCC BY CLASS MAY 2014'!$A$1:$W$30</definedName>
    <definedName name="_xlnm.Print_Area" localSheetId="0">'SUMMARY DASHBOARD'!$A$1:$L$45</definedName>
  </definedNames>
  <calcPr calcId="124519" concurrentCalc="0"/>
  <fileRecoveryPr repairLoad="1"/>
</workbook>
</file>

<file path=xl/calcChain.xml><?xml version="1.0" encoding="utf-8"?>
<calcChain xmlns="http://schemas.openxmlformats.org/spreadsheetml/2006/main">
  <c r="G21" i="12"/>
  <c r="F21"/>
  <c r="E21"/>
  <c r="G20"/>
  <c r="F20"/>
  <c r="E20"/>
  <c r="G16"/>
  <c r="F16"/>
  <c r="E16"/>
  <c r="G15"/>
  <c r="F15"/>
  <c r="E15"/>
  <c r="F56"/>
  <c r="E56"/>
  <c r="F55"/>
  <c r="E55"/>
  <c r="F54"/>
  <c r="E54"/>
  <c r="G11"/>
  <c r="F11"/>
  <c r="E11"/>
  <c r="G8"/>
  <c r="F8"/>
  <c r="E8"/>
  <c r="W43" i="6" l="1"/>
  <c r="W44"/>
  <c r="W45"/>
  <c r="W46"/>
  <c r="W47"/>
  <c r="W49"/>
  <c r="D43"/>
  <c r="D44"/>
  <c r="D45"/>
  <c r="D46"/>
  <c r="D47"/>
  <c r="D49"/>
  <c r="Z49"/>
  <c r="V43"/>
  <c r="V44"/>
  <c r="V45"/>
  <c r="V46"/>
  <c r="V47"/>
  <c r="V49"/>
  <c r="C43"/>
  <c r="C44"/>
  <c r="C45"/>
  <c r="C46"/>
  <c r="C47"/>
  <c r="C49"/>
  <c r="Y49"/>
  <c r="X49"/>
  <c r="S43"/>
  <c r="S44"/>
  <c r="S45"/>
  <c r="S46"/>
  <c r="S47"/>
  <c r="S49"/>
  <c r="T43"/>
  <c r="T44"/>
  <c r="T45"/>
  <c r="T46"/>
  <c r="T47"/>
  <c r="T49"/>
  <c r="U49"/>
  <c r="P43"/>
  <c r="P44"/>
  <c r="P45"/>
  <c r="P46"/>
  <c r="P47"/>
  <c r="P49"/>
  <c r="Q43"/>
  <c r="Q44"/>
  <c r="Q45"/>
  <c r="Q46"/>
  <c r="Q47"/>
  <c r="Q49"/>
  <c r="R49"/>
  <c r="M49"/>
  <c r="N49"/>
  <c r="O49"/>
  <c r="I43"/>
  <c r="I44"/>
  <c r="I45"/>
  <c r="I46"/>
  <c r="I47"/>
  <c r="I49"/>
  <c r="J43"/>
  <c r="J44"/>
  <c r="J45"/>
  <c r="J46"/>
  <c r="J47"/>
  <c r="J49"/>
  <c r="K49"/>
  <c r="F43"/>
  <c r="F44"/>
  <c r="F45"/>
  <c r="F46"/>
  <c r="F47"/>
  <c r="F49"/>
  <c r="G43"/>
  <c r="G44"/>
  <c r="G45"/>
  <c r="G46"/>
  <c r="G47"/>
  <c r="G49"/>
  <c r="H49"/>
  <c r="E49"/>
  <c r="Z47"/>
  <c r="Y47"/>
  <c r="X47"/>
  <c r="U47"/>
  <c r="R47"/>
  <c r="M47"/>
  <c r="N47"/>
  <c r="O47"/>
  <c r="K47"/>
  <c r="H47"/>
  <c r="E47"/>
  <c r="Z46"/>
  <c r="Y46"/>
  <c r="X46"/>
  <c r="U46"/>
  <c r="R46"/>
  <c r="M46"/>
  <c r="N46"/>
  <c r="O46"/>
  <c r="K46"/>
  <c r="H46"/>
  <c r="E46"/>
  <c r="Z45"/>
  <c r="Y45"/>
  <c r="X45"/>
  <c r="U45"/>
  <c r="R45"/>
  <c r="M45"/>
  <c r="N45"/>
  <c r="O45"/>
  <c r="K45"/>
  <c r="H45"/>
  <c r="E45"/>
  <c r="Z44"/>
  <c r="Y44"/>
  <c r="X44"/>
  <c r="U44"/>
  <c r="R44"/>
  <c r="M44"/>
  <c r="N44"/>
  <c r="O44"/>
  <c r="K44"/>
  <c r="H44"/>
  <c r="E44"/>
  <c r="Z43"/>
  <c r="Y43"/>
  <c r="X43"/>
  <c r="U43"/>
  <c r="R43"/>
  <c r="M43"/>
  <c r="N43"/>
  <c r="O43"/>
  <c r="K43"/>
  <c r="H43"/>
  <c r="E43"/>
  <c r="W33"/>
  <c r="W34"/>
  <c r="W35"/>
  <c r="W37"/>
  <c r="D33"/>
  <c r="D34"/>
  <c r="D35"/>
  <c r="D37"/>
  <c r="Z37"/>
  <c r="V33"/>
  <c r="V34"/>
  <c r="V35"/>
  <c r="V37"/>
  <c r="C33"/>
  <c r="C34"/>
  <c r="C35"/>
  <c r="C37"/>
  <c r="Y37"/>
  <c r="X37"/>
  <c r="S33"/>
  <c r="S34"/>
  <c r="S35"/>
  <c r="S37"/>
  <c r="T33"/>
  <c r="T34"/>
  <c r="T35"/>
  <c r="T37"/>
  <c r="U37"/>
  <c r="P33"/>
  <c r="P34"/>
  <c r="P35"/>
  <c r="P37"/>
  <c r="Q33"/>
  <c r="Q34"/>
  <c r="Q35"/>
  <c r="Q37"/>
  <c r="R37"/>
  <c r="M37"/>
  <c r="N37"/>
  <c r="O37"/>
  <c r="I33"/>
  <c r="I34"/>
  <c r="I35"/>
  <c r="I37"/>
  <c r="J33"/>
  <c r="J34"/>
  <c r="J35"/>
  <c r="J37"/>
  <c r="K37"/>
  <c r="F33"/>
  <c r="F34"/>
  <c r="F35"/>
  <c r="F37"/>
  <c r="G33"/>
  <c r="G34"/>
  <c r="G35"/>
  <c r="G37"/>
  <c r="H37"/>
  <c r="E37"/>
  <c r="Z35"/>
  <c r="Y35"/>
  <c r="X35"/>
  <c r="U35"/>
  <c r="R35"/>
  <c r="M35"/>
  <c r="N35"/>
  <c r="O35"/>
  <c r="K35"/>
  <c r="H35"/>
  <c r="E35"/>
  <c r="Z34"/>
  <c r="Y34"/>
  <c r="X34"/>
  <c r="U34"/>
  <c r="R34"/>
  <c r="M34"/>
  <c r="N34"/>
  <c r="O34"/>
  <c r="K34"/>
  <c r="H34"/>
  <c r="E34"/>
  <c r="Z33"/>
  <c r="Y33"/>
  <c r="X33"/>
  <c r="U33"/>
  <c r="R33"/>
  <c r="M33"/>
  <c r="N33"/>
  <c r="O33"/>
  <c r="K33"/>
  <c r="H33"/>
  <c r="E33"/>
  <c r="W43" i="5"/>
  <c r="W44"/>
  <c r="W45"/>
  <c r="W46"/>
  <c r="W47"/>
  <c r="W49"/>
  <c r="D43"/>
  <c r="D44"/>
  <c r="D45"/>
  <c r="D46"/>
  <c r="D47"/>
  <c r="D49"/>
  <c r="Z49"/>
  <c r="V43"/>
  <c r="V44"/>
  <c r="V45"/>
  <c r="V46"/>
  <c r="V47"/>
  <c r="V49"/>
  <c r="C43"/>
  <c r="C44"/>
  <c r="C45"/>
  <c r="C46"/>
  <c r="C47"/>
  <c r="C49"/>
  <c r="Y49"/>
  <c r="X49"/>
  <c r="S43"/>
  <c r="S44"/>
  <c r="S45"/>
  <c r="S46"/>
  <c r="S47"/>
  <c r="S49"/>
  <c r="T43"/>
  <c r="T44"/>
  <c r="T45"/>
  <c r="T46"/>
  <c r="T47"/>
  <c r="T49"/>
  <c r="U49"/>
  <c r="P43"/>
  <c r="P44"/>
  <c r="P45"/>
  <c r="P46"/>
  <c r="P47"/>
  <c r="P49"/>
  <c r="Q43"/>
  <c r="Q44"/>
  <c r="Q45"/>
  <c r="Q46"/>
  <c r="Q47"/>
  <c r="Q49"/>
  <c r="R49"/>
  <c r="M49"/>
  <c r="N49"/>
  <c r="O49"/>
  <c r="I43"/>
  <c r="I44"/>
  <c r="I45"/>
  <c r="I46"/>
  <c r="I47"/>
  <c r="I49"/>
  <c r="J43"/>
  <c r="J44"/>
  <c r="J45"/>
  <c r="J46"/>
  <c r="J47"/>
  <c r="J49"/>
  <c r="K49"/>
  <c r="F43"/>
  <c r="F44"/>
  <c r="F45"/>
  <c r="F46"/>
  <c r="F47"/>
  <c r="F49"/>
  <c r="G43"/>
  <c r="G44"/>
  <c r="G45"/>
  <c r="G46"/>
  <c r="G47"/>
  <c r="G49"/>
  <c r="H49"/>
  <c r="E49"/>
  <c r="Z47"/>
  <c r="Y47"/>
  <c r="X47"/>
  <c r="U47"/>
  <c r="R47"/>
  <c r="M47"/>
  <c r="N47"/>
  <c r="O47"/>
  <c r="K47"/>
  <c r="H47"/>
  <c r="E47"/>
  <c r="Z46"/>
  <c r="Y46"/>
  <c r="X46"/>
  <c r="U46"/>
  <c r="R46"/>
  <c r="M46"/>
  <c r="N46"/>
  <c r="O46"/>
  <c r="K46"/>
  <c r="H46"/>
  <c r="E46"/>
  <c r="Z45"/>
  <c r="Y45"/>
  <c r="X45"/>
  <c r="U45"/>
  <c r="R45"/>
  <c r="M45"/>
  <c r="N45"/>
  <c r="O45"/>
  <c r="K45"/>
  <c r="H45"/>
  <c r="E45"/>
  <c r="Z44"/>
  <c r="Y44"/>
  <c r="X44"/>
  <c r="U44"/>
  <c r="R44"/>
  <c r="M44"/>
  <c r="N44"/>
  <c r="O44"/>
  <c r="K44"/>
  <c r="H44"/>
  <c r="E44"/>
  <c r="Z43"/>
  <c r="Y43"/>
  <c r="X43"/>
  <c r="U43"/>
  <c r="R43"/>
  <c r="M43"/>
  <c r="N43"/>
  <c r="O43"/>
  <c r="K43"/>
  <c r="H43"/>
  <c r="E43"/>
  <c r="W33"/>
  <c r="W34"/>
  <c r="W35"/>
  <c r="W37"/>
  <c r="D33"/>
  <c r="D34"/>
  <c r="D35"/>
  <c r="D37"/>
  <c r="Z37"/>
  <c r="V33"/>
  <c r="V34"/>
  <c r="V35"/>
  <c r="V37"/>
  <c r="C33"/>
  <c r="C34"/>
  <c r="C35"/>
  <c r="C37"/>
  <c r="Y37"/>
  <c r="X37"/>
  <c r="S33"/>
  <c r="S34"/>
  <c r="S35"/>
  <c r="S37"/>
  <c r="T33"/>
  <c r="T34"/>
  <c r="T35"/>
  <c r="T37"/>
  <c r="U37"/>
  <c r="P33"/>
  <c r="P34"/>
  <c r="P35"/>
  <c r="P37"/>
  <c r="Q33"/>
  <c r="Q34"/>
  <c r="Q35"/>
  <c r="Q37"/>
  <c r="R37"/>
  <c r="M37"/>
  <c r="N37"/>
  <c r="O37"/>
  <c r="I33"/>
  <c r="I34"/>
  <c r="I35"/>
  <c r="I37"/>
  <c r="J33"/>
  <c r="J34"/>
  <c r="J35"/>
  <c r="J37"/>
  <c r="K37"/>
  <c r="F33"/>
  <c r="F34"/>
  <c r="F35"/>
  <c r="F37"/>
  <c r="G33"/>
  <c r="G34"/>
  <c r="G35"/>
  <c r="G37"/>
  <c r="H37"/>
  <c r="E37"/>
  <c r="Z35"/>
  <c r="Y35"/>
  <c r="X35"/>
  <c r="U35"/>
  <c r="R35"/>
  <c r="M35"/>
  <c r="N35"/>
  <c r="O35"/>
  <c r="K35"/>
  <c r="H35"/>
  <c r="E35"/>
  <c r="Z34"/>
  <c r="Y34"/>
  <c r="X34"/>
  <c r="U34"/>
  <c r="R34"/>
  <c r="M34"/>
  <c r="N34"/>
  <c r="O34"/>
  <c r="K34"/>
  <c r="H34"/>
  <c r="E34"/>
  <c r="Z33"/>
  <c r="Y33"/>
  <c r="X33"/>
  <c r="U33"/>
  <c r="R33"/>
  <c r="M33"/>
  <c r="N33"/>
  <c r="O33"/>
  <c r="K33"/>
  <c r="H33"/>
  <c r="E33"/>
  <c r="W43" i="4"/>
  <c r="W44"/>
  <c r="W45"/>
  <c r="W46"/>
  <c r="W47"/>
  <c r="W49"/>
  <c r="D43"/>
  <c r="D44"/>
  <c r="D45"/>
  <c r="D46"/>
  <c r="D47"/>
  <c r="D49"/>
  <c r="Z49"/>
  <c r="V43"/>
  <c r="V44"/>
  <c r="V45"/>
  <c r="V46"/>
  <c r="V47"/>
  <c r="V49"/>
  <c r="C43"/>
  <c r="C44"/>
  <c r="C45"/>
  <c r="C46"/>
  <c r="C47"/>
  <c r="C49"/>
  <c r="Y49"/>
  <c r="X49"/>
  <c r="S43"/>
  <c r="S44"/>
  <c r="S45"/>
  <c r="S46"/>
  <c r="S47"/>
  <c r="S49"/>
  <c r="T43"/>
  <c r="T44"/>
  <c r="T45"/>
  <c r="T46"/>
  <c r="T47"/>
  <c r="T49"/>
  <c r="U49"/>
  <c r="P43"/>
  <c r="P44"/>
  <c r="P45"/>
  <c r="P46"/>
  <c r="P47"/>
  <c r="P49"/>
  <c r="Q43"/>
  <c r="Q44"/>
  <c r="Q45"/>
  <c r="Q46"/>
  <c r="Q47"/>
  <c r="Q49"/>
  <c r="R49"/>
  <c r="M49"/>
  <c r="N49"/>
  <c r="O49"/>
  <c r="I43"/>
  <c r="I44"/>
  <c r="I45"/>
  <c r="I46"/>
  <c r="I47"/>
  <c r="I49"/>
  <c r="J43"/>
  <c r="J44"/>
  <c r="J45"/>
  <c r="J46"/>
  <c r="J47"/>
  <c r="J49"/>
  <c r="K49"/>
  <c r="F43"/>
  <c r="F44"/>
  <c r="F45"/>
  <c r="F46"/>
  <c r="F47"/>
  <c r="F49"/>
  <c r="G43"/>
  <c r="G44"/>
  <c r="G45"/>
  <c r="G46"/>
  <c r="G47"/>
  <c r="G49"/>
  <c r="H49"/>
  <c r="E49"/>
  <c r="Z47"/>
  <c r="Y47"/>
  <c r="X47"/>
  <c r="U47"/>
  <c r="R47"/>
  <c r="M47"/>
  <c r="N47"/>
  <c r="O47"/>
  <c r="K47"/>
  <c r="H47"/>
  <c r="E47"/>
  <c r="Z46"/>
  <c r="Y46"/>
  <c r="X46"/>
  <c r="U46"/>
  <c r="R46"/>
  <c r="M46"/>
  <c r="N46"/>
  <c r="O46"/>
  <c r="K46"/>
  <c r="H46"/>
  <c r="E46"/>
  <c r="Z45"/>
  <c r="Y45"/>
  <c r="X45"/>
  <c r="U45"/>
  <c r="R45"/>
  <c r="M45"/>
  <c r="N45"/>
  <c r="O45"/>
  <c r="K45"/>
  <c r="H45"/>
  <c r="E45"/>
  <c r="Z44"/>
  <c r="Y44"/>
  <c r="X44"/>
  <c r="U44"/>
  <c r="R44"/>
  <c r="M44"/>
  <c r="N44"/>
  <c r="O44"/>
  <c r="K44"/>
  <c r="H44"/>
  <c r="E44"/>
  <c r="Z43"/>
  <c r="Y43"/>
  <c r="X43"/>
  <c r="U43"/>
  <c r="R43"/>
  <c r="M43"/>
  <c r="N43"/>
  <c r="O43"/>
  <c r="K43"/>
  <c r="H43"/>
  <c r="E43"/>
  <c r="W33"/>
  <c r="W34"/>
  <c r="W35"/>
  <c r="W37"/>
  <c r="D33"/>
  <c r="D34"/>
  <c r="D35"/>
  <c r="D37"/>
  <c r="Z37"/>
  <c r="V33"/>
  <c r="V34"/>
  <c r="V35"/>
  <c r="V37"/>
  <c r="C33"/>
  <c r="C34"/>
  <c r="C35"/>
  <c r="C37"/>
  <c r="Y37"/>
  <c r="X37"/>
  <c r="S33"/>
  <c r="S34"/>
  <c r="S35"/>
  <c r="S37"/>
  <c r="T33"/>
  <c r="T34"/>
  <c r="T35"/>
  <c r="T37"/>
  <c r="U37"/>
  <c r="P33"/>
  <c r="P34"/>
  <c r="P35"/>
  <c r="P37"/>
  <c r="Q33"/>
  <c r="Q34"/>
  <c r="Q35"/>
  <c r="Q37"/>
  <c r="R37"/>
  <c r="M37"/>
  <c r="N37"/>
  <c r="O37"/>
  <c r="I33"/>
  <c r="I34"/>
  <c r="I35"/>
  <c r="I37"/>
  <c r="J33"/>
  <c r="J34"/>
  <c r="J35"/>
  <c r="J37"/>
  <c r="K37"/>
  <c r="F33"/>
  <c r="F34"/>
  <c r="F35"/>
  <c r="F37"/>
  <c r="G33"/>
  <c r="G34"/>
  <c r="G35"/>
  <c r="G37"/>
  <c r="H37"/>
  <c r="E37"/>
  <c r="Z35"/>
  <c r="Y35"/>
  <c r="X35"/>
  <c r="U35"/>
  <c r="R35"/>
  <c r="M35"/>
  <c r="N35"/>
  <c r="O35"/>
  <c r="K35"/>
  <c r="H35"/>
  <c r="E35"/>
  <c r="Z34"/>
  <c r="Y34"/>
  <c r="X34"/>
  <c r="U34"/>
  <c r="R34"/>
  <c r="M34"/>
  <c r="N34"/>
  <c r="O34"/>
  <c r="K34"/>
  <c r="H34"/>
  <c r="E34"/>
  <c r="Z33"/>
  <c r="Y33"/>
  <c r="X33"/>
  <c r="U33"/>
  <c r="R33"/>
  <c r="M33"/>
  <c r="N33"/>
  <c r="O33"/>
  <c r="K33"/>
  <c r="H33"/>
  <c r="E33"/>
  <c r="I28" i="3"/>
  <c r="H28"/>
  <c r="F28"/>
  <c r="E28"/>
</calcChain>
</file>

<file path=xl/sharedStrings.xml><?xml version="1.0" encoding="utf-8"?>
<sst xmlns="http://schemas.openxmlformats.org/spreadsheetml/2006/main" count="1048" uniqueCount="200">
  <si>
    <t xml:space="preserve">TOTAL </t>
  </si>
  <si>
    <t>%</t>
  </si>
  <si>
    <t>NON</t>
  </si>
  <si>
    <t xml:space="preserve">CHANGE IN </t>
  </si>
  <si>
    <t>ROOM NIGHTS</t>
  </si>
  <si>
    <t>AVERAGE</t>
  </si>
  <si>
    <t>MAY</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</si>
  <si>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</si>
  <si>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</si>
  <si>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</si>
  <si>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</si>
  <si>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</si>
  <si>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</si>
  <si>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</si>
  <si>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</si>
  <si>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</si>
  <si>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</si>
  <si>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</si>
  <si>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</si>
  <si>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</si>
  <si>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</si>
  <si>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</si>
  <si>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</si>
  <si>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</si>
  <si>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</si>
  <si>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</si>
  <si>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FISCAL-2013-2014</t>
  </si>
  <si>
    <t>ROOMS NIGHT</t>
  </si>
  <si>
    <t>AS OF</t>
  </si>
  <si>
    <t>MAY 2014</t>
  </si>
  <si>
    <t xml:space="preserve"> ALL HOTELS</t>
  </si>
  <si>
    <t xml:space="preserve">     METROPOLITAN TOTAL</t>
  </si>
  <si>
    <t xml:space="preserve">     NON-METRO AREA TOTAL</t>
  </si>
  <si>
    <t xml:space="preserve"> PARADORES</t>
  </si>
  <si>
    <t xml:space="preserve">     TOURIST HOTELS</t>
  </si>
  <si>
    <t xml:space="preserve">     COMMERCIAL HOTELS</t>
  </si>
  <si>
    <t>CALENDAR YEAR 2014</t>
  </si>
  <si>
    <t>(AS OF MAY)</t>
  </si>
  <si>
    <t>REGISTRATIONS AND OCCUPANCY RATE</t>
  </si>
  <si>
    <t>FOR THE MONTH OF MAY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</si>
  <si>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</si>
  <si>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</si>
  <si>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</si>
  <si>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</si>
  <si>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</si>
  <si>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</si>
  <si>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</si>
  <si>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</si>
  <si>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</si>
  <si>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</si>
  <si>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</si>
  <si>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</si>
  <si>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</si>
  <si>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</si>
  <si>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</si>
  <si>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</si>
  <si>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</si>
  <si>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</si>
  <si>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</si>
  <si>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</si>
  <si>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</si>
  <si>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</si>
  <si>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</si>
  <si>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</si>
  <si>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</si>
  <si>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MAY 2014</t>
  </si>
  <si>
    <t>BY REGION AS OF MAY 2014</t>
  </si>
  <si>
    <t>1/ Metropolitan Region includes the following municipalities: Bayamón, Cataño, Guaynabo, San Juan and Carolina.</t>
  </si>
  <si>
    <t>2/ Includes Paradores.</t>
  </si>
  <si>
    <t>FISCAL YEAR 2013-2014</t>
  </si>
  <si>
    <t xml:space="preserve"> AS OF MAY 2014</t>
  </si>
  <si>
    <t>BY REGION - MAY 2014</t>
  </si>
  <si>
    <t>Classification by</t>
  </si>
  <si>
    <t>Average Room Rate $</t>
  </si>
  <si>
    <t>CHANGE %</t>
  </si>
  <si>
    <t>Number of Rooms</t>
  </si>
  <si>
    <t>May 2014</t>
  </si>
  <si>
    <t>May 2013</t>
  </si>
  <si>
    <t>Metropolitan</t>
  </si>
  <si>
    <t>Grand Total</t>
  </si>
  <si>
    <t>BY AREA - MAY 2014</t>
  </si>
  <si>
    <t>Area</t>
  </si>
  <si>
    <t>Metro</t>
  </si>
  <si>
    <t>Non Metro</t>
  </si>
  <si>
    <t>PARADORES - MAY 2014</t>
  </si>
  <si>
    <t>FISCAL YEAR 2013-2014 P</t>
  </si>
  <si>
    <t>Class By Num of Rooms</t>
  </si>
  <si>
    <t>2013 Jul</t>
  </si>
  <si>
    <t>2013 Aug</t>
  </si>
  <si>
    <t>2013 Sep</t>
  </si>
  <si>
    <t>2013 Oct</t>
  </si>
  <si>
    <t>2013 Nov</t>
  </si>
  <si>
    <t>2013 Dec</t>
  </si>
  <si>
    <t>2014 Jan</t>
  </si>
  <si>
    <t>2014 Feb</t>
  </si>
  <si>
    <t>2014 Mar</t>
  </si>
  <si>
    <t>2014 Apr</t>
  </si>
  <si>
    <t>2014 May</t>
  </si>
  <si>
    <t>2014 Jun</t>
  </si>
  <si>
    <t>ARR $</t>
  </si>
  <si>
    <t>FISCAL YEAR 2012-2013 R</t>
  </si>
  <si>
    <t>2012 Jul</t>
  </si>
  <si>
    <t>2012 Aug</t>
  </si>
  <si>
    <t>2012 Sep</t>
  </si>
  <si>
    <t>2012 Oct</t>
  </si>
  <si>
    <t>2012 Nov</t>
  </si>
  <si>
    <t>2012 Dec</t>
  </si>
  <si>
    <t>2013 Jan</t>
  </si>
  <si>
    <t>2013 Feb</t>
  </si>
  <si>
    <t>2013 Mar</t>
  </si>
  <si>
    <t>2013 Apr</t>
  </si>
  <si>
    <t>2013 May</t>
  </si>
  <si>
    <t>2013 Jun</t>
  </si>
  <si>
    <t>PERCENTAGE CHANGE:  FISCAL YEAR 2013-2014 vs 2012-2013</t>
  </si>
  <si>
    <t>JUL</t>
  </si>
  <si>
    <t>AUG</t>
  </si>
  <si>
    <t>SEP</t>
  </si>
  <si>
    <t>OCT</t>
  </si>
  <si>
    <t>NOV</t>
  </si>
  <si>
    <t>DEC</t>
  </si>
  <si>
    <t>JAN</t>
  </si>
  <si>
    <t>FEB</t>
  </si>
  <si>
    <t>MAR</t>
  </si>
  <si>
    <t>APR</t>
  </si>
  <si>
    <t>JUN</t>
  </si>
  <si>
    <t>July</t>
  </si>
  <si>
    <t>Aug</t>
  </si>
  <si>
    <t>Sep</t>
  </si>
  <si>
    <t>Oct</t>
  </si>
  <si>
    <t>Nov</t>
  </si>
  <si>
    <t>Dec</t>
  </si>
  <si>
    <t>Jan</t>
  </si>
  <si>
    <t>Feb</t>
  </si>
  <si>
    <t>Mar</t>
  </si>
  <si>
    <t>Apr</t>
  </si>
  <si>
    <t>May</t>
  </si>
  <si>
    <t>Jun</t>
  </si>
  <si>
    <t>CALENDAR YEAR 2014 P</t>
  </si>
  <si>
    <t>2014 Jul</t>
  </si>
  <si>
    <t>2014 Aug</t>
  </si>
  <si>
    <t>2014 Sep</t>
  </si>
  <si>
    <t>2014 Oct</t>
  </si>
  <si>
    <t>2014 Nov</t>
  </si>
  <si>
    <t>2014 Dec</t>
  </si>
  <si>
    <t>CALENDAR YEAR 2013 R</t>
  </si>
  <si>
    <t>PERCENTAGE CHANGE:  CALENDAR YEAR 2014 vs 2013</t>
  </si>
  <si>
    <t>ADR $</t>
  </si>
  <si>
    <t>Jul</t>
  </si>
  <si>
    <t>PRTC MONTHLY STATISTICS REPORT</t>
  </si>
  <si>
    <t>REGISTRATION AND OCCUPANCY SURVEY DATA FOR ENDORSED LODGINGS*</t>
  </si>
  <si>
    <t>Occupancy %</t>
  </si>
  <si>
    <t>ARR$</t>
  </si>
  <si>
    <t>FISCAL YEAR 2014 VS. 2013</t>
  </si>
  <si>
    <t>Rooms Occupied</t>
  </si>
  <si>
    <t>Rooms Available</t>
  </si>
  <si>
    <t>* Sample includes 110 endorsed hotels and paradors representing over 12,500 rooms and over 95% of endorsed universe.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</si>
  <si>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</si>
  <si>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</si>
  <si>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</si>
  <si>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</si>
  <si>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</si>
  <si>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</si>
  <si>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</si>
  <si>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</si>
  <si>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</si>
  <si>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</si>
  <si>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</si>
  <si>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</si>
  <si>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</si>
  <si>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</si>
  <si>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</si>
  <si>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</si>
  <si>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</si>
  <si>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</si>
  <si>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</si>
  <si>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</si>
  <si>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</si>
  <si>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</si>
  <si>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</si>
  <si>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</si>
  <si>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</si>
  <si>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</si>
  <si>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</si>
  <si>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</si>
  <si>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</si>
  <si>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</si>
  <si>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</si>
  <si>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</si>
  <si>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</si>
  <si>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</si>
  <si>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</si>
  <si>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</si>
  <si>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</si>
  <si>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</si>
  <si>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</si>
  <si>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</si>
  <si>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</si>
  <si>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</si>
  <si>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15 de septiembre de 2014</t>
  </si>
  <si>
    <r>
      <t xml:space="preserve">For the month of May 2014, the occupancy percentage experienced a slight rise of 0.4 points ending at 67.4%.  Total rooms occupied and available increased by 3.3% and 2.7% respectively.  Total registrations grew by 3.4% from 202,400 in 2013 to 209,379 in 2014.  Non-residents registration exceeded last year by 4.0% while residents also outperformed the period by 2.4% .  The Average Room Rate (ARR$) for the month rose 6.9% with a selling rate of $133.84 in 2014 vs. $125.20 in 2013.  As for Paradores, the occupancy rate for May 2014 </t>
    </r>
    <r>
      <rPr>
        <sz val="9"/>
        <color theme="1"/>
        <rFont val="Arial Black"/>
        <family val="2"/>
      </rPr>
      <t>presents a</t>
    </r>
    <r>
      <rPr>
        <sz val="9"/>
        <rFont val="Arial Black"/>
        <family val="2"/>
      </rPr>
      <t xml:space="preserve"> 3.0 points surge when compared with last year 2013.  Total registrations for Paradores ended with a climb of 2.9% from 10,571 in 2013 to 10,878 in 2014.  Average Room Rate (ARR$) for Paradores surpassed 2013 by 7.4% for a total gain of $6.14.                                                                                                         Fiscal Year To Date 2013-2014 shows no significant change on occupancy rate with 69.2%.  Room demand closed with a minor decline of -0.3% while room supply increased 0.1% when compared to previous year.  The (ARR$) for fiscal period 2014 turned out 14.3% ahead of 2013, closing at $150.40 vs. $131.61.</t>
    </r>
  </si>
</sst>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11"/>
      <color theme="1"/>
      <name val="Calibri"/>
      <family val="2"/>
      <scheme val="minor"/>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6">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3"/>
      </bottom>
      <diagonal/>
    </border>
    <border>
      <left/>
      <right/>
      <top/>
      <bottom style="medium">
        <color theme="3"/>
      </bottom>
      <diagonal/>
    </border>
    <border>
      <left/>
      <right style="medium">
        <color theme="4" tint="-0.24994659260841701"/>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2" fillId="0" borderId="0"/>
    <xf numFmtId="9" fontId="12" fillId="0" borderId="0" applyFont="0" applyFill="0" applyBorder="0" applyAlignment="0" applyProtection="0"/>
    <xf numFmtId="0" fontId="12" fillId="0" borderId="0"/>
    <xf numFmtId="0" fontId="12"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0"/>
    <xf numFmtId="0" fontId="12"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35">
    <xf numFmtId="0" fontId="0" fillId="0" borderId="0" xfId="0"/>
    <xf numFmtId="164" fontId="3" fillId="2" borderId="1" xfId="1" applyFont="1" applyFill="1" applyBorder="1"/>
    <xf numFmtId="164" fontId="3" fillId="2" borderId="2" xfId="1" applyFont="1" applyFill="1" applyBorder="1" applyAlignment="1">
      <alignment horizontal="centerContinuous"/>
    </xf>
    <xf numFmtId="37" fontId="3" fillId="2" borderId="3" xfId="1" applyNumberFormat="1" applyFont="1" applyFill="1" applyBorder="1" applyAlignment="1" applyProtection="1">
      <alignment horizontal="center"/>
    </xf>
    <xf numFmtId="37" fontId="3" fillId="2" borderId="2" xfId="1" applyNumberFormat="1" applyFont="1" applyFill="1" applyBorder="1" applyAlignment="1" applyProtection="1">
      <alignment horizontal="centerContinuous"/>
    </xf>
    <xf numFmtId="164" fontId="3" fillId="2" borderId="2" xfId="1" applyFont="1" applyFill="1" applyBorder="1"/>
    <xf numFmtId="37" fontId="3" fillId="2" borderId="4" xfId="1" applyNumberFormat="1" applyFont="1" applyFill="1" applyBorder="1" applyAlignment="1" applyProtection="1">
      <alignment horizontal="center"/>
    </xf>
    <xf numFmtId="164" fontId="3" fillId="2" borderId="5" xfId="1" applyFont="1" applyFill="1" applyBorder="1"/>
    <xf numFmtId="165" fontId="3" fillId="2" borderId="3" xfId="1" applyNumberFormat="1" applyFont="1" applyFill="1" applyBorder="1" applyAlignment="1">
      <alignment horizontal="centerContinuous"/>
    </xf>
    <xf numFmtId="164" fontId="3" fillId="2" borderId="3" xfId="1" applyFont="1" applyFill="1" applyBorder="1"/>
    <xf numFmtId="164" fontId="3" fillId="2" borderId="4" xfId="1" applyFont="1" applyFill="1" applyBorder="1" applyAlignment="1">
      <alignment horizontal="centerContinuous"/>
    </xf>
    <xf numFmtId="0" fontId="4" fillId="0" borderId="0" xfId="0" applyFont="1" applyFill="1"/>
    <xf numFmtId="0" fontId="5" fillId="2" borderId="6" xfId="1" applyNumberFormat="1" applyFont="1" applyFill="1" applyBorder="1" applyAlignment="1">
      <alignment horizontal="center"/>
    </xf>
    <xf numFmtId="164" fontId="3" fillId="2" borderId="0" xfId="1" applyFont="1" applyFill="1" applyBorder="1" applyAlignment="1">
      <alignment horizontal="centerContinuous"/>
    </xf>
    <xf numFmtId="164" fontId="3" fillId="2" borderId="7" xfId="1" applyFont="1" applyFill="1" applyBorder="1" applyAlignment="1" applyProtection="1">
      <alignment horizontal="center"/>
    </xf>
    <xf numFmtId="37" fontId="3" fillId="2" borderId="0" xfId="1" applyNumberFormat="1" applyFont="1" applyFill="1" applyBorder="1" applyAlignment="1" applyProtection="1">
      <alignment horizontal="centerContinuous"/>
    </xf>
    <xf numFmtId="164" fontId="3" fillId="2" borderId="8" xfId="1" applyFont="1" applyFill="1" applyBorder="1" applyAlignment="1" applyProtection="1">
      <alignment horizontal="center"/>
    </xf>
    <xf numFmtId="164" fontId="3" fillId="2" borderId="9" xfId="1" applyFont="1" applyFill="1" applyBorder="1" applyAlignment="1">
      <alignment horizontal="centerContinuous"/>
    </xf>
    <xf numFmtId="165" fontId="3" fillId="2" borderId="7" xfId="1" applyNumberFormat="1" applyFont="1" applyFill="1" applyBorder="1" applyAlignment="1" applyProtection="1">
      <alignment horizontal="center"/>
    </xf>
    <xf numFmtId="166" fontId="3" fillId="2" borderId="0" xfId="1" applyNumberFormat="1" applyFont="1" applyFill="1" applyBorder="1" applyAlignment="1" applyProtection="1">
      <alignment horizontal="centerContinuous"/>
    </xf>
    <xf numFmtId="164" fontId="3" fillId="2" borderId="7" xfId="1" applyFont="1" applyFill="1" applyBorder="1" applyAlignment="1">
      <alignment horizontal="centerContinuous"/>
    </xf>
    <xf numFmtId="164" fontId="3" fillId="2" borderId="8" xfId="1" applyFont="1" applyFill="1" applyBorder="1" applyAlignment="1">
      <alignment horizontal="centerContinuous"/>
    </xf>
    <xf numFmtId="167" fontId="3" fillId="2" borderId="10" xfId="1" applyNumberFormat="1" applyFont="1" applyFill="1" applyBorder="1"/>
    <xf numFmtId="17" fontId="3" fillId="2" borderId="11" xfId="1" applyNumberFormat="1" applyFont="1" applyFill="1" applyBorder="1" applyAlignment="1" applyProtection="1">
      <alignment horizontal="center"/>
    </xf>
    <xf numFmtId="167" fontId="3" fillId="2" borderId="12" xfId="1" applyNumberFormat="1" applyFont="1" applyFill="1" applyBorder="1" applyAlignment="1">
      <alignment horizontal="center"/>
    </xf>
    <xf numFmtId="167" fontId="3" fillId="2" borderId="11" xfId="1" applyNumberFormat="1" applyFont="1" applyFill="1" applyBorder="1" applyAlignment="1">
      <alignment horizontal="center"/>
    </xf>
    <xf numFmtId="17" fontId="3" fillId="2" borderId="13" xfId="1" applyNumberFormat="1" applyFont="1" applyFill="1" applyBorder="1" applyAlignment="1" applyProtection="1">
      <alignment horizontal="center"/>
    </xf>
    <xf numFmtId="17" fontId="3" fillId="2" borderId="14" xfId="1" applyNumberFormat="1" applyFont="1" applyFill="1" applyBorder="1" applyAlignment="1" applyProtection="1">
      <alignment horizontal="center"/>
    </xf>
    <xf numFmtId="17" fontId="3" fillId="2" borderId="15" xfId="1" applyNumberFormat="1" applyFont="1" applyFill="1" applyBorder="1" applyAlignment="1" applyProtection="1">
      <alignment horizontal="center"/>
    </xf>
    <xf numFmtId="164" fontId="4" fillId="0" borderId="16" xfId="1" applyFont="1" applyFill="1" applyBorder="1"/>
    <xf numFmtId="164" fontId="4" fillId="0" borderId="17" xfId="1" applyFont="1" applyFill="1" applyBorder="1"/>
    <xf numFmtId="164" fontId="4" fillId="0" borderId="18" xfId="1" applyFont="1" applyFill="1" applyBorder="1"/>
    <xf numFmtId="37" fontId="4" fillId="0" borderId="17" xfId="1" applyNumberFormat="1" applyFont="1" applyFill="1" applyBorder="1" applyProtection="1"/>
    <xf numFmtId="164" fontId="4" fillId="0" borderId="19" xfId="1" applyFont="1" applyFill="1" applyBorder="1"/>
    <xf numFmtId="164" fontId="4" fillId="0" borderId="5" xfId="1" applyFont="1" applyFill="1" applyBorder="1"/>
    <xf numFmtId="165" fontId="4" fillId="0" borderId="18" xfId="1" applyNumberFormat="1" applyFont="1" applyFill="1" applyBorder="1"/>
    <xf numFmtId="0" fontId="4" fillId="0" borderId="0" xfId="0" applyFont="1"/>
    <xf numFmtId="164" fontId="4" fillId="0" borderId="20" xfId="1" applyFont="1" applyFill="1" applyBorder="1"/>
    <xf numFmtId="164" fontId="4" fillId="0" borderId="0" xfId="1" applyFont="1" applyFill="1" applyBorder="1"/>
    <xf numFmtId="164" fontId="4" fillId="0" borderId="7" xfId="1" applyFont="1" applyFill="1" applyBorder="1"/>
    <xf numFmtId="37" fontId="4" fillId="0" borderId="0" xfId="1" applyNumberFormat="1" applyFont="1" applyFill="1" applyBorder="1" applyProtection="1"/>
    <xf numFmtId="164" fontId="4" fillId="0" borderId="7" xfId="1" applyFont="1" applyFill="1" applyBorder="1" applyAlignment="1">
      <alignment horizontal="right"/>
    </xf>
    <xf numFmtId="164" fontId="4" fillId="0" borderId="8" xfId="1" applyFont="1" applyFill="1" applyBorder="1"/>
    <xf numFmtId="164" fontId="4" fillId="0" borderId="9" xfId="1" applyFont="1" applyFill="1" applyBorder="1"/>
    <xf numFmtId="165" fontId="4" fillId="0" borderId="7" xfId="1" applyNumberFormat="1" applyFont="1" applyFill="1" applyBorder="1"/>
    <xf numFmtId="164" fontId="6" fillId="0" borderId="20" xfId="1" applyFont="1" applyFill="1" applyBorder="1" applyAlignment="1">
      <alignment horizontal="lef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5" fontId="6" fillId="0" borderId="7"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0" fontId="6" fillId="0" borderId="0" xfId="0" applyFont="1"/>
    <xf numFmtId="164" fontId="6" fillId="0" borderId="20" xfId="1" applyFont="1" applyFill="1" applyBorder="1" applyAlignment="1">
      <alignment horizontal="center"/>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4" fontId="7" fillId="0" borderId="7" xfId="1" applyFont="1" applyFill="1" applyBorder="1" applyAlignment="1">
      <alignment horizontal="center"/>
    </xf>
    <xf numFmtId="0" fontId="7" fillId="0" borderId="0" xfId="0" applyFont="1"/>
    <xf numFmtId="164" fontId="7" fillId="0" borderId="20" xfId="1" applyFont="1" applyFill="1" applyBorder="1" applyAlignment="1">
      <alignment horizontal="left"/>
    </xf>
    <xf numFmtId="164" fontId="8" fillId="0" borderId="20"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7" xfId="1" applyFont="1" applyFill="1" applyBorder="1" applyAlignment="1">
      <alignment horizontal="center"/>
    </xf>
    <xf numFmtId="164" fontId="4" fillId="0" borderId="20" xfId="1" applyFont="1" applyFill="1" applyBorder="1" applyAlignment="1">
      <alignment horizontal="right"/>
    </xf>
    <xf numFmtId="37" fontId="4" fillId="0" borderId="0" xfId="1" applyNumberFormat="1" applyFont="1" applyFill="1" applyBorder="1" applyAlignment="1" applyProtection="1">
      <alignment horizontal="center"/>
    </xf>
    <xf numFmtId="166" fontId="4" fillId="0" borderId="7" xfId="1" applyNumberFormat="1" applyFont="1" applyFill="1" applyBorder="1" applyAlignment="1" applyProtection="1">
      <alignment horizontal="center"/>
    </xf>
    <xf numFmtId="166" fontId="4" fillId="0" borderId="8" xfId="1" applyNumberFormat="1" applyFont="1" applyFill="1" applyBorder="1" applyAlignment="1" applyProtection="1">
      <alignment horizontal="center"/>
    </xf>
    <xf numFmtId="166" fontId="4" fillId="0" borderId="9" xfId="1" applyNumberFormat="1" applyFont="1" applyFill="1" applyBorder="1" applyAlignment="1" applyProtection="1">
      <alignment horizontal="center"/>
    </xf>
    <xf numFmtId="166" fontId="4" fillId="0" borderId="0" xfId="1" applyNumberFormat="1" applyFont="1" applyFill="1" applyBorder="1" applyAlignment="1" applyProtection="1">
      <alignment horizontal="center"/>
    </xf>
    <xf numFmtId="165" fontId="4" fillId="0" borderId="7" xfId="1" applyNumberFormat="1" applyFont="1" applyFill="1" applyBorder="1" applyAlignment="1" applyProtection="1">
      <alignment horizontal="center"/>
    </xf>
    <xf numFmtId="37" fontId="4" fillId="0" borderId="7" xfId="1" applyNumberFormat="1" applyFont="1" applyFill="1" applyBorder="1" applyAlignment="1" applyProtection="1">
      <alignment horizontal="center"/>
    </xf>
    <xf numFmtId="168" fontId="4" fillId="0" borderId="0" xfId="1" applyNumberFormat="1" applyFont="1" applyFill="1" applyBorder="1" applyAlignment="1" applyProtection="1">
      <alignment horizontal="center"/>
    </xf>
    <xf numFmtId="168" fontId="4" fillId="0" borderId="7" xfId="1" applyNumberFormat="1" applyFont="1" applyFill="1" applyBorder="1" applyAlignment="1" applyProtection="1">
      <alignment horizontal="center"/>
    </xf>
    <xf numFmtId="164" fontId="4" fillId="3" borderId="20" xfId="1" applyFont="1" applyFill="1" applyBorder="1" applyAlignment="1">
      <alignment horizontal="right"/>
    </xf>
    <xf numFmtId="37" fontId="4" fillId="3" borderId="0" xfId="1" applyNumberFormat="1" applyFont="1" applyFill="1" applyBorder="1" applyAlignment="1" applyProtection="1">
      <alignment horizontal="center"/>
    </xf>
    <xf numFmtId="166" fontId="4" fillId="3" borderId="7" xfId="1" applyNumberFormat="1" applyFont="1" applyFill="1" applyBorder="1" applyAlignment="1" applyProtection="1">
      <alignment horizontal="center"/>
    </xf>
    <xf numFmtId="166" fontId="4" fillId="3" borderId="8" xfId="1" applyNumberFormat="1" applyFont="1" applyFill="1" applyBorder="1" applyAlignment="1" applyProtection="1">
      <alignment horizontal="center"/>
    </xf>
    <xf numFmtId="166" fontId="4" fillId="3" borderId="9" xfId="1" applyNumberFormat="1" applyFont="1" applyFill="1" applyBorder="1" applyAlignment="1" applyProtection="1">
      <alignment horizontal="center"/>
    </xf>
    <xf numFmtId="166" fontId="4" fillId="3" borderId="0" xfId="1" applyNumberFormat="1" applyFont="1" applyFill="1" applyBorder="1" applyAlignment="1" applyProtection="1">
      <alignment horizontal="center"/>
    </xf>
    <xf numFmtId="165" fontId="4" fillId="3" borderId="7" xfId="1" applyNumberFormat="1" applyFont="1" applyFill="1" applyBorder="1" applyAlignment="1" applyProtection="1">
      <alignment horizontal="center"/>
    </xf>
    <xf numFmtId="37" fontId="4" fillId="3" borderId="7" xfId="1" applyNumberFormat="1" applyFont="1" applyFill="1" applyBorder="1" applyAlignment="1" applyProtection="1">
      <alignment horizontal="center"/>
    </xf>
    <xf numFmtId="168" fontId="4" fillId="3" borderId="0" xfId="1" applyNumberFormat="1" applyFont="1" applyFill="1" applyBorder="1" applyAlignment="1" applyProtection="1">
      <alignment horizontal="center"/>
    </xf>
    <xf numFmtId="168" fontId="4" fillId="3" borderId="7" xfId="1" applyNumberFormat="1" applyFont="1" applyFill="1" applyBorder="1" applyAlignment="1" applyProtection="1">
      <alignment horizontal="center"/>
    </xf>
    <xf numFmtId="0" fontId="4" fillId="0" borderId="0" xfId="0" applyFont="1" applyBorder="1"/>
    <xf numFmtId="164" fontId="9" fillId="0" borderId="20" xfId="1" applyFont="1" applyFill="1" applyBorder="1" applyAlignment="1">
      <alignment horizontal="center" wrapText="1"/>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164" fontId="9" fillId="0" borderId="20" xfId="1" applyFont="1" applyFill="1" applyBorder="1" applyAlignment="1">
      <alignment horizontal="left"/>
    </xf>
    <xf numFmtId="0" fontId="9" fillId="0" borderId="0" xfId="0" applyFont="1"/>
    <xf numFmtId="164" fontId="4" fillId="0" borderId="0" xfId="1" applyFont="1" applyFill="1" applyBorder="1" applyAlignment="1">
      <alignment horizontal="center"/>
    </xf>
    <xf numFmtId="164" fontId="10" fillId="0" borderId="20" xfId="1" applyFont="1" applyFill="1" applyBorder="1"/>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4" fillId="0" borderId="21" xfId="1" applyFont="1" applyFill="1" applyBorder="1"/>
    <xf numFmtId="164" fontId="4" fillId="0" borderId="22" xfId="1" applyFont="1" applyFill="1" applyBorder="1"/>
    <xf numFmtId="37" fontId="4" fillId="0" borderId="22" xfId="1" applyNumberFormat="1" applyFont="1" applyFill="1" applyBorder="1" applyProtection="1"/>
    <xf numFmtId="166" fontId="4" fillId="0" borderId="23" xfId="1" applyNumberFormat="1" applyFont="1" applyFill="1" applyBorder="1" applyProtection="1"/>
    <xf numFmtId="166" fontId="4" fillId="0" borderId="23" xfId="1" applyNumberFormat="1" applyFont="1" applyFill="1" applyBorder="1" applyAlignment="1" applyProtection="1">
      <alignment horizontal="right"/>
    </xf>
    <xf numFmtId="166" fontId="4" fillId="0" borderId="22" xfId="1" applyNumberFormat="1" applyFont="1" applyFill="1" applyBorder="1" applyProtection="1"/>
    <xf numFmtId="166" fontId="4" fillId="0" borderId="24" xfId="1" applyNumberFormat="1" applyFont="1" applyFill="1" applyBorder="1" applyProtection="1"/>
    <xf numFmtId="164" fontId="4" fillId="0" borderId="25" xfId="1" applyFont="1" applyFill="1" applyBorder="1"/>
    <xf numFmtId="165" fontId="4" fillId="0" borderId="23" xfId="1" applyNumberFormat="1" applyFont="1" applyFill="1" applyBorder="1" applyAlignment="1" applyProtection="1">
      <alignment horizontal="center"/>
    </xf>
    <xf numFmtId="37" fontId="4" fillId="0" borderId="23" xfId="1" applyNumberFormat="1" applyFont="1" applyFill="1" applyBorder="1" applyProtection="1"/>
    <xf numFmtId="37" fontId="4" fillId="0" borderId="22" xfId="1" applyNumberFormat="1" applyFont="1" applyFill="1" applyBorder="1" applyAlignment="1" applyProtection="1">
      <alignment horizontal="center"/>
    </xf>
    <xf numFmtId="168" fontId="4" fillId="0" borderId="23" xfId="1" applyNumberFormat="1" applyFont="1" applyFill="1" applyBorder="1" applyAlignment="1" applyProtection="1">
      <alignment horizontal="center"/>
    </xf>
    <xf numFmtId="0" fontId="11" fillId="0" borderId="0" xfId="0" applyFont="1"/>
    <xf numFmtId="165" fontId="4" fillId="0" borderId="0" xfId="0" applyNumberFormat="1" applyFont="1"/>
    <xf numFmtId="0" fontId="9" fillId="0" borderId="0" xfId="0" applyFont="1" applyBorder="1"/>
    <xf numFmtId="37" fontId="4" fillId="0" borderId="0" xfId="0" applyNumberFormat="1" applyFont="1"/>
    <xf numFmtId="0" fontId="4" fillId="0" borderId="26" xfId="0" applyFont="1" applyBorder="1"/>
    <xf numFmtId="164" fontId="13" fillId="2" borderId="27" xfId="1" applyFont="1" applyFill="1" applyBorder="1" applyAlignment="1">
      <alignment horizontal="center"/>
    </xf>
    <xf numFmtId="164" fontId="14" fillId="2" borderId="28" xfId="1" applyFont="1" applyFill="1" applyBorder="1" applyAlignment="1">
      <alignment horizontal="centerContinuous"/>
    </xf>
    <xf numFmtId="37" fontId="14" fillId="2" borderId="28" xfId="1" applyNumberFormat="1" applyFont="1" applyFill="1" applyBorder="1" applyAlignment="1" applyProtection="1">
      <alignment horizontal="center"/>
    </xf>
    <xf numFmtId="37" fontId="14" fillId="2" borderId="29" xfId="1" applyNumberFormat="1" applyFont="1" applyFill="1" applyBorder="1" applyAlignment="1" applyProtection="1">
      <alignment horizontal="centerContinuous"/>
    </xf>
    <xf numFmtId="37" fontId="14" fillId="2" borderId="30" xfId="1" applyNumberFormat="1" applyFont="1" applyFill="1" applyBorder="1" applyAlignment="1" applyProtection="1">
      <alignment horizontal="center"/>
    </xf>
    <xf numFmtId="164" fontId="14" fillId="2" borderId="28" xfId="1" applyFont="1" applyFill="1" applyBorder="1"/>
    <xf numFmtId="37" fontId="14" fillId="2" borderId="31" xfId="1" applyNumberFormat="1" applyFont="1" applyFill="1" applyBorder="1" applyAlignment="1" applyProtection="1">
      <alignment horizontal="center"/>
    </xf>
    <xf numFmtId="164" fontId="14" fillId="2" borderId="32" xfId="1" applyFont="1" applyFill="1" applyBorder="1"/>
    <xf numFmtId="169" fontId="14" fillId="2" borderId="30" xfId="1" applyNumberFormat="1" applyFont="1" applyFill="1" applyBorder="1" applyAlignment="1">
      <alignment horizontal="centerContinuous"/>
    </xf>
    <xf numFmtId="164" fontId="14" fillId="2" borderId="29" xfId="1" applyFont="1" applyFill="1" applyBorder="1" applyAlignment="1">
      <alignment horizontal="centerContinuous"/>
    </xf>
    <xf numFmtId="164" fontId="14" fillId="2" borderId="30" xfId="1" applyFont="1" applyFill="1" applyBorder="1"/>
    <xf numFmtId="164" fontId="14" fillId="2" borderId="33" xfId="1" applyFont="1" applyFill="1" applyBorder="1" applyAlignment="1">
      <alignment horizontal="centerContinuous"/>
    </xf>
    <xf numFmtId="0" fontId="15" fillId="0" borderId="0" xfId="3" applyFont="1"/>
    <xf numFmtId="0" fontId="14" fillId="2" borderId="34" xfId="1" applyNumberFormat="1" applyFont="1" applyFill="1" applyBorder="1" applyAlignment="1">
      <alignment horizontal="center"/>
    </xf>
    <xf numFmtId="164" fontId="14" fillId="2" borderId="0" xfId="1" applyFont="1" applyFill="1" applyBorder="1" applyAlignment="1">
      <alignment horizontal="centerContinuous"/>
    </xf>
    <xf numFmtId="164" fontId="14" fillId="2" borderId="0" xfId="1" applyFont="1" applyFill="1" applyBorder="1" applyAlignment="1" applyProtection="1">
      <alignment horizontal="center"/>
    </xf>
    <xf numFmtId="37" fontId="14" fillId="2" borderId="26" xfId="1" applyNumberFormat="1" applyFont="1" applyFill="1" applyBorder="1" applyAlignment="1" applyProtection="1">
      <alignment horizontal="centerContinuous"/>
    </xf>
    <xf numFmtId="164" fontId="14" fillId="2" borderId="7" xfId="1" applyFont="1" applyFill="1" applyBorder="1" applyAlignment="1" applyProtection="1">
      <alignment horizontal="center"/>
    </xf>
    <xf numFmtId="164" fontId="14" fillId="2" borderId="8" xfId="1" applyFont="1" applyFill="1" applyBorder="1" applyAlignment="1" applyProtection="1">
      <alignment horizontal="center"/>
    </xf>
    <xf numFmtId="164" fontId="14" fillId="2" borderId="35" xfId="1" applyFont="1" applyFill="1" applyBorder="1" applyAlignment="1">
      <alignment horizontal="centerContinuous"/>
    </xf>
    <xf numFmtId="169" fontId="14" fillId="2" borderId="7" xfId="1" applyNumberFormat="1" applyFont="1" applyFill="1" applyBorder="1" applyAlignment="1" applyProtection="1">
      <alignment horizontal="center"/>
    </xf>
    <xf numFmtId="166" fontId="14" fillId="2" borderId="0" xfId="1" applyNumberFormat="1" applyFont="1" applyFill="1" applyBorder="1" applyAlignment="1" applyProtection="1">
      <alignment horizontal="centerContinuous"/>
    </xf>
    <xf numFmtId="37" fontId="14" fillId="2" borderId="0" xfId="1" applyNumberFormat="1" applyFont="1" applyFill="1" applyBorder="1" applyAlignment="1" applyProtection="1">
      <alignment horizontal="centerContinuous"/>
    </xf>
    <xf numFmtId="164" fontId="14" fillId="2" borderId="7" xfId="1" applyFont="1" applyFill="1" applyBorder="1" applyAlignment="1">
      <alignment horizontal="centerContinuous"/>
    </xf>
    <xf numFmtId="164" fontId="14" fillId="2" borderId="36" xfId="1" applyFont="1" applyFill="1" applyBorder="1" applyAlignment="1">
      <alignment horizontal="centerContinuous"/>
    </xf>
    <xf numFmtId="49" fontId="13" fillId="2" borderId="37" xfId="1" applyNumberFormat="1" applyFont="1" applyFill="1" applyBorder="1" applyAlignment="1">
      <alignment horizontal="center"/>
    </xf>
    <xf numFmtId="0" fontId="14" fillId="2" borderId="11" xfId="1" applyNumberFormat="1" applyFont="1" applyFill="1" applyBorder="1" applyAlignment="1" applyProtection="1">
      <alignment horizontal="center"/>
    </xf>
    <xf numFmtId="0" fontId="14" fillId="2" borderId="11" xfId="1" applyNumberFormat="1" applyFont="1" applyFill="1" applyBorder="1"/>
    <xf numFmtId="0" fontId="14" fillId="2" borderId="14" xfId="1" applyNumberFormat="1" applyFont="1" applyFill="1" applyBorder="1" applyAlignment="1" applyProtection="1">
      <alignment horizontal="center"/>
    </xf>
    <xf numFmtId="0" fontId="14" fillId="2" borderId="12" xfId="1" applyNumberFormat="1" applyFont="1" applyFill="1" applyBorder="1"/>
    <xf numFmtId="0" fontId="14" fillId="2" borderId="15" xfId="1" applyNumberFormat="1" applyFont="1" applyFill="1" applyBorder="1"/>
    <xf numFmtId="169" fontId="14" fillId="2" borderId="12" xfId="1" applyNumberFormat="1" applyFont="1" applyFill="1" applyBorder="1" applyAlignment="1">
      <alignment horizontal="center"/>
    </xf>
    <xf numFmtId="0" fontId="14" fillId="2" borderId="11" xfId="1" applyNumberFormat="1" applyFont="1" applyFill="1" applyBorder="1" applyAlignment="1">
      <alignment horizontal="center"/>
    </xf>
    <xf numFmtId="0" fontId="14" fillId="2" borderId="12" xfId="1" applyNumberFormat="1" applyFont="1" applyFill="1" applyBorder="1" applyAlignment="1" applyProtection="1">
      <alignment horizontal="center"/>
    </xf>
    <xf numFmtId="0" fontId="14" fillId="2" borderId="15" xfId="1" applyNumberFormat="1" applyFont="1" applyFill="1" applyBorder="1" applyAlignment="1" applyProtection="1">
      <alignment horizontal="center"/>
    </xf>
    <xf numFmtId="0" fontId="15" fillId="0" borderId="0" xfId="3" applyNumberFormat="1" applyFont="1"/>
    <xf numFmtId="164" fontId="16" fillId="0" borderId="38" xfId="1" applyFont="1" applyFill="1" applyBorder="1"/>
    <xf numFmtId="164" fontId="16" fillId="0" borderId="17" xfId="1" applyFont="1" applyFill="1" applyBorder="1"/>
    <xf numFmtId="37" fontId="16" fillId="0" borderId="39" xfId="1" applyNumberFormat="1" applyFont="1" applyFill="1" applyBorder="1" applyProtection="1"/>
    <xf numFmtId="164" fontId="16" fillId="0" borderId="18" xfId="1" applyFont="1" applyFill="1" applyBorder="1"/>
    <xf numFmtId="164" fontId="16" fillId="0" borderId="0" xfId="1" applyFont="1" applyFill="1" applyBorder="1"/>
    <xf numFmtId="164" fontId="16" fillId="0" borderId="5" xfId="1" applyFont="1" applyFill="1" applyBorder="1"/>
    <xf numFmtId="169" fontId="16" fillId="0" borderId="18" xfId="1" applyNumberFormat="1" applyFont="1" applyFill="1" applyBorder="1"/>
    <xf numFmtId="164" fontId="16" fillId="0" borderId="39" xfId="1" applyFont="1" applyFill="1" applyBorder="1"/>
    <xf numFmtId="164" fontId="16" fillId="0" borderId="7" xfId="1" applyFont="1" applyFill="1" applyBorder="1"/>
    <xf numFmtId="164" fontId="16" fillId="0" borderId="40" xfId="1" applyFont="1" applyFill="1" applyBorder="1"/>
    <xf numFmtId="0" fontId="17" fillId="0" borderId="0" xfId="3" applyFont="1"/>
    <xf numFmtId="164" fontId="16" fillId="0" borderId="41" xfId="1" applyFont="1" applyFill="1" applyBorder="1"/>
    <xf numFmtId="37" fontId="16" fillId="0" borderId="26" xfId="1" applyNumberFormat="1" applyFont="1" applyFill="1" applyBorder="1" applyProtection="1"/>
    <xf numFmtId="164" fontId="16" fillId="0" borderId="7" xfId="1" applyFont="1" applyFill="1" applyBorder="1" applyAlignment="1">
      <alignment horizontal="right"/>
    </xf>
    <xf numFmtId="164" fontId="16" fillId="0" borderId="9" xfId="1" applyFont="1" applyFill="1" applyBorder="1"/>
    <xf numFmtId="169" fontId="16" fillId="0" borderId="7" xfId="1" applyNumberFormat="1" applyFont="1" applyFill="1" applyBorder="1"/>
    <xf numFmtId="164" fontId="16" fillId="0" borderId="26" xfId="1" applyFont="1" applyFill="1" applyBorder="1"/>
    <xf numFmtId="164" fontId="16" fillId="0" borderId="36" xfId="1" applyFont="1" applyFill="1" applyBorder="1"/>
    <xf numFmtId="164" fontId="18" fillId="0" borderId="41" xfId="1" applyFont="1" applyFill="1" applyBorder="1" applyAlignment="1"/>
    <xf numFmtId="37" fontId="18" fillId="0" borderId="0"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37" fontId="18" fillId="0" borderId="26"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166" fontId="18" fillId="0" borderId="9" xfId="1" applyNumberFormat="1" applyFont="1" applyFill="1" applyBorder="1" applyAlignment="1" applyProtection="1">
      <alignment horizontal="center"/>
    </xf>
    <xf numFmtId="165" fontId="18" fillId="0" borderId="7"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8" fontId="18" fillId="0" borderId="0" xfId="1" applyNumberFormat="1" applyFont="1" applyFill="1" applyBorder="1" applyAlignment="1" applyProtection="1">
      <alignment horizontal="center"/>
    </xf>
    <xf numFmtId="168" fontId="18" fillId="0" borderId="8" xfId="1" applyNumberFormat="1" applyFont="1" applyFill="1" applyBorder="1" applyAlignment="1" applyProtection="1">
      <alignment horizontal="center"/>
    </xf>
    <xf numFmtId="0" fontId="19" fillId="0" borderId="0" xfId="3" applyFont="1"/>
    <xf numFmtId="164" fontId="18" fillId="0" borderId="41" xfId="1" applyFont="1" applyFill="1" applyBorder="1" applyAlignment="1">
      <alignment horizontal="center"/>
    </xf>
    <xf numFmtId="164" fontId="18" fillId="0" borderId="36" xfId="1" applyFont="1" applyFill="1" applyBorder="1" applyAlignment="1">
      <alignment horizontal="center"/>
    </xf>
    <xf numFmtId="164" fontId="18" fillId="0" borderId="41" xfId="1" applyFont="1" applyFill="1" applyBorder="1" applyAlignment="1">
      <alignment horizontal="left"/>
    </xf>
    <xf numFmtId="168" fontId="18" fillId="0" borderId="36" xfId="1" applyNumberFormat="1" applyFont="1" applyFill="1" applyBorder="1" applyAlignment="1" applyProtection="1">
      <alignment horizontal="center"/>
    </xf>
    <xf numFmtId="164" fontId="20" fillId="0" borderId="41" xfId="1" applyFont="1" applyFill="1" applyBorder="1"/>
    <xf numFmtId="37" fontId="20" fillId="0" borderId="0"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37" fontId="20" fillId="0" borderId="26"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166" fontId="20" fillId="0" borderId="9" xfId="1" applyNumberFormat="1" applyFont="1" applyFill="1" applyBorder="1" applyAlignment="1" applyProtection="1">
      <alignment horizontal="center"/>
    </xf>
    <xf numFmtId="165" fontId="20" fillId="0" borderId="7" xfId="1" applyNumberFormat="1" applyFont="1" applyFill="1" applyBorder="1" applyAlignment="1" applyProtection="1">
      <alignment horizontal="center"/>
    </xf>
    <xf numFmtId="37" fontId="20" fillId="0" borderId="7" xfId="1" applyNumberFormat="1" applyFont="1" applyFill="1" applyBorder="1" applyAlignment="1" applyProtection="1">
      <alignment horizontal="center"/>
    </xf>
    <xf numFmtId="164" fontId="20" fillId="0" borderId="36" xfId="1" applyFont="1" applyFill="1" applyBorder="1" applyAlignment="1">
      <alignment horizontal="center"/>
    </xf>
    <xf numFmtId="0" fontId="21" fillId="0" borderId="0" xfId="3" applyFont="1"/>
    <xf numFmtId="164" fontId="22" fillId="0" borderId="41" xfId="1" applyFont="1" applyFill="1" applyBorder="1" applyAlignment="1">
      <alignment horizontal="left"/>
    </xf>
    <xf numFmtId="37" fontId="22" fillId="0" borderId="0" xfId="1" applyNumberFormat="1" applyFont="1" applyFill="1" applyBorder="1" applyAlignment="1" applyProtection="1">
      <alignment horizontal="center"/>
    </xf>
    <xf numFmtId="166" fontId="22" fillId="0" borderId="0" xfId="1" applyNumberFormat="1" applyFont="1" applyFill="1" applyBorder="1" applyAlignment="1" applyProtection="1">
      <alignment horizontal="center"/>
    </xf>
    <xf numFmtId="37" fontId="22" fillId="0" borderId="26" xfId="1" applyNumberFormat="1" applyFont="1" applyFill="1" applyBorder="1" applyAlignment="1" applyProtection="1">
      <alignment horizontal="center"/>
    </xf>
    <xf numFmtId="166" fontId="22" fillId="0" borderId="7" xfId="1" applyNumberFormat="1" applyFont="1" applyFill="1" applyBorder="1" applyAlignment="1" applyProtection="1">
      <alignment horizontal="center"/>
    </xf>
    <xf numFmtId="166" fontId="22" fillId="0" borderId="9" xfId="1" applyNumberFormat="1" applyFont="1" applyFill="1" applyBorder="1" applyAlignment="1" applyProtection="1">
      <alignment horizontal="center"/>
    </xf>
    <xf numFmtId="165" fontId="22" fillId="0" borderId="7" xfId="1" applyNumberFormat="1" applyFont="1" applyFill="1" applyBorder="1" applyAlignment="1" applyProtection="1">
      <alignment horizontal="center"/>
    </xf>
    <xf numFmtId="37" fontId="22" fillId="0" borderId="7" xfId="1" applyNumberFormat="1" applyFont="1" applyFill="1" applyBorder="1" applyAlignment="1" applyProtection="1">
      <alignment horizontal="center"/>
    </xf>
    <xf numFmtId="168" fontId="22" fillId="0" borderId="0" xfId="1" applyNumberFormat="1" applyFont="1" applyFill="1" applyBorder="1" applyAlignment="1" applyProtection="1">
      <alignment horizontal="center"/>
    </xf>
    <xf numFmtId="168" fontId="22" fillId="0" borderId="36" xfId="1" applyNumberFormat="1" applyFont="1" applyFill="1" applyBorder="1" applyAlignment="1" applyProtection="1">
      <alignment horizontal="center"/>
    </xf>
    <xf numFmtId="164" fontId="22" fillId="0" borderId="41" xfId="1" applyFont="1" applyFill="1" applyBorder="1" applyAlignment="1">
      <alignment horizontal="right"/>
    </xf>
    <xf numFmtId="164" fontId="22" fillId="0" borderId="36" xfId="1" applyFont="1" applyFill="1" applyBorder="1" applyAlignment="1">
      <alignment horizontal="center"/>
    </xf>
    <xf numFmtId="164" fontId="20" fillId="0" borderId="41" xfId="1" applyFont="1" applyFill="1" applyBorder="1" applyAlignment="1">
      <alignment horizontal="right"/>
    </xf>
    <xf numFmtId="164" fontId="16" fillId="0" borderId="41" xfId="1" applyFont="1" applyFill="1" applyBorder="1" applyAlignment="1">
      <alignment horizontal="right"/>
    </xf>
    <xf numFmtId="37" fontId="16" fillId="0" borderId="0" xfId="1" applyNumberFormat="1" applyFont="1" applyFill="1" applyBorder="1" applyAlignment="1" applyProtection="1">
      <alignment horizontal="center"/>
    </xf>
    <xf numFmtId="166" fontId="16" fillId="0" borderId="0" xfId="1" applyNumberFormat="1" applyFont="1" applyFill="1" applyBorder="1" applyAlignment="1" applyProtection="1">
      <alignment horizontal="center"/>
    </xf>
    <xf numFmtId="0" fontId="16" fillId="0" borderId="26" xfId="3" applyFont="1" applyBorder="1" applyAlignment="1">
      <alignment horizontal="center"/>
    </xf>
    <xf numFmtId="166" fontId="16" fillId="0" borderId="7" xfId="1" applyNumberFormat="1" applyFont="1" applyFill="1" applyBorder="1" applyAlignment="1" applyProtection="1">
      <alignment horizontal="center"/>
    </xf>
    <xf numFmtId="166" fontId="16" fillId="0" borderId="9" xfId="1" applyNumberFormat="1" applyFont="1" applyFill="1" applyBorder="1" applyAlignment="1" applyProtection="1">
      <alignment horizontal="center"/>
    </xf>
    <xf numFmtId="165" fontId="16" fillId="0" borderId="7" xfId="1" applyNumberFormat="1" applyFont="1" applyFill="1" applyBorder="1" applyAlignment="1" applyProtection="1">
      <alignment horizontal="center"/>
    </xf>
    <xf numFmtId="37" fontId="16" fillId="0" borderId="26" xfId="1" applyNumberFormat="1" applyFont="1" applyFill="1" applyBorder="1" applyAlignment="1" applyProtection="1">
      <alignment horizontal="center"/>
    </xf>
    <xf numFmtId="37" fontId="16" fillId="0" borderId="7" xfId="1" applyNumberFormat="1" applyFont="1" applyFill="1" applyBorder="1" applyAlignment="1" applyProtection="1">
      <alignment horizontal="center"/>
    </xf>
    <xf numFmtId="168" fontId="16" fillId="0" borderId="0" xfId="1" applyNumberFormat="1" applyFont="1" applyFill="1" applyBorder="1" applyAlignment="1" applyProtection="1">
      <alignment horizontal="center"/>
    </xf>
    <xf numFmtId="168" fontId="16" fillId="0" borderId="36" xfId="1" applyNumberFormat="1" applyFont="1" applyFill="1" applyBorder="1" applyAlignment="1" applyProtection="1">
      <alignment horizontal="center"/>
    </xf>
    <xf numFmtId="164" fontId="16" fillId="4" borderId="41" xfId="1" applyFont="1" applyFill="1" applyBorder="1"/>
    <xf numFmtId="164" fontId="16" fillId="4" borderId="0" xfId="1" applyFont="1" applyFill="1" applyBorder="1" applyAlignment="1">
      <alignment horizontal="center"/>
    </xf>
    <xf numFmtId="37" fontId="16" fillId="4" borderId="26" xfId="1" applyNumberFormat="1" applyFont="1" applyFill="1" applyBorder="1" applyAlignment="1" applyProtection="1">
      <alignment horizontal="center"/>
    </xf>
    <xf numFmtId="164" fontId="16" fillId="4" borderId="7" xfId="1" applyFont="1" applyFill="1" applyBorder="1" applyAlignment="1">
      <alignment horizontal="center"/>
    </xf>
    <xf numFmtId="37" fontId="16" fillId="4" borderId="0" xfId="1" applyNumberFormat="1" applyFont="1" applyFill="1" applyBorder="1" applyAlignment="1" applyProtection="1">
      <alignment horizontal="center"/>
    </xf>
    <xf numFmtId="164" fontId="16" fillId="4" borderId="9" xfId="1" applyFont="1" applyFill="1" applyBorder="1" applyAlignment="1">
      <alignment horizontal="center"/>
    </xf>
    <xf numFmtId="165" fontId="16" fillId="4" borderId="7" xfId="1" applyNumberFormat="1" applyFont="1" applyFill="1" applyBorder="1" applyAlignment="1">
      <alignment horizontal="center"/>
    </xf>
    <xf numFmtId="164" fontId="16" fillId="4" borderId="36" xfId="1" applyFont="1" applyFill="1" applyBorder="1" applyAlignment="1">
      <alignment horizontal="center"/>
    </xf>
    <xf numFmtId="164" fontId="11" fillId="0" borderId="41"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37" fontId="11" fillId="0" borderId="26"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36" xfId="1" applyNumberFormat="1" applyFont="1" applyFill="1" applyBorder="1" applyAlignment="1" applyProtection="1">
      <alignment horizontal="center"/>
    </xf>
    <xf numFmtId="164" fontId="11" fillId="0" borderId="41" xfId="1" applyFont="1" applyFill="1" applyBorder="1" applyAlignment="1">
      <alignment horizontal="left"/>
    </xf>
    <xf numFmtId="164" fontId="16" fillId="0" borderId="0" xfId="1" applyFont="1" applyFill="1" applyBorder="1" applyAlignment="1">
      <alignment horizontal="center"/>
    </xf>
    <xf numFmtId="164" fontId="23" fillId="0" borderId="41" xfId="1" applyFont="1" applyFill="1" applyBorder="1"/>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17" fillId="0" borderId="41" xfId="1" applyFont="1" applyFill="1" applyBorder="1"/>
    <xf numFmtId="37" fontId="17" fillId="0" borderId="0" xfId="1" applyNumberFormat="1" applyFont="1" applyFill="1" applyBorder="1" applyProtection="1"/>
    <xf numFmtId="166" fontId="17" fillId="0" borderId="0" xfId="1" applyNumberFormat="1" applyFont="1" applyFill="1" applyBorder="1" applyAlignment="1" applyProtection="1">
      <alignment horizontal="center"/>
    </xf>
    <xf numFmtId="37" fontId="17" fillId="0" borderId="26" xfId="1" applyNumberFormat="1" applyFont="1" applyFill="1" applyBorder="1" applyProtection="1"/>
    <xf numFmtId="166" fontId="17" fillId="0" borderId="7" xfId="1" applyNumberFormat="1" applyFont="1" applyFill="1" applyBorder="1" applyAlignment="1" applyProtection="1">
      <alignment horizontal="right"/>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37" fontId="17" fillId="0" borderId="7" xfId="1" applyNumberFormat="1" applyFont="1" applyFill="1" applyBorder="1" applyProtection="1"/>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0" borderId="42" xfId="1" applyFont="1" applyFill="1" applyBorder="1"/>
    <xf numFmtId="164" fontId="17" fillId="0" borderId="22" xfId="1" applyFont="1" applyFill="1" applyBorder="1"/>
    <xf numFmtId="37" fontId="17" fillId="0" borderId="22" xfId="1" applyNumberFormat="1" applyFont="1" applyFill="1" applyBorder="1" applyProtection="1"/>
    <xf numFmtId="166" fontId="17" fillId="0" borderId="22" xfId="1" applyNumberFormat="1" applyFont="1" applyFill="1" applyBorder="1" applyProtection="1"/>
    <xf numFmtId="37" fontId="17" fillId="0" borderId="43" xfId="1" applyNumberFormat="1" applyFont="1" applyFill="1" applyBorder="1" applyProtection="1"/>
    <xf numFmtId="166" fontId="17" fillId="0" borderId="23" xfId="1" applyNumberFormat="1" applyFont="1" applyFill="1" applyBorder="1" applyAlignment="1" applyProtection="1">
      <alignment horizontal="right"/>
    </xf>
    <xf numFmtId="164" fontId="17" fillId="0" borderId="25" xfId="1" applyFont="1" applyFill="1" applyBorder="1"/>
    <xf numFmtId="169" fontId="17" fillId="0" borderId="23" xfId="1" applyNumberFormat="1" applyFont="1" applyFill="1" applyBorder="1" applyAlignment="1" applyProtection="1">
      <alignment horizontal="center"/>
    </xf>
    <xf numFmtId="166" fontId="17" fillId="0" borderId="22" xfId="1" applyNumberFormat="1" applyFont="1" applyFill="1" applyBorder="1" applyAlignment="1" applyProtection="1">
      <alignment horizontal="right"/>
    </xf>
    <xf numFmtId="37" fontId="17" fillId="0" borderId="23" xfId="1" applyNumberFormat="1" applyFont="1" applyFill="1" applyBorder="1" applyProtection="1"/>
    <xf numFmtId="37" fontId="17" fillId="0" borderId="22" xfId="1" applyNumberFormat="1" applyFont="1" applyFill="1" applyBorder="1" applyAlignment="1" applyProtection="1">
      <alignment horizontal="center"/>
    </xf>
    <xf numFmtId="168" fontId="17" fillId="0" borderId="44" xfId="1" applyNumberFormat="1" applyFont="1" applyFill="1" applyBorder="1" applyAlignment="1" applyProtection="1">
      <alignment horizontal="center"/>
    </xf>
    <xf numFmtId="0" fontId="11" fillId="0" borderId="0" xfId="3" applyFont="1"/>
    <xf numFmtId="169" fontId="17" fillId="0" borderId="0" xfId="3" applyNumberFormat="1" applyFont="1"/>
    <xf numFmtId="164" fontId="14" fillId="2" borderId="45" xfId="1" applyFont="1" applyFill="1" applyBorder="1" applyAlignment="1">
      <alignment horizontal="center"/>
    </xf>
    <xf numFmtId="164" fontId="14" fillId="2" borderId="2" xfId="1" applyFont="1" applyFill="1" applyBorder="1" applyAlignment="1">
      <alignment horizontal="centerContinuous"/>
    </xf>
    <xf numFmtId="37" fontId="14" fillId="2" borderId="3" xfId="1" applyNumberFormat="1" applyFont="1" applyFill="1" applyBorder="1" applyAlignment="1" applyProtection="1">
      <alignment horizontal="center"/>
    </xf>
    <xf numFmtId="37" fontId="14" fillId="2" borderId="2" xfId="1" applyNumberFormat="1" applyFont="1" applyFill="1" applyBorder="1" applyAlignment="1" applyProtection="1">
      <alignment horizontal="centerContinuous"/>
    </xf>
    <xf numFmtId="37" fontId="14" fillId="2" borderId="2" xfId="1" applyNumberFormat="1" applyFont="1" applyFill="1" applyBorder="1" applyAlignment="1" applyProtection="1">
      <alignment horizontal="center"/>
    </xf>
    <xf numFmtId="164" fontId="14" fillId="2" borderId="46" xfId="1" applyFont="1" applyFill="1" applyBorder="1"/>
    <xf numFmtId="164" fontId="14" fillId="2" borderId="2" xfId="1" applyFont="1" applyFill="1" applyBorder="1"/>
    <xf numFmtId="37" fontId="14" fillId="2" borderId="4" xfId="1" applyNumberFormat="1" applyFont="1" applyFill="1" applyBorder="1" applyAlignment="1" applyProtection="1">
      <alignment horizontal="center"/>
    </xf>
    <xf numFmtId="164" fontId="14" fillId="2" borderId="47" xfId="1" applyFont="1" applyFill="1" applyBorder="1"/>
    <xf numFmtId="169" fontId="14" fillId="2" borderId="3" xfId="1" applyNumberFormat="1" applyFont="1" applyFill="1" applyBorder="1" applyAlignment="1">
      <alignment horizontal="centerContinuous"/>
    </xf>
    <xf numFmtId="164" fontId="14" fillId="2" borderId="46" xfId="1" applyFont="1" applyFill="1" applyBorder="1" applyAlignment="1">
      <alignment horizontal="centerContinuous"/>
    </xf>
    <xf numFmtId="164" fontId="14" fillId="2" borderId="3" xfId="1" applyFont="1" applyFill="1" applyBorder="1"/>
    <xf numFmtId="164" fontId="14" fillId="2" borderId="48" xfId="1" applyFont="1" applyFill="1" applyBorder="1" applyAlignment="1">
      <alignment horizontal="centerContinuous"/>
    </xf>
    <xf numFmtId="0" fontId="16" fillId="0" borderId="0" xfId="3" applyFont="1"/>
    <xf numFmtId="0" fontId="13" fillId="2" borderId="49" xfId="1" applyNumberFormat="1" applyFont="1" applyFill="1" applyBorder="1" applyAlignment="1">
      <alignment horizontal="center"/>
    </xf>
    <xf numFmtId="164" fontId="14" fillId="2" borderId="26" xfId="1" applyFont="1" applyFill="1" applyBorder="1" applyAlignment="1">
      <alignment horizontal="centerContinuous"/>
    </xf>
    <xf numFmtId="164" fontId="14" fillId="2" borderId="50" xfId="1" applyFont="1" applyFill="1" applyBorder="1" applyAlignment="1">
      <alignment horizontal="centerContinuous"/>
    </xf>
    <xf numFmtId="0" fontId="13" fillId="2" borderId="51" xfId="1" applyNumberFormat="1" applyFont="1" applyFill="1" applyBorder="1" applyAlignment="1">
      <alignment horizontal="center"/>
    </xf>
    <xf numFmtId="0" fontId="14" fillId="2" borderId="12" xfId="1" applyNumberFormat="1" applyFont="1" applyFill="1" applyBorder="1" applyAlignment="1">
      <alignment horizontal="center"/>
    </xf>
    <xf numFmtId="0" fontId="14" fillId="2" borderId="15" xfId="1" applyNumberFormat="1" applyFont="1" applyFill="1" applyBorder="1" applyAlignment="1">
      <alignment horizontal="center"/>
    </xf>
    <xf numFmtId="0" fontId="14" fillId="2" borderId="52" xfId="1" applyNumberFormat="1" applyFont="1" applyFill="1" applyBorder="1" applyAlignment="1" applyProtection="1">
      <alignment horizontal="center"/>
    </xf>
    <xf numFmtId="0" fontId="14" fillId="2" borderId="53" xfId="1" applyNumberFormat="1" applyFont="1" applyFill="1" applyBorder="1" applyAlignment="1" applyProtection="1">
      <alignment horizontal="center"/>
    </xf>
    <xf numFmtId="0" fontId="16" fillId="0" borderId="0" xfId="3" applyNumberFormat="1" applyFont="1"/>
    <xf numFmtId="164" fontId="16" fillId="0" borderId="54" xfId="1" applyFont="1" applyFill="1" applyBorder="1"/>
    <xf numFmtId="37" fontId="16" fillId="0" borderId="17" xfId="1" applyNumberFormat="1" applyFont="1" applyFill="1" applyBorder="1" applyProtection="1"/>
    <xf numFmtId="164" fontId="16" fillId="0" borderId="55" xfId="1" applyFont="1" applyFill="1" applyBorder="1"/>
    <xf numFmtId="164" fontId="16" fillId="0" borderId="56" xfId="1" applyFont="1" applyFill="1" applyBorder="1"/>
    <xf numFmtId="37" fontId="16" fillId="0" borderId="0" xfId="1" applyNumberFormat="1" applyFont="1" applyFill="1" applyBorder="1" applyProtection="1"/>
    <xf numFmtId="164" fontId="16" fillId="0" borderId="0" xfId="1" applyFont="1" applyFill="1" applyBorder="1" applyAlignment="1">
      <alignment horizontal="right"/>
    </xf>
    <xf numFmtId="164" fontId="16" fillId="0" borderId="50" xfId="1" applyFont="1" applyFill="1" applyBorder="1"/>
    <xf numFmtId="164" fontId="18" fillId="0" borderId="56" xfId="1" applyFont="1" applyFill="1" applyBorder="1" applyAlignment="1"/>
    <xf numFmtId="168" fontId="18" fillId="0" borderId="50" xfId="1" applyNumberFormat="1" applyFont="1" applyFill="1" applyBorder="1" applyAlignment="1" applyProtection="1">
      <alignment horizontal="center"/>
    </xf>
    <xf numFmtId="0" fontId="18" fillId="0" borderId="0" xfId="3" applyFont="1"/>
    <xf numFmtId="164" fontId="18" fillId="0" borderId="56" xfId="1" applyFont="1" applyFill="1" applyBorder="1" applyAlignment="1">
      <alignment horizontal="center"/>
    </xf>
    <xf numFmtId="166" fontId="20" fillId="0" borderId="26" xfId="1" applyNumberFormat="1" applyFont="1" applyFill="1" applyBorder="1" applyAlignment="1" applyProtection="1">
      <alignment horizontal="center"/>
    </xf>
    <xf numFmtId="164" fontId="20" fillId="0" borderId="50" xfId="1" applyFont="1" applyFill="1" applyBorder="1" applyAlignment="1">
      <alignment horizontal="center"/>
    </xf>
    <xf numFmtId="0" fontId="20" fillId="0" borderId="0" xfId="3" applyFont="1"/>
    <xf numFmtId="164" fontId="18" fillId="0" borderId="56" xfId="1" applyFont="1" applyFill="1" applyBorder="1" applyAlignment="1">
      <alignment horizontal="left"/>
    </xf>
    <xf numFmtId="164" fontId="20" fillId="0" borderId="56" xfId="1" applyFont="1" applyFill="1" applyBorder="1"/>
    <xf numFmtId="164" fontId="22" fillId="0" borderId="56" xfId="1" applyFont="1" applyFill="1" applyBorder="1" applyAlignment="1">
      <alignment horizontal="left"/>
    </xf>
    <xf numFmtId="168" fontId="22" fillId="0" borderId="50" xfId="1" applyNumberFormat="1" applyFont="1" applyFill="1" applyBorder="1" applyAlignment="1" applyProtection="1">
      <alignment horizontal="center"/>
    </xf>
    <xf numFmtId="164" fontId="22" fillId="0" borderId="56" xfId="1" applyFont="1" applyFill="1" applyBorder="1" applyAlignment="1">
      <alignment horizontal="right"/>
    </xf>
    <xf numFmtId="164" fontId="22" fillId="0" borderId="50" xfId="1" applyFont="1" applyFill="1" applyBorder="1" applyAlignment="1">
      <alignment horizontal="center"/>
    </xf>
    <xf numFmtId="164" fontId="20" fillId="0" borderId="56" xfId="1" applyFont="1" applyFill="1" applyBorder="1" applyAlignment="1">
      <alignment horizontal="right"/>
    </xf>
    <xf numFmtId="164" fontId="16" fillId="0" borderId="56" xfId="1" applyFont="1" applyFill="1" applyBorder="1" applyAlignment="1">
      <alignment horizontal="right"/>
    </xf>
    <xf numFmtId="168" fontId="16" fillId="0" borderId="50" xfId="1" applyNumberFormat="1" applyFont="1" applyFill="1" applyBorder="1" applyAlignment="1" applyProtection="1">
      <alignment horizontal="center"/>
    </xf>
    <xf numFmtId="164" fontId="16" fillId="5" borderId="56" xfId="1" applyFont="1" applyFill="1" applyBorder="1"/>
    <xf numFmtId="164" fontId="16" fillId="5" borderId="0" xfId="1" applyFont="1" applyFill="1" applyBorder="1" applyAlignment="1">
      <alignment horizontal="center"/>
    </xf>
    <xf numFmtId="164" fontId="16" fillId="5" borderId="7" xfId="1" applyFont="1" applyFill="1" applyBorder="1" applyAlignment="1">
      <alignment horizontal="center"/>
    </xf>
    <xf numFmtId="37" fontId="16" fillId="5" borderId="0" xfId="1" applyNumberFormat="1" applyFont="1" applyFill="1" applyBorder="1" applyAlignment="1" applyProtection="1">
      <alignment horizontal="center"/>
    </xf>
    <xf numFmtId="37" fontId="16" fillId="5" borderId="26" xfId="1" applyNumberFormat="1" applyFont="1" applyFill="1" applyBorder="1" applyAlignment="1" applyProtection="1">
      <alignment horizontal="center"/>
    </xf>
    <xf numFmtId="164" fontId="16" fillId="5" borderId="9" xfId="1" applyFont="1" applyFill="1" applyBorder="1" applyAlignment="1">
      <alignment horizontal="center"/>
    </xf>
    <xf numFmtId="165" fontId="16" fillId="5" borderId="7" xfId="1" applyNumberFormat="1" applyFont="1" applyFill="1" applyBorder="1" applyAlignment="1">
      <alignment horizontal="center"/>
    </xf>
    <xf numFmtId="164" fontId="16" fillId="5" borderId="50" xfId="1" applyFont="1" applyFill="1" applyBorder="1" applyAlignment="1">
      <alignment horizontal="center"/>
    </xf>
    <xf numFmtId="164" fontId="11" fillId="0" borderId="56" xfId="1" applyFont="1" applyFill="1" applyBorder="1" applyAlignment="1">
      <alignment horizontal="center" wrapText="1"/>
    </xf>
    <xf numFmtId="168" fontId="11" fillId="0" borderId="50" xfId="1" applyNumberFormat="1" applyFont="1" applyFill="1" applyBorder="1" applyAlignment="1" applyProtection="1">
      <alignment horizontal="center"/>
    </xf>
    <xf numFmtId="164" fontId="11" fillId="0" borderId="56" xfId="1" applyFont="1" applyFill="1" applyBorder="1" applyAlignment="1">
      <alignment horizontal="left"/>
    </xf>
    <xf numFmtId="164" fontId="23" fillId="0" borderId="56" xfId="1" applyFont="1" applyFill="1" applyBorder="1"/>
    <xf numFmtId="168" fontId="23" fillId="0" borderId="50" xfId="1" applyNumberFormat="1" applyFont="1" applyFill="1" applyBorder="1" applyAlignment="1" applyProtection="1">
      <alignment horizontal="center"/>
    </xf>
    <xf numFmtId="166" fontId="16" fillId="0" borderId="0" xfId="1" applyNumberFormat="1" applyFont="1" applyFill="1" applyBorder="1" applyAlignment="1" applyProtection="1">
      <alignment horizontal="right"/>
    </xf>
    <xf numFmtId="166" fontId="16" fillId="0" borderId="9" xfId="1" applyNumberFormat="1" applyFont="1" applyFill="1" applyBorder="1" applyProtection="1"/>
    <xf numFmtId="166" fontId="16" fillId="0" borderId="0" xfId="1" applyNumberFormat="1" applyFont="1" applyFill="1" applyBorder="1" applyProtection="1"/>
    <xf numFmtId="169" fontId="16" fillId="0" borderId="7" xfId="1" applyNumberFormat="1" applyFont="1" applyFill="1" applyBorder="1" applyAlignment="1" applyProtection="1">
      <alignment horizontal="center"/>
    </xf>
    <xf numFmtId="166" fontId="16" fillId="0" borderId="7" xfId="1" applyNumberFormat="1" applyFont="1" applyFill="1" applyBorder="1" applyAlignment="1" applyProtection="1">
      <alignment horizontal="right"/>
    </xf>
    <xf numFmtId="37" fontId="16" fillId="0" borderId="7" xfId="1" applyNumberFormat="1" applyFont="1" applyFill="1" applyBorder="1" applyProtection="1"/>
    <xf numFmtId="164" fontId="16" fillId="0" borderId="57" xfId="1" applyFont="1" applyFill="1" applyBorder="1"/>
    <xf numFmtId="164" fontId="16" fillId="0" borderId="11" xfId="1" applyFont="1" applyFill="1" applyBorder="1"/>
    <xf numFmtId="37" fontId="16" fillId="0" borderId="11" xfId="1" applyNumberFormat="1" applyFont="1" applyFill="1" applyBorder="1" applyProtection="1"/>
    <xf numFmtId="166" fontId="16" fillId="0" borderId="12" xfId="1" applyNumberFormat="1" applyFont="1" applyFill="1" applyBorder="1" applyProtection="1"/>
    <xf numFmtId="166" fontId="16" fillId="0" borderId="11" xfId="1" applyNumberFormat="1" applyFont="1" applyFill="1" applyBorder="1" applyAlignment="1" applyProtection="1">
      <alignment horizontal="right"/>
    </xf>
    <xf numFmtId="166" fontId="16" fillId="0" borderId="14" xfId="1" applyNumberFormat="1" applyFont="1" applyFill="1" applyBorder="1" applyProtection="1"/>
    <xf numFmtId="166" fontId="16" fillId="0" borderId="11" xfId="1" applyNumberFormat="1" applyFont="1" applyFill="1" applyBorder="1" applyProtection="1"/>
    <xf numFmtId="164" fontId="16" fillId="0" borderId="13" xfId="1" applyFont="1" applyFill="1" applyBorder="1"/>
    <xf numFmtId="169" fontId="16" fillId="0" borderId="12" xfId="1" applyNumberFormat="1" applyFont="1" applyFill="1" applyBorder="1" applyAlignment="1" applyProtection="1">
      <alignment horizontal="center"/>
    </xf>
    <xf numFmtId="37" fontId="16" fillId="0" borderId="14" xfId="1" applyNumberFormat="1" applyFont="1" applyFill="1" applyBorder="1" applyProtection="1"/>
    <xf numFmtId="166" fontId="16" fillId="0" borderId="12" xfId="1" applyNumberFormat="1" applyFont="1" applyFill="1" applyBorder="1" applyAlignment="1" applyProtection="1">
      <alignment horizontal="right"/>
    </xf>
    <xf numFmtId="37" fontId="16" fillId="0" borderId="12" xfId="1" applyNumberFormat="1" applyFont="1" applyFill="1" applyBorder="1" applyProtection="1"/>
    <xf numFmtId="37" fontId="16" fillId="0" borderId="11" xfId="1" applyNumberFormat="1" applyFont="1" applyFill="1" applyBorder="1" applyAlignment="1" applyProtection="1">
      <alignment horizontal="center"/>
    </xf>
    <xf numFmtId="168" fontId="16" fillId="0" borderId="53" xfId="1" applyNumberFormat="1" applyFont="1" applyFill="1" applyBorder="1" applyAlignment="1" applyProtection="1">
      <alignment horizontal="center"/>
    </xf>
    <xf numFmtId="169" fontId="16" fillId="0" borderId="0" xfId="3" applyNumberFormat="1" applyFont="1"/>
    <xf numFmtId="0" fontId="25" fillId="0" borderId="0" xfId="0" applyFont="1" applyAlignment="1">
      <alignment horizontal="center"/>
    </xf>
    <xf numFmtId="0" fontId="26"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Fill="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28" xfId="0" applyFont="1" applyFill="1" applyBorder="1" applyAlignment="1">
      <alignment horizontal="center"/>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0" fontId="9" fillId="8" borderId="68" xfId="0" applyFont="1" applyFill="1" applyBorder="1" applyAlignment="1">
      <alignment horizontal="center"/>
    </xf>
    <xf numFmtId="0" fontId="9" fillId="8" borderId="69" xfId="0" applyFont="1" applyFill="1" applyBorder="1" applyAlignment="1">
      <alignment horizontal="center"/>
    </xf>
    <xf numFmtId="3" fontId="9" fillId="8" borderId="70" xfId="0" applyNumberFormat="1" applyFont="1" applyFill="1" applyBorder="1" applyAlignment="1">
      <alignment horizontal="center"/>
    </xf>
    <xf numFmtId="166" fontId="9" fillId="8" borderId="71" xfId="0" applyNumberFormat="1" applyFont="1" applyFill="1" applyBorder="1" applyAlignment="1">
      <alignment horizontal="center"/>
    </xf>
    <xf numFmtId="166" fontId="9" fillId="6" borderId="73" xfId="0" applyNumberFormat="1" applyFont="1" applyFill="1" applyBorder="1"/>
    <xf numFmtId="166" fontId="9" fillId="8" borderId="70" xfId="0" applyNumberFormat="1" applyFont="1" applyFill="1" applyBorder="1" applyAlignment="1">
      <alignment horizontal="center"/>
    </xf>
    <xf numFmtId="165" fontId="9" fillId="8" borderId="71" xfId="0" applyNumberFormat="1" applyFont="1" applyFill="1" applyBorder="1" applyAlignment="1">
      <alignment horizontal="center"/>
    </xf>
    <xf numFmtId="165" fontId="9" fillId="8" borderId="72" xfId="0" applyNumberFormat="1" applyFont="1" applyFill="1" applyBorder="1" applyAlignment="1">
      <alignment horizontal="center"/>
    </xf>
    <xf numFmtId="165" fontId="9"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0" fontId="9" fillId="9" borderId="68" xfId="0" applyFont="1" applyFill="1" applyBorder="1" applyAlignment="1">
      <alignment horizontal="center" vertical="center"/>
    </xf>
    <xf numFmtId="0" fontId="9" fillId="9" borderId="69" xfId="0" applyFont="1" applyFill="1" applyBorder="1" applyAlignment="1">
      <alignment horizontal="center" vertical="center"/>
    </xf>
    <xf numFmtId="3" fontId="9" fillId="9" borderId="70" xfId="0" applyNumberFormat="1" applyFont="1" applyFill="1" applyBorder="1" applyAlignment="1">
      <alignment horizontal="center"/>
    </xf>
    <xf numFmtId="166" fontId="9" fillId="9" borderId="71" xfId="0" applyNumberFormat="1" applyFont="1" applyFill="1" applyBorder="1" applyAlignment="1">
      <alignment horizontal="center"/>
    </xf>
    <xf numFmtId="166" fontId="9" fillId="6" borderId="74" xfId="0" applyNumberFormat="1" applyFont="1" applyFill="1" applyBorder="1"/>
    <xf numFmtId="166" fontId="9" fillId="9" borderId="70" xfId="0" applyNumberFormat="1" applyFont="1" applyFill="1" applyBorder="1" applyAlignment="1">
      <alignment horizontal="center"/>
    </xf>
    <xf numFmtId="165" fontId="9" fillId="9" borderId="71" xfId="0" applyNumberFormat="1" applyFont="1" applyFill="1" applyBorder="1" applyAlignment="1">
      <alignment horizontal="center"/>
    </xf>
    <xf numFmtId="165" fontId="9" fillId="9" borderId="72" xfId="0" applyNumberFormat="1" applyFont="1" applyFill="1" applyBorder="1" applyAlignment="1">
      <alignment horizontal="center"/>
    </xf>
    <xf numFmtId="165" fontId="9" fillId="9" borderId="69" xfId="0" applyNumberFormat="1" applyFont="1" applyFill="1" applyBorder="1" applyAlignment="1">
      <alignment horizontal="center"/>
    </xf>
    <xf numFmtId="0" fontId="31" fillId="0" borderId="0" xfId="0" applyFont="1" applyAlignment="1">
      <alignment horizont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0" fontId="30" fillId="0" borderId="75" xfId="0" applyFont="1" applyBorder="1" applyAlignment="1">
      <alignment horizontal="left"/>
    </xf>
    <xf numFmtId="0" fontId="30" fillId="0" borderId="76" xfId="0" applyFont="1" applyBorder="1" applyAlignment="1">
      <alignment horizontal="left"/>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0" fontId="30" fillId="0" borderId="61" xfId="0" applyFont="1" applyBorder="1" applyAlignment="1">
      <alignment horizontal="left"/>
    </xf>
    <xf numFmtId="0" fontId="30" fillId="0" borderId="62" xfId="0" applyFont="1" applyBorder="1" applyAlignment="1">
      <alignment horizontal="left"/>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9" fillId="6" borderId="74" xfId="0" applyNumberFormat="1" applyFont="1" applyFill="1" applyBorder="1" applyAlignment="1">
      <alignment horizontal="center"/>
    </xf>
    <xf numFmtId="170" fontId="9" fillId="8" borderId="70" xfId="0" applyNumberFormat="1" applyFont="1" applyFill="1" applyBorder="1" applyAlignment="1">
      <alignment horizontal="center"/>
    </xf>
    <xf numFmtId="170" fontId="9"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0" fontId="30" fillId="0" borderId="75" xfId="0" applyFont="1" applyFill="1" applyBorder="1" applyAlignment="1">
      <alignment horizontal="left"/>
    </xf>
    <xf numFmtId="0" fontId="30" fillId="0" borderId="76" xfId="0" applyFont="1" applyFill="1" applyBorder="1" applyAlignment="1">
      <alignment horizontal="left"/>
    </xf>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0" fontId="30" fillId="0" borderId="61" xfId="0" applyFont="1" applyFill="1" applyBorder="1" applyAlignment="1">
      <alignment horizontal="left"/>
    </xf>
    <xf numFmtId="0" fontId="30" fillId="0" borderId="62" xfId="0" applyFont="1" applyFill="1" applyBorder="1" applyAlignment="1">
      <alignment horizontal="left"/>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33" fillId="0" borderId="0" xfId="3" applyFont="1" applyAlignment="1">
      <alignment horizontal="center"/>
    </xf>
    <xf numFmtId="0" fontId="12"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8" fillId="0" borderId="63" xfId="3" applyFont="1" applyBorder="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28" xfId="3" applyFont="1" applyFill="1" applyBorder="1" applyAlignment="1">
      <alignment horizontal="center"/>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2" xfId="3" applyFont="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0" fontId="9" fillId="13" borderId="68" xfId="3" applyFont="1" applyFill="1" applyBorder="1" applyAlignment="1">
      <alignment horizontal="center"/>
    </xf>
    <xf numFmtId="0" fontId="9" fillId="13" borderId="69" xfId="3" applyFont="1" applyFill="1" applyBorder="1" applyAlignment="1">
      <alignment horizontal="center"/>
    </xf>
    <xf numFmtId="3" fontId="9" fillId="13" borderId="70" xfId="3" applyNumberFormat="1" applyFont="1" applyFill="1" applyBorder="1" applyAlignment="1">
      <alignment horizontal="center"/>
    </xf>
    <xf numFmtId="166" fontId="9" fillId="13" borderId="71" xfId="3" applyNumberFormat="1" applyFont="1" applyFill="1" applyBorder="1" applyAlignment="1">
      <alignment horizontal="center"/>
    </xf>
    <xf numFmtId="166" fontId="9" fillId="6" borderId="73" xfId="3" applyNumberFormat="1" applyFont="1" applyFill="1" applyBorder="1" applyAlignment="1">
      <alignment horizontal="center"/>
    </xf>
    <xf numFmtId="166" fontId="9" fillId="13" borderId="70" xfId="3" applyNumberFormat="1" applyFont="1" applyFill="1" applyBorder="1" applyAlignment="1">
      <alignment horizontal="center"/>
    </xf>
    <xf numFmtId="165" fontId="9" fillId="13" borderId="71" xfId="3" applyNumberFormat="1" applyFont="1" applyFill="1" applyBorder="1" applyAlignment="1">
      <alignment horizontal="center"/>
    </xf>
    <xf numFmtId="165" fontId="9" fillId="13" borderId="72" xfId="3" applyNumberFormat="1" applyFont="1" applyFill="1" applyBorder="1" applyAlignment="1">
      <alignment horizontal="center"/>
    </xf>
    <xf numFmtId="165" fontId="9"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2" fillId="0" borderId="0" xfId="3" applyBorder="1"/>
    <xf numFmtId="0" fontId="9" fillId="9" borderId="68" xfId="3" applyFont="1" applyFill="1" applyBorder="1" applyAlignment="1">
      <alignment horizontal="center" vertical="center"/>
    </xf>
    <xf numFmtId="0" fontId="9" fillId="9" borderId="69" xfId="3" applyFont="1" applyFill="1" applyBorder="1" applyAlignment="1">
      <alignment horizontal="center" vertical="center"/>
    </xf>
    <xf numFmtId="3" fontId="9" fillId="9" borderId="70" xfId="3" applyNumberFormat="1" applyFont="1" applyFill="1" applyBorder="1" applyAlignment="1">
      <alignment horizontal="center"/>
    </xf>
    <xf numFmtId="166" fontId="9" fillId="9" borderId="71" xfId="3" applyNumberFormat="1" applyFont="1" applyFill="1" applyBorder="1" applyAlignment="1">
      <alignment horizontal="center"/>
    </xf>
    <xf numFmtId="166" fontId="9" fillId="6" borderId="74" xfId="3" applyNumberFormat="1" applyFont="1" applyFill="1" applyBorder="1" applyAlignment="1">
      <alignment horizontal="center"/>
    </xf>
    <xf numFmtId="166" fontId="9" fillId="9" borderId="70" xfId="3" applyNumberFormat="1" applyFont="1" applyFill="1" applyBorder="1" applyAlignment="1">
      <alignment horizontal="center"/>
    </xf>
    <xf numFmtId="165" fontId="9" fillId="9" borderId="71" xfId="3" applyNumberFormat="1" applyFont="1" applyFill="1" applyBorder="1" applyAlignment="1">
      <alignment horizontal="center"/>
    </xf>
    <xf numFmtId="165" fontId="9" fillId="9" borderId="72" xfId="3" applyNumberFormat="1" applyFont="1" applyFill="1" applyBorder="1" applyAlignment="1">
      <alignment horizontal="center"/>
    </xf>
    <xf numFmtId="165" fontId="9" fillId="9" borderId="69" xfId="3" applyNumberFormat="1" applyFont="1" applyFill="1" applyBorder="1" applyAlignment="1">
      <alignment horizontal="center"/>
    </xf>
    <xf numFmtId="0" fontId="31" fillId="0" borderId="0" xfId="3" applyFont="1" applyAlignment="1">
      <alignment horizont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0" fontId="30" fillId="0" borderId="75" xfId="3" applyFont="1" applyBorder="1" applyAlignment="1">
      <alignment horizontal="left"/>
    </xf>
    <xf numFmtId="0" fontId="30" fillId="0" borderId="76" xfId="3" applyFont="1" applyBorder="1" applyAlignment="1">
      <alignment horizontal="left"/>
    </xf>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0" fontId="30" fillId="0" borderId="61" xfId="3" applyFont="1" applyBorder="1" applyAlignment="1">
      <alignment horizontal="left"/>
    </xf>
    <xf numFmtId="0" fontId="30" fillId="0" borderId="62" xfId="3" applyFont="1" applyBorder="1" applyAlignment="1">
      <alignment horizontal="left"/>
    </xf>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9" fillId="13" borderId="70" xfId="3" applyNumberFormat="1" applyFont="1" applyFill="1" applyBorder="1"/>
    <xf numFmtId="166" fontId="9" fillId="6" borderId="74" xfId="3" applyNumberFormat="1" applyFont="1" applyFill="1" applyBorder="1"/>
    <xf numFmtId="166" fontId="9" fillId="13" borderId="70" xfId="3" applyNumberFormat="1" applyFont="1" applyFill="1" applyBorder="1"/>
    <xf numFmtId="170" fontId="9" fillId="13" borderId="70" xfId="3" applyNumberFormat="1" applyFont="1" applyFill="1" applyBorder="1"/>
    <xf numFmtId="170" fontId="9"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2" fillId="0" borderId="0" xfId="3" applyNumberFormat="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2" fillId="0" borderId="0" xfId="3" applyFill="1" applyBorder="1"/>
    <xf numFmtId="0" fontId="30" fillId="0" borderId="75" xfId="3" applyFont="1" applyFill="1" applyBorder="1" applyAlignment="1">
      <alignment horizontal="left"/>
    </xf>
    <xf numFmtId="0" fontId="30" fillId="0" borderId="76" xfId="3" applyFont="1" applyFill="1" applyBorder="1" applyAlignment="1">
      <alignment horizontal="left"/>
    </xf>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0" fontId="30" fillId="0" borderId="61" xfId="3" applyFont="1" applyFill="1" applyBorder="1" applyAlignment="1">
      <alignment horizontal="left"/>
    </xf>
    <xf numFmtId="0" fontId="30" fillId="0" borderId="62" xfId="3" applyFont="1" applyFill="1" applyBorder="1" applyAlignment="1">
      <alignment horizontal="left"/>
    </xf>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0" fontId="9" fillId="15" borderId="68" xfId="3" applyFont="1" applyFill="1" applyBorder="1" applyAlignment="1">
      <alignment horizontal="center"/>
    </xf>
    <xf numFmtId="0" fontId="9" fillId="15" borderId="69" xfId="3" applyFont="1" applyFill="1" applyBorder="1" applyAlignment="1">
      <alignment horizontal="center"/>
    </xf>
    <xf numFmtId="3" fontId="9" fillId="15" borderId="70" xfId="3" applyNumberFormat="1" applyFont="1" applyFill="1" applyBorder="1" applyAlignment="1">
      <alignment horizontal="center"/>
    </xf>
    <xf numFmtId="166" fontId="9" fillId="15" borderId="71" xfId="3" applyNumberFormat="1" applyFont="1" applyFill="1" applyBorder="1" applyAlignment="1">
      <alignment horizontal="center"/>
    </xf>
    <xf numFmtId="166" fontId="9" fillId="15" borderId="70" xfId="3" applyNumberFormat="1" applyFont="1" applyFill="1" applyBorder="1" applyAlignment="1">
      <alignment horizontal="center"/>
    </xf>
    <xf numFmtId="165" fontId="9" fillId="15" borderId="71" xfId="3" applyNumberFormat="1" applyFont="1" applyFill="1" applyBorder="1" applyAlignment="1">
      <alignment horizontal="center"/>
    </xf>
    <xf numFmtId="165" fontId="9" fillId="15" borderId="70" xfId="3" applyNumberFormat="1" applyFont="1" applyFill="1" applyBorder="1" applyAlignment="1">
      <alignment horizontal="center"/>
    </xf>
    <xf numFmtId="165" fontId="9"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9" fillId="9" borderId="70" xfId="3" applyNumberFormat="1" applyFont="1" applyFill="1" applyBorder="1" applyAlignment="1">
      <alignment horizontal="center"/>
    </xf>
    <xf numFmtId="0" fontId="12"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9" fillId="15" borderId="70" xfId="3" applyNumberFormat="1" applyFont="1" applyFill="1" applyBorder="1" applyAlignment="1">
      <alignment horizontal="center"/>
    </xf>
    <xf numFmtId="170" fontId="9" fillId="15" borderId="69" xfId="3" applyNumberFormat="1" applyFont="1" applyFill="1" applyBorder="1" applyAlignment="1">
      <alignment horizontal="center"/>
    </xf>
    <xf numFmtId="3" fontId="12"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60" xfId="0" applyNumberFormat="1" applyFont="1" applyFill="1" applyBorder="1" applyAlignment="1">
      <alignment horizontal="center" vertical="center" wrapText="1"/>
    </xf>
    <xf numFmtId="0" fontId="36" fillId="2" borderId="28" xfId="0" applyFont="1" applyFill="1" applyBorder="1" applyAlignment="1">
      <alignment horizontal="center" wrapText="1"/>
    </xf>
    <xf numFmtId="49" fontId="36" fillId="2" borderId="88"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36" fillId="2" borderId="90" xfId="0" applyNumberFormat="1" applyFont="1" applyFill="1" applyBorder="1" applyAlignment="1">
      <alignment horizontal="center" vertical="center" wrapText="1"/>
    </xf>
    <xf numFmtId="49" fontId="9" fillId="0" borderId="0" xfId="0" applyNumberFormat="1" applyFont="1"/>
    <xf numFmtId="0" fontId="37" fillId="17" borderId="91" xfId="0" applyFont="1" applyFill="1" applyBorder="1" applyAlignment="1">
      <alignment horizontal="left" vertical="center" wrapText="1"/>
    </xf>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7" fillId="17" borderId="94" xfId="0" applyFont="1" applyFill="1" applyBorder="1" applyAlignment="1">
      <alignment horizontal="left" vertical="center" wrapText="1"/>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7" xfId="0" applyFont="1" applyFill="1" applyBorder="1" applyAlignment="1">
      <alignment horizontal="left" vertical="center" wrapText="1"/>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7" fillId="17" borderId="87" xfId="0" applyFont="1" applyFill="1" applyBorder="1" applyAlignment="1">
      <alignment horizontal="left" vertical="center" wrapText="1"/>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89" xfId="0" applyFont="1" applyFill="1" applyBorder="1" applyAlignment="1">
      <alignment horizontal="left" vertical="center" wrapText="1"/>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0" fontId="37" fillId="17" borderId="35" xfId="0" applyFont="1" applyFill="1" applyBorder="1" applyAlignment="1">
      <alignment horizontal="left" vertical="center" wrapText="1"/>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3" fillId="2" borderId="73" xfId="0" applyNumberFormat="1" applyFont="1" applyFill="1" applyBorder="1" applyAlignment="1">
      <alignment horizont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60" xfId="0" applyFont="1" applyFill="1" applyBorder="1" applyAlignment="1">
      <alignment horizontal="center" wrapText="1"/>
    </xf>
    <xf numFmtId="0" fontId="36" fillId="2" borderId="88" xfId="0" applyFont="1" applyFill="1" applyBorder="1" applyAlignment="1">
      <alignment horizontal="center" vertical="center"/>
    </xf>
    <xf numFmtId="0" fontId="36" fillId="2" borderId="89" xfId="0" applyFont="1" applyFill="1" applyBorder="1" applyAlignment="1">
      <alignment horizontal="center" vertical="center" wrapText="1"/>
    </xf>
    <xf numFmtId="0" fontId="36" fillId="2" borderId="73" xfId="0" applyFont="1" applyFill="1" applyBorder="1" applyAlignment="1">
      <alignment horizontal="center" wrapText="1"/>
    </xf>
    <xf numFmtId="0" fontId="36" fillId="2" borderId="90" xfId="0" applyFont="1" applyFill="1" applyBorder="1" applyAlignment="1">
      <alignment horizontal="center" vertical="center"/>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8" fontId="36" fillId="2" borderId="66" xfId="0" applyNumberFormat="1" applyFont="1" applyFill="1" applyBorder="1" applyAlignment="1">
      <alignment horizontal="center" vertical="center"/>
    </xf>
    <xf numFmtId="166" fontId="3" fillId="2" borderId="62" xfId="0" applyNumberFormat="1" applyFont="1" applyFill="1" applyBorder="1" applyAlignment="1">
      <alignment horizont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60" xfId="3" applyFont="1" applyFill="1" applyBorder="1" applyAlignment="1">
      <alignment horizont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89" xfId="3" applyFont="1" applyFill="1" applyBorder="1" applyAlignment="1">
      <alignment horizontal="center" vertical="center" wrapText="1"/>
    </xf>
    <xf numFmtId="0" fontId="36" fillId="2" borderId="73" xfId="3" applyFont="1" applyFill="1" applyBorder="1" applyAlignment="1">
      <alignment horizontal="center" wrapText="1"/>
    </xf>
    <xf numFmtId="49" fontId="36" fillId="2" borderId="63" xfId="3" applyNumberFormat="1" applyFont="1" applyFill="1" applyBorder="1" applyAlignment="1">
      <alignment horizontal="center" wrapText="1"/>
    </xf>
    <xf numFmtId="49" fontId="36" fillId="2" borderId="73" xfId="3" applyNumberFormat="1" applyFont="1" applyFill="1" applyBorder="1" applyAlignment="1">
      <alignment horizontal="center" wrapText="1"/>
    </xf>
    <xf numFmtId="0" fontId="36" fillId="2" borderId="90" xfId="3" applyFont="1" applyFill="1" applyBorder="1" applyAlignment="1">
      <alignment horizontal="center" vertical="center"/>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2" fillId="16" borderId="0" xfId="3" applyFont="1" applyFill="1"/>
    <xf numFmtId="0" fontId="38" fillId="19" borderId="32"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09" xfId="3" applyFont="1" applyFill="1" applyBorder="1" applyAlignment="1">
      <alignment horizontal="left" vertical="center" wrapText="1"/>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9"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31" xfId="3" applyFont="1" applyFill="1" applyBorder="1" applyAlignment="1">
      <alignment horizontal="center" wrapText="1"/>
    </xf>
    <xf numFmtId="0" fontId="38" fillId="22" borderId="61"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8" fillId="22" borderId="62" xfId="3" applyFont="1" applyFill="1" applyBorder="1" applyAlignment="1">
      <alignment horizontal="center" wrapText="1"/>
    </xf>
    <xf numFmtId="0" fontId="40" fillId="2" borderId="106" xfId="3" applyFont="1" applyFill="1" applyBorder="1" applyAlignment="1">
      <alignment horizontal="left" vertic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09" xfId="3" applyFont="1" applyFill="1" applyBorder="1" applyAlignment="1">
      <alignment horizontal="left" vertical="center" wrapText="1"/>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2" fillId="0" borderId="0" xfId="3" applyFont="1"/>
    <xf numFmtId="0" fontId="45" fillId="23" borderId="118" xfId="3" applyFont="1" applyFill="1" applyBorder="1" applyAlignment="1">
      <alignment horizontal="left" vertical="center" wrapText="1"/>
    </xf>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0" fontId="45" fillId="23" borderId="123" xfId="3" applyFont="1" applyFill="1" applyBorder="1" applyAlignment="1">
      <alignment horizontal="left" vertical="center" wrapText="1"/>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2"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39" fillId="2" borderId="0" xfId="3" applyFont="1" applyFill="1" applyAlignment="1">
      <alignment horizont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9" fillId="2" borderId="124" xfId="3" applyFont="1" applyFill="1" applyBorder="1" applyAlignment="1">
      <alignment horizont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8" xfId="3" applyNumberFormat="1" applyFont="1" applyFill="1" applyBorder="1" applyAlignment="1">
      <alignment horizontal="left"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5" fillId="23" borderId="123" xfId="3" applyNumberFormat="1" applyFont="1" applyFill="1" applyBorder="1" applyAlignment="1">
      <alignment horizontal="left" vertical="center" wrapText="1"/>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1" xfId="3" applyFont="1" applyFill="1" applyBorder="1" applyAlignment="1">
      <alignment horizontal="left" vertical="center" wrapText="1"/>
    </xf>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4" xfId="3" applyFont="1" applyFill="1" applyBorder="1" applyAlignment="1">
      <alignment horizontal="left" vertical="center" wrapText="1"/>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6" fillId="19" borderId="117" xfId="3" applyFont="1" applyFill="1" applyBorder="1" applyAlignment="1">
      <alignment horizontal="center" vertical="center" wrapText="1"/>
    </xf>
    <xf numFmtId="49" fontId="46" fillId="19" borderId="117" xfId="3" applyNumberFormat="1" applyFont="1" applyFill="1" applyBorder="1" applyAlignment="1">
      <alignment horizontal="center" vertical="center" wrapText="1"/>
    </xf>
    <xf numFmtId="0" fontId="12" fillId="17" borderId="138" xfId="4" applyFill="1" applyBorder="1" applyAlignment="1"/>
    <xf numFmtId="0" fontId="12" fillId="17" borderId="139" xfId="4" applyFill="1" applyBorder="1"/>
    <xf numFmtId="0" fontId="47" fillId="17" borderId="139" xfId="4" applyFont="1" applyFill="1" applyBorder="1"/>
    <xf numFmtId="0" fontId="12" fillId="17" borderId="140" xfId="4" applyFill="1" applyBorder="1"/>
    <xf numFmtId="0" fontId="12" fillId="0" borderId="0" xfId="4"/>
    <xf numFmtId="0" fontId="12" fillId="17" borderId="141" xfId="4" applyFill="1" applyBorder="1" applyAlignment="1"/>
    <xf numFmtId="0" fontId="48" fillId="17" borderId="0" xfId="4" applyFont="1" applyFill="1" applyBorder="1" applyAlignment="1">
      <alignment horizontal="center" vertical="center"/>
    </xf>
    <xf numFmtId="0" fontId="48" fillId="17" borderId="0" xfId="4" applyFont="1" applyFill="1" applyBorder="1" applyAlignment="1">
      <alignment horizontal="center" vertical="center"/>
    </xf>
    <xf numFmtId="0" fontId="12" fillId="17" borderId="0" xfId="4" applyFill="1" applyBorder="1" applyAlignment="1">
      <alignment horizontal="center" vertical="center"/>
    </xf>
    <xf numFmtId="0" fontId="12" fillId="17" borderId="0" xfId="4" applyFill="1" applyBorder="1"/>
    <xf numFmtId="0" fontId="12" fillId="17" borderId="142" xfId="4" applyFill="1" applyBorder="1"/>
    <xf numFmtId="0" fontId="49" fillId="0" borderId="0" xfId="4" applyFont="1"/>
    <xf numFmtId="49" fontId="50" fillId="17" borderId="0" xfId="4" applyNumberFormat="1" applyFont="1" applyFill="1" applyBorder="1" applyAlignment="1">
      <alignment horizontal="center" vertical="center"/>
    </xf>
    <xf numFmtId="0" fontId="51" fillId="17" borderId="0" xfId="4" applyFont="1" applyFill="1" applyBorder="1"/>
    <xf numFmtId="0" fontId="51" fillId="17" borderId="0" xfId="4" applyFont="1" applyFill="1" applyBorder="1" applyAlignment="1">
      <alignment horizontal="center" vertical="center"/>
    </xf>
    <xf numFmtId="0" fontId="12" fillId="17" borderId="0" xfId="4" applyFill="1" applyBorder="1" applyAlignment="1">
      <alignment horizontal="center" vertical="center" wrapText="1"/>
    </xf>
    <xf numFmtId="17" fontId="24" fillId="17" borderId="0" xfId="5" applyNumberFormat="1" applyFont="1" applyFill="1" applyBorder="1" applyAlignment="1">
      <alignment horizontal="center" vertical="center" wrapText="1"/>
    </xf>
    <xf numFmtId="1" fontId="24" fillId="17" borderId="124" xfId="5" applyNumberFormat="1" applyFont="1" applyFill="1" applyBorder="1" applyAlignment="1">
      <alignment horizontal="center" vertical="center" wrapText="1"/>
    </xf>
    <xf numFmtId="1" fontId="24" fillId="17" borderId="117" xfId="4" applyNumberFormat="1" applyFont="1" applyFill="1" applyBorder="1" applyAlignment="1">
      <alignment horizontal="center" vertical="center" wrapText="1"/>
    </xf>
    <xf numFmtId="0" fontId="24" fillId="17" borderId="69" xfId="4" applyFont="1" applyFill="1" applyBorder="1" applyAlignment="1">
      <alignment horizontal="center" vertical="center" wrapText="1"/>
    </xf>
    <xf numFmtId="17" fontId="24" fillId="17" borderId="142" xfId="5" applyNumberFormat="1" applyFont="1" applyFill="1" applyBorder="1" applyAlignment="1">
      <alignment horizontal="center" vertical="center" wrapText="1"/>
    </xf>
    <xf numFmtId="17" fontId="24" fillId="0" borderId="0" xfId="4" applyNumberFormat="1" applyFont="1" applyFill="1" applyBorder="1" applyAlignment="1">
      <alignment horizontal="center" vertical="center" wrapText="1"/>
    </xf>
    <xf numFmtId="0" fontId="24" fillId="0" borderId="0" xfId="4" applyFont="1" applyFill="1" applyBorder="1" applyAlignment="1">
      <alignment horizontal="center" vertical="center" wrapText="1"/>
    </xf>
    <xf numFmtId="0" fontId="24" fillId="17" borderId="0" xfId="4" applyFont="1" applyFill="1" applyBorder="1" applyAlignment="1">
      <alignment horizontal="center" vertical="center" wrapText="1"/>
    </xf>
    <xf numFmtId="10" fontId="12" fillId="17" borderId="0" xfId="6" applyNumberFormat="1" applyFont="1" applyFill="1" applyBorder="1" applyAlignment="1">
      <alignment horizontal="center" vertical="center" wrapText="1"/>
    </xf>
    <xf numFmtId="0" fontId="24" fillId="17" borderId="117" xfId="4" applyFont="1" applyFill="1" applyBorder="1" applyAlignment="1">
      <alignment horizontal="center" vertical="center" wrapText="1"/>
    </xf>
    <xf numFmtId="166" fontId="52" fillId="17" borderId="70" xfId="6" applyNumberFormat="1" applyFont="1" applyFill="1" applyBorder="1" applyAlignment="1">
      <alignment horizontal="center" vertical="center" wrapText="1"/>
    </xf>
    <xf numFmtId="166" fontId="32" fillId="17" borderId="117" xfId="6" applyNumberFormat="1" applyFont="1" applyFill="1" applyBorder="1" applyAlignment="1">
      <alignment horizontal="center" vertical="center" wrapText="1"/>
    </xf>
    <xf numFmtId="165" fontId="53" fillId="17" borderId="69" xfId="6" applyNumberFormat="1" applyFont="1" applyFill="1" applyBorder="1" applyAlignment="1">
      <alignment horizontal="center" vertical="center" wrapText="1"/>
    </xf>
    <xf numFmtId="10" fontId="12" fillId="17" borderId="142"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4" fillId="0" borderId="0" xfId="6" applyNumberFormat="1" applyFont="1" applyBorder="1" applyAlignment="1">
      <alignment horizontal="center" vertical="center" wrapText="1"/>
    </xf>
    <xf numFmtId="0" fontId="24"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3" fillId="17" borderId="70" xfId="6" applyNumberFormat="1" applyFont="1" applyFill="1" applyBorder="1" applyAlignment="1">
      <alignment horizontal="center" vertical="center" wrapText="1"/>
    </xf>
    <xf numFmtId="0" fontId="24" fillId="17" borderId="62" xfId="4" applyFont="1" applyFill="1" applyBorder="1" applyAlignment="1">
      <alignment horizontal="center" vertical="center" wrapText="1"/>
    </xf>
    <xf numFmtId="8" fontId="12" fillId="17" borderId="0" xfId="4" applyNumberFormat="1" applyFill="1" applyBorder="1" applyAlignment="1">
      <alignment horizontal="center" vertical="center" wrapText="1"/>
    </xf>
    <xf numFmtId="0" fontId="24"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4" fillId="17" borderId="62" xfId="6" applyNumberFormat="1" applyFont="1" applyFill="1" applyBorder="1" applyAlignment="1" applyProtection="1">
      <alignment horizontal="center" vertical="center" wrapText="1"/>
    </xf>
    <xf numFmtId="8" fontId="12" fillId="17" borderId="142"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4" fillId="17" borderId="0" xfId="6" applyNumberFormat="1" applyFont="1" applyFill="1" applyBorder="1" applyAlignment="1" applyProtection="1">
      <alignment horizontal="center" vertical="center" wrapText="1"/>
    </xf>
    <xf numFmtId="49" fontId="52"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4" fillId="17" borderId="62" xfId="6" applyNumberFormat="1" applyFont="1" applyFill="1" applyBorder="1" applyAlignment="1" applyProtection="1">
      <alignment horizontal="center" vertical="center" wrapText="1"/>
    </xf>
    <xf numFmtId="8" fontId="32" fillId="17" borderId="117" xfId="4" applyNumberFormat="1" applyFont="1" applyFill="1" applyBorder="1" applyAlignment="1">
      <alignment horizontal="center" vertical="center" wrapText="1"/>
    </xf>
    <xf numFmtId="166" fontId="24" fillId="17" borderId="117" xfId="6" applyNumberFormat="1" applyFont="1" applyFill="1" applyBorder="1" applyAlignment="1" applyProtection="1">
      <alignment horizontal="center" vertical="center" wrapText="1"/>
    </xf>
    <xf numFmtId="0" fontId="12" fillId="17" borderId="0" xfId="4" applyFill="1" applyBorder="1" applyAlignment="1"/>
    <xf numFmtId="49" fontId="54"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17" xfId="4" applyNumberFormat="1" applyFont="1" applyFill="1" applyBorder="1" applyAlignment="1">
      <alignment horizontal="center" vertical="center" wrapText="1"/>
    </xf>
    <xf numFmtId="0" fontId="12" fillId="17" borderId="0" xfId="4" applyFill="1" applyBorder="1" applyAlignment="1">
      <alignment horizontal="left" vertical="center"/>
    </xf>
    <xf numFmtId="0" fontId="55" fillId="17" borderId="0" xfId="4" applyFont="1" applyFill="1" applyBorder="1" applyAlignment="1"/>
    <xf numFmtId="0" fontId="56" fillId="17" borderId="0" xfId="4" applyFont="1" applyFill="1" applyBorder="1" applyAlignment="1">
      <alignment horizontal="left" vertical="center" wrapText="1"/>
    </xf>
    <xf numFmtId="0" fontId="57" fillId="17" borderId="0" xfId="4" applyFont="1" applyFill="1" applyBorder="1" applyAlignment="1">
      <alignment horizontal="left" vertical="center"/>
    </xf>
    <xf numFmtId="0" fontId="55" fillId="17" borderId="0" xfId="4" applyFont="1" applyFill="1" applyBorder="1" applyAlignment="1"/>
    <xf numFmtId="0" fontId="58" fillId="17" borderId="0" xfId="4" applyFont="1" applyFill="1" applyBorder="1" applyAlignment="1">
      <alignment horizontal="center" vertical="center" wrapText="1"/>
    </xf>
    <xf numFmtId="0" fontId="12" fillId="17" borderId="0" xfId="4" applyFill="1" applyBorder="1" applyAlignment="1">
      <alignment horizontal="center"/>
    </xf>
    <xf numFmtId="0" fontId="59" fillId="17" borderId="143" xfId="4" applyFont="1" applyFill="1" applyBorder="1" applyAlignment="1">
      <alignment horizontal="center" vertical="center" wrapText="1"/>
    </xf>
    <xf numFmtId="0" fontId="0" fillId="0" borderId="144" xfId="0" applyBorder="1" applyAlignment="1">
      <alignment wrapText="1"/>
    </xf>
    <xf numFmtId="0" fontId="0" fillId="0" borderId="145"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46" xfId="0" applyBorder="1" applyAlignment="1">
      <alignment wrapText="1"/>
    </xf>
    <xf numFmtId="3" fontId="49" fillId="0" borderId="0" xfId="4" applyNumberFormat="1" applyFont="1"/>
    <xf numFmtId="0" fontId="61" fillId="17" borderId="141" xfId="4" applyFont="1" applyFill="1" applyBorder="1"/>
    <xf numFmtId="0" fontId="61" fillId="17" borderId="0" xfId="4" applyFont="1" applyFill="1" applyBorder="1"/>
    <xf numFmtId="0" fontId="61" fillId="17" borderId="142" xfId="4" applyFont="1" applyFill="1" applyBorder="1"/>
    <xf numFmtId="0" fontId="12" fillId="17" borderId="141" xfId="4" applyFill="1" applyBorder="1"/>
    <xf numFmtId="0" fontId="12" fillId="17" borderId="141" xfId="4" applyFill="1" applyBorder="1" applyAlignment="1"/>
    <xf numFmtId="0" fontId="12" fillId="17" borderId="142" xfId="4" applyFill="1" applyBorder="1" applyAlignment="1"/>
    <xf numFmtId="0" fontId="49" fillId="0" borderId="0" xfId="4" applyFont="1" applyFill="1"/>
    <xf numFmtId="0" fontId="12" fillId="0" borderId="0" xfId="4" applyFill="1"/>
    <xf numFmtId="0" fontId="12" fillId="17" borderId="0" xfId="4" applyFill="1" applyBorder="1" applyAlignment="1"/>
    <xf numFmtId="0" fontId="0" fillId="17" borderId="0" xfId="0" applyFill="1" applyBorder="1" applyAlignment="1"/>
    <xf numFmtId="0" fontId="0" fillId="17" borderId="142" xfId="0" applyFill="1" applyBorder="1" applyAlignment="1"/>
    <xf numFmtId="0" fontId="0" fillId="0" borderId="147" xfId="0" applyBorder="1" applyAlignment="1">
      <alignment wrapText="1"/>
    </xf>
    <xf numFmtId="0" fontId="0" fillId="0" borderId="148" xfId="0" applyBorder="1" applyAlignment="1">
      <alignment wrapText="1"/>
    </xf>
    <xf numFmtId="0" fontId="0" fillId="0" borderId="149" xfId="0" applyBorder="1" applyAlignment="1">
      <alignment wrapText="1"/>
    </xf>
    <xf numFmtId="0" fontId="12" fillId="17" borderId="150" xfId="4" applyFill="1" applyBorder="1"/>
    <xf numFmtId="0" fontId="12" fillId="17" borderId="151" xfId="4" applyFill="1" applyBorder="1"/>
    <xf numFmtId="0" fontId="12" fillId="17" borderId="152" xfId="4" applyFill="1" applyBorder="1"/>
    <xf numFmtId="0" fontId="62" fillId="0" borderId="0" xfId="4" applyFont="1"/>
    <xf numFmtId="37" fontId="62" fillId="0" borderId="0" xfId="4" applyNumberFormat="1" applyFont="1"/>
    <xf numFmtId="0" fontId="63" fillId="25" borderId="0" xfId="4" applyFont="1" applyFill="1"/>
    <xf numFmtId="0" fontId="12" fillId="25" borderId="0" xfId="4" applyFill="1"/>
    <xf numFmtId="0" fontId="12" fillId="25" borderId="0" xfId="4" applyFill="1" applyAlignment="1">
      <alignment horizontal="left"/>
    </xf>
    <xf numFmtId="0" fontId="64" fillId="25" borderId="124" xfId="4" applyFont="1" applyFill="1" applyBorder="1" applyAlignment="1">
      <alignment wrapText="1"/>
    </xf>
    <xf numFmtId="0" fontId="64" fillId="25" borderId="69" xfId="4" applyFont="1" applyFill="1" applyBorder="1" applyAlignment="1">
      <alignment wrapText="1"/>
    </xf>
    <xf numFmtId="0" fontId="65" fillId="25" borderId="117" xfId="4" applyFont="1" applyFill="1" applyBorder="1" applyAlignment="1">
      <alignment wrapText="1"/>
    </xf>
    <xf numFmtId="0" fontId="64" fillId="25" borderId="153" xfId="4" applyFont="1" applyFill="1" applyBorder="1" applyAlignment="1">
      <alignment horizontal="right" wrapText="1"/>
    </xf>
    <xf numFmtId="0" fontId="64" fillId="25" borderId="124" xfId="4" applyFont="1" applyFill="1" applyBorder="1" applyAlignment="1">
      <alignment horizontal="center" wrapText="1"/>
    </xf>
    <xf numFmtId="0" fontId="64" fillId="25" borderId="69" xfId="4" applyFont="1" applyFill="1" applyBorder="1" applyAlignment="1">
      <alignment horizontal="center" wrapText="1"/>
    </xf>
    <xf numFmtId="0" fontId="64" fillId="25" borderId="124"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4"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4" fillId="25" borderId="124" xfId="4" applyFont="1" applyFill="1" applyBorder="1" applyAlignment="1"/>
    <xf numFmtId="0" fontId="64" fillId="25" borderId="69" xfId="4" applyFont="1" applyFill="1" applyBorder="1" applyAlignment="1"/>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24"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2" fillId="25" borderId="0" xfId="4" applyFill="1" applyAlignment="1">
      <alignment vertical="center"/>
    </xf>
    <xf numFmtId="0" fontId="63" fillId="25" borderId="0" xfId="4" applyFont="1" applyFill="1" applyAlignment="1">
      <alignment vertical="center"/>
    </xf>
    <xf numFmtId="0" fontId="68" fillId="25" borderId="124"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9" fillId="25" borderId="124" xfId="4" applyFont="1" applyFill="1" applyBorder="1" applyAlignment="1">
      <alignment horizontal="left" vertical="center" wrapText="1" indent="1"/>
    </xf>
    <xf numFmtId="0" fontId="64" fillId="25" borderId="124"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12" fillId="25" borderId="8" xfId="4" applyFill="1" applyBorder="1"/>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12" fillId="25" borderId="62" xfId="4" applyFill="1" applyBorder="1"/>
    <xf numFmtId="0" fontId="67" fillId="25" borderId="0" xfId="4" applyFont="1" applyFill="1"/>
    <xf numFmtId="0" fontId="68" fillId="25" borderId="124"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7" fillId="25" borderId="0" xfId="4" applyFont="1" applyFill="1" applyAlignment="1">
      <alignment horizontal="left" indent="4"/>
    </xf>
    <xf numFmtId="0" fontId="68" fillId="25" borderId="124"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72" fillId="0" borderId="155" xfId="0" applyFont="1" applyBorder="1" applyAlignment="1">
      <alignment horizontal="center"/>
    </xf>
    <xf numFmtId="0" fontId="9" fillId="0" borderId="0" xfId="0" applyFont="1" applyAlignment="1">
      <alignment horizontal="justify"/>
    </xf>
    <xf numFmtId="0" fontId="4" fillId="0" borderId="0" xfId="0" applyFont="1" applyAlignment="1">
      <alignment horizontal="justify"/>
    </xf>
    <xf numFmtId="0" fontId="75" fillId="0" borderId="0" xfId="0" applyFont="1" applyAlignment="1">
      <alignment horizontal="left" wrapText="1" readingOrder="1"/>
    </xf>
    <xf numFmtId="0" fontId="57" fillId="17" borderId="117" xfId="4" applyFont="1" applyFill="1" applyBorder="1" applyAlignment="1">
      <alignment horizontal="center" vertical="center" wrapText="1"/>
    </xf>
    <xf numFmtId="0" fontId="61" fillId="0" borderId="0" xfId="4" applyFont="1"/>
    <xf numFmtId="8" fontId="32" fillId="0" borderId="0" xfId="0" applyNumberFormat="1" applyFont="1"/>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May</a:t>
            </a:r>
            <a:r>
              <a:rPr lang="en-US" baseline="0"/>
              <a:t> </a:t>
            </a:r>
            <a:r>
              <a:rPr lang="en-US"/>
              <a:t>2014</a:t>
            </a:r>
          </a:p>
        </c:rich>
      </c:tx>
      <c:layout>
        <c:manualLayout>
          <c:xMode val="edge"/>
          <c:yMode val="edge"/>
          <c:x val="0.23518023854613138"/>
          <c:y val="4.5307594615189309E-2"/>
        </c:manualLayout>
      </c:layout>
    </c:title>
    <c:view3D>
      <c:depthPercent val="100"/>
      <c:rAngAx val="1"/>
    </c:view3D>
    <c:plotArea>
      <c:layout>
        <c:manualLayout>
          <c:layoutTarget val="inner"/>
          <c:xMode val="edge"/>
          <c:yMode val="edge"/>
          <c:x val="0.17011914520148724"/>
          <c:y val="0.20720740004587043"/>
          <c:w val="0.73575068100714569"/>
          <c:h val="0.63125609298838936"/>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2014</c:v>
                </c:pt>
                <c:pt idx="1">
                  <c:v>2013</c:v>
                </c:pt>
              </c:numCache>
            </c:numRef>
          </c:cat>
          <c:val>
            <c:numRef>
              <c:f>'SUMMARY DASHBOARD'!$E$8:$F$8</c:f>
              <c:numCache>
                <c:formatCode>0.0%</c:formatCode>
                <c:ptCount val="2"/>
                <c:pt idx="0">
                  <c:v>0.67396580436387032</c:v>
                </c:pt>
                <c:pt idx="1">
                  <c:v>0.66991639733967256</c:v>
                </c:pt>
              </c:numCache>
            </c:numRef>
          </c:val>
        </c:ser>
        <c:shape val="box"/>
        <c:axId val="101137408"/>
        <c:axId val="101171968"/>
        <c:axId val="0"/>
      </c:bar3DChart>
      <c:dateAx>
        <c:axId val="10113740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1171968"/>
        <c:crosses val="autoZero"/>
        <c:lblOffset val="100"/>
        <c:baseTimeUnit val="days"/>
      </c:dateAx>
      <c:valAx>
        <c:axId val="101171968"/>
        <c:scaling>
          <c:orientation val="minMax"/>
          <c:max val="0.9"/>
          <c:min val="0.30000000000000032"/>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1137408"/>
        <c:crosses val="autoZero"/>
        <c:crossBetween val="between"/>
      </c:valAx>
      <c:spPr>
        <a:noFill/>
        <a:ln w="25400">
          <a:noFill/>
        </a:ln>
      </c:spPr>
    </c:plotArea>
    <c:plotVisOnly val="1"/>
    <c:dispBlanksAs val="gap"/>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121" l="0.70000000000000062" r="0.70000000000000062" t="0.75000000000001121"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a:pPr>
            <a:r>
              <a:rPr lang="en-US" sz="1200" baseline="0"/>
              <a:t>Average Room Rate (ARR$)</a:t>
            </a:r>
          </a:p>
          <a:p>
            <a:pPr>
              <a:defRPr/>
            </a:pPr>
            <a:r>
              <a:rPr lang="en-US" sz="1200" baseline="0"/>
              <a:t>May 2014</a:t>
            </a:r>
          </a:p>
        </c:rich>
      </c:tx>
      <c:layout>
        <c:manualLayout>
          <c:xMode val="edge"/>
          <c:yMode val="edge"/>
          <c:x val="0.22546408971605841"/>
          <c:y val="1.2789764965409728E-2"/>
        </c:manualLayout>
      </c:layout>
    </c:title>
    <c:view3D>
      <c:rotX val="20"/>
      <c:rotY val="40"/>
      <c:rAngAx val="1"/>
    </c:view3D>
    <c:plotArea>
      <c:layout>
        <c:manualLayout>
          <c:layoutTarget val="inner"/>
          <c:xMode val="edge"/>
          <c:yMode val="edge"/>
          <c:x val="0.17005655556587621"/>
          <c:y val="0.22527227837978467"/>
          <c:w val="0.66819393731660748"/>
          <c:h val="0.59437450018828886"/>
        </c:manualLayout>
      </c:layout>
      <c:bar3DChart>
        <c:barDir val="bar"/>
        <c:grouping val="clustered"/>
        <c:ser>
          <c:idx val="0"/>
          <c:order val="0"/>
          <c:tx>
            <c:strRef>
              <c:f>'SUMMARY DASHBOARD'!$D$11</c:f>
              <c:strCache>
                <c:ptCount val="1"/>
                <c:pt idx="0">
                  <c:v>ARR$</c:v>
                </c:pt>
              </c:strCache>
            </c:strRef>
          </c:tx>
          <c:dLbls>
            <c:dLbl>
              <c:idx val="0"/>
              <c:layout>
                <c:manualLayout>
                  <c:x val="5.4336468129572241E-2"/>
                  <c:y val="-2.0151138830239609E-2"/>
                </c:manualLayout>
              </c:layout>
              <c:showVal val="1"/>
            </c:dLbl>
            <c:dLbl>
              <c:idx val="1"/>
              <c:layout>
                <c:manualLayout>
                  <c:x val="5.0156739811912841E-2"/>
                  <c:y val="0"/>
                </c:manualLayout>
              </c:layout>
              <c:showVal val="1"/>
            </c:dLbl>
            <c:txPr>
              <a:bodyPr/>
              <a:lstStyle/>
              <a:p>
                <a:pPr>
                  <a:defRPr b="1"/>
                </a:pPr>
                <a:endParaRPr lang="en-US"/>
              </a:p>
            </c:txPr>
            <c:showVal val="1"/>
          </c:dLbls>
          <c:cat>
            <c:numRef>
              <c:f>'SUMMARY DASHBOARD'!$E$10:$F$10</c:f>
              <c:numCache>
                <c:formatCode>0</c:formatCode>
                <c:ptCount val="2"/>
                <c:pt idx="0">
                  <c:v>2014</c:v>
                </c:pt>
                <c:pt idx="1">
                  <c:v>2013</c:v>
                </c:pt>
              </c:numCache>
            </c:numRef>
          </c:cat>
          <c:val>
            <c:numRef>
              <c:f>'SUMMARY DASHBOARD'!$E$11:$F$11</c:f>
              <c:numCache>
                <c:formatCode>"$"#,##0.00_);[Red]\("$"#,##0.00\)</c:formatCode>
                <c:ptCount val="2"/>
                <c:pt idx="0">
                  <c:v>133.84009090909089</c:v>
                </c:pt>
                <c:pt idx="1">
                  <c:v>125.19552380952379</c:v>
                </c:pt>
              </c:numCache>
            </c:numRef>
          </c:val>
        </c:ser>
        <c:shape val="box"/>
        <c:axId val="101196928"/>
        <c:axId val="101198464"/>
        <c:axId val="0"/>
      </c:bar3DChart>
      <c:catAx>
        <c:axId val="101196928"/>
        <c:scaling>
          <c:orientation val="minMax"/>
        </c:scaling>
        <c:axPos val="l"/>
        <c:numFmt formatCode="0" sourceLinked="1"/>
        <c:tickLblPos val="nextTo"/>
        <c:txPr>
          <a:bodyPr/>
          <a:lstStyle/>
          <a:p>
            <a:pPr>
              <a:defRPr b="1" i="0" baseline="0"/>
            </a:pPr>
            <a:endParaRPr lang="en-US"/>
          </a:p>
        </c:txPr>
        <c:crossAx val="101198464"/>
        <c:crosses val="autoZero"/>
        <c:auto val="1"/>
        <c:lblAlgn val="ctr"/>
        <c:lblOffset val="100"/>
      </c:catAx>
      <c:valAx>
        <c:axId val="101198464"/>
        <c:scaling>
          <c:orientation val="minMax"/>
          <c:max val="155"/>
          <c:min val="100"/>
        </c:scaling>
        <c:axPos val="b"/>
        <c:majorGridlines>
          <c:spPr>
            <a:ln>
              <a:solidFill>
                <a:srgbClr val="4F81BD"/>
              </a:solidFill>
            </a:ln>
          </c:spPr>
        </c:majorGridlines>
        <c:numFmt formatCode="&quot;$&quot;#,##0.00_);[Red]\(&quot;$&quot;#,##0.00\)" sourceLinked="1"/>
        <c:tickLblPos val="nextTo"/>
        <c:txPr>
          <a:bodyPr/>
          <a:lstStyle/>
          <a:p>
            <a:pPr>
              <a:defRPr b="1" i="0" baseline="0"/>
            </a:pPr>
            <a:endParaRPr lang="en-US"/>
          </a:p>
        </c:txPr>
        <c:crossAx val="101196928"/>
        <c:crosses val="autoZero"/>
        <c:crossBetween val="between"/>
        <c:majorUnit val="15"/>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419"/>
          <c:h val="0.1412176359781124"/>
        </c:manualLayout>
      </c:layout>
      <c:txPr>
        <a:bodyPr/>
        <a:lstStyle/>
        <a:p>
          <a:pPr>
            <a:defRPr sz="900" baseline="0"/>
          </a:pPr>
          <a:endParaRPr lang="en-US"/>
        </a:p>
      </c:txPr>
    </c:legend>
    <c:plotVisOnly val="1"/>
    <c:dispBlanksAs val="gap"/>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588" l="0.70000000000000062" r="0.70000000000000062" t="0.7500000000000058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9504354011823291"/>
          <c:w val="0.70711774592844656"/>
          <c:h val="0.56848482468369765"/>
        </c:manualLayout>
      </c:layout>
      <c:bar3DChart>
        <c:barDir val="col"/>
        <c:grouping val="clustered"/>
        <c:ser>
          <c:idx val="0"/>
          <c:order val="0"/>
          <c:tx>
            <c:strRef>
              <c:f>'SUMMARY DASHBOARD'!$E$53</c:f>
              <c:strCache>
                <c:ptCount val="1"/>
                <c:pt idx="0">
                  <c:v>2014</c:v>
                </c:pt>
              </c:strCache>
            </c:strRef>
          </c:tx>
          <c:spPr>
            <a:solidFill>
              <a:schemeClr val="accent5">
                <a:lumMod val="75000"/>
              </a:schemeClr>
            </a:solidFill>
          </c:spPr>
          <c:dLbls>
            <c:dLbl>
              <c:idx val="0"/>
              <c:layout>
                <c:manualLayout>
                  <c:x val="-9.8402841600635886E-3"/>
                  <c:y val="-7.6581548801726894E-4"/>
                </c:manualLayout>
              </c:layout>
              <c:showVal val="1"/>
            </c:dLbl>
            <c:dLbl>
              <c:idx val="2"/>
              <c:layout>
                <c:manualLayout>
                  <c:x val="3.7037037037037255E-3"/>
                  <c:y val="-9.2593688946776397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209379</c:v>
                </c:pt>
                <c:pt idx="1">
                  <c:v>136605</c:v>
                </c:pt>
                <c:pt idx="2">
                  <c:v>72774</c:v>
                </c:pt>
              </c:numCache>
            </c:numRef>
          </c:val>
        </c:ser>
        <c:ser>
          <c:idx val="1"/>
          <c:order val="1"/>
          <c:tx>
            <c:strRef>
              <c:f>'SUMMARY DASHBOARD'!$F$53</c:f>
              <c:strCache>
                <c:ptCount val="1"/>
                <c:pt idx="0">
                  <c:v>2013</c:v>
                </c:pt>
              </c:strCache>
            </c:strRef>
          </c:tx>
          <c:spPr>
            <a:solidFill>
              <a:schemeClr val="accent5">
                <a:lumMod val="40000"/>
                <a:lumOff val="60000"/>
              </a:schemeClr>
            </a:solidFill>
          </c:spPr>
          <c:dLbls>
            <c:dLbl>
              <c:idx val="0"/>
              <c:layout>
                <c:manualLayout>
                  <c:x val="7.700439653245239E-2"/>
                  <c:y val="0"/>
                </c:manualLayout>
              </c:layout>
              <c:showVal val="1"/>
            </c:dLbl>
            <c:dLbl>
              <c:idx val="1"/>
              <c:layout>
                <c:manualLayout>
                  <c:x val="9.4759763862324708E-2"/>
                  <c:y val="0"/>
                </c:manualLayout>
              </c:layout>
              <c:showVal val="1"/>
            </c:dLbl>
            <c:dLbl>
              <c:idx val="2"/>
              <c:layout>
                <c:manualLayout>
                  <c:x val="6.3375973902315891E-2"/>
                  <c:y val="-1.0860254617705584E-2"/>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202400</c:v>
                </c:pt>
                <c:pt idx="1">
                  <c:v>131360</c:v>
                </c:pt>
                <c:pt idx="2">
                  <c:v>71040</c:v>
                </c:pt>
              </c:numCache>
            </c:numRef>
          </c:val>
        </c:ser>
        <c:shape val="box"/>
        <c:axId val="101356288"/>
        <c:axId val="101357824"/>
        <c:axId val="0"/>
      </c:bar3DChart>
      <c:catAx>
        <c:axId val="101356288"/>
        <c:scaling>
          <c:orientation val="minMax"/>
        </c:scaling>
        <c:axPos val="b"/>
        <c:numFmt formatCode="General" sourceLinked="1"/>
        <c:tickLblPos val="nextTo"/>
        <c:txPr>
          <a:bodyPr rot="-480000" anchor="b" anchorCtr="1"/>
          <a:lstStyle/>
          <a:p>
            <a:pPr>
              <a:defRPr sz="800" b="1"/>
            </a:pPr>
            <a:endParaRPr lang="en-US"/>
          </a:p>
        </c:txPr>
        <c:crossAx val="101357824"/>
        <c:crosses val="autoZero"/>
        <c:auto val="1"/>
        <c:lblAlgn val="ctr"/>
        <c:lblOffset val="100"/>
        <c:tickLblSkip val="1"/>
      </c:catAx>
      <c:valAx>
        <c:axId val="101357824"/>
        <c:scaling>
          <c:orientation val="minMax"/>
          <c:max val="250000"/>
        </c:scaling>
        <c:axPos val="l"/>
        <c:majorGridlines>
          <c:spPr>
            <a:ln>
              <a:solidFill>
                <a:srgbClr val="FC2E4B"/>
              </a:solidFill>
            </a:ln>
          </c:spPr>
        </c:majorGridlines>
        <c:numFmt formatCode="#,##0_);\(#,##0\)" sourceLinked="1"/>
        <c:tickLblPos val="nextTo"/>
        <c:spPr>
          <a:noFill/>
          <a:ln cap="rnd">
            <a:solidFill>
              <a:srgbClr val="FC2E4B"/>
            </a:solidFill>
          </a:ln>
        </c:spPr>
        <c:txPr>
          <a:bodyPr/>
          <a:lstStyle/>
          <a:p>
            <a:pPr>
              <a:defRPr sz="800" b="1"/>
            </a:pPr>
            <a:endParaRPr lang="en-US"/>
          </a:p>
        </c:txPr>
        <c:crossAx val="101356288"/>
        <c:crosses val="autoZero"/>
        <c:crossBetween val="between"/>
        <c:majorUnit val="50000"/>
      </c:valAx>
    </c:plotArea>
    <c:legend>
      <c:legendPos val="r"/>
      <c:layout>
        <c:manualLayout>
          <c:xMode val="edge"/>
          <c:yMode val="edge"/>
          <c:x val="0.86895716899740849"/>
          <c:y val="0.38002354845831177"/>
          <c:w val="0.13042483254261991"/>
          <c:h val="0.19523143719184746"/>
        </c:manualLayout>
      </c:layout>
      <c:txPr>
        <a:bodyPr/>
        <a:lstStyle/>
        <a:p>
          <a:pPr>
            <a:defRPr sz="800" b="1"/>
          </a:pPr>
          <a:endParaRPr lang="en-US"/>
        </a:p>
      </c:txPr>
    </c:legend>
    <c:plotVisOnly val="1"/>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289" l="0.70000000000000062" r="0.70000000000000062" t="0.75000000000000289"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0.12427361053552526"/>
          <c:y val="0.18981481481481491"/>
          <c:w val="0.67512900510077911"/>
          <c:h val="0.6673997521143209"/>
        </c:manualLayout>
      </c:layout>
      <c:barChart>
        <c:barDir val="col"/>
        <c:grouping val="clustered"/>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dLbls>
            <c:txPr>
              <a:bodyPr/>
              <a:lstStyle/>
              <a:p>
                <a:pPr>
                  <a:defRPr sz="800" b="1">
                    <a:solidFill>
                      <a:schemeClr val="bg1"/>
                    </a:solidFill>
                  </a:defRPr>
                </a:pPr>
                <a:endParaRPr lang="en-US"/>
              </a:p>
            </c:txPr>
            <c:showVal val="1"/>
          </c:dLbls>
          <c:cat>
            <c:numRef>
              <c:f>'SUMMARY DASHBOARD'!$E$14:$F$14</c:f>
              <c:numCache>
                <c:formatCode>0</c:formatCode>
                <c:ptCount val="2"/>
                <c:pt idx="0">
                  <c:v>2014</c:v>
                </c:pt>
                <c:pt idx="1">
                  <c:v>2013</c:v>
                </c:pt>
              </c:numCache>
            </c:numRef>
          </c:cat>
          <c:val>
            <c:numRef>
              <c:f>'SUMMARY DASHBOARD'!$E$16:$F$16</c:f>
              <c:numCache>
                <c:formatCode>"$"#,##0.00_);[Red]\("$"#,##0.00\)</c:formatCode>
                <c:ptCount val="2"/>
                <c:pt idx="0">
                  <c:v>150.4</c:v>
                </c:pt>
                <c:pt idx="1">
                  <c:v>131.61000000000001</c:v>
                </c:pt>
              </c:numCache>
            </c:numRef>
          </c:val>
        </c:ser>
        <c:axId val="101426304"/>
        <c:axId val="101416320"/>
      </c:barChart>
      <c:lineChart>
        <c:grouping val="standard"/>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0292684768561995"/>
                  <c:y val="-6.2877523739394273E-2"/>
                </c:manualLayout>
              </c:layout>
              <c:showVal val="1"/>
            </c:dLbl>
            <c:dLbl>
              <c:idx val="1"/>
              <c:layout>
                <c:manualLayout>
                  <c:x val="-4.8865247898110434E-2"/>
                  <c:y val="-6.9135618501511759E-2"/>
                </c:manualLayout>
              </c:layout>
              <c:showVal val="1"/>
            </c:dLbl>
            <c:txPr>
              <a:bodyPr/>
              <a:lstStyle/>
              <a:p>
                <a:pPr>
                  <a:defRPr sz="800" b="1">
                    <a:solidFill>
                      <a:schemeClr val="bg1"/>
                    </a:solidFill>
                  </a:defRPr>
                </a:pPr>
                <a:endParaRPr lang="en-US"/>
              </a:p>
            </c:txPr>
            <c:showVal val="1"/>
          </c:dLbls>
          <c:cat>
            <c:numRef>
              <c:f>'SUMMARY DASHBOARD'!$E$14:$F$14</c:f>
              <c:numCache>
                <c:formatCode>0</c:formatCode>
                <c:ptCount val="2"/>
                <c:pt idx="0">
                  <c:v>2014</c:v>
                </c:pt>
                <c:pt idx="1">
                  <c:v>2013</c:v>
                </c:pt>
              </c:numCache>
            </c:numRef>
          </c:cat>
          <c:val>
            <c:numRef>
              <c:f>'SUMMARY DASHBOARD'!$E$15:$F$15</c:f>
              <c:numCache>
                <c:formatCode>0.0%</c:formatCode>
                <c:ptCount val="2"/>
                <c:pt idx="0">
                  <c:v>0.69199999999999995</c:v>
                </c:pt>
                <c:pt idx="1">
                  <c:v>0.69399999999999995</c:v>
                </c:pt>
              </c:numCache>
            </c:numRef>
          </c:val>
          <c:smooth val="1"/>
        </c:ser>
        <c:marker val="1"/>
        <c:axId val="101413248"/>
        <c:axId val="101414784"/>
      </c:lineChart>
      <c:catAx>
        <c:axId val="101413248"/>
        <c:scaling>
          <c:orientation val="minMax"/>
        </c:scaling>
        <c:axPos val="b"/>
        <c:numFmt formatCode="0" sourceLinked="1"/>
        <c:tickLblPos val="none"/>
        <c:txPr>
          <a:bodyPr anchor="t" anchorCtr="0"/>
          <a:lstStyle/>
          <a:p>
            <a:pPr>
              <a:defRPr sz="900" b="1">
                <a:solidFill>
                  <a:schemeClr val="bg1"/>
                </a:solidFill>
              </a:defRPr>
            </a:pPr>
            <a:endParaRPr lang="en-US"/>
          </a:p>
        </c:txPr>
        <c:crossAx val="101414784"/>
        <c:crosses val="autoZero"/>
        <c:auto val="1"/>
        <c:lblAlgn val="ctr"/>
        <c:lblOffset val="100"/>
      </c:catAx>
      <c:valAx>
        <c:axId val="101414784"/>
        <c:scaling>
          <c:orientation val="minMax"/>
          <c:min val="0.5"/>
        </c:scaling>
        <c:axPos val="l"/>
        <c:majorGridlines>
          <c:spPr>
            <a:ln>
              <a:solidFill>
                <a:schemeClr val="tx2">
                  <a:lumMod val="60000"/>
                  <a:lumOff val="40000"/>
                </a:schemeClr>
              </a:solidFill>
            </a:ln>
          </c:spPr>
        </c:majorGridlines>
        <c:numFmt formatCode="0.0%" sourceLinked="1"/>
        <c:tickLblPos val="nextTo"/>
        <c:spPr>
          <a:ln cap="rnd">
            <a:solidFill>
              <a:srgbClr val="1F497D">
                <a:lumMod val="60000"/>
                <a:lumOff val="40000"/>
              </a:srgbClr>
            </a:solidFill>
          </a:ln>
        </c:spPr>
        <c:txPr>
          <a:bodyPr/>
          <a:lstStyle/>
          <a:p>
            <a:pPr>
              <a:defRPr sz="800" b="1">
                <a:solidFill>
                  <a:schemeClr val="bg1"/>
                </a:solidFill>
              </a:defRPr>
            </a:pPr>
            <a:endParaRPr lang="en-US"/>
          </a:p>
        </c:txPr>
        <c:crossAx val="101413248"/>
        <c:crosses val="autoZero"/>
        <c:crossBetween val="between"/>
      </c:valAx>
      <c:valAx>
        <c:axId val="101416320"/>
        <c:scaling>
          <c:orientation val="minMax"/>
          <c:max val="190"/>
          <c:min val="100"/>
        </c:scaling>
        <c:axPos val="r"/>
        <c:numFmt formatCode="&quot;$&quot;#,##0.00_);[Red]\(&quot;$&quot;#,##0.00\)" sourceLinked="1"/>
        <c:tickLblPos val="nextTo"/>
        <c:spPr>
          <a:ln>
            <a:solidFill>
              <a:srgbClr val="4F81BD"/>
            </a:solidFill>
          </a:ln>
        </c:spPr>
        <c:txPr>
          <a:bodyPr/>
          <a:lstStyle/>
          <a:p>
            <a:pPr>
              <a:defRPr sz="800" b="1">
                <a:solidFill>
                  <a:schemeClr val="bg1"/>
                </a:solidFill>
              </a:defRPr>
            </a:pPr>
            <a:endParaRPr lang="en-US"/>
          </a:p>
        </c:txPr>
        <c:crossAx val="101426304"/>
        <c:crosses val="max"/>
        <c:crossBetween val="between"/>
        <c:majorUnit val="20"/>
      </c:valAx>
      <c:catAx>
        <c:axId val="101426304"/>
        <c:scaling>
          <c:orientation val="minMax"/>
        </c:scaling>
        <c:delete val="1"/>
        <c:axPos val="b"/>
        <c:numFmt formatCode="0" sourceLinked="1"/>
        <c:tickLblPos val="nextTo"/>
        <c:crossAx val="101416320"/>
        <c:crosses val="autoZero"/>
        <c:auto val="1"/>
        <c:lblAlgn val="ctr"/>
        <c:lblOffset val="10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n-U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n-US"/>
        </a:p>
      </c:txPr>
    </c:legend>
    <c:plotVisOnly val="1"/>
    <c:dispBlanksAs val="gap"/>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089" l="0.70000000000000062" r="0.70000000000000062" t="0.75000000000000089"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287108</xdr:colOff>
      <xdr:row>29</xdr:row>
      <xdr:rowOff>117874</xdr:rowOff>
    </xdr:from>
    <xdr:ext cx="248851" cy="444737"/>
    <xdr:sp macro="" textlink="">
      <xdr:nvSpPr>
        <xdr:cNvPr id="7" name="TextBox 6"/>
        <xdr:cNvSpPr txBox="1"/>
      </xdr:nvSpPr>
      <xdr:spPr>
        <a:xfrm rot="5400000">
          <a:off x="6294690" y="8635917"/>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0.47949</cdr:x>
      <cdr:y>0.23302</cdr:y>
    </cdr:from>
    <cdr:to>
      <cdr:x>0.58991</cdr:x>
      <cdr:y>0.36408</cdr:y>
    </cdr:to>
    <cdr:sp macro="" textlink="">
      <cdr:nvSpPr>
        <cdr:cNvPr id="2" name="TextBox 1"/>
        <cdr:cNvSpPr txBox="1"/>
      </cdr:nvSpPr>
      <cdr:spPr>
        <a:xfrm xmlns:a="http://schemas.openxmlformats.org/drawingml/2006/main">
          <a:off x="1447774" y="457217"/>
          <a:ext cx="333405" cy="2571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100" b="1">
              <a:solidFill>
                <a:srgbClr val="92D050"/>
              </a:solidFill>
            </a:rPr>
            <a:t>0.4</a:t>
          </a:r>
        </a:p>
      </cdr:txBody>
    </cdr:sp>
  </cdr:relSizeAnchor>
  <cdr:relSizeAnchor xmlns:cdr="http://schemas.openxmlformats.org/drawingml/2006/chartDrawing">
    <cdr:from>
      <cdr:x>0.50474</cdr:x>
      <cdr:y>0.36893</cdr:y>
    </cdr:from>
    <cdr:to>
      <cdr:x>0.58044</cdr:x>
      <cdr:y>0.39806</cdr:y>
    </cdr:to>
    <cdr:cxnSp macro="">
      <cdr:nvCxnSpPr>
        <cdr:cNvPr id="4" name="Straight Arrow Connector 3"/>
        <cdr:cNvCxnSpPr/>
      </cdr:nvCxnSpPr>
      <cdr:spPr>
        <a:xfrm xmlns:a="http://schemas.openxmlformats.org/drawingml/2006/main" rot="-1860000">
          <a:off x="1524010" y="723889"/>
          <a:ext cx="228600" cy="57157"/>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20770426" lon="20158760" rev="794470"/>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0.70183</cdr:x>
      <cdr:y>0.39633</cdr:y>
    </cdr:from>
    <cdr:to>
      <cdr:x>0.7802</cdr:x>
      <cdr:y>0.44671</cdr:y>
    </cdr:to>
    <cdr:sp macro="" textlink="">
      <cdr:nvSpPr>
        <cdr:cNvPr id="3" name="Straight Arrow Connector 2"/>
        <cdr:cNvSpPr/>
      </cdr:nvSpPr>
      <cdr:spPr>
        <a:xfrm xmlns:a="http://schemas.openxmlformats.org/drawingml/2006/main" flipV="1">
          <a:off x="2125810" y="753744"/>
          <a:ext cx="237378"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0.6746</cdr:x>
      <cdr:y>0.44743</cdr:y>
    </cdr:from>
    <cdr:to>
      <cdr:x>0.80556</cdr:x>
      <cdr:y>0.56427</cdr:y>
    </cdr:to>
    <cdr:sp macro="" textlink="">
      <cdr:nvSpPr>
        <cdr:cNvPr id="4" name="TextBox 3"/>
        <cdr:cNvSpPr txBox="1"/>
      </cdr:nvSpPr>
      <cdr:spPr>
        <a:xfrm xmlns:a="http://schemas.openxmlformats.org/drawingml/2006/main">
          <a:off x="2043318" y="850942"/>
          <a:ext cx="396671" cy="22220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6.9%</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May 2014</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Fiscal</a:t>
          </a:r>
          <a:r>
            <a:rPr lang="en-US" sz="1100" b="1">
              <a:solidFill>
                <a:schemeClr val="bg1"/>
              </a:solidFill>
            </a:rPr>
            <a:t> Year 2014 vs. 2013</a:t>
          </a:r>
        </a:p>
      </cdr:txBody>
    </cdr:sp>
  </cdr:relSizeAnchor>
  <cdr:relSizeAnchor xmlns:cdr="http://schemas.openxmlformats.org/drawingml/2006/chartDrawing">
    <cdr:from>
      <cdr:x>0.60693</cdr:x>
      <cdr:y>0.62039</cdr:y>
    </cdr:from>
    <cdr:to>
      <cdr:x>0.68869</cdr:x>
      <cdr:y>0.81682</cdr:y>
    </cdr:to>
    <cdr:sp macro="" textlink="">
      <cdr:nvSpPr>
        <cdr:cNvPr id="3" name="TextBox 2"/>
        <cdr:cNvSpPr txBox="1"/>
      </cdr:nvSpPr>
      <cdr:spPr>
        <a:xfrm xmlns:a="http://schemas.openxmlformats.org/drawingml/2006/main" rot="5400000">
          <a:off x="1753007" y="1361870"/>
          <a:ext cx="406003" cy="24687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2013</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JAN-06"/>
      <sheetName val="JANUARY"/>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45"/>
  <sheetViews>
    <sheetView tabSelected="1" zoomScale="120" zoomScaleNormal="120" workbookViewId="0">
      <selection activeCell="D3" sqref="D3:G3"/>
    </sheetView>
  </sheetViews>
  <sheetFormatPr defaultRowHeight="12.75"/>
  <cols>
    <col min="1" max="1" width="1.85546875" style="984" customWidth="1"/>
    <col min="2" max="2" width="2.7109375" style="984" customWidth="1"/>
    <col min="3" max="11" width="12.42578125" style="984" customWidth="1"/>
    <col min="12" max="12" width="15.28515625" style="984" customWidth="1"/>
    <col min="13" max="18" width="12.42578125" style="984" customWidth="1"/>
    <col min="19" max="256" width="9.140625" style="984"/>
    <col min="257" max="257" width="1.85546875" style="984" customWidth="1"/>
    <col min="258" max="258" width="2.7109375" style="984" customWidth="1"/>
    <col min="259" max="274" width="12.42578125" style="984" customWidth="1"/>
    <col min="275" max="512" width="9.140625" style="984"/>
    <col min="513" max="513" width="1.85546875" style="984" customWidth="1"/>
    <col min="514" max="514" width="2.7109375" style="984" customWidth="1"/>
    <col min="515" max="530" width="12.42578125" style="984" customWidth="1"/>
    <col min="531" max="768" width="9.140625" style="984"/>
    <col min="769" max="769" width="1.85546875" style="984" customWidth="1"/>
    <col min="770" max="770" width="2.7109375" style="984" customWidth="1"/>
    <col min="771" max="786" width="12.42578125" style="984" customWidth="1"/>
    <col min="787" max="1024" width="9.140625" style="984"/>
    <col min="1025" max="1025" width="1.85546875" style="984" customWidth="1"/>
    <col min="1026" max="1026" width="2.7109375" style="984" customWidth="1"/>
    <col min="1027" max="1042" width="12.42578125" style="984" customWidth="1"/>
    <col min="1043" max="1280" width="9.140625" style="984"/>
    <col min="1281" max="1281" width="1.85546875" style="984" customWidth="1"/>
    <col min="1282" max="1282" width="2.7109375" style="984" customWidth="1"/>
    <col min="1283" max="1298" width="12.42578125" style="984" customWidth="1"/>
    <col min="1299" max="1536" width="9.140625" style="984"/>
    <col min="1537" max="1537" width="1.85546875" style="984" customWidth="1"/>
    <col min="1538" max="1538" width="2.7109375" style="984" customWidth="1"/>
    <col min="1539" max="1554" width="12.42578125" style="984" customWidth="1"/>
    <col min="1555" max="1792" width="9.140625" style="984"/>
    <col min="1793" max="1793" width="1.85546875" style="984" customWidth="1"/>
    <col min="1794" max="1794" width="2.7109375" style="984" customWidth="1"/>
    <col min="1795" max="1810" width="12.42578125" style="984" customWidth="1"/>
    <col min="1811" max="2048" width="9.140625" style="984"/>
    <col min="2049" max="2049" width="1.85546875" style="984" customWidth="1"/>
    <col min="2050" max="2050" width="2.7109375" style="984" customWidth="1"/>
    <col min="2051" max="2066" width="12.42578125" style="984" customWidth="1"/>
    <col min="2067" max="2304" width="9.140625" style="984"/>
    <col min="2305" max="2305" width="1.85546875" style="984" customWidth="1"/>
    <col min="2306" max="2306" width="2.7109375" style="984" customWidth="1"/>
    <col min="2307" max="2322" width="12.42578125" style="984" customWidth="1"/>
    <col min="2323" max="2560" width="9.140625" style="984"/>
    <col min="2561" max="2561" width="1.85546875" style="984" customWidth="1"/>
    <col min="2562" max="2562" width="2.7109375" style="984" customWidth="1"/>
    <col min="2563" max="2578" width="12.42578125" style="984" customWidth="1"/>
    <col min="2579" max="2816" width="9.140625" style="984"/>
    <col min="2817" max="2817" width="1.85546875" style="984" customWidth="1"/>
    <col min="2818" max="2818" width="2.7109375" style="984" customWidth="1"/>
    <col min="2819" max="2834" width="12.42578125" style="984" customWidth="1"/>
    <col min="2835" max="3072" width="9.140625" style="984"/>
    <col min="3073" max="3073" width="1.85546875" style="984" customWidth="1"/>
    <col min="3074" max="3074" width="2.7109375" style="984" customWidth="1"/>
    <col min="3075" max="3090" width="12.42578125" style="984" customWidth="1"/>
    <col min="3091" max="3328" width="9.140625" style="984"/>
    <col min="3329" max="3329" width="1.85546875" style="984" customWidth="1"/>
    <col min="3330" max="3330" width="2.7109375" style="984" customWidth="1"/>
    <col min="3331" max="3346" width="12.42578125" style="984" customWidth="1"/>
    <col min="3347" max="3584" width="9.140625" style="984"/>
    <col min="3585" max="3585" width="1.85546875" style="984" customWidth="1"/>
    <col min="3586" max="3586" width="2.7109375" style="984" customWidth="1"/>
    <col min="3587" max="3602" width="12.42578125" style="984" customWidth="1"/>
    <col min="3603" max="3840" width="9.140625" style="984"/>
    <col min="3841" max="3841" width="1.85546875" style="984" customWidth="1"/>
    <col min="3842" max="3842" width="2.7109375" style="984" customWidth="1"/>
    <col min="3843" max="3858" width="12.42578125" style="984" customWidth="1"/>
    <col min="3859" max="4096" width="9.140625" style="984"/>
    <col min="4097" max="4097" width="1.85546875" style="984" customWidth="1"/>
    <col min="4098" max="4098" width="2.7109375" style="984" customWidth="1"/>
    <col min="4099" max="4114" width="12.42578125" style="984" customWidth="1"/>
    <col min="4115" max="4352" width="9.140625" style="984"/>
    <col min="4353" max="4353" width="1.85546875" style="984" customWidth="1"/>
    <col min="4354" max="4354" width="2.7109375" style="984" customWidth="1"/>
    <col min="4355" max="4370" width="12.42578125" style="984" customWidth="1"/>
    <col min="4371" max="4608" width="9.140625" style="984"/>
    <col min="4609" max="4609" width="1.85546875" style="984" customWidth="1"/>
    <col min="4610" max="4610" width="2.7109375" style="984" customWidth="1"/>
    <col min="4611" max="4626" width="12.42578125" style="984" customWidth="1"/>
    <col min="4627" max="4864" width="9.140625" style="984"/>
    <col min="4865" max="4865" width="1.85546875" style="984" customWidth="1"/>
    <col min="4866" max="4866" width="2.7109375" style="984" customWidth="1"/>
    <col min="4867" max="4882" width="12.42578125" style="984" customWidth="1"/>
    <col min="4883" max="5120" width="9.140625" style="984"/>
    <col min="5121" max="5121" width="1.85546875" style="984" customWidth="1"/>
    <col min="5122" max="5122" width="2.7109375" style="984" customWidth="1"/>
    <col min="5123" max="5138" width="12.42578125" style="984" customWidth="1"/>
    <col min="5139" max="5376" width="9.140625" style="984"/>
    <col min="5377" max="5377" width="1.85546875" style="984" customWidth="1"/>
    <col min="5378" max="5378" width="2.7109375" style="984" customWidth="1"/>
    <col min="5379" max="5394" width="12.42578125" style="984" customWidth="1"/>
    <col min="5395" max="5632" width="9.140625" style="984"/>
    <col min="5633" max="5633" width="1.85546875" style="984" customWidth="1"/>
    <col min="5634" max="5634" width="2.7109375" style="984" customWidth="1"/>
    <col min="5635" max="5650" width="12.42578125" style="984" customWidth="1"/>
    <col min="5651" max="5888" width="9.140625" style="984"/>
    <col min="5889" max="5889" width="1.85546875" style="984" customWidth="1"/>
    <col min="5890" max="5890" width="2.7109375" style="984" customWidth="1"/>
    <col min="5891" max="5906" width="12.42578125" style="984" customWidth="1"/>
    <col min="5907" max="6144" width="9.140625" style="984"/>
    <col min="6145" max="6145" width="1.85546875" style="984" customWidth="1"/>
    <col min="6146" max="6146" width="2.7109375" style="984" customWidth="1"/>
    <col min="6147" max="6162" width="12.42578125" style="984" customWidth="1"/>
    <col min="6163" max="6400" width="9.140625" style="984"/>
    <col min="6401" max="6401" width="1.85546875" style="984" customWidth="1"/>
    <col min="6402" max="6402" width="2.7109375" style="984" customWidth="1"/>
    <col min="6403" max="6418" width="12.42578125" style="984" customWidth="1"/>
    <col min="6419" max="6656" width="9.140625" style="984"/>
    <col min="6657" max="6657" width="1.85546875" style="984" customWidth="1"/>
    <col min="6658" max="6658" width="2.7109375" style="984" customWidth="1"/>
    <col min="6659" max="6674" width="12.42578125" style="984" customWidth="1"/>
    <col min="6675" max="6912" width="9.140625" style="984"/>
    <col min="6913" max="6913" width="1.85546875" style="984" customWidth="1"/>
    <col min="6914" max="6914" width="2.7109375" style="984" customWidth="1"/>
    <col min="6915" max="6930" width="12.42578125" style="984" customWidth="1"/>
    <col min="6931" max="7168" width="9.140625" style="984"/>
    <col min="7169" max="7169" width="1.85546875" style="984" customWidth="1"/>
    <col min="7170" max="7170" width="2.7109375" style="984" customWidth="1"/>
    <col min="7171" max="7186" width="12.42578125" style="984" customWidth="1"/>
    <col min="7187" max="7424" width="9.140625" style="984"/>
    <col min="7425" max="7425" width="1.85546875" style="984" customWidth="1"/>
    <col min="7426" max="7426" width="2.7109375" style="984" customWidth="1"/>
    <col min="7427" max="7442" width="12.42578125" style="984" customWidth="1"/>
    <col min="7443" max="7680" width="9.140625" style="984"/>
    <col min="7681" max="7681" width="1.85546875" style="984" customWidth="1"/>
    <col min="7682" max="7682" width="2.7109375" style="984" customWidth="1"/>
    <col min="7683" max="7698" width="12.42578125" style="984" customWidth="1"/>
    <col min="7699" max="7936" width="9.140625" style="984"/>
    <col min="7937" max="7937" width="1.85546875" style="984" customWidth="1"/>
    <col min="7938" max="7938" width="2.7109375" style="984" customWidth="1"/>
    <col min="7939" max="7954" width="12.42578125" style="984" customWidth="1"/>
    <col min="7955" max="8192" width="9.140625" style="984"/>
    <col min="8193" max="8193" width="1.85546875" style="984" customWidth="1"/>
    <col min="8194" max="8194" width="2.7109375" style="984" customWidth="1"/>
    <col min="8195" max="8210" width="12.42578125" style="984" customWidth="1"/>
    <col min="8211" max="8448" width="9.140625" style="984"/>
    <col min="8449" max="8449" width="1.85546875" style="984" customWidth="1"/>
    <col min="8450" max="8450" width="2.7109375" style="984" customWidth="1"/>
    <col min="8451" max="8466" width="12.42578125" style="984" customWidth="1"/>
    <col min="8467" max="8704" width="9.140625" style="984"/>
    <col min="8705" max="8705" width="1.85546875" style="984" customWidth="1"/>
    <col min="8706" max="8706" width="2.7109375" style="984" customWidth="1"/>
    <col min="8707" max="8722" width="12.42578125" style="984" customWidth="1"/>
    <col min="8723" max="8960" width="9.140625" style="984"/>
    <col min="8961" max="8961" width="1.85546875" style="984" customWidth="1"/>
    <col min="8962" max="8962" width="2.7109375" style="984" customWidth="1"/>
    <col min="8963" max="8978" width="12.42578125" style="984" customWidth="1"/>
    <col min="8979" max="9216" width="9.140625" style="984"/>
    <col min="9217" max="9217" width="1.85546875" style="984" customWidth="1"/>
    <col min="9218" max="9218" width="2.7109375" style="984" customWidth="1"/>
    <col min="9219" max="9234" width="12.42578125" style="984" customWidth="1"/>
    <col min="9235" max="9472" width="9.140625" style="984"/>
    <col min="9473" max="9473" width="1.85546875" style="984" customWidth="1"/>
    <col min="9474" max="9474" width="2.7109375" style="984" customWidth="1"/>
    <col min="9475" max="9490" width="12.42578125" style="984" customWidth="1"/>
    <col min="9491" max="9728" width="9.140625" style="984"/>
    <col min="9729" max="9729" width="1.85546875" style="984" customWidth="1"/>
    <col min="9730" max="9730" width="2.7109375" style="984" customWidth="1"/>
    <col min="9731" max="9746" width="12.42578125" style="984" customWidth="1"/>
    <col min="9747" max="9984" width="9.140625" style="984"/>
    <col min="9985" max="9985" width="1.85546875" style="984" customWidth="1"/>
    <col min="9986" max="9986" width="2.7109375" style="984" customWidth="1"/>
    <col min="9987" max="10002" width="12.42578125" style="984" customWidth="1"/>
    <col min="10003" max="10240" width="9.140625" style="984"/>
    <col min="10241" max="10241" width="1.85546875" style="984" customWidth="1"/>
    <col min="10242" max="10242" width="2.7109375" style="984" customWidth="1"/>
    <col min="10243" max="10258" width="12.42578125" style="984" customWidth="1"/>
    <col min="10259" max="10496" width="9.140625" style="984"/>
    <col min="10497" max="10497" width="1.85546875" style="984" customWidth="1"/>
    <col min="10498" max="10498" width="2.7109375" style="984" customWidth="1"/>
    <col min="10499" max="10514" width="12.42578125" style="984" customWidth="1"/>
    <col min="10515" max="10752" width="9.140625" style="984"/>
    <col min="10753" max="10753" width="1.85546875" style="984" customWidth="1"/>
    <col min="10754" max="10754" width="2.7109375" style="984" customWidth="1"/>
    <col min="10755" max="10770" width="12.42578125" style="984" customWidth="1"/>
    <col min="10771" max="11008" width="9.140625" style="984"/>
    <col min="11009" max="11009" width="1.85546875" style="984" customWidth="1"/>
    <col min="11010" max="11010" width="2.7109375" style="984" customWidth="1"/>
    <col min="11011" max="11026" width="12.42578125" style="984" customWidth="1"/>
    <col min="11027" max="11264" width="9.140625" style="984"/>
    <col min="11265" max="11265" width="1.85546875" style="984" customWidth="1"/>
    <col min="11266" max="11266" width="2.7109375" style="984" customWidth="1"/>
    <col min="11267" max="11282" width="12.42578125" style="984" customWidth="1"/>
    <col min="11283" max="11520" width="9.140625" style="984"/>
    <col min="11521" max="11521" width="1.85546875" style="984" customWidth="1"/>
    <col min="11522" max="11522" width="2.7109375" style="984" customWidth="1"/>
    <col min="11523" max="11538" width="12.42578125" style="984" customWidth="1"/>
    <col min="11539" max="11776" width="9.140625" style="984"/>
    <col min="11777" max="11777" width="1.85546875" style="984" customWidth="1"/>
    <col min="11778" max="11778" width="2.7109375" style="984" customWidth="1"/>
    <col min="11779" max="11794" width="12.42578125" style="984" customWidth="1"/>
    <col min="11795" max="12032" width="9.140625" style="984"/>
    <col min="12033" max="12033" width="1.85546875" style="984" customWidth="1"/>
    <col min="12034" max="12034" width="2.7109375" style="984" customWidth="1"/>
    <col min="12035" max="12050" width="12.42578125" style="984" customWidth="1"/>
    <col min="12051" max="12288" width="9.140625" style="984"/>
    <col min="12289" max="12289" width="1.85546875" style="984" customWidth="1"/>
    <col min="12290" max="12290" width="2.7109375" style="984" customWidth="1"/>
    <col min="12291" max="12306" width="12.42578125" style="984" customWidth="1"/>
    <col min="12307" max="12544" width="9.140625" style="984"/>
    <col min="12545" max="12545" width="1.85546875" style="984" customWidth="1"/>
    <col min="12546" max="12546" width="2.7109375" style="984" customWidth="1"/>
    <col min="12547" max="12562" width="12.42578125" style="984" customWidth="1"/>
    <col min="12563" max="12800" width="9.140625" style="984"/>
    <col min="12801" max="12801" width="1.85546875" style="984" customWidth="1"/>
    <col min="12802" max="12802" width="2.7109375" style="984" customWidth="1"/>
    <col min="12803" max="12818" width="12.42578125" style="984" customWidth="1"/>
    <col min="12819" max="13056" width="9.140625" style="984"/>
    <col min="13057" max="13057" width="1.85546875" style="984" customWidth="1"/>
    <col min="13058" max="13058" width="2.7109375" style="984" customWidth="1"/>
    <col min="13059" max="13074" width="12.42578125" style="984" customWidth="1"/>
    <col min="13075" max="13312" width="9.140625" style="984"/>
    <col min="13313" max="13313" width="1.85546875" style="984" customWidth="1"/>
    <col min="13314" max="13314" width="2.7109375" style="984" customWidth="1"/>
    <col min="13315" max="13330" width="12.42578125" style="984" customWidth="1"/>
    <col min="13331" max="13568" width="9.140625" style="984"/>
    <col min="13569" max="13569" width="1.85546875" style="984" customWidth="1"/>
    <col min="13570" max="13570" width="2.7109375" style="984" customWidth="1"/>
    <col min="13571" max="13586" width="12.42578125" style="984" customWidth="1"/>
    <col min="13587" max="13824" width="9.140625" style="984"/>
    <col min="13825" max="13825" width="1.85546875" style="984" customWidth="1"/>
    <col min="13826" max="13826" width="2.7109375" style="984" customWidth="1"/>
    <col min="13827" max="13842" width="12.42578125" style="984" customWidth="1"/>
    <col min="13843" max="14080" width="9.140625" style="984"/>
    <col min="14081" max="14081" width="1.85546875" style="984" customWidth="1"/>
    <col min="14082" max="14082" width="2.7109375" style="984" customWidth="1"/>
    <col min="14083" max="14098" width="12.42578125" style="984" customWidth="1"/>
    <col min="14099" max="14336" width="9.140625" style="984"/>
    <col min="14337" max="14337" width="1.85546875" style="984" customWidth="1"/>
    <col min="14338" max="14338" width="2.7109375" style="984" customWidth="1"/>
    <col min="14339" max="14354" width="12.42578125" style="984" customWidth="1"/>
    <col min="14355" max="14592" width="9.140625" style="984"/>
    <col min="14593" max="14593" width="1.85546875" style="984" customWidth="1"/>
    <col min="14594" max="14594" width="2.7109375" style="984" customWidth="1"/>
    <col min="14595" max="14610" width="12.42578125" style="984" customWidth="1"/>
    <col min="14611" max="14848" width="9.140625" style="984"/>
    <col min="14849" max="14849" width="1.85546875" style="984" customWidth="1"/>
    <col min="14850" max="14850" width="2.7109375" style="984" customWidth="1"/>
    <col min="14851" max="14866" width="12.42578125" style="984" customWidth="1"/>
    <col min="14867" max="15104" width="9.140625" style="984"/>
    <col min="15105" max="15105" width="1.85546875" style="984" customWidth="1"/>
    <col min="15106" max="15106" width="2.7109375" style="984" customWidth="1"/>
    <col min="15107" max="15122" width="12.42578125" style="984" customWidth="1"/>
    <col min="15123" max="15360" width="9.140625" style="984"/>
    <col min="15361" max="15361" width="1.85546875" style="984" customWidth="1"/>
    <col min="15362" max="15362" width="2.7109375" style="984" customWidth="1"/>
    <col min="15363" max="15378" width="12.42578125" style="984" customWidth="1"/>
    <col min="15379" max="15616" width="9.140625" style="984"/>
    <col min="15617" max="15617" width="1.85546875" style="984" customWidth="1"/>
    <col min="15618" max="15618" width="2.7109375" style="984" customWidth="1"/>
    <col min="15619" max="15634" width="12.42578125" style="984" customWidth="1"/>
    <col min="15635" max="15872" width="9.140625" style="984"/>
    <col min="15873" max="15873" width="1.85546875" style="984" customWidth="1"/>
    <col min="15874" max="15874" width="2.7109375" style="984" customWidth="1"/>
    <col min="15875" max="15890" width="12.42578125" style="984" customWidth="1"/>
    <col min="15891" max="16128" width="9.140625" style="984"/>
    <col min="16129" max="16129" width="1.85546875" style="984" customWidth="1"/>
    <col min="16130" max="16130" width="2.7109375" style="984" customWidth="1"/>
    <col min="16131" max="16146" width="12.42578125" style="984" customWidth="1"/>
    <col min="16147" max="16384" width="9.140625" style="984"/>
  </cols>
  <sheetData>
    <row r="1" spans="1:29" ht="74.25" customHeight="1">
      <c r="A1" s="980"/>
      <c r="B1" s="981"/>
      <c r="C1" s="981"/>
      <c r="D1" s="981"/>
      <c r="E1" s="981"/>
      <c r="F1" s="981"/>
      <c r="G1" s="982"/>
      <c r="H1" s="981"/>
      <c r="I1" s="981"/>
      <c r="J1" s="981"/>
      <c r="K1" s="981"/>
      <c r="L1" s="983"/>
    </row>
    <row r="2" spans="1:29" ht="28.5">
      <c r="A2" s="985"/>
      <c r="B2" s="986"/>
      <c r="C2" s="987" t="s">
        <v>148</v>
      </c>
      <c r="D2" s="987"/>
      <c r="E2" s="987"/>
      <c r="F2" s="987"/>
      <c r="G2" s="987"/>
      <c r="H2" s="987"/>
      <c r="I2" s="988"/>
      <c r="J2" s="988"/>
      <c r="K2" s="989"/>
      <c r="L2" s="990"/>
      <c r="M2" s="991"/>
      <c r="N2" s="991"/>
      <c r="O2" s="991"/>
      <c r="P2" s="991"/>
      <c r="Q2" s="991"/>
      <c r="R2" s="991"/>
      <c r="S2" s="991"/>
      <c r="T2" s="991"/>
      <c r="U2" s="991"/>
      <c r="V2" s="991"/>
      <c r="W2" s="991"/>
      <c r="X2" s="991"/>
      <c r="Y2" s="991"/>
      <c r="Z2" s="991"/>
      <c r="AA2" s="991"/>
      <c r="AB2" s="991"/>
      <c r="AC2" s="991"/>
    </row>
    <row r="3" spans="1:29" ht="18.75">
      <c r="A3" s="985"/>
      <c r="B3" s="989"/>
      <c r="C3" s="989"/>
      <c r="D3" s="992" t="s">
        <v>29</v>
      </c>
      <c r="E3" s="992"/>
      <c r="F3" s="992"/>
      <c r="G3" s="992"/>
      <c r="H3" s="989"/>
      <c r="I3" s="989"/>
      <c r="J3" s="989"/>
      <c r="K3" s="989"/>
      <c r="L3" s="990"/>
      <c r="M3" s="991"/>
      <c r="N3" s="991"/>
      <c r="O3" s="991"/>
      <c r="P3" s="991"/>
      <c r="Q3" s="991"/>
      <c r="R3" s="991"/>
      <c r="S3" s="991"/>
      <c r="T3" s="991"/>
      <c r="U3" s="991"/>
      <c r="V3" s="991"/>
      <c r="W3" s="991"/>
      <c r="X3" s="991"/>
      <c r="Y3" s="991"/>
      <c r="Z3" s="991"/>
      <c r="AA3" s="991"/>
      <c r="AB3" s="991"/>
      <c r="AC3" s="991"/>
    </row>
    <row r="4" spans="1:29">
      <c r="A4" s="985"/>
      <c r="B4" s="989"/>
      <c r="C4" s="989"/>
      <c r="D4" s="989"/>
      <c r="E4" s="989"/>
      <c r="F4" s="989"/>
      <c r="G4" s="989"/>
      <c r="H4" s="989"/>
      <c r="I4" s="989"/>
      <c r="J4" s="989"/>
      <c r="K4" s="989"/>
      <c r="L4" s="990"/>
      <c r="M4" s="991"/>
      <c r="N4" s="991"/>
      <c r="O4" s="991"/>
      <c r="P4" s="991"/>
      <c r="Q4" s="991"/>
      <c r="R4" s="991"/>
      <c r="S4" s="991"/>
      <c r="T4" s="991"/>
      <c r="U4" s="991"/>
      <c r="V4" s="991"/>
      <c r="W4" s="991"/>
      <c r="X4" s="991"/>
      <c r="Y4" s="991"/>
      <c r="Z4" s="991"/>
      <c r="AA4" s="991"/>
      <c r="AB4" s="991"/>
      <c r="AC4" s="991"/>
    </row>
    <row r="5" spans="1:29" ht="15.75">
      <c r="A5" s="985"/>
      <c r="B5" s="993"/>
      <c r="C5" s="994" t="s">
        <v>149</v>
      </c>
      <c r="D5" s="994"/>
      <c r="E5" s="994"/>
      <c r="F5" s="994"/>
      <c r="G5" s="994"/>
      <c r="H5" s="994"/>
      <c r="I5" s="989"/>
      <c r="J5" s="989"/>
      <c r="K5" s="989"/>
      <c r="L5" s="990"/>
      <c r="M5" s="991"/>
      <c r="N5" s="991"/>
      <c r="O5" s="991"/>
      <c r="P5" s="991"/>
      <c r="Q5" s="991"/>
      <c r="R5" s="991"/>
      <c r="S5" s="991"/>
      <c r="T5" s="991"/>
      <c r="U5" s="991"/>
      <c r="V5" s="991"/>
      <c r="W5" s="991"/>
      <c r="X5" s="991"/>
      <c r="Y5" s="991"/>
      <c r="Z5" s="991"/>
      <c r="AA5" s="991"/>
      <c r="AB5" s="991"/>
      <c r="AC5" s="991"/>
    </row>
    <row r="6" spans="1:29" ht="13.5" thickBot="1">
      <c r="A6" s="985"/>
      <c r="B6" s="989"/>
      <c r="C6" s="989"/>
      <c r="D6" s="989"/>
      <c r="E6" s="989"/>
      <c r="F6" s="989"/>
      <c r="G6" s="989"/>
      <c r="H6" s="989"/>
      <c r="I6" s="989"/>
      <c r="J6" s="989"/>
      <c r="K6" s="989"/>
      <c r="L6" s="990"/>
      <c r="M6" s="991"/>
      <c r="N6" s="991"/>
      <c r="O6" s="991"/>
      <c r="P6" s="991"/>
      <c r="Q6" s="991"/>
      <c r="R6" s="991"/>
      <c r="S6" s="991"/>
      <c r="T6" s="991"/>
      <c r="U6" s="991"/>
      <c r="V6" s="991"/>
      <c r="W6" s="991"/>
      <c r="X6" s="991"/>
      <c r="Y6" s="991"/>
      <c r="Z6" s="991"/>
      <c r="AA6" s="991"/>
      <c r="AB6" s="991"/>
      <c r="AC6" s="991"/>
    </row>
    <row r="7" spans="1:29" ht="25.5" customHeight="1" thickBot="1">
      <c r="A7" s="985"/>
      <c r="B7" s="995"/>
      <c r="C7" s="996"/>
      <c r="D7" s="995"/>
      <c r="E7" s="997">
        <v>2014</v>
      </c>
      <c r="F7" s="998">
        <v>2013</v>
      </c>
      <c r="G7" s="999" t="s">
        <v>8</v>
      </c>
      <c r="H7" s="989"/>
      <c r="I7" s="989"/>
      <c r="J7" s="989"/>
      <c r="K7" s="995"/>
      <c r="L7" s="1000"/>
      <c r="M7" s="1001"/>
      <c r="N7" s="1002"/>
      <c r="O7" s="991"/>
      <c r="P7" s="991"/>
      <c r="Q7" s="991"/>
      <c r="R7" s="991"/>
      <c r="S7" s="991"/>
      <c r="T7" s="991"/>
      <c r="U7" s="991"/>
      <c r="V7" s="991"/>
      <c r="W7" s="991"/>
      <c r="X7" s="991"/>
      <c r="Y7" s="991"/>
      <c r="Z7" s="991"/>
      <c r="AA7" s="991"/>
      <c r="AB7" s="991"/>
      <c r="AC7" s="991"/>
    </row>
    <row r="8" spans="1:29" ht="25.5" customHeight="1" thickBot="1">
      <c r="A8" s="985"/>
      <c r="B8" s="1003"/>
      <c r="C8" s="1004"/>
      <c r="D8" s="1132" t="s">
        <v>150</v>
      </c>
      <c r="E8" s="1006">
        <f>'REG+OCC BY CLASS MAY 2014'!K6</f>
        <v>0.67396580436387032</v>
      </c>
      <c r="F8" s="1007">
        <f>'REG+OCC BY CLASS MAY 2014'!L6</f>
        <v>0.66991639733967256</v>
      </c>
      <c r="G8" s="1008">
        <f>'REG+OCC BY CLASS MAY 2014'!M6</f>
        <v>0.4</v>
      </c>
      <c r="H8" s="989"/>
      <c r="I8" s="989"/>
      <c r="J8" s="989"/>
      <c r="K8" s="1003"/>
      <c r="L8" s="1009"/>
      <c r="M8" s="1010"/>
      <c r="N8" s="1011"/>
      <c r="O8" s="991"/>
      <c r="P8" s="991"/>
      <c r="Q8" s="991"/>
      <c r="R8" s="991"/>
      <c r="S8" s="991"/>
      <c r="T8" s="991"/>
      <c r="U8" s="991"/>
      <c r="V8" s="991"/>
      <c r="W8" s="991"/>
      <c r="X8" s="991"/>
      <c r="Y8" s="991"/>
      <c r="Z8" s="991"/>
      <c r="AA8" s="991"/>
      <c r="AB8" s="991"/>
      <c r="AC8" s="991"/>
    </row>
    <row r="9" spans="1:29" ht="17.25" customHeight="1" thickBot="1">
      <c r="A9" s="985"/>
      <c r="B9" s="1003"/>
      <c r="C9" s="1004"/>
      <c r="D9" s="1012"/>
      <c r="E9" s="1013"/>
      <c r="F9" s="1013"/>
      <c r="G9" s="1014"/>
      <c r="H9" s="989"/>
      <c r="I9" s="989"/>
      <c r="J9" s="989"/>
      <c r="K9" s="1003"/>
      <c r="L9" s="1009"/>
      <c r="M9" s="1010"/>
      <c r="N9" s="1011"/>
      <c r="O9" s="991"/>
      <c r="P9" s="991"/>
      <c r="Q9" s="991"/>
      <c r="R9" s="991"/>
      <c r="S9" s="991"/>
      <c r="T9" s="991"/>
      <c r="U9" s="991"/>
      <c r="V9" s="991"/>
      <c r="W9" s="991"/>
      <c r="X9" s="991"/>
      <c r="Y9" s="991"/>
      <c r="Z9" s="991"/>
      <c r="AA9" s="991"/>
      <c r="AB9" s="991"/>
      <c r="AC9" s="991"/>
    </row>
    <row r="10" spans="1:29" ht="25.5" customHeight="1" thickBot="1">
      <c r="A10" s="985"/>
      <c r="B10" s="1003"/>
      <c r="C10" s="1004"/>
      <c r="D10" s="1015"/>
      <c r="E10" s="997">
        <v>2014</v>
      </c>
      <c r="F10" s="998">
        <v>2013</v>
      </c>
      <c r="G10" s="999" t="s">
        <v>8</v>
      </c>
      <c r="H10" s="989"/>
      <c r="I10" s="989"/>
      <c r="J10" s="989"/>
      <c r="K10" s="1003"/>
      <c r="L10" s="1009"/>
      <c r="M10" s="1010"/>
      <c r="N10" s="1011"/>
      <c r="O10" s="991"/>
      <c r="P10" s="991"/>
      <c r="Q10" s="991"/>
      <c r="R10" s="991"/>
      <c r="S10" s="991"/>
      <c r="T10" s="991"/>
      <c r="U10" s="991"/>
      <c r="V10" s="991"/>
      <c r="W10" s="991"/>
      <c r="X10" s="991"/>
      <c r="Y10" s="991"/>
      <c r="Z10" s="991"/>
      <c r="AA10" s="991"/>
      <c r="AB10" s="991"/>
      <c r="AC10" s="991"/>
    </row>
    <row r="11" spans="1:29" ht="25.5" customHeight="1" thickBot="1">
      <c r="A11" s="985"/>
      <c r="B11" s="1003"/>
      <c r="C11" s="1016"/>
      <c r="D11" s="1017" t="s">
        <v>151</v>
      </c>
      <c r="E11" s="1018">
        <f>'ARR$ MAY 2014'!C21</f>
        <v>133.84009090909089</v>
      </c>
      <c r="F11" s="1019">
        <f>'ARR$ MAY 2014'!D21</f>
        <v>125.19552380952379</v>
      </c>
      <c r="G11" s="1020">
        <f>'ARR$ MAY 2014'!E21</f>
        <v>6.9048531740792909E-2</v>
      </c>
      <c r="H11" s="989"/>
      <c r="I11" s="989"/>
      <c r="J11" s="989"/>
      <c r="K11" s="1003"/>
      <c r="L11" s="1021"/>
      <c r="M11" s="1022"/>
      <c r="N11" s="1011"/>
      <c r="O11" s="991"/>
      <c r="P11" s="991"/>
      <c r="Q11" s="991"/>
      <c r="R11" s="991"/>
      <c r="S11" s="991"/>
      <c r="T11" s="991"/>
      <c r="U11" s="991"/>
      <c r="V11" s="991"/>
      <c r="W11" s="991"/>
      <c r="X11" s="991"/>
      <c r="Y11" s="991"/>
      <c r="Z11" s="991"/>
      <c r="AA11" s="991"/>
      <c r="AB11" s="991"/>
      <c r="AC11" s="991"/>
    </row>
    <row r="12" spans="1:29" ht="21" customHeight="1">
      <c r="A12" s="985"/>
      <c r="B12" s="1003"/>
      <c r="C12" s="1016"/>
      <c r="D12" s="1003"/>
      <c r="E12" s="1023"/>
      <c r="F12" s="1023"/>
      <c r="G12" s="1024"/>
      <c r="H12" s="989"/>
      <c r="I12" s="989"/>
      <c r="J12" s="989"/>
      <c r="K12" s="1003"/>
      <c r="L12" s="1021"/>
      <c r="M12" s="1022"/>
      <c r="N12" s="1011"/>
      <c r="O12" s="991"/>
      <c r="P12" s="991"/>
      <c r="Q12" s="991"/>
      <c r="R12" s="991"/>
      <c r="S12" s="991"/>
      <c r="T12" s="991"/>
      <c r="U12" s="991"/>
      <c r="V12" s="991"/>
      <c r="W12" s="991"/>
      <c r="X12" s="991"/>
      <c r="Y12" s="991"/>
      <c r="Z12" s="991"/>
      <c r="AA12" s="991"/>
      <c r="AB12" s="991"/>
      <c r="AC12" s="991"/>
    </row>
    <row r="13" spans="1:29" ht="25.5" customHeight="1" thickBot="1">
      <c r="A13" s="985"/>
      <c r="B13" s="1003"/>
      <c r="C13" s="1016"/>
      <c r="D13" s="1003"/>
      <c r="E13" s="1025" t="s">
        <v>152</v>
      </c>
      <c r="F13" s="1026"/>
      <c r="G13" s="1026"/>
      <c r="H13" s="989"/>
      <c r="I13" s="989"/>
      <c r="J13" s="989"/>
      <c r="K13" s="1003"/>
      <c r="L13" s="1021"/>
      <c r="M13" s="1022"/>
      <c r="N13" s="1011"/>
      <c r="O13" s="991"/>
      <c r="P13" s="991"/>
      <c r="Q13" s="991"/>
      <c r="R13" s="991"/>
      <c r="S13" s="991"/>
      <c r="T13" s="991"/>
      <c r="U13" s="991"/>
      <c r="V13" s="991"/>
      <c r="W13" s="991"/>
      <c r="X13" s="991"/>
      <c r="Y13" s="991"/>
      <c r="Z13" s="991"/>
      <c r="AA13" s="991"/>
      <c r="AB13" s="991"/>
      <c r="AC13" s="991"/>
    </row>
    <row r="14" spans="1:29" ht="25.5" customHeight="1" thickBot="1">
      <c r="A14" s="985"/>
      <c r="B14" s="1003"/>
      <c r="C14" s="1016"/>
      <c r="D14" s="1015"/>
      <c r="E14" s="997">
        <v>2014</v>
      </c>
      <c r="F14" s="998">
        <v>2013</v>
      </c>
      <c r="G14" s="999" t="s">
        <v>8</v>
      </c>
      <c r="H14" s="989"/>
      <c r="I14" s="989"/>
      <c r="J14" s="989"/>
      <c r="K14" s="1003"/>
      <c r="L14" s="1021"/>
      <c r="M14" s="1022"/>
      <c r="N14" s="1011"/>
      <c r="O14" s="991"/>
      <c r="P14" s="991"/>
      <c r="Q14" s="991"/>
      <c r="R14" s="991"/>
      <c r="S14" s="991"/>
      <c r="T14" s="991"/>
      <c r="U14" s="991"/>
      <c r="V14" s="991"/>
      <c r="W14" s="991"/>
      <c r="X14" s="991"/>
      <c r="Y14" s="991"/>
      <c r="Z14" s="991"/>
      <c r="AA14" s="991"/>
      <c r="AB14" s="991"/>
      <c r="AC14" s="991"/>
    </row>
    <row r="15" spans="1:29" ht="25.5" customHeight="1" thickBot="1">
      <c r="A15" s="985"/>
      <c r="B15" s="1003"/>
      <c r="C15" s="1016"/>
      <c r="D15" s="1132" t="s">
        <v>150</v>
      </c>
      <c r="E15" s="1027">
        <f>'REG+OCC BY CLASS FY 2013-2014'!K6</f>
        <v>0.69199999999999995</v>
      </c>
      <c r="F15" s="1028">
        <f>'REG+OCC BY CLASS FY 2013-2014'!L6</f>
        <v>0.69399999999999995</v>
      </c>
      <c r="G15" s="1029">
        <f>'REG+OCC BY CLASS FY 2013-2014'!M6</f>
        <v>-0.2</v>
      </c>
      <c r="H15" s="989"/>
      <c r="I15" s="989"/>
      <c r="J15" s="989"/>
      <c r="K15" s="1003"/>
      <c r="L15" s="1021"/>
      <c r="M15" s="1022"/>
      <c r="N15" s="1011"/>
      <c r="O15" s="991"/>
      <c r="P15" s="991"/>
      <c r="Q15" s="991"/>
      <c r="R15" s="991"/>
      <c r="S15" s="991"/>
      <c r="T15" s="991"/>
      <c r="U15" s="991"/>
      <c r="V15" s="991"/>
      <c r="W15" s="991"/>
      <c r="X15" s="991"/>
      <c r="Y15" s="991"/>
      <c r="Z15" s="991"/>
      <c r="AA15" s="991"/>
      <c r="AB15" s="991"/>
      <c r="AC15" s="991"/>
    </row>
    <row r="16" spans="1:29" ht="25.5" customHeight="1" thickBot="1">
      <c r="A16" s="985"/>
      <c r="B16" s="1003"/>
      <c r="C16" s="1016"/>
      <c r="D16" s="1017" t="s">
        <v>151</v>
      </c>
      <c r="E16" s="1030">
        <f>'ARR$ BY REGION FY 13-14'!O21</f>
        <v>150.4</v>
      </c>
      <c r="F16" s="1030">
        <f>'ARR$ BY REGION FY 13-14'!O45</f>
        <v>131.61000000000001</v>
      </c>
      <c r="G16" s="1031">
        <f>'ARR$ BY REGION FY 13-14'!O69</f>
        <v>0.1427703062077349</v>
      </c>
      <c r="H16" s="989"/>
      <c r="I16" s="989"/>
      <c r="J16" s="989"/>
      <c r="K16" s="1003"/>
      <c r="L16" s="1021"/>
      <c r="M16" s="1022"/>
      <c r="N16" s="1011"/>
      <c r="O16" s="991"/>
      <c r="P16" s="991"/>
      <c r="Q16" s="991"/>
      <c r="R16" s="991"/>
      <c r="S16" s="991"/>
      <c r="T16" s="991"/>
      <c r="U16" s="991"/>
      <c r="V16" s="991"/>
      <c r="W16" s="991"/>
      <c r="X16" s="991"/>
      <c r="Y16" s="991"/>
      <c r="Z16" s="991"/>
      <c r="AA16" s="991"/>
      <c r="AB16" s="991"/>
      <c r="AC16" s="991"/>
    </row>
    <row r="17" spans="1:32" ht="21" customHeight="1">
      <c r="A17" s="985"/>
      <c r="B17" s="1032"/>
      <c r="C17" s="1032"/>
      <c r="D17" s="1032"/>
      <c r="E17" s="1032"/>
      <c r="F17" s="1032"/>
      <c r="G17" s="1032"/>
      <c r="H17" s="1032"/>
      <c r="I17" s="989"/>
      <c r="J17" s="989"/>
      <c r="K17" s="989"/>
      <c r="L17" s="990"/>
      <c r="M17" s="991"/>
      <c r="N17" s="991"/>
      <c r="O17" s="991"/>
      <c r="P17" s="991"/>
      <c r="Q17" s="991"/>
      <c r="R17" s="991"/>
      <c r="S17" s="991"/>
      <c r="T17" s="991"/>
      <c r="U17" s="991"/>
      <c r="V17" s="991"/>
      <c r="W17" s="991"/>
      <c r="X17" s="991"/>
      <c r="Y17" s="991"/>
      <c r="Z17" s="991"/>
      <c r="AA17" s="991"/>
      <c r="AB17" s="991"/>
      <c r="AC17" s="991"/>
    </row>
    <row r="18" spans="1:32" ht="27" customHeight="1" thickBot="1">
      <c r="A18" s="985"/>
      <c r="B18" s="1032"/>
      <c r="C18" s="1032"/>
      <c r="D18" s="1032"/>
      <c r="E18" s="1033" t="s">
        <v>152</v>
      </c>
      <c r="F18" s="1034"/>
      <c r="G18" s="1034"/>
      <c r="H18" s="1032"/>
      <c r="I18" s="989"/>
      <c r="J18" s="989"/>
      <c r="K18" s="989"/>
      <c r="L18" s="990"/>
      <c r="M18" s="991"/>
      <c r="N18" s="991"/>
      <c r="O18" s="991"/>
      <c r="P18" s="991"/>
      <c r="Q18" s="991"/>
      <c r="R18" s="991"/>
      <c r="S18" s="991"/>
      <c r="T18" s="991"/>
      <c r="U18" s="991"/>
      <c r="V18" s="991"/>
      <c r="W18" s="991"/>
      <c r="X18" s="991"/>
      <c r="Y18" s="991"/>
      <c r="Z18" s="991"/>
      <c r="AA18" s="991"/>
      <c r="AB18" s="991"/>
      <c r="AC18" s="991"/>
      <c r="AD18" s="991"/>
      <c r="AE18" s="991"/>
      <c r="AF18" s="991"/>
    </row>
    <row r="19" spans="1:32" ht="25.5" customHeight="1" thickBot="1">
      <c r="A19" s="985"/>
      <c r="B19" s="1032"/>
      <c r="C19" s="1032"/>
      <c r="D19" s="1015"/>
      <c r="E19" s="997">
        <v>2014</v>
      </c>
      <c r="F19" s="998">
        <v>2013</v>
      </c>
      <c r="G19" s="999" t="s">
        <v>8</v>
      </c>
      <c r="H19" s="1032"/>
      <c r="I19" s="989"/>
      <c r="J19" s="989"/>
      <c r="K19" s="989"/>
      <c r="L19" s="990"/>
      <c r="M19" s="991"/>
      <c r="N19" s="991"/>
      <c r="O19" s="991"/>
      <c r="P19" s="991"/>
      <c r="Q19" s="991"/>
      <c r="R19" s="991"/>
      <c r="S19" s="991"/>
      <c r="T19" s="991"/>
      <c r="U19" s="991"/>
      <c r="V19" s="991"/>
      <c r="W19" s="991"/>
      <c r="X19" s="991"/>
      <c r="Y19" s="991"/>
      <c r="Z19" s="991"/>
      <c r="AA19" s="991"/>
      <c r="AB19" s="991"/>
      <c r="AC19" s="991"/>
      <c r="AD19" s="991"/>
      <c r="AE19" s="991"/>
      <c r="AF19" s="991"/>
    </row>
    <row r="20" spans="1:32" ht="31.5" customHeight="1" thickBot="1">
      <c r="A20" s="985"/>
      <c r="B20" s="1032"/>
      <c r="C20" s="1032"/>
      <c r="D20" s="1005" t="s">
        <v>153</v>
      </c>
      <c r="E20" s="1035">
        <f>'REG+OCC BY CLASS FY 2013-2014'!N6</f>
        <v>3066810</v>
      </c>
      <c r="F20" s="1036">
        <f>'REG+OCC BY CLASS FY 2013-2014'!O6</f>
        <v>3075640</v>
      </c>
      <c r="G20" s="1020">
        <f>'REG+OCC BY CLASS FY 2013-2014'!P6</f>
        <v>-2.8709471849761351E-3</v>
      </c>
      <c r="H20" s="1032"/>
      <c r="I20" s="989"/>
      <c r="J20" s="989"/>
      <c r="K20" s="989"/>
      <c r="L20" s="990"/>
      <c r="M20" s="991"/>
      <c r="N20" s="991"/>
      <c r="O20" s="991"/>
      <c r="P20" s="991"/>
      <c r="Q20" s="991"/>
      <c r="R20" s="991"/>
      <c r="S20" s="991"/>
      <c r="T20" s="991"/>
      <c r="U20" s="991"/>
      <c r="V20" s="991"/>
      <c r="W20" s="991"/>
      <c r="X20" s="991"/>
      <c r="Y20" s="991"/>
      <c r="Z20" s="991"/>
      <c r="AA20" s="991"/>
      <c r="AB20" s="991"/>
      <c r="AC20" s="991"/>
      <c r="AD20" s="991"/>
      <c r="AE20" s="991"/>
      <c r="AF20" s="991"/>
    </row>
    <row r="21" spans="1:32" ht="30" customHeight="1" thickBot="1">
      <c r="A21" s="985"/>
      <c r="B21" s="1032"/>
      <c r="C21" s="1032"/>
      <c r="D21" s="1017" t="s">
        <v>154</v>
      </c>
      <c r="E21" s="1037">
        <f>'REG+OCC BY CLASS FY 2013-2014'!Q6</f>
        <v>4432065</v>
      </c>
      <c r="F21" s="1037">
        <f>'REG+OCC BY CLASS FY 2013-2014'!R6</f>
        <v>4429589</v>
      </c>
      <c r="G21" s="1031">
        <f>'REG+OCC BY CLASS FY 2013-2014'!S6</f>
        <v>5.5896833769453549E-4</v>
      </c>
      <c r="H21" s="1032"/>
      <c r="I21" s="1038"/>
      <c r="J21" s="989"/>
      <c r="K21" s="989"/>
      <c r="L21" s="990"/>
      <c r="M21" s="991"/>
      <c r="N21" s="991"/>
      <c r="O21" s="991"/>
      <c r="P21" s="991"/>
      <c r="Q21" s="991"/>
      <c r="R21" s="991"/>
      <c r="S21" s="991"/>
      <c r="T21" s="991"/>
      <c r="U21" s="991"/>
      <c r="V21" s="991"/>
      <c r="W21" s="991"/>
      <c r="X21" s="991"/>
      <c r="Y21" s="991"/>
      <c r="Z21" s="991"/>
      <c r="AA21" s="991"/>
      <c r="AB21" s="991"/>
      <c r="AC21" s="991"/>
      <c r="AD21" s="991"/>
      <c r="AE21" s="991"/>
      <c r="AF21" s="991"/>
    </row>
    <row r="22" spans="1:32">
      <c r="A22" s="985"/>
      <c r="B22" s="1032"/>
      <c r="C22" s="1032"/>
      <c r="D22" s="1032"/>
      <c r="E22" s="1032"/>
      <c r="F22" s="1032"/>
      <c r="G22" s="1032"/>
      <c r="H22" s="1032"/>
      <c r="I22" s="989"/>
      <c r="J22" s="989"/>
      <c r="K22" s="989"/>
      <c r="L22" s="990"/>
      <c r="M22" s="991"/>
      <c r="N22" s="991"/>
      <c r="O22" s="991"/>
      <c r="P22" s="991"/>
      <c r="Q22" s="991"/>
      <c r="R22" s="991"/>
      <c r="S22" s="991"/>
      <c r="T22" s="991"/>
      <c r="U22" s="991"/>
      <c r="V22" s="991"/>
      <c r="W22" s="991"/>
      <c r="X22" s="991"/>
      <c r="Y22" s="991"/>
      <c r="Z22" s="991"/>
      <c r="AA22" s="991"/>
      <c r="AB22" s="991"/>
      <c r="AC22" s="991"/>
      <c r="AD22" s="991"/>
      <c r="AE22" s="991"/>
      <c r="AF22" s="991"/>
    </row>
    <row r="23" spans="1:32" ht="24" customHeight="1">
      <c r="A23" s="985"/>
      <c r="B23" s="1039"/>
      <c r="C23" s="1040" t="s">
        <v>155</v>
      </c>
      <c r="D23" s="1040"/>
      <c r="E23" s="1040"/>
      <c r="F23" s="1040"/>
      <c r="G23" s="1040"/>
      <c r="H23" s="1040"/>
      <c r="I23" s="989"/>
      <c r="J23" s="989"/>
      <c r="K23" s="989"/>
      <c r="L23" s="990"/>
      <c r="M23" s="991"/>
      <c r="N23" s="991"/>
      <c r="O23" s="991"/>
      <c r="P23" s="991"/>
      <c r="Q23" s="991"/>
      <c r="R23" s="991"/>
      <c r="S23" s="991"/>
      <c r="T23" s="991"/>
      <c r="U23" s="991"/>
      <c r="V23" s="991"/>
      <c r="W23" s="991"/>
      <c r="X23" s="991"/>
      <c r="Y23" s="991"/>
      <c r="Z23" s="991"/>
      <c r="AA23" s="991"/>
      <c r="AB23" s="991"/>
      <c r="AC23" s="991"/>
      <c r="AD23" s="991"/>
      <c r="AE23" s="991"/>
      <c r="AF23" s="991"/>
    </row>
    <row r="24" spans="1:32" ht="13.5" customHeight="1">
      <c r="A24" s="985"/>
      <c r="B24" s="989"/>
      <c r="C24" s="1041" t="s">
        <v>156</v>
      </c>
      <c r="D24" s="1041"/>
      <c r="E24" s="1041"/>
      <c r="F24" s="1041"/>
      <c r="G24" s="1041"/>
      <c r="H24" s="1041"/>
      <c r="I24" s="1041"/>
      <c r="J24" s="989"/>
      <c r="K24" s="989"/>
      <c r="L24" s="990"/>
      <c r="M24" s="991"/>
      <c r="N24" s="991"/>
      <c r="O24" s="991"/>
      <c r="P24" s="991"/>
      <c r="Q24" s="991"/>
      <c r="R24" s="991"/>
      <c r="S24" s="991"/>
      <c r="T24" s="991"/>
      <c r="U24" s="991"/>
      <c r="V24" s="991"/>
      <c r="W24" s="991"/>
      <c r="X24" s="991"/>
      <c r="Y24" s="991"/>
      <c r="Z24" s="991"/>
      <c r="AA24" s="991"/>
      <c r="AB24" s="991"/>
      <c r="AC24" s="991"/>
      <c r="AD24" s="991"/>
      <c r="AE24" s="991"/>
      <c r="AF24" s="991"/>
    </row>
    <row r="25" spans="1:32" ht="12" customHeight="1">
      <c r="A25" s="985"/>
      <c r="B25" s="989"/>
      <c r="C25" s="1042" t="s">
        <v>157</v>
      </c>
      <c r="D25" s="1042"/>
      <c r="E25" s="989"/>
      <c r="F25" s="989"/>
      <c r="G25" s="989"/>
      <c r="H25" s="989"/>
      <c r="I25" s="989"/>
      <c r="J25" s="989"/>
      <c r="K25" s="989"/>
      <c r="L25" s="990"/>
      <c r="M25" s="991"/>
      <c r="N25" s="991"/>
      <c r="O25" s="991"/>
      <c r="P25" s="991"/>
      <c r="Q25" s="991"/>
      <c r="R25" s="991"/>
      <c r="S25" s="991"/>
      <c r="T25" s="991"/>
      <c r="U25" s="991"/>
      <c r="V25" s="991"/>
      <c r="W25" s="991"/>
      <c r="X25" s="991"/>
      <c r="Y25" s="991"/>
      <c r="Z25" s="991"/>
      <c r="AA25" s="991"/>
      <c r="AB25" s="991"/>
      <c r="AC25" s="991"/>
      <c r="AD25" s="991"/>
      <c r="AE25" s="991"/>
      <c r="AF25" s="991"/>
    </row>
    <row r="26" spans="1:32" ht="15" customHeight="1" thickBot="1">
      <c r="A26" s="985"/>
      <c r="B26" s="1043"/>
      <c r="C26" s="1044"/>
      <c r="D26" s="1044"/>
      <c r="E26" s="1044"/>
      <c r="F26" s="1044"/>
      <c r="G26" s="1044"/>
      <c r="H26" s="1044"/>
      <c r="I26" s="989"/>
      <c r="J26" s="989"/>
      <c r="K26" s="989"/>
      <c r="L26" s="990"/>
      <c r="M26" s="991"/>
      <c r="N26" s="991"/>
      <c r="O26" s="991"/>
      <c r="P26" s="991"/>
      <c r="Q26" s="991"/>
      <c r="R26" s="991"/>
      <c r="S26" s="991"/>
      <c r="T26" s="991"/>
      <c r="U26" s="991"/>
      <c r="V26" s="991"/>
      <c r="W26" s="991"/>
      <c r="X26" s="991"/>
      <c r="Y26" s="991"/>
      <c r="Z26" s="991"/>
      <c r="AA26" s="991"/>
      <c r="AB26" s="991"/>
      <c r="AC26" s="991"/>
      <c r="AD26" s="991"/>
      <c r="AE26" s="991"/>
      <c r="AF26" s="991"/>
    </row>
    <row r="27" spans="1:32" ht="15" customHeight="1" thickTop="1">
      <c r="A27" s="985"/>
      <c r="B27" s="1045" t="s">
        <v>199</v>
      </c>
      <c r="C27" s="1046"/>
      <c r="D27" s="1046"/>
      <c r="E27" s="1046"/>
      <c r="F27" s="1046"/>
      <c r="G27" s="1046"/>
      <c r="H27" s="1047"/>
      <c r="I27" s="989"/>
      <c r="J27" s="989"/>
      <c r="K27" s="989"/>
      <c r="L27" s="990"/>
      <c r="M27" s="991"/>
      <c r="N27" s="991"/>
      <c r="O27" s="991"/>
      <c r="P27" s="991"/>
      <c r="Q27" s="991"/>
      <c r="R27" s="991"/>
      <c r="S27" s="991"/>
      <c r="T27" s="991"/>
      <c r="U27" s="991"/>
      <c r="V27" s="991"/>
      <c r="W27" s="991"/>
      <c r="X27" s="991"/>
      <c r="Y27" s="991"/>
      <c r="Z27" s="991"/>
      <c r="AA27" s="991"/>
      <c r="AB27" s="991"/>
      <c r="AC27" s="991"/>
      <c r="AD27" s="991"/>
      <c r="AE27" s="991"/>
      <c r="AF27" s="991"/>
    </row>
    <row r="28" spans="1:32" ht="15" customHeight="1">
      <c r="A28" s="985"/>
      <c r="B28" s="1048"/>
      <c r="C28" s="1049"/>
      <c r="D28" s="1049"/>
      <c r="E28" s="1049"/>
      <c r="F28" s="1049"/>
      <c r="G28" s="1049"/>
      <c r="H28" s="1050"/>
      <c r="I28" s="989"/>
      <c r="J28" s="989"/>
      <c r="K28" s="989"/>
      <c r="L28" s="990"/>
      <c r="M28" s="991"/>
      <c r="N28" s="991"/>
      <c r="O28" s="991"/>
      <c r="P28" s="991"/>
      <c r="Q28" s="991"/>
      <c r="R28" s="991"/>
      <c r="S28" s="991"/>
      <c r="T28" s="991"/>
      <c r="U28" s="991"/>
      <c r="V28" s="991"/>
      <c r="W28" s="991"/>
      <c r="X28" s="991"/>
      <c r="Y28" s="991"/>
      <c r="Z28" s="991"/>
      <c r="AA28" s="991"/>
      <c r="AB28" s="991"/>
      <c r="AC28" s="991"/>
      <c r="AD28" s="991"/>
      <c r="AE28" s="991"/>
      <c r="AF28" s="991"/>
    </row>
    <row r="29" spans="1:32" ht="15" customHeight="1">
      <c r="A29" s="985"/>
      <c r="B29" s="1048"/>
      <c r="C29" s="1049"/>
      <c r="D29" s="1049"/>
      <c r="E29" s="1049"/>
      <c r="F29" s="1049"/>
      <c r="G29" s="1049"/>
      <c r="H29" s="1050"/>
      <c r="I29" s="989"/>
      <c r="J29" s="989"/>
      <c r="K29" s="989"/>
      <c r="L29" s="990"/>
      <c r="M29" s="991"/>
      <c r="N29" s="1051"/>
      <c r="O29" s="991"/>
      <c r="P29" s="991"/>
      <c r="Q29" s="991"/>
      <c r="R29" s="991"/>
      <c r="S29" s="991"/>
      <c r="T29" s="991"/>
      <c r="U29" s="991"/>
      <c r="V29" s="991"/>
      <c r="W29" s="991"/>
      <c r="X29" s="991"/>
      <c r="Y29" s="991"/>
      <c r="Z29" s="991"/>
      <c r="AA29" s="991"/>
      <c r="AB29" s="991"/>
      <c r="AC29" s="991"/>
      <c r="AD29" s="991"/>
      <c r="AE29" s="991"/>
      <c r="AF29" s="991"/>
    </row>
    <row r="30" spans="1:32" ht="15" customHeight="1">
      <c r="A30" s="985"/>
      <c r="B30" s="1048"/>
      <c r="C30" s="1049"/>
      <c r="D30" s="1049"/>
      <c r="E30" s="1049"/>
      <c r="F30" s="1049"/>
      <c r="G30" s="1049"/>
      <c r="H30" s="1050"/>
      <c r="I30" s="989"/>
      <c r="J30" s="989"/>
      <c r="K30" s="989"/>
      <c r="L30" s="990"/>
      <c r="M30" s="991"/>
      <c r="N30" s="991"/>
      <c r="O30" s="991"/>
      <c r="P30" s="991"/>
      <c r="Q30" s="991"/>
      <c r="R30" s="991"/>
      <c r="S30" s="991"/>
      <c r="T30" s="991"/>
      <c r="U30" s="991"/>
      <c r="V30" s="991"/>
      <c r="W30" s="991"/>
      <c r="X30" s="991"/>
      <c r="Y30" s="991"/>
      <c r="Z30" s="991"/>
      <c r="AA30" s="991"/>
      <c r="AB30" s="991"/>
      <c r="AC30" s="991"/>
      <c r="AD30" s="991"/>
      <c r="AE30" s="991"/>
      <c r="AF30" s="991"/>
    </row>
    <row r="31" spans="1:32" ht="15" customHeight="1">
      <c r="A31" s="985"/>
      <c r="B31" s="1048"/>
      <c r="C31" s="1049"/>
      <c r="D31" s="1049"/>
      <c r="E31" s="1049"/>
      <c r="F31" s="1049"/>
      <c r="G31" s="1049"/>
      <c r="H31" s="1050"/>
      <c r="I31" s="989"/>
      <c r="J31" s="989"/>
      <c r="K31" s="989"/>
      <c r="L31" s="990"/>
      <c r="M31" s="991"/>
      <c r="N31" s="991"/>
      <c r="O31" s="991"/>
      <c r="P31" s="991"/>
      <c r="Q31" s="991"/>
      <c r="R31" s="991"/>
      <c r="S31" s="991"/>
      <c r="T31" s="991"/>
      <c r="U31" s="991"/>
      <c r="V31" s="991"/>
      <c r="W31" s="991"/>
      <c r="X31" s="991"/>
      <c r="Y31" s="991"/>
      <c r="Z31" s="991"/>
      <c r="AA31" s="991"/>
      <c r="AB31" s="991"/>
      <c r="AC31" s="991"/>
      <c r="AD31" s="991"/>
      <c r="AE31" s="991"/>
      <c r="AF31" s="991"/>
    </row>
    <row r="32" spans="1:32" ht="14.25" customHeight="1">
      <c r="A32" s="985"/>
      <c r="B32" s="1048"/>
      <c r="C32" s="1049"/>
      <c r="D32" s="1049"/>
      <c r="E32" s="1049"/>
      <c r="F32" s="1049"/>
      <c r="G32" s="1049"/>
      <c r="H32" s="1050"/>
      <c r="I32" s="989"/>
      <c r="J32" s="989"/>
      <c r="K32" s="989"/>
      <c r="L32" s="990"/>
      <c r="M32" s="991"/>
      <c r="N32" s="991"/>
      <c r="O32" s="991"/>
      <c r="P32" s="991"/>
      <c r="Q32" s="991"/>
      <c r="R32" s="991"/>
      <c r="S32" s="991"/>
      <c r="T32" s="991"/>
      <c r="U32" s="991"/>
      <c r="V32" s="991"/>
      <c r="W32" s="991"/>
      <c r="X32" s="991"/>
      <c r="Y32" s="991"/>
      <c r="Z32" s="991"/>
      <c r="AA32" s="991"/>
      <c r="AB32" s="991"/>
      <c r="AC32" s="991"/>
      <c r="AD32" s="991"/>
      <c r="AE32" s="991"/>
      <c r="AF32" s="991"/>
    </row>
    <row r="33" spans="1:32">
      <c r="A33" s="1052"/>
      <c r="B33" s="1048"/>
      <c r="C33" s="1049"/>
      <c r="D33" s="1049"/>
      <c r="E33" s="1049"/>
      <c r="F33" s="1049"/>
      <c r="G33" s="1049"/>
      <c r="H33" s="1050"/>
      <c r="I33" s="1053"/>
      <c r="J33" s="1053"/>
      <c r="K33" s="1053"/>
      <c r="L33" s="1054"/>
      <c r="M33" s="991"/>
      <c r="N33" s="991"/>
      <c r="O33" s="991"/>
      <c r="P33" s="991"/>
      <c r="Q33" s="991"/>
      <c r="R33" s="991"/>
      <c r="S33" s="991"/>
      <c r="T33" s="991"/>
      <c r="U33" s="991"/>
      <c r="V33" s="991"/>
      <c r="W33" s="991"/>
      <c r="X33" s="991"/>
      <c r="Y33" s="991"/>
      <c r="Z33" s="991"/>
      <c r="AA33" s="991"/>
      <c r="AB33" s="991"/>
      <c r="AC33" s="991"/>
      <c r="AD33" s="991"/>
      <c r="AE33" s="991"/>
      <c r="AF33" s="991"/>
    </row>
    <row r="34" spans="1:32">
      <c r="A34" s="1055"/>
      <c r="B34" s="1048"/>
      <c r="C34" s="1049"/>
      <c r="D34" s="1049"/>
      <c r="E34" s="1049"/>
      <c r="F34" s="1049"/>
      <c r="G34" s="1049"/>
      <c r="H34" s="1050"/>
      <c r="I34" s="989"/>
      <c r="J34" s="989"/>
      <c r="K34" s="989"/>
      <c r="L34" s="990"/>
      <c r="M34" s="991"/>
      <c r="N34" s="991"/>
      <c r="O34" s="991"/>
      <c r="P34" s="991"/>
      <c r="Q34" s="991"/>
      <c r="R34" s="991"/>
      <c r="S34" s="991"/>
      <c r="T34" s="991"/>
      <c r="U34" s="991"/>
      <c r="V34" s="991"/>
      <c r="W34" s="991"/>
      <c r="X34" s="991"/>
      <c r="Y34" s="991"/>
      <c r="Z34" s="991"/>
      <c r="AA34" s="991"/>
      <c r="AB34" s="991"/>
      <c r="AC34" s="991"/>
      <c r="AD34" s="991"/>
      <c r="AE34" s="991"/>
      <c r="AF34" s="991"/>
    </row>
    <row r="35" spans="1:32">
      <c r="A35" s="1055"/>
      <c r="B35" s="1048"/>
      <c r="C35" s="1049"/>
      <c r="D35" s="1049"/>
      <c r="E35" s="1049"/>
      <c r="F35" s="1049"/>
      <c r="G35" s="1049"/>
      <c r="H35" s="1050"/>
      <c r="I35" s="989"/>
      <c r="J35" s="989"/>
      <c r="K35" s="989"/>
      <c r="L35" s="990"/>
      <c r="M35" s="991"/>
      <c r="N35" s="991"/>
      <c r="O35" s="991"/>
      <c r="P35" s="991"/>
      <c r="Q35" s="991"/>
      <c r="R35" s="991"/>
      <c r="S35" s="991"/>
      <c r="T35" s="991"/>
      <c r="U35" s="991"/>
      <c r="V35" s="991"/>
      <c r="W35" s="991"/>
      <c r="X35" s="991"/>
      <c r="Y35" s="991"/>
      <c r="Z35" s="991"/>
      <c r="AA35" s="991"/>
      <c r="AB35" s="991"/>
      <c r="AC35" s="991"/>
      <c r="AD35" s="991"/>
      <c r="AE35" s="991"/>
      <c r="AF35" s="991"/>
    </row>
    <row r="36" spans="1:32">
      <c r="A36" s="1056"/>
      <c r="B36" s="1048"/>
      <c r="C36" s="1049"/>
      <c r="D36" s="1049"/>
      <c r="E36" s="1049"/>
      <c r="F36" s="1049"/>
      <c r="G36" s="1049"/>
      <c r="H36" s="1050"/>
      <c r="I36" s="1032"/>
      <c r="J36" s="1032"/>
      <c r="K36" s="1032"/>
      <c r="L36" s="1057"/>
      <c r="M36" s="991"/>
      <c r="N36" s="991"/>
      <c r="O36" s="991"/>
      <c r="P36" s="991"/>
      <c r="Q36" s="991"/>
      <c r="R36" s="991"/>
      <c r="S36" s="991"/>
      <c r="T36" s="991"/>
      <c r="U36" s="991"/>
      <c r="V36" s="991"/>
      <c r="W36" s="991"/>
      <c r="X36" s="991"/>
      <c r="Y36" s="991"/>
      <c r="Z36" s="991"/>
      <c r="AA36" s="991"/>
      <c r="AB36" s="991"/>
      <c r="AC36" s="991"/>
      <c r="AD36" s="991"/>
      <c r="AE36" s="991"/>
      <c r="AF36" s="991"/>
    </row>
    <row r="37" spans="1:32" s="1059" customFormat="1">
      <c r="A37" s="1055"/>
      <c r="B37" s="1048"/>
      <c r="C37" s="1049"/>
      <c r="D37" s="1049"/>
      <c r="E37" s="1049"/>
      <c r="F37" s="1049"/>
      <c r="G37" s="1049"/>
      <c r="H37" s="1050"/>
      <c r="I37" s="989"/>
      <c r="J37" s="989"/>
      <c r="K37" s="989"/>
      <c r="L37" s="990"/>
      <c r="M37" s="1058"/>
      <c r="N37" s="1058"/>
      <c r="O37" s="1058"/>
      <c r="P37" s="1058"/>
      <c r="Q37" s="1058"/>
      <c r="R37" s="1058"/>
      <c r="S37" s="1058"/>
      <c r="T37" s="1058"/>
      <c r="U37" s="1058"/>
      <c r="V37" s="1058"/>
      <c r="W37" s="1058"/>
      <c r="X37" s="1058"/>
      <c r="Y37" s="1058"/>
      <c r="Z37" s="1058"/>
      <c r="AA37" s="1058"/>
      <c r="AB37" s="1058"/>
      <c r="AC37" s="1058"/>
      <c r="AD37" s="1058"/>
      <c r="AE37" s="1058"/>
      <c r="AF37" s="1058"/>
    </row>
    <row r="38" spans="1:32" s="1059" customFormat="1">
      <c r="A38" s="1055"/>
      <c r="B38" s="1048"/>
      <c r="C38" s="1049"/>
      <c r="D38" s="1049"/>
      <c r="E38" s="1049"/>
      <c r="F38" s="1049"/>
      <c r="G38" s="1049"/>
      <c r="H38" s="1050"/>
      <c r="I38" s="989"/>
      <c r="J38" s="989"/>
      <c r="K38" s="989"/>
      <c r="L38" s="990"/>
      <c r="M38" s="1058"/>
      <c r="N38" s="1058"/>
      <c r="O38" s="1058"/>
      <c r="P38" s="1058"/>
      <c r="Q38" s="1058"/>
      <c r="R38" s="1058"/>
      <c r="S38" s="1058"/>
      <c r="T38" s="1058"/>
      <c r="U38" s="1058"/>
      <c r="V38" s="1058"/>
      <c r="W38" s="1058"/>
      <c r="X38" s="1058"/>
      <c r="Y38" s="1058"/>
      <c r="Z38" s="1058"/>
      <c r="AA38" s="1058"/>
      <c r="AB38" s="1058"/>
      <c r="AC38" s="1058"/>
      <c r="AD38" s="1058"/>
      <c r="AE38" s="1058"/>
      <c r="AF38" s="1058"/>
    </row>
    <row r="39" spans="1:32" s="1059" customFormat="1">
      <c r="A39" s="1055"/>
      <c r="B39" s="1048"/>
      <c r="C39" s="1049"/>
      <c r="D39" s="1049"/>
      <c r="E39" s="1049"/>
      <c r="F39" s="1049"/>
      <c r="G39" s="1049"/>
      <c r="H39" s="1050"/>
      <c r="I39" s="989"/>
      <c r="J39" s="989"/>
      <c r="K39" s="989"/>
      <c r="L39" s="990"/>
      <c r="M39" s="1058"/>
      <c r="N39" s="1058"/>
      <c r="O39" s="1058"/>
      <c r="P39" s="1058"/>
      <c r="Q39" s="1058"/>
      <c r="R39" s="1058"/>
      <c r="S39" s="1058"/>
      <c r="T39" s="1058"/>
      <c r="U39" s="1058"/>
      <c r="V39" s="1058"/>
      <c r="W39" s="1058"/>
      <c r="X39" s="1058"/>
      <c r="Y39" s="1058"/>
      <c r="Z39" s="1058"/>
      <c r="AA39" s="1058"/>
      <c r="AB39" s="1058"/>
      <c r="AC39" s="1058"/>
      <c r="AD39" s="1058"/>
      <c r="AE39" s="1058"/>
      <c r="AF39" s="1058"/>
    </row>
    <row r="40" spans="1:32" s="1059" customFormat="1">
      <c r="A40" s="1055"/>
      <c r="B40" s="1048"/>
      <c r="C40" s="1049"/>
      <c r="D40" s="1049"/>
      <c r="E40" s="1049"/>
      <c r="F40" s="1049"/>
      <c r="G40" s="1049"/>
      <c r="H40" s="1050"/>
      <c r="I40" s="989"/>
      <c r="J40" s="989"/>
      <c r="K40" s="989"/>
      <c r="L40" s="990"/>
      <c r="M40" s="1058"/>
      <c r="N40" s="1058"/>
      <c r="O40" s="1058"/>
      <c r="P40" s="1058"/>
      <c r="Q40" s="1058"/>
      <c r="R40" s="1058"/>
      <c r="S40" s="1058"/>
      <c r="T40" s="1058"/>
      <c r="U40" s="1058"/>
      <c r="V40" s="1058"/>
      <c r="W40" s="1058"/>
      <c r="X40" s="1058"/>
      <c r="Y40" s="1058"/>
      <c r="Z40" s="1058"/>
      <c r="AA40" s="1058"/>
      <c r="AB40" s="1058"/>
      <c r="AC40" s="1058"/>
      <c r="AD40" s="1058"/>
      <c r="AE40" s="1058"/>
      <c r="AF40" s="1058"/>
    </row>
    <row r="41" spans="1:32" s="1059" customFormat="1">
      <c r="A41" s="1056"/>
      <c r="B41" s="1048"/>
      <c r="C41" s="1049"/>
      <c r="D41" s="1049"/>
      <c r="E41" s="1049"/>
      <c r="F41" s="1049"/>
      <c r="G41" s="1049"/>
      <c r="H41" s="1050"/>
      <c r="I41" s="1060"/>
      <c r="J41" s="1061"/>
      <c r="K41" s="1061"/>
      <c r="L41" s="1062"/>
      <c r="M41" s="1058"/>
      <c r="N41" s="1058"/>
      <c r="O41" s="1058"/>
      <c r="P41" s="1058"/>
      <c r="Q41" s="1058"/>
      <c r="R41" s="1058"/>
      <c r="S41" s="1058"/>
      <c r="T41" s="1058"/>
      <c r="U41" s="1058"/>
      <c r="V41" s="1058"/>
      <c r="W41" s="1058"/>
      <c r="X41" s="1058"/>
      <c r="Y41" s="1058"/>
      <c r="Z41" s="1058"/>
      <c r="AA41" s="1058"/>
      <c r="AB41" s="1058"/>
      <c r="AC41" s="1058"/>
      <c r="AD41" s="1058"/>
      <c r="AE41" s="1058"/>
      <c r="AF41" s="1058"/>
    </row>
    <row r="42" spans="1:32">
      <c r="A42" s="1055"/>
      <c r="B42" s="1048"/>
      <c r="C42" s="1049"/>
      <c r="D42" s="1049"/>
      <c r="E42" s="1049"/>
      <c r="F42" s="1049"/>
      <c r="G42" s="1049"/>
      <c r="H42" s="1050"/>
      <c r="I42" s="989"/>
      <c r="J42" s="989"/>
      <c r="K42" s="989"/>
      <c r="L42" s="990"/>
      <c r="M42" s="991"/>
      <c r="N42" s="991"/>
      <c r="O42" s="991"/>
      <c r="P42" s="991"/>
      <c r="Q42" s="991"/>
      <c r="R42" s="991"/>
      <c r="S42" s="991"/>
      <c r="T42" s="991"/>
      <c r="U42" s="991"/>
      <c r="V42" s="991"/>
      <c r="W42" s="991"/>
      <c r="X42" s="991"/>
      <c r="Y42" s="991"/>
      <c r="Z42" s="991"/>
      <c r="AA42" s="991"/>
      <c r="AB42" s="991"/>
      <c r="AC42" s="991"/>
      <c r="AD42" s="991"/>
      <c r="AE42" s="991"/>
      <c r="AF42" s="991"/>
    </row>
    <row r="43" spans="1:32">
      <c r="A43" s="1055"/>
      <c r="B43" s="1048"/>
      <c r="C43" s="1049"/>
      <c r="D43" s="1049"/>
      <c r="E43" s="1049"/>
      <c r="F43" s="1049"/>
      <c r="G43" s="1049"/>
      <c r="H43" s="1050"/>
      <c r="I43" s="989"/>
      <c r="J43" s="989"/>
      <c r="K43" s="989"/>
      <c r="L43" s="990"/>
      <c r="M43" s="991"/>
      <c r="N43" s="991"/>
      <c r="O43" s="991"/>
      <c r="P43" s="991"/>
      <c r="Q43" s="991"/>
      <c r="R43" s="991"/>
      <c r="S43" s="991"/>
      <c r="T43" s="991"/>
      <c r="U43" s="991"/>
      <c r="V43" s="991"/>
      <c r="W43" s="991"/>
      <c r="X43" s="991"/>
      <c r="Y43" s="991"/>
      <c r="Z43" s="991"/>
      <c r="AA43" s="991"/>
      <c r="AB43" s="991"/>
      <c r="AC43" s="991"/>
      <c r="AD43" s="991"/>
      <c r="AE43" s="991"/>
      <c r="AF43" s="991"/>
    </row>
    <row r="44" spans="1:32" ht="13.5" thickBot="1">
      <c r="A44" s="1055"/>
      <c r="B44" s="1063"/>
      <c r="C44" s="1064"/>
      <c r="D44" s="1064"/>
      <c r="E44" s="1064"/>
      <c r="F44" s="1064"/>
      <c r="G44" s="1064"/>
      <c r="H44" s="1065"/>
      <c r="I44" s="989"/>
      <c r="J44" s="989"/>
      <c r="K44" s="989"/>
      <c r="L44" s="990"/>
      <c r="M44" s="991"/>
      <c r="N44" s="991"/>
      <c r="O44" s="991"/>
      <c r="P44" s="991"/>
      <c r="Q44" s="991"/>
      <c r="R44" s="991"/>
      <c r="S44" s="991"/>
      <c r="T44" s="991"/>
      <c r="U44" s="991"/>
      <c r="V44" s="991"/>
      <c r="W44" s="991"/>
      <c r="X44" s="991"/>
      <c r="Y44" s="991"/>
      <c r="Z44" s="991"/>
      <c r="AA44" s="991"/>
      <c r="AB44" s="991"/>
      <c r="AC44" s="991"/>
      <c r="AD44" s="991"/>
      <c r="AE44" s="991"/>
      <c r="AF44" s="991"/>
    </row>
    <row r="45" spans="1:32" ht="14.25" thickTop="1" thickBot="1">
      <c r="A45" s="1066"/>
      <c r="B45" s="1067"/>
      <c r="C45" s="1067"/>
      <c r="D45" s="1067"/>
      <c r="E45" s="1067"/>
      <c r="F45" s="1067"/>
      <c r="G45" s="1067"/>
      <c r="H45" s="1067"/>
      <c r="I45" s="1067"/>
      <c r="J45" s="1067"/>
      <c r="K45" s="1067"/>
      <c r="L45" s="1068"/>
      <c r="M45" s="991"/>
      <c r="N45" s="991"/>
      <c r="O45" s="991"/>
      <c r="P45" s="991"/>
      <c r="Q45" s="991"/>
      <c r="R45" s="991"/>
      <c r="S45" s="991"/>
      <c r="T45" s="991"/>
      <c r="U45" s="991"/>
      <c r="V45" s="991"/>
      <c r="W45" s="991"/>
      <c r="X45" s="991"/>
      <c r="Y45" s="991"/>
      <c r="Z45" s="991"/>
      <c r="AA45" s="991"/>
      <c r="AB45" s="991"/>
      <c r="AC45" s="991"/>
      <c r="AD45" s="991"/>
      <c r="AE45" s="991"/>
      <c r="AF45" s="991"/>
    </row>
    <row r="46" spans="1:32">
      <c r="M46" s="991"/>
      <c r="N46" s="991"/>
      <c r="O46" s="991"/>
      <c r="P46" s="991"/>
      <c r="Q46" s="991"/>
      <c r="R46" s="991"/>
      <c r="S46" s="991"/>
      <c r="T46" s="991"/>
      <c r="U46" s="991"/>
      <c r="V46" s="991"/>
      <c r="W46" s="991"/>
      <c r="X46" s="991"/>
      <c r="Y46" s="991"/>
      <c r="Z46" s="991"/>
      <c r="AA46" s="991"/>
      <c r="AB46" s="991"/>
      <c r="AC46" s="991"/>
      <c r="AD46" s="991"/>
      <c r="AE46" s="991"/>
      <c r="AF46" s="991"/>
    </row>
    <row r="47" spans="1:32">
      <c r="A47" s="991"/>
      <c r="B47" s="991"/>
      <c r="C47" s="1133"/>
      <c r="D47" s="1133"/>
      <c r="E47" s="1133"/>
      <c r="F47" s="1133"/>
      <c r="G47" s="1133"/>
      <c r="H47" s="991"/>
      <c r="I47" s="991"/>
      <c r="J47" s="991"/>
      <c r="K47" s="991"/>
      <c r="L47" s="991"/>
      <c r="M47" s="991"/>
      <c r="N47" s="991"/>
      <c r="O47" s="991"/>
      <c r="P47" s="991"/>
      <c r="Q47" s="991"/>
      <c r="R47" s="991"/>
      <c r="S47" s="991"/>
      <c r="T47" s="991"/>
      <c r="U47" s="991"/>
      <c r="V47" s="991"/>
      <c r="W47" s="991"/>
      <c r="X47" s="991"/>
      <c r="Y47" s="991"/>
      <c r="Z47" s="991"/>
      <c r="AA47" s="991"/>
      <c r="AB47" s="991"/>
      <c r="AC47" s="991"/>
      <c r="AD47" s="991"/>
      <c r="AE47" s="991"/>
      <c r="AF47" s="991"/>
    </row>
    <row r="48" spans="1:32">
      <c r="A48" s="991"/>
      <c r="B48" s="991"/>
      <c r="C48" s="1133"/>
      <c r="D48" s="1133"/>
      <c r="E48" s="1133"/>
      <c r="F48" s="1133"/>
      <c r="G48" s="1133"/>
      <c r="H48" s="991"/>
      <c r="I48" s="991"/>
      <c r="J48" s="991"/>
      <c r="K48" s="991"/>
      <c r="L48" s="991"/>
      <c r="M48" s="991"/>
      <c r="N48" s="991"/>
      <c r="O48" s="991"/>
      <c r="P48" s="991"/>
      <c r="Q48" s="991"/>
      <c r="R48" s="991"/>
      <c r="S48" s="991"/>
      <c r="T48" s="991"/>
      <c r="U48" s="991"/>
      <c r="V48" s="991"/>
      <c r="W48" s="991"/>
      <c r="X48" s="991"/>
      <c r="Y48" s="991"/>
      <c r="Z48" s="991"/>
      <c r="AA48" s="991"/>
      <c r="AB48" s="991"/>
      <c r="AC48" s="991"/>
      <c r="AD48" s="991"/>
      <c r="AE48" s="991"/>
      <c r="AF48" s="991"/>
    </row>
    <row r="49" spans="1:32">
      <c r="A49" s="991"/>
      <c r="B49" s="991"/>
      <c r="C49" s="1133"/>
      <c r="D49" s="1133"/>
      <c r="E49" s="1133"/>
      <c r="F49" s="1133"/>
      <c r="G49" s="1133"/>
      <c r="H49" s="991"/>
      <c r="I49" s="991"/>
      <c r="J49" s="991"/>
      <c r="K49" s="991"/>
      <c r="L49" s="991"/>
      <c r="M49" s="991"/>
      <c r="N49" s="991"/>
      <c r="O49" s="991"/>
      <c r="P49" s="991"/>
      <c r="Q49" s="991"/>
      <c r="R49" s="991"/>
      <c r="S49" s="991"/>
      <c r="T49" s="991"/>
      <c r="U49" s="991"/>
      <c r="V49" s="991"/>
      <c r="W49" s="991"/>
      <c r="X49" s="991"/>
      <c r="Y49" s="991"/>
      <c r="Z49" s="991"/>
      <c r="AA49" s="991"/>
      <c r="AB49" s="991"/>
      <c r="AC49" s="991"/>
      <c r="AD49" s="991"/>
      <c r="AE49" s="991"/>
      <c r="AF49" s="991"/>
    </row>
    <row r="50" spans="1:32">
      <c r="A50" s="991"/>
      <c r="B50" s="991"/>
      <c r="C50" s="1133"/>
      <c r="D50" s="1133"/>
      <c r="E50" s="1133"/>
      <c r="F50" s="1133"/>
      <c r="G50" s="1133"/>
      <c r="H50" s="991"/>
      <c r="I50" s="991"/>
      <c r="J50" s="991"/>
      <c r="K50" s="991"/>
      <c r="L50" s="991"/>
      <c r="M50" s="991"/>
      <c r="N50" s="991"/>
      <c r="O50" s="991"/>
      <c r="P50" s="991"/>
      <c r="Q50" s="991"/>
      <c r="R50" s="991"/>
      <c r="S50" s="991"/>
      <c r="T50" s="991"/>
      <c r="U50" s="991"/>
      <c r="V50" s="991"/>
      <c r="W50" s="991"/>
      <c r="X50" s="991"/>
      <c r="Y50" s="991"/>
      <c r="Z50" s="991"/>
      <c r="AA50" s="991"/>
      <c r="AB50" s="991"/>
      <c r="AC50" s="991"/>
      <c r="AD50" s="991"/>
      <c r="AE50" s="991"/>
      <c r="AF50" s="991"/>
    </row>
    <row r="51" spans="1:32">
      <c r="A51" s="991"/>
      <c r="B51" s="991"/>
      <c r="C51" s="1133"/>
      <c r="D51" s="1133"/>
      <c r="E51" s="1133"/>
      <c r="F51" s="1133"/>
      <c r="G51" s="1133"/>
      <c r="H51" s="991"/>
      <c r="I51" s="991"/>
      <c r="J51" s="991"/>
      <c r="K51" s="991"/>
      <c r="L51" s="991"/>
      <c r="M51" s="991"/>
      <c r="N51" s="991"/>
      <c r="O51" s="991"/>
      <c r="P51" s="991"/>
      <c r="Q51" s="991"/>
      <c r="R51" s="991"/>
      <c r="S51" s="991"/>
      <c r="T51" s="991"/>
      <c r="U51" s="991"/>
      <c r="V51" s="991"/>
      <c r="W51" s="991"/>
      <c r="X51" s="991"/>
      <c r="Y51" s="991"/>
      <c r="Z51" s="991"/>
      <c r="AA51" s="991"/>
      <c r="AB51" s="991"/>
      <c r="AC51" s="991"/>
      <c r="AD51" s="991"/>
      <c r="AE51" s="991"/>
      <c r="AF51" s="991"/>
    </row>
    <row r="52" spans="1:32">
      <c r="A52" s="991"/>
      <c r="B52" s="991"/>
      <c r="C52" s="1133"/>
      <c r="D52" s="1133"/>
      <c r="E52" s="1133"/>
      <c r="F52" s="1133"/>
      <c r="G52" s="1133"/>
      <c r="H52" s="991"/>
      <c r="I52" s="991"/>
      <c r="J52" s="991"/>
      <c r="K52" s="991"/>
      <c r="L52" s="991"/>
      <c r="M52" s="991"/>
      <c r="N52" s="991"/>
      <c r="O52" s="991"/>
      <c r="P52" s="991"/>
      <c r="Q52" s="991"/>
      <c r="R52" s="991"/>
      <c r="S52" s="991"/>
      <c r="T52" s="991"/>
      <c r="U52" s="991"/>
      <c r="V52" s="991"/>
      <c r="W52" s="991"/>
      <c r="X52" s="991"/>
      <c r="Y52" s="991"/>
      <c r="Z52" s="991"/>
      <c r="AA52" s="991"/>
      <c r="AB52" s="991"/>
      <c r="AC52" s="991"/>
      <c r="AD52" s="991"/>
      <c r="AE52" s="991"/>
      <c r="AF52" s="991"/>
    </row>
    <row r="53" spans="1:32">
      <c r="A53" s="991"/>
      <c r="B53" s="991"/>
      <c r="C53" s="1069"/>
      <c r="D53" s="1069"/>
      <c r="E53" s="1069">
        <v>2014</v>
      </c>
      <c r="F53" s="1069">
        <v>2013</v>
      </c>
      <c r="G53" s="1133"/>
      <c r="H53" s="991"/>
      <c r="I53" s="991"/>
      <c r="J53" s="991"/>
      <c r="K53" s="991"/>
      <c r="L53" s="991"/>
      <c r="M53" s="991"/>
      <c r="N53" s="991"/>
      <c r="O53" s="991"/>
      <c r="P53" s="991"/>
      <c r="Q53" s="991"/>
      <c r="R53" s="991"/>
      <c r="S53" s="991"/>
      <c r="T53" s="991"/>
      <c r="U53" s="991"/>
      <c r="V53" s="991"/>
      <c r="W53" s="991"/>
      <c r="X53" s="991"/>
      <c r="Y53" s="991"/>
      <c r="Z53" s="991"/>
      <c r="AA53" s="991"/>
      <c r="AB53" s="991"/>
      <c r="AC53" s="991"/>
      <c r="AD53" s="991"/>
      <c r="AE53" s="991"/>
      <c r="AF53" s="991"/>
    </row>
    <row r="54" spans="1:32">
      <c r="A54" s="991"/>
      <c r="B54" s="991"/>
      <c r="C54" s="1069"/>
      <c r="D54" s="1069" t="s">
        <v>158</v>
      </c>
      <c r="E54" s="1070">
        <f>'REG+OCC BY CLASS MAY 2014'!B6</f>
        <v>209379</v>
      </c>
      <c r="F54" s="1070">
        <f>'REG+OCC BY CLASS MAY 2014'!C6</f>
        <v>202400</v>
      </c>
      <c r="G54" s="1133"/>
      <c r="H54" s="991"/>
      <c r="I54" s="991"/>
      <c r="J54" s="991"/>
      <c r="K54" s="991"/>
      <c r="L54" s="991"/>
      <c r="M54" s="991"/>
      <c r="N54" s="991"/>
      <c r="O54" s="991"/>
      <c r="P54" s="991"/>
      <c r="Q54" s="991"/>
      <c r="R54" s="991"/>
      <c r="S54" s="991"/>
      <c r="T54" s="991"/>
      <c r="U54" s="991"/>
      <c r="V54" s="991"/>
      <c r="W54" s="991"/>
      <c r="X54" s="991"/>
      <c r="Y54" s="991"/>
      <c r="Z54" s="991"/>
      <c r="AA54" s="991"/>
      <c r="AB54" s="991"/>
      <c r="AC54" s="991"/>
      <c r="AD54" s="991"/>
      <c r="AE54" s="991"/>
      <c r="AF54" s="991"/>
    </row>
    <row r="55" spans="1:32">
      <c r="A55" s="991"/>
      <c r="B55" s="991"/>
      <c r="C55" s="1069"/>
      <c r="D55" s="1069" t="s">
        <v>42</v>
      </c>
      <c r="E55" s="1070">
        <f>'REG+OCC BY CLASS MAY 2014'!E6</f>
        <v>136605</v>
      </c>
      <c r="F55" s="1070">
        <f>'REG+OCC BY CLASS MAY 2014'!F6</f>
        <v>131360</v>
      </c>
      <c r="G55" s="1133"/>
      <c r="H55" s="991"/>
      <c r="I55" s="991"/>
      <c r="J55" s="991"/>
      <c r="K55" s="991"/>
      <c r="L55" s="991"/>
      <c r="M55" s="991"/>
      <c r="N55" s="991"/>
      <c r="O55" s="991"/>
      <c r="P55" s="991"/>
      <c r="Q55" s="991"/>
      <c r="R55" s="991"/>
      <c r="S55" s="991"/>
      <c r="T55" s="991"/>
      <c r="U55" s="991"/>
      <c r="V55" s="991"/>
      <c r="W55" s="991"/>
      <c r="X55" s="991"/>
      <c r="Y55" s="991"/>
      <c r="Z55" s="991"/>
      <c r="AA55" s="991"/>
      <c r="AB55" s="991"/>
      <c r="AC55" s="991"/>
      <c r="AD55" s="991"/>
      <c r="AE55" s="991"/>
      <c r="AF55" s="991"/>
    </row>
    <row r="56" spans="1:32">
      <c r="A56" s="991"/>
      <c r="B56" s="991"/>
      <c r="C56" s="1069"/>
      <c r="D56" s="1069" t="s">
        <v>43</v>
      </c>
      <c r="E56" s="1070">
        <f>'REG+OCC BY CLASS MAY 2014'!H6</f>
        <v>72774</v>
      </c>
      <c r="F56" s="1070">
        <f>'REG+OCC BY CLASS MAY 2014'!I6</f>
        <v>71040</v>
      </c>
      <c r="G56" s="1133"/>
      <c r="H56" s="991"/>
      <c r="I56" s="991"/>
      <c r="J56" s="991"/>
      <c r="K56" s="991"/>
      <c r="L56" s="991"/>
      <c r="M56" s="991"/>
      <c r="N56" s="991"/>
      <c r="O56" s="991"/>
      <c r="P56" s="991"/>
      <c r="Q56" s="991"/>
      <c r="R56" s="991"/>
      <c r="S56" s="991"/>
      <c r="T56" s="991"/>
      <c r="U56" s="991"/>
      <c r="V56" s="991"/>
      <c r="W56" s="991"/>
      <c r="X56" s="991"/>
      <c r="Y56" s="991"/>
      <c r="Z56" s="991"/>
      <c r="AA56" s="991"/>
      <c r="AB56" s="991"/>
      <c r="AC56" s="991"/>
      <c r="AD56" s="991"/>
      <c r="AE56" s="991"/>
      <c r="AF56" s="991"/>
    </row>
    <row r="57" spans="1:32">
      <c r="A57" s="991"/>
      <c r="B57" s="991"/>
      <c r="C57" s="1069"/>
      <c r="D57" s="1069"/>
      <c r="E57" s="1069"/>
      <c r="F57" s="1069"/>
      <c r="G57" s="1133"/>
      <c r="H57" s="991"/>
      <c r="I57" s="991"/>
      <c r="J57" s="991"/>
      <c r="K57" s="991"/>
      <c r="L57" s="991"/>
      <c r="M57" s="991"/>
      <c r="N57" s="991"/>
      <c r="O57" s="991"/>
    </row>
    <row r="58" spans="1:32">
      <c r="A58" s="991"/>
      <c r="B58" s="991"/>
      <c r="C58" s="1069"/>
      <c r="D58" s="1069"/>
      <c r="E58" s="1069"/>
      <c r="F58" s="1069"/>
      <c r="G58" s="1133"/>
      <c r="H58" s="991"/>
      <c r="I58" s="991"/>
      <c r="J58" s="991"/>
      <c r="K58" s="991"/>
      <c r="L58" s="991"/>
      <c r="M58" s="991"/>
      <c r="N58" s="991"/>
      <c r="O58" s="991"/>
    </row>
    <row r="59" spans="1:32">
      <c r="A59" s="991"/>
      <c r="B59" s="991"/>
      <c r="C59" s="1133"/>
      <c r="D59" s="1133"/>
      <c r="E59" s="1133"/>
      <c r="F59" s="1133"/>
      <c r="G59" s="1133"/>
      <c r="H59" s="991"/>
      <c r="I59" s="991"/>
      <c r="J59" s="991"/>
      <c r="K59" s="991"/>
      <c r="L59" s="991"/>
      <c r="M59" s="991"/>
      <c r="N59" s="991"/>
      <c r="O59" s="991"/>
    </row>
    <row r="60" spans="1:32">
      <c r="A60" s="991"/>
      <c r="B60" s="991"/>
      <c r="C60" s="1133"/>
      <c r="D60" s="1133"/>
      <c r="E60" s="1133"/>
      <c r="F60" s="1133"/>
      <c r="G60" s="1133"/>
      <c r="H60" s="991"/>
      <c r="I60" s="991"/>
      <c r="J60" s="991"/>
      <c r="K60" s="991"/>
      <c r="L60" s="991"/>
      <c r="M60" s="991"/>
      <c r="N60" s="991"/>
      <c r="O60" s="991"/>
    </row>
    <row r="61" spans="1:32">
      <c r="A61" s="991"/>
      <c r="B61" s="991"/>
      <c r="C61" s="1133"/>
      <c r="D61" s="1133"/>
      <c r="E61" s="1133"/>
      <c r="F61" s="1133"/>
      <c r="G61" s="1133"/>
      <c r="H61" s="991"/>
      <c r="I61" s="991"/>
      <c r="J61" s="991"/>
      <c r="K61" s="991"/>
      <c r="L61" s="991"/>
      <c r="M61" s="991"/>
      <c r="N61" s="991"/>
      <c r="O61" s="991"/>
    </row>
    <row r="62" spans="1:32">
      <c r="A62" s="991"/>
      <c r="B62" s="991"/>
      <c r="C62" s="1133"/>
      <c r="D62" s="1133"/>
      <c r="E62" s="1133"/>
      <c r="F62" s="1133"/>
      <c r="G62" s="1133"/>
      <c r="H62" s="991"/>
      <c r="I62" s="991"/>
      <c r="J62" s="991"/>
      <c r="K62" s="991"/>
      <c r="L62" s="991"/>
      <c r="M62" s="991"/>
      <c r="N62" s="991"/>
      <c r="O62" s="991"/>
    </row>
    <row r="63" spans="1:32">
      <c r="A63" s="991"/>
      <c r="B63" s="991"/>
      <c r="C63" s="991"/>
      <c r="D63" s="991"/>
      <c r="E63" s="991"/>
      <c r="F63" s="991"/>
      <c r="G63" s="991"/>
      <c r="H63" s="991"/>
      <c r="I63" s="991"/>
      <c r="J63" s="991"/>
      <c r="K63" s="991"/>
      <c r="L63" s="991"/>
      <c r="M63" s="991"/>
      <c r="N63" s="991"/>
      <c r="O63" s="991"/>
    </row>
    <row r="64" spans="1:32">
      <c r="A64" s="991"/>
      <c r="B64" s="991"/>
      <c r="C64" s="991"/>
      <c r="D64" s="991"/>
      <c r="E64" s="991"/>
      <c r="F64" s="991"/>
      <c r="G64" s="991"/>
      <c r="H64" s="991"/>
      <c r="I64" s="991"/>
      <c r="J64" s="991"/>
      <c r="K64" s="991"/>
      <c r="L64" s="991"/>
      <c r="M64" s="991"/>
      <c r="N64" s="991"/>
      <c r="O64" s="991"/>
    </row>
    <row r="65" spans="1:15">
      <c r="A65" s="991"/>
      <c r="B65" s="991"/>
      <c r="C65" s="991"/>
      <c r="D65" s="991"/>
      <c r="E65" s="991"/>
      <c r="F65" s="991"/>
      <c r="G65" s="991"/>
      <c r="H65" s="991"/>
      <c r="I65" s="991"/>
      <c r="J65" s="991"/>
      <c r="K65" s="991"/>
      <c r="L65" s="991"/>
      <c r="M65" s="991"/>
      <c r="N65" s="991"/>
      <c r="O65" s="991"/>
    </row>
    <row r="66" spans="1:15">
      <c r="A66" s="991"/>
      <c r="B66" s="991"/>
      <c r="C66" s="991"/>
      <c r="D66" s="991"/>
      <c r="E66" s="991"/>
      <c r="F66" s="991"/>
      <c r="G66" s="991"/>
      <c r="H66" s="991"/>
      <c r="I66" s="991"/>
      <c r="J66" s="991"/>
      <c r="K66" s="991"/>
      <c r="L66" s="991"/>
      <c r="M66" s="991"/>
      <c r="N66" s="991"/>
      <c r="O66" s="991"/>
    </row>
    <row r="67" spans="1:15">
      <c r="A67" s="991"/>
      <c r="B67" s="991"/>
      <c r="C67" s="991"/>
      <c r="D67" s="991"/>
      <c r="E67" s="991"/>
      <c r="F67" s="991"/>
      <c r="G67" s="991"/>
      <c r="H67" s="991"/>
      <c r="I67" s="991"/>
      <c r="J67" s="991"/>
      <c r="K67" s="991"/>
      <c r="L67" s="991"/>
      <c r="M67" s="991"/>
      <c r="N67" s="991"/>
      <c r="O67" s="991"/>
    </row>
    <row r="68" spans="1:15">
      <c r="A68" s="991"/>
      <c r="B68" s="991"/>
      <c r="C68" s="991"/>
      <c r="D68" s="991"/>
      <c r="E68" s="991"/>
      <c r="F68" s="991"/>
      <c r="G68" s="991"/>
      <c r="H68" s="991"/>
      <c r="I68" s="991"/>
      <c r="J68" s="991"/>
      <c r="K68" s="991"/>
      <c r="L68" s="991"/>
      <c r="M68" s="991"/>
      <c r="N68" s="991"/>
      <c r="O68" s="991"/>
    </row>
    <row r="69" spans="1:15">
      <c r="A69" s="991"/>
      <c r="B69" s="991"/>
      <c r="C69" s="991"/>
      <c r="D69" s="991"/>
      <c r="E69" s="991"/>
      <c r="F69" s="991"/>
      <c r="G69" s="991"/>
      <c r="H69" s="991"/>
      <c r="I69" s="991"/>
      <c r="J69" s="991"/>
      <c r="K69" s="991"/>
      <c r="L69" s="991"/>
      <c r="M69" s="991"/>
      <c r="N69" s="991"/>
      <c r="O69" s="991"/>
    </row>
    <row r="70" spans="1:15">
      <c r="A70" s="991"/>
      <c r="B70" s="991"/>
      <c r="C70" s="991"/>
      <c r="D70" s="991"/>
      <c r="E70" s="991"/>
      <c r="F70" s="991"/>
      <c r="G70" s="991"/>
      <c r="H70" s="991"/>
      <c r="I70" s="991"/>
      <c r="J70" s="991"/>
      <c r="K70" s="991"/>
      <c r="L70" s="991"/>
      <c r="M70" s="991"/>
      <c r="N70" s="991"/>
      <c r="O70" s="991"/>
    </row>
    <row r="71" spans="1:15">
      <c r="A71" s="991"/>
      <c r="B71" s="991"/>
      <c r="C71" s="991"/>
      <c r="D71" s="991"/>
      <c r="E71" s="991"/>
      <c r="F71" s="991"/>
      <c r="G71" s="991"/>
      <c r="H71" s="991"/>
      <c r="I71" s="991"/>
      <c r="J71" s="991"/>
      <c r="K71" s="991"/>
      <c r="L71" s="991"/>
      <c r="M71" s="991"/>
      <c r="N71" s="991"/>
      <c r="O71" s="991"/>
    </row>
    <row r="72" spans="1:15">
      <c r="A72" s="991"/>
      <c r="B72" s="991"/>
      <c r="C72" s="991"/>
      <c r="D72" s="991"/>
      <c r="E72" s="991"/>
      <c r="F72" s="991"/>
      <c r="G72" s="991"/>
      <c r="H72" s="991"/>
      <c r="I72" s="991"/>
      <c r="J72" s="991"/>
      <c r="K72" s="991"/>
      <c r="L72" s="991"/>
      <c r="M72" s="991"/>
      <c r="N72" s="991"/>
      <c r="O72" s="991"/>
    </row>
    <row r="73" spans="1:15">
      <c r="A73" s="991"/>
      <c r="B73" s="991"/>
      <c r="C73" s="991"/>
      <c r="D73" s="991"/>
      <c r="E73" s="991"/>
      <c r="F73" s="991"/>
      <c r="G73" s="991"/>
      <c r="H73" s="991"/>
      <c r="I73" s="991"/>
      <c r="J73" s="991"/>
      <c r="K73" s="991"/>
      <c r="L73" s="991"/>
      <c r="M73" s="991"/>
      <c r="N73" s="991"/>
      <c r="O73" s="991"/>
    </row>
    <row r="74" spans="1:15">
      <c r="A74" s="991"/>
      <c r="B74" s="991"/>
      <c r="C74" s="991"/>
      <c r="D74" s="991"/>
      <c r="E74" s="991"/>
      <c r="F74" s="991"/>
      <c r="G74" s="991"/>
      <c r="H74" s="991"/>
      <c r="I74" s="991"/>
      <c r="J74" s="991"/>
      <c r="K74" s="991"/>
      <c r="L74" s="991"/>
      <c r="M74" s="991"/>
      <c r="N74" s="991"/>
      <c r="O74" s="991"/>
    </row>
    <row r="75" spans="1:15">
      <c r="A75" s="991"/>
      <c r="B75" s="991"/>
      <c r="C75" s="991"/>
      <c r="D75" s="991"/>
      <c r="E75" s="991"/>
      <c r="F75" s="991"/>
      <c r="G75" s="991"/>
      <c r="H75" s="991"/>
      <c r="I75" s="991"/>
      <c r="J75" s="991"/>
      <c r="K75" s="991"/>
      <c r="L75" s="991"/>
      <c r="M75" s="991"/>
      <c r="N75" s="991"/>
      <c r="O75" s="991"/>
    </row>
    <row r="76" spans="1:15">
      <c r="A76" s="991"/>
      <c r="B76" s="991"/>
      <c r="C76" s="991"/>
      <c r="D76" s="991"/>
      <c r="E76" s="991"/>
      <c r="F76" s="991"/>
      <c r="G76" s="991"/>
      <c r="H76" s="991"/>
      <c r="I76" s="991"/>
      <c r="J76" s="991"/>
      <c r="K76" s="991"/>
      <c r="L76" s="991"/>
      <c r="M76" s="991"/>
      <c r="N76" s="991"/>
      <c r="O76" s="991"/>
    </row>
    <row r="77" spans="1:15">
      <c r="A77" s="991"/>
      <c r="B77" s="991"/>
      <c r="C77" s="991"/>
      <c r="D77" s="991"/>
      <c r="E77" s="991"/>
      <c r="F77" s="991"/>
      <c r="G77" s="991"/>
      <c r="H77" s="991"/>
      <c r="I77" s="991"/>
      <c r="J77" s="991"/>
      <c r="K77" s="991"/>
      <c r="L77" s="991"/>
      <c r="M77" s="991"/>
      <c r="N77" s="991"/>
      <c r="O77" s="991"/>
    </row>
    <row r="78" spans="1:15">
      <c r="A78" s="991"/>
      <c r="B78" s="991"/>
      <c r="C78" s="991"/>
      <c r="D78" s="991"/>
      <c r="E78" s="991"/>
      <c r="F78" s="991"/>
      <c r="G78" s="991"/>
      <c r="H78" s="991"/>
      <c r="I78" s="991"/>
      <c r="J78" s="991"/>
      <c r="K78" s="991"/>
      <c r="L78" s="991"/>
      <c r="M78" s="991"/>
      <c r="N78" s="991"/>
      <c r="O78" s="991"/>
    </row>
    <row r="79" spans="1:15">
      <c r="A79" s="991"/>
      <c r="B79" s="991"/>
      <c r="C79" s="991"/>
      <c r="D79" s="991"/>
      <c r="E79" s="991"/>
      <c r="F79" s="991"/>
      <c r="G79" s="991"/>
      <c r="H79" s="991"/>
      <c r="I79" s="991"/>
      <c r="J79" s="991"/>
      <c r="K79" s="991"/>
      <c r="L79" s="991"/>
      <c r="M79" s="991"/>
      <c r="N79" s="991"/>
      <c r="O79" s="991"/>
    </row>
    <row r="80" spans="1:15">
      <c r="A80" s="991"/>
      <c r="B80" s="991"/>
      <c r="C80" s="991"/>
      <c r="D80" s="991"/>
      <c r="E80" s="991"/>
      <c r="F80" s="991"/>
      <c r="G80" s="991"/>
      <c r="H80" s="991"/>
      <c r="I80" s="991"/>
      <c r="J80" s="991"/>
      <c r="K80" s="991"/>
      <c r="L80" s="991"/>
      <c r="M80" s="991"/>
      <c r="N80" s="991"/>
      <c r="O80" s="991"/>
    </row>
    <row r="81" spans="1:15">
      <c r="A81" s="991"/>
      <c r="B81" s="991"/>
      <c r="C81" s="991"/>
      <c r="D81" s="991"/>
      <c r="E81" s="991"/>
      <c r="F81" s="991"/>
      <c r="G81" s="991"/>
      <c r="H81" s="991"/>
      <c r="I81" s="991"/>
      <c r="J81" s="991"/>
      <c r="K81" s="991"/>
      <c r="L81" s="991"/>
      <c r="M81" s="991"/>
      <c r="N81" s="991"/>
      <c r="O81" s="991"/>
    </row>
    <row r="82" spans="1:15">
      <c r="A82" s="991"/>
      <c r="B82" s="991"/>
      <c r="C82" s="991"/>
      <c r="D82" s="991"/>
      <c r="E82" s="991"/>
      <c r="F82" s="991"/>
      <c r="G82" s="991"/>
      <c r="H82" s="991"/>
      <c r="I82" s="991"/>
      <c r="J82" s="991"/>
      <c r="K82" s="991"/>
      <c r="L82" s="991"/>
      <c r="M82" s="991"/>
      <c r="N82" s="991"/>
      <c r="O82" s="991"/>
    </row>
    <row r="83" spans="1:15">
      <c r="A83" s="991"/>
      <c r="B83" s="991"/>
      <c r="C83" s="991"/>
      <c r="D83" s="991"/>
      <c r="E83" s="991"/>
      <c r="F83" s="991"/>
      <c r="G83" s="991"/>
      <c r="H83" s="991"/>
      <c r="I83" s="991"/>
      <c r="J83" s="991"/>
      <c r="K83" s="991"/>
      <c r="L83" s="991"/>
      <c r="M83" s="991"/>
      <c r="N83" s="991"/>
      <c r="O83" s="991"/>
    </row>
    <row r="84" spans="1:15">
      <c r="A84" s="991"/>
      <c r="B84" s="991"/>
      <c r="C84" s="991"/>
      <c r="D84" s="991"/>
      <c r="E84" s="991"/>
      <c r="F84" s="991"/>
      <c r="G84" s="991"/>
      <c r="H84" s="991"/>
      <c r="I84" s="991"/>
      <c r="J84" s="991"/>
      <c r="K84" s="991"/>
      <c r="L84" s="991"/>
      <c r="M84" s="991"/>
      <c r="N84" s="991"/>
      <c r="O84" s="991"/>
    </row>
    <row r="85" spans="1:15">
      <c r="A85" s="991"/>
      <c r="B85" s="991"/>
      <c r="C85" s="991"/>
      <c r="D85" s="991"/>
      <c r="E85" s="991"/>
      <c r="F85" s="991"/>
      <c r="G85" s="991"/>
      <c r="H85" s="991"/>
      <c r="I85" s="991"/>
      <c r="J85" s="991"/>
      <c r="K85" s="991"/>
      <c r="L85" s="991"/>
      <c r="M85" s="991"/>
      <c r="N85" s="991"/>
      <c r="O85" s="991"/>
    </row>
    <row r="86" spans="1:15">
      <c r="A86" s="991"/>
      <c r="B86" s="991"/>
      <c r="C86" s="991"/>
      <c r="D86" s="991"/>
      <c r="E86" s="991"/>
      <c r="F86" s="991"/>
      <c r="G86" s="991"/>
      <c r="H86" s="991"/>
      <c r="I86" s="991"/>
      <c r="J86" s="991"/>
      <c r="K86" s="991"/>
      <c r="L86" s="991"/>
      <c r="M86" s="991"/>
      <c r="N86" s="991"/>
      <c r="O86" s="991"/>
    </row>
    <row r="87" spans="1:15">
      <c r="A87" s="991"/>
      <c r="B87" s="991"/>
      <c r="C87" s="991"/>
      <c r="D87" s="991"/>
      <c r="E87" s="991"/>
      <c r="F87" s="991"/>
      <c r="G87" s="991"/>
      <c r="H87" s="991"/>
      <c r="I87" s="991"/>
      <c r="J87" s="991"/>
      <c r="K87" s="991"/>
      <c r="L87" s="991"/>
      <c r="M87" s="991"/>
      <c r="N87" s="991"/>
      <c r="O87" s="991"/>
    </row>
    <row r="88" spans="1:15">
      <c r="A88" s="991"/>
      <c r="B88" s="991"/>
      <c r="C88" s="991"/>
      <c r="D88" s="991"/>
      <c r="E88" s="991"/>
      <c r="F88" s="991"/>
      <c r="G88" s="991"/>
      <c r="H88" s="991"/>
      <c r="I88" s="991"/>
      <c r="J88" s="991"/>
      <c r="K88" s="991"/>
      <c r="L88" s="991"/>
      <c r="M88" s="991"/>
      <c r="N88" s="991"/>
      <c r="O88" s="991"/>
    </row>
    <row r="89" spans="1:15">
      <c r="A89" s="991"/>
      <c r="B89" s="991"/>
      <c r="C89" s="991"/>
      <c r="D89" s="991"/>
      <c r="E89" s="991"/>
      <c r="F89" s="991"/>
      <c r="G89" s="991"/>
      <c r="H89" s="991"/>
      <c r="I89" s="991"/>
      <c r="J89" s="991"/>
      <c r="K89" s="991"/>
      <c r="L89" s="991"/>
      <c r="M89" s="991"/>
      <c r="N89" s="991"/>
      <c r="O89" s="991"/>
    </row>
    <row r="90" spans="1:15">
      <c r="A90" s="991"/>
      <c r="B90" s="991"/>
      <c r="C90" s="991"/>
      <c r="D90" s="991"/>
      <c r="E90" s="991"/>
      <c r="F90" s="991"/>
      <c r="G90" s="991"/>
      <c r="H90" s="991"/>
      <c r="I90" s="991"/>
      <c r="J90" s="991"/>
      <c r="K90" s="991"/>
      <c r="L90" s="991"/>
      <c r="M90" s="991"/>
      <c r="N90" s="991"/>
      <c r="O90" s="991"/>
    </row>
    <row r="91" spans="1:15">
      <c r="A91" s="991"/>
      <c r="B91" s="991"/>
      <c r="C91" s="991"/>
      <c r="D91" s="991"/>
      <c r="E91" s="991"/>
      <c r="F91" s="991"/>
      <c r="G91" s="991"/>
      <c r="H91" s="991"/>
      <c r="I91" s="991"/>
      <c r="J91" s="991"/>
      <c r="K91" s="991"/>
      <c r="L91" s="991"/>
      <c r="M91" s="991"/>
      <c r="N91" s="991"/>
      <c r="O91" s="991"/>
    </row>
    <row r="92" spans="1:15">
      <c r="A92" s="991"/>
      <c r="B92" s="991"/>
      <c r="C92" s="991"/>
      <c r="D92" s="991"/>
      <c r="E92" s="991"/>
      <c r="F92" s="991"/>
      <c r="G92" s="991"/>
      <c r="H92" s="991"/>
      <c r="I92" s="991"/>
      <c r="J92" s="991"/>
      <c r="K92" s="991"/>
      <c r="L92" s="991"/>
      <c r="M92" s="991"/>
      <c r="N92" s="991"/>
      <c r="O92" s="991"/>
    </row>
    <row r="93" spans="1:15">
      <c r="A93" s="991"/>
      <c r="B93" s="991"/>
      <c r="C93" s="991"/>
      <c r="D93" s="991"/>
      <c r="E93" s="991"/>
      <c r="F93" s="991"/>
      <c r="G93" s="991"/>
      <c r="H93" s="991"/>
      <c r="I93" s="991"/>
      <c r="J93" s="991"/>
      <c r="K93" s="991"/>
      <c r="L93" s="991"/>
      <c r="M93" s="991"/>
      <c r="N93" s="991"/>
      <c r="O93" s="991"/>
    </row>
    <row r="94" spans="1:15">
      <c r="A94" s="991"/>
      <c r="B94" s="991"/>
      <c r="C94" s="991"/>
      <c r="D94" s="991"/>
      <c r="E94" s="991"/>
      <c r="F94" s="991"/>
      <c r="G94" s="991"/>
      <c r="H94" s="991"/>
      <c r="I94" s="991"/>
      <c r="J94" s="991"/>
      <c r="K94" s="991"/>
      <c r="L94" s="991"/>
      <c r="M94" s="991"/>
      <c r="N94" s="991"/>
      <c r="O94" s="991"/>
    </row>
    <row r="95" spans="1:15">
      <c r="A95" s="991"/>
      <c r="B95" s="991"/>
      <c r="C95" s="991"/>
      <c r="D95" s="991"/>
      <c r="E95" s="991"/>
      <c r="F95" s="991"/>
      <c r="G95" s="991"/>
      <c r="H95" s="991"/>
      <c r="I95" s="991"/>
      <c r="J95" s="991"/>
      <c r="K95" s="991"/>
      <c r="L95" s="991"/>
      <c r="M95" s="991"/>
      <c r="N95" s="991"/>
      <c r="O95" s="991"/>
    </row>
    <row r="96" spans="1:15">
      <c r="A96" s="991"/>
      <c r="B96" s="991"/>
      <c r="C96" s="991"/>
      <c r="D96" s="991"/>
      <c r="E96" s="991"/>
      <c r="F96" s="991"/>
      <c r="G96" s="991"/>
      <c r="H96" s="991"/>
      <c r="I96" s="991"/>
      <c r="J96" s="991"/>
      <c r="K96" s="991"/>
      <c r="L96" s="991"/>
      <c r="M96" s="991"/>
      <c r="N96" s="991"/>
      <c r="O96" s="991"/>
    </row>
    <row r="97" spans="1:15">
      <c r="A97" s="991"/>
      <c r="B97" s="991"/>
      <c r="C97" s="991"/>
      <c r="D97" s="991"/>
      <c r="E97" s="991"/>
      <c r="F97" s="991"/>
      <c r="G97" s="991"/>
      <c r="H97" s="991"/>
      <c r="I97" s="991"/>
      <c r="J97" s="991"/>
      <c r="K97" s="991"/>
      <c r="L97" s="991"/>
      <c r="M97" s="991"/>
      <c r="N97" s="991"/>
      <c r="O97" s="991"/>
    </row>
    <row r="98" spans="1:15">
      <c r="A98" s="991"/>
      <c r="B98" s="991"/>
      <c r="C98" s="991"/>
      <c r="D98" s="991"/>
      <c r="E98" s="991"/>
      <c r="F98" s="991"/>
      <c r="G98" s="991"/>
      <c r="H98" s="991"/>
      <c r="I98" s="991"/>
      <c r="J98" s="991"/>
      <c r="K98" s="991"/>
      <c r="L98" s="991"/>
      <c r="M98" s="991"/>
      <c r="N98" s="991"/>
      <c r="O98" s="991"/>
    </row>
    <row r="99" spans="1:15">
      <c r="A99" s="991"/>
      <c r="B99" s="991"/>
      <c r="C99" s="991"/>
      <c r="D99" s="991"/>
      <c r="E99" s="991"/>
      <c r="F99" s="991"/>
      <c r="G99" s="991"/>
      <c r="H99" s="991"/>
      <c r="I99" s="991"/>
      <c r="J99" s="991"/>
      <c r="K99" s="991"/>
      <c r="L99" s="991"/>
      <c r="M99" s="991"/>
      <c r="N99" s="991"/>
      <c r="O99" s="991"/>
    </row>
    <row r="100" spans="1:15">
      <c r="A100" s="991"/>
      <c r="B100" s="991"/>
      <c r="C100" s="991"/>
      <c r="D100" s="991"/>
      <c r="E100" s="991"/>
      <c r="F100" s="991"/>
      <c r="G100" s="991"/>
      <c r="H100" s="991"/>
      <c r="I100" s="991"/>
      <c r="J100" s="991"/>
      <c r="K100" s="991"/>
      <c r="L100" s="991"/>
      <c r="M100" s="991"/>
      <c r="N100" s="991"/>
      <c r="O100" s="991"/>
    </row>
    <row r="101" spans="1:15">
      <c r="A101" s="991"/>
      <c r="B101" s="991"/>
      <c r="C101" s="991"/>
      <c r="D101" s="991"/>
      <c r="E101" s="991"/>
      <c r="F101" s="991"/>
      <c r="G101" s="991"/>
      <c r="H101" s="991"/>
      <c r="I101" s="991"/>
      <c r="J101" s="991"/>
      <c r="K101" s="991"/>
      <c r="L101" s="991"/>
      <c r="M101" s="991"/>
      <c r="N101" s="991"/>
      <c r="O101" s="991"/>
    </row>
    <row r="102" spans="1:15">
      <c r="A102" s="991"/>
      <c r="B102" s="991"/>
      <c r="C102" s="991"/>
      <c r="D102" s="991"/>
      <c r="E102" s="991"/>
      <c r="F102" s="991"/>
      <c r="G102" s="991"/>
      <c r="H102" s="991"/>
      <c r="I102" s="991"/>
      <c r="J102" s="991"/>
      <c r="K102" s="991"/>
      <c r="L102" s="991"/>
      <c r="M102" s="991"/>
      <c r="N102" s="991"/>
      <c r="O102" s="991"/>
    </row>
    <row r="103" spans="1:15">
      <c r="A103" s="991"/>
      <c r="B103" s="991"/>
      <c r="C103" s="991"/>
      <c r="D103" s="991"/>
      <c r="E103" s="991"/>
      <c r="F103" s="991"/>
      <c r="G103" s="991"/>
      <c r="H103" s="991"/>
      <c r="I103" s="991"/>
      <c r="J103" s="991"/>
      <c r="K103" s="991"/>
      <c r="L103" s="991"/>
      <c r="M103" s="991"/>
      <c r="N103" s="991"/>
      <c r="O103" s="991"/>
    </row>
    <row r="104" spans="1:15">
      <c r="A104" s="991"/>
      <c r="B104" s="991"/>
      <c r="C104" s="991"/>
      <c r="D104" s="991"/>
      <c r="E104" s="991"/>
      <c r="F104" s="991"/>
      <c r="G104" s="991"/>
      <c r="H104" s="991"/>
      <c r="I104" s="991"/>
      <c r="J104" s="991"/>
      <c r="K104" s="991"/>
      <c r="L104" s="991"/>
      <c r="M104" s="991"/>
      <c r="N104" s="991"/>
      <c r="O104" s="991"/>
    </row>
    <row r="105" spans="1:15">
      <c r="A105" s="991"/>
      <c r="B105" s="991"/>
      <c r="C105" s="991"/>
      <c r="D105" s="991"/>
      <c r="E105" s="991"/>
      <c r="F105" s="991"/>
      <c r="G105" s="991"/>
      <c r="H105" s="991"/>
      <c r="I105" s="991"/>
      <c r="J105" s="991"/>
      <c r="K105" s="991"/>
      <c r="L105" s="991"/>
      <c r="M105" s="991"/>
      <c r="N105" s="991"/>
      <c r="O105" s="991"/>
    </row>
    <row r="106" spans="1:15">
      <c r="A106" s="991"/>
      <c r="B106" s="991"/>
      <c r="C106" s="991"/>
      <c r="D106" s="991"/>
      <c r="E106" s="991"/>
      <c r="F106" s="991"/>
      <c r="G106" s="991"/>
      <c r="H106" s="991"/>
      <c r="I106" s="991"/>
      <c r="J106" s="991"/>
      <c r="K106" s="991"/>
      <c r="L106" s="991"/>
      <c r="M106" s="991"/>
      <c r="N106" s="991"/>
      <c r="O106" s="991"/>
    </row>
    <row r="107" spans="1:15">
      <c r="A107" s="991"/>
      <c r="B107" s="991"/>
      <c r="C107" s="991"/>
      <c r="D107" s="991"/>
      <c r="E107" s="991"/>
      <c r="F107" s="991"/>
      <c r="G107" s="991"/>
      <c r="H107" s="991"/>
      <c r="I107" s="991"/>
      <c r="J107" s="991"/>
      <c r="K107" s="991"/>
      <c r="L107" s="991"/>
      <c r="M107" s="991"/>
      <c r="N107" s="991"/>
      <c r="O107" s="991"/>
    </row>
    <row r="108" spans="1:15">
      <c r="A108" s="991"/>
      <c r="B108" s="991"/>
      <c r="C108" s="991"/>
      <c r="D108" s="991"/>
      <c r="E108" s="991"/>
      <c r="F108" s="991"/>
      <c r="G108" s="991"/>
      <c r="H108" s="991"/>
      <c r="I108" s="991"/>
      <c r="J108" s="991"/>
      <c r="K108" s="991"/>
      <c r="L108" s="991"/>
      <c r="M108" s="991"/>
      <c r="N108" s="991"/>
      <c r="O108" s="991"/>
    </row>
    <row r="109" spans="1:15">
      <c r="A109" s="991"/>
      <c r="B109" s="991"/>
      <c r="C109" s="991"/>
      <c r="D109" s="991"/>
      <c r="E109" s="991"/>
      <c r="F109" s="991"/>
      <c r="G109" s="991"/>
      <c r="H109" s="991"/>
      <c r="I109" s="991"/>
      <c r="J109" s="991"/>
      <c r="K109" s="991"/>
      <c r="L109" s="991"/>
      <c r="M109" s="991"/>
      <c r="N109" s="991"/>
      <c r="O109" s="991"/>
    </row>
    <row r="110" spans="1:15">
      <c r="A110" s="991"/>
      <c r="B110" s="991"/>
      <c r="C110" s="991"/>
      <c r="D110" s="991"/>
      <c r="E110" s="991"/>
      <c r="F110" s="991"/>
      <c r="G110" s="991"/>
      <c r="H110" s="991"/>
      <c r="I110" s="991"/>
      <c r="J110" s="991"/>
      <c r="K110" s="991"/>
      <c r="L110" s="991"/>
      <c r="M110" s="991"/>
      <c r="N110" s="991"/>
      <c r="O110" s="991"/>
    </row>
    <row r="111" spans="1:15">
      <c r="A111" s="991"/>
      <c r="B111" s="991"/>
      <c r="C111" s="991"/>
      <c r="D111" s="991"/>
      <c r="E111" s="991"/>
      <c r="F111" s="991"/>
      <c r="G111" s="991"/>
      <c r="H111" s="991"/>
      <c r="I111" s="991"/>
      <c r="J111" s="991"/>
      <c r="K111" s="991"/>
      <c r="L111" s="991"/>
      <c r="M111" s="991"/>
      <c r="N111" s="991"/>
      <c r="O111" s="991"/>
    </row>
    <row r="112" spans="1:15">
      <c r="A112" s="991"/>
      <c r="B112" s="991"/>
      <c r="C112" s="991"/>
      <c r="D112" s="991"/>
      <c r="E112" s="991"/>
      <c r="F112" s="991"/>
      <c r="G112" s="991"/>
      <c r="H112" s="991"/>
      <c r="I112" s="991"/>
      <c r="J112" s="991"/>
      <c r="K112" s="991"/>
      <c r="L112" s="991"/>
      <c r="M112" s="991"/>
      <c r="N112" s="991"/>
      <c r="O112" s="991"/>
    </row>
    <row r="113" spans="1:15">
      <c r="A113" s="991"/>
      <c r="B113" s="991"/>
      <c r="C113" s="991"/>
      <c r="D113" s="991"/>
      <c r="E113" s="991"/>
      <c r="F113" s="991"/>
      <c r="G113" s="991"/>
      <c r="H113" s="991"/>
      <c r="I113" s="991"/>
      <c r="J113" s="991"/>
      <c r="K113" s="991"/>
      <c r="L113" s="991"/>
      <c r="M113" s="991"/>
      <c r="N113" s="991"/>
      <c r="O113" s="991"/>
    </row>
    <row r="114" spans="1:15">
      <c r="A114" s="991"/>
      <c r="B114" s="991"/>
      <c r="C114" s="991"/>
      <c r="D114" s="991"/>
      <c r="E114" s="991"/>
      <c r="F114" s="991"/>
      <c r="G114" s="991"/>
      <c r="H114" s="991"/>
      <c r="I114" s="991"/>
      <c r="J114" s="991"/>
      <c r="K114" s="991"/>
      <c r="L114" s="991"/>
      <c r="M114" s="991"/>
      <c r="N114" s="991"/>
      <c r="O114" s="991"/>
    </row>
    <row r="115" spans="1:15">
      <c r="A115" s="991"/>
      <c r="B115" s="991"/>
      <c r="C115" s="991"/>
      <c r="D115" s="991"/>
      <c r="E115" s="991"/>
      <c r="F115" s="991"/>
      <c r="G115" s="991"/>
      <c r="H115" s="991"/>
      <c r="I115" s="991"/>
      <c r="J115" s="991"/>
      <c r="K115" s="991"/>
      <c r="L115" s="991"/>
      <c r="M115" s="991"/>
      <c r="N115" s="991"/>
      <c r="O115" s="991"/>
    </row>
    <row r="116" spans="1:15">
      <c r="A116" s="991"/>
      <c r="B116" s="991"/>
      <c r="C116" s="991"/>
      <c r="D116" s="991"/>
      <c r="E116" s="991"/>
      <c r="F116" s="991"/>
      <c r="G116" s="991"/>
      <c r="H116" s="991"/>
      <c r="I116" s="991"/>
      <c r="J116" s="991"/>
      <c r="K116" s="991"/>
      <c r="L116" s="991"/>
      <c r="M116" s="991"/>
      <c r="N116" s="991"/>
      <c r="O116" s="991"/>
    </row>
    <row r="117" spans="1:15">
      <c r="A117" s="991"/>
      <c r="B117" s="991"/>
      <c r="C117" s="991"/>
      <c r="D117" s="991"/>
      <c r="E117" s="991"/>
      <c r="F117" s="991"/>
      <c r="G117" s="991"/>
      <c r="H117" s="991"/>
      <c r="I117" s="991"/>
      <c r="J117" s="991"/>
      <c r="K117" s="991"/>
      <c r="L117" s="991"/>
      <c r="M117" s="991"/>
      <c r="N117" s="991"/>
      <c r="O117" s="991"/>
    </row>
    <row r="118" spans="1:15">
      <c r="A118" s="991"/>
      <c r="B118" s="991"/>
      <c r="C118" s="991"/>
      <c r="D118" s="991"/>
      <c r="E118" s="991"/>
      <c r="F118" s="991"/>
      <c r="G118" s="991"/>
      <c r="H118" s="991"/>
      <c r="I118" s="991"/>
      <c r="J118" s="991"/>
      <c r="K118" s="991"/>
      <c r="L118" s="991"/>
      <c r="M118" s="991"/>
      <c r="N118" s="991"/>
      <c r="O118" s="991"/>
    </row>
    <row r="119" spans="1:15">
      <c r="A119" s="991"/>
      <c r="B119" s="991"/>
      <c r="C119" s="991"/>
      <c r="D119" s="991"/>
      <c r="E119" s="991"/>
      <c r="F119" s="991"/>
      <c r="G119" s="991"/>
      <c r="H119" s="991"/>
      <c r="I119" s="991"/>
      <c r="J119" s="991"/>
      <c r="K119" s="991"/>
      <c r="L119" s="991"/>
      <c r="M119" s="991"/>
      <c r="N119" s="991"/>
      <c r="O119" s="991"/>
    </row>
    <row r="120" spans="1:15">
      <c r="A120" s="991"/>
      <c r="B120" s="991"/>
      <c r="C120" s="991"/>
      <c r="D120" s="991"/>
      <c r="E120" s="991"/>
      <c r="F120" s="991"/>
      <c r="G120" s="991"/>
      <c r="H120" s="991"/>
      <c r="I120" s="991"/>
      <c r="J120" s="991"/>
      <c r="K120" s="991"/>
      <c r="L120" s="991"/>
      <c r="M120" s="991"/>
      <c r="N120" s="991"/>
      <c r="O120" s="991"/>
    </row>
    <row r="121" spans="1:15">
      <c r="A121" s="991"/>
      <c r="B121" s="991"/>
      <c r="C121" s="991"/>
      <c r="D121" s="991"/>
      <c r="E121" s="991"/>
      <c r="F121" s="991"/>
      <c r="G121" s="991"/>
      <c r="H121" s="991"/>
      <c r="I121" s="991"/>
      <c r="J121" s="991"/>
      <c r="K121" s="991"/>
      <c r="L121" s="991"/>
      <c r="M121" s="991"/>
      <c r="N121" s="991"/>
      <c r="O121" s="991"/>
    </row>
    <row r="122" spans="1:15">
      <c r="A122" s="991"/>
      <c r="B122" s="991"/>
      <c r="C122" s="991"/>
      <c r="D122" s="991"/>
      <c r="E122" s="991"/>
      <c r="F122" s="991"/>
      <c r="G122" s="991"/>
      <c r="H122" s="991"/>
      <c r="I122" s="991"/>
      <c r="J122" s="991"/>
      <c r="K122" s="991"/>
      <c r="L122" s="991"/>
      <c r="M122" s="991"/>
      <c r="N122" s="991"/>
      <c r="O122" s="991"/>
    </row>
    <row r="123" spans="1:15">
      <c r="A123" s="991"/>
      <c r="B123" s="991"/>
      <c r="C123" s="991"/>
      <c r="D123" s="991"/>
      <c r="E123" s="991"/>
      <c r="F123" s="991"/>
      <c r="G123" s="991"/>
      <c r="H123" s="991"/>
      <c r="I123" s="991"/>
      <c r="J123" s="991"/>
      <c r="K123" s="991"/>
      <c r="L123" s="991"/>
      <c r="M123" s="991"/>
      <c r="N123" s="991"/>
      <c r="O123" s="991"/>
    </row>
    <row r="124" spans="1:15">
      <c r="A124" s="991"/>
      <c r="B124" s="991"/>
      <c r="C124" s="991"/>
      <c r="D124" s="991"/>
      <c r="E124" s="991"/>
      <c r="F124" s="991"/>
      <c r="G124" s="991"/>
      <c r="H124" s="991"/>
      <c r="I124" s="991"/>
      <c r="J124" s="991"/>
      <c r="K124" s="991"/>
      <c r="L124" s="991"/>
      <c r="M124" s="991"/>
      <c r="N124" s="991"/>
      <c r="O124" s="991"/>
    </row>
    <row r="125" spans="1:15">
      <c r="A125" s="991"/>
      <c r="B125" s="991"/>
      <c r="C125" s="991"/>
      <c r="D125" s="991"/>
      <c r="E125" s="991"/>
      <c r="F125" s="991"/>
      <c r="G125" s="991"/>
      <c r="H125" s="991"/>
      <c r="I125" s="991"/>
      <c r="J125" s="991"/>
      <c r="K125" s="991"/>
      <c r="L125" s="991"/>
      <c r="M125" s="991"/>
      <c r="N125" s="991"/>
      <c r="O125" s="991"/>
    </row>
    <row r="126" spans="1:15">
      <c r="A126" s="991"/>
      <c r="B126" s="991"/>
      <c r="C126" s="991"/>
      <c r="D126" s="991"/>
      <c r="E126" s="991"/>
      <c r="F126" s="991"/>
      <c r="G126" s="991"/>
      <c r="H126" s="991"/>
      <c r="I126" s="991"/>
      <c r="J126" s="991"/>
      <c r="K126" s="991"/>
      <c r="L126" s="991"/>
      <c r="M126" s="991"/>
      <c r="N126" s="991"/>
      <c r="O126" s="991"/>
    </row>
    <row r="127" spans="1:15">
      <c r="A127" s="991"/>
      <c r="B127" s="991"/>
      <c r="C127" s="991"/>
      <c r="D127" s="991"/>
      <c r="E127" s="991"/>
      <c r="F127" s="991"/>
      <c r="G127" s="991"/>
      <c r="H127" s="991"/>
      <c r="I127" s="991"/>
      <c r="J127" s="991"/>
      <c r="K127" s="991"/>
      <c r="L127" s="991"/>
      <c r="M127" s="991"/>
      <c r="N127" s="991"/>
      <c r="O127" s="991"/>
    </row>
    <row r="128" spans="1:15">
      <c r="A128" s="991"/>
      <c r="B128" s="991"/>
      <c r="C128" s="991"/>
      <c r="D128" s="991"/>
      <c r="E128" s="991"/>
      <c r="F128" s="991"/>
      <c r="G128" s="991"/>
      <c r="H128" s="991"/>
      <c r="I128" s="991"/>
      <c r="J128" s="991"/>
      <c r="K128" s="991"/>
      <c r="L128" s="991"/>
      <c r="M128" s="991"/>
      <c r="N128" s="991"/>
      <c r="O128" s="991"/>
    </row>
    <row r="129" spans="1:15">
      <c r="A129" s="991"/>
      <c r="B129" s="991"/>
      <c r="C129" s="991"/>
      <c r="D129" s="991"/>
      <c r="E129" s="991"/>
      <c r="F129" s="991"/>
      <c r="G129" s="991"/>
      <c r="H129" s="991"/>
      <c r="I129" s="991"/>
      <c r="J129" s="991"/>
      <c r="K129" s="991"/>
      <c r="L129" s="991"/>
      <c r="M129" s="991"/>
      <c r="N129" s="991"/>
      <c r="O129" s="991"/>
    </row>
    <row r="130" spans="1:15">
      <c r="A130" s="991"/>
      <c r="B130" s="991"/>
      <c r="C130" s="991"/>
      <c r="D130" s="991"/>
      <c r="E130" s="991"/>
      <c r="F130" s="991"/>
      <c r="G130" s="991"/>
      <c r="H130" s="991"/>
      <c r="I130" s="991"/>
      <c r="J130" s="991"/>
      <c r="K130" s="991"/>
      <c r="L130" s="991"/>
      <c r="M130" s="991"/>
      <c r="N130" s="991"/>
      <c r="O130" s="991"/>
    </row>
    <row r="131" spans="1:15">
      <c r="A131" s="991"/>
      <c r="B131" s="991"/>
      <c r="C131" s="991"/>
      <c r="D131" s="991"/>
      <c r="E131" s="991"/>
      <c r="F131" s="991"/>
      <c r="G131" s="991"/>
      <c r="H131" s="991"/>
      <c r="I131" s="991"/>
      <c r="J131" s="991"/>
      <c r="K131" s="991"/>
      <c r="L131" s="991"/>
      <c r="M131" s="991"/>
      <c r="N131" s="991"/>
      <c r="O131" s="991"/>
    </row>
    <row r="132" spans="1:15">
      <c r="A132" s="991"/>
      <c r="B132" s="991"/>
      <c r="C132" s="991"/>
      <c r="D132" s="991"/>
      <c r="E132" s="991"/>
      <c r="F132" s="991"/>
      <c r="G132" s="991"/>
      <c r="H132" s="991"/>
      <c r="I132" s="991"/>
      <c r="J132" s="991"/>
      <c r="K132" s="991"/>
      <c r="L132" s="991"/>
      <c r="M132" s="991"/>
      <c r="N132" s="991"/>
      <c r="O132" s="991"/>
    </row>
    <row r="133" spans="1:15">
      <c r="A133" s="991"/>
      <c r="B133" s="991"/>
      <c r="C133" s="991"/>
      <c r="D133" s="991"/>
      <c r="E133" s="991"/>
      <c r="F133" s="991"/>
      <c r="G133" s="991"/>
      <c r="H133" s="991"/>
      <c r="I133" s="991"/>
      <c r="J133" s="991"/>
      <c r="K133" s="991"/>
      <c r="L133" s="991"/>
      <c r="M133" s="991"/>
      <c r="N133" s="991"/>
      <c r="O133" s="991"/>
    </row>
    <row r="134" spans="1:15">
      <c r="A134" s="991"/>
      <c r="B134" s="991"/>
      <c r="C134" s="991"/>
      <c r="D134" s="991"/>
      <c r="E134" s="991"/>
      <c r="F134" s="991"/>
      <c r="G134" s="991"/>
      <c r="H134" s="991"/>
      <c r="I134" s="991"/>
      <c r="J134" s="991"/>
      <c r="K134" s="991"/>
      <c r="L134" s="991"/>
      <c r="M134" s="991"/>
      <c r="N134" s="991"/>
      <c r="O134" s="991"/>
    </row>
    <row r="135" spans="1:15">
      <c r="A135" s="991"/>
      <c r="B135" s="991"/>
      <c r="C135" s="991"/>
      <c r="D135" s="991"/>
      <c r="E135" s="991"/>
      <c r="F135" s="991"/>
      <c r="G135" s="991"/>
      <c r="H135" s="991"/>
      <c r="I135" s="991"/>
      <c r="J135" s="991"/>
      <c r="K135" s="991"/>
      <c r="L135" s="991"/>
      <c r="M135" s="991"/>
      <c r="N135" s="991"/>
      <c r="O135" s="991"/>
    </row>
    <row r="136" spans="1:15">
      <c r="A136" s="991"/>
      <c r="B136" s="991"/>
      <c r="C136" s="991"/>
      <c r="D136" s="991"/>
      <c r="E136" s="991"/>
      <c r="F136" s="991"/>
      <c r="G136" s="991"/>
      <c r="H136" s="991"/>
      <c r="I136" s="991"/>
      <c r="J136" s="991"/>
      <c r="K136" s="991"/>
      <c r="L136" s="991"/>
      <c r="M136" s="991"/>
      <c r="N136" s="991"/>
      <c r="O136" s="991"/>
    </row>
    <row r="137" spans="1:15">
      <c r="A137" s="991"/>
      <c r="B137" s="991"/>
      <c r="C137" s="991"/>
      <c r="D137" s="991"/>
      <c r="E137" s="991"/>
      <c r="F137" s="991"/>
      <c r="G137" s="991"/>
      <c r="H137" s="991"/>
      <c r="I137" s="991"/>
      <c r="J137" s="991"/>
      <c r="K137" s="991"/>
      <c r="L137" s="991"/>
      <c r="M137" s="991"/>
      <c r="N137" s="991"/>
      <c r="O137" s="991"/>
    </row>
    <row r="138" spans="1:15">
      <c r="A138" s="991"/>
      <c r="B138" s="991"/>
      <c r="C138" s="991"/>
      <c r="D138" s="991"/>
      <c r="E138" s="991"/>
      <c r="F138" s="991"/>
      <c r="G138" s="991"/>
      <c r="H138" s="991"/>
      <c r="I138" s="991"/>
      <c r="J138" s="991"/>
      <c r="K138" s="991"/>
      <c r="L138" s="991"/>
      <c r="M138" s="991"/>
      <c r="N138" s="991"/>
      <c r="O138" s="991"/>
    </row>
    <row r="139" spans="1:15">
      <c r="A139" s="991"/>
      <c r="B139" s="991"/>
      <c r="C139" s="991"/>
      <c r="D139" s="991"/>
      <c r="E139" s="991"/>
      <c r="F139" s="991"/>
      <c r="G139" s="991"/>
      <c r="H139" s="991"/>
      <c r="I139" s="991"/>
      <c r="J139" s="991"/>
      <c r="K139" s="991"/>
      <c r="L139" s="991"/>
      <c r="M139" s="991"/>
      <c r="N139" s="991"/>
      <c r="O139" s="991"/>
    </row>
    <row r="140" spans="1:15">
      <c r="A140" s="991"/>
      <c r="B140" s="991"/>
      <c r="C140" s="991"/>
      <c r="D140" s="991"/>
      <c r="E140" s="991"/>
      <c r="F140" s="991"/>
      <c r="G140" s="991"/>
      <c r="H140" s="991"/>
      <c r="I140" s="991"/>
      <c r="J140" s="991"/>
      <c r="K140" s="991"/>
      <c r="L140" s="991"/>
      <c r="M140" s="991"/>
      <c r="N140" s="991"/>
      <c r="O140" s="991"/>
    </row>
    <row r="141" spans="1:15">
      <c r="A141" s="991"/>
      <c r="B141" s="991"/>
      <c r="C141" s="991"/>
      <c r="D141" s="991"/>
      <c r="E141" s="991"/>
      <c r="F141" s="991"/>
      <c r="G141" s="991"/>
      <c r="H141" s="991"/>
      <c r="I141" s="991"/>
      <c r="J141" s="991"/>
      <c r="K141" s="991"/>
      <c r="L141" s="991"/>
      <c r="M141" s="991"/>
      <c r="N141" s="991"/>
      <c r="O141" s="991"/>
    </row>
    <row r="142" spans="1:15">
      <c r="A142" s="991"/>
      <c r="B142" s="991"/>
      <c r="C142" s="991"/>
      <c r="D142" s="991"/>
      <c r="E142" s="991"/>
      <c r="F142" s="991"/>
      <c r="G142" s="991"/>
      <c r="H142" s="991"/>
      <c r="I142" s="991"/>
      <c r="J142" s="991"/>
      <c r="K142" s="991"/>
      <c r="L142" s="991"/>
      <c r="M142" s="991"/>
      <c r="N142" s="991"/>
      <c r="O142" s="991"/>
    </row>
    <row r="143" spans="1:15">
      <c r="A143" s="991"/>
      <c r="B143" s="991"/>
      <c r="C143" s="991"/>
      <c r="D143" s="991"/>
      <c r="E143" s="991"/>
      <c r="F143" s="991"/>
      <c r="G143" s="991"/>
      <c r="H143" s="991"/>
      <c r="I143" s="991"/>
      <c r="J143" s="991"/>
      <c r="K143" s="991"/>
      <c r="L143" s="991"/>
      <c r="M143" s="991"/>
      <c r="N143" s="991"/>
      <c r="O143" s="991"/>
    </row>
    <row r="144" spans="1:15">
      <c r="A144" s="991"/>
      <c r="B144" s="991"/>
      <c r="C144" s="991"/>
      <c r="D144" s="991"/>
      <c r="E144" s="991"/>
      <c r="F144" s="991"/>
      <c r="G144" s="991"/>
      <c r="H144" s="991"/>
      <c r="I144" s="991"/>
      <c r="J144" s="991"/>
      <c r="K144" s="991"/>
      <c r="L144" s="991"/>
      <c r="M144" s="991"/>
      <c r="N144" s="991"/>
      <c r="O144" s="991"/>
    </row>
    <row r="145" spans="1:15">
      <c r="A145" s="991"/>
      <c r="B145" s="991"/>
      <c r="C145" s="991"/>
      <c r="D145" s="991"/>
      <c r="E145" s="991"/>
      <c r="F145" s="991"/>
      <c r="G145" s="991"/>
      <c r="H145" s="991"/>
      <c r="I145" s="991"/>
      <c r="J145" s="991"/>
      <c r="K145" s="991"/>
      <c r="L145" s="991"/>
      <c r="M145" s="991"/>
      <c r="N145" s="991"/>
      <c r="O145" s="991"/>
    </row>
    <row r="146" spans="1:15">
      <c r="A146" s="991"/>
      <c r="B146" s="991"/>
      <c r="C146" s="991"/>
      <c r="D146" s="991"/>
      <c r="E146" s="991"/>
      <c r="F146" s="991"/>
      <c r="G146" s="991"/>
      <c r="H146" s="991"/>
      <c r="I146" s="991"/>
      <c r="J146" s="991"/>
      <c r="K146" s="991"/>
      <c r="L146" s="991"/>
      <c r="M146" s="991"/>
      <c r="N146" s="991"/>
      <c r="O146" s="991"/>
    </row>
    <row r="147" spans="1:15">
      <c r="A147" s="991"/>
      <c r="B147" s="991"/>
      <c r="C147" s="991"/>
      <c r="D147" s="991"/>
      <c r="E147" s="991"/>
      <c r="F147" s="991"/>
      <c r="G147" s="991"/>
      <c r="H147" s="991"/>
      <c r="I147" s="991"/>
      <c r="J147" s="991"/>
      <c r="K147" s="991"/>
      <c r="L147" s="991"/>
      <c r="M147" s="991"/>
      <c r="N147" s="991"/>
      <c r="O147" s="991"/>
    </row>
    <row r="148" spans="1:15">
      <c r="A148" s="991"/>
      <c r="B148" s="991"/>
      <c r="C148" s="991"/>
      <c r="D148" s="991"/>
      <c r="E148" s="991"/>
      <c r="F148" s="991"/>
      <c r="G148" s="991"/>
      <c r="H148" s="991"/>
      <c r="I148" s="991"/>
      <c r="J148" s="991"/>
      <c r="K148" s="991"/>
      <c r="L148" s="991"/>
      <c r="M148" s="991"/>
      <c r="N148" s="991"/>
      <c r="O148" s="991"/>
    </row>
    <row r="149" spans="1:15">
      <c r="A149" s="991"/>
      <c r="B149" s="991"/>
      <c r="C149" s="991"/>
      <c r="D149" s="991"/>
      <c r="E149" s="991"/>
      <c r="F149" s="991"/>
      <c r="G149" s="991"/>
      <c r="H149" s="991"/>
      <c r="I149" s="991"/>
      <c r="J149" s="991"/>
      <c r="K149" s="991"/>
      <c r="L149" s="991"/>
      <c r="M149" s="991"/>
      <c r="N149" s="991"/>
      <c r="O149" s="991"/>
    </row>
    <row r="150" spans="1:15">
      <c r="A150" s="991"/>
      <c r="B150" s="991"/>
      <c r="C150" s="991"/>
      <c r="D150" s="991"/>
      <c r="E150" s="991"/>
      <c r="F150" s="991"/>
      <c r="G150" s="991"/>
      <c r="H150" s="991"/>
      <c r="I150" s="991"/>
      <c r="J150" s="991"/>
      <c r="K150" s="991"/>
      <c r="L150" s="991"/>
      <c r="M150" s="991"/>
      <c r="N150" s="991"/>
      <c r="O150" s="991"/>
    </row>
    <row r="151" spans="1:15">
      <c r="A151" s="991"/>
      <c r="B151" s="991"/>
      <c r="C151" s="991"/>
      <c r="D151" s="991"/>
      <c r="E151" s="991"/>
      <c r="F151" s="991"/>
      <c r="G151" s="991"/>
      <c r="H151" s="991"/>
      <c r="I151" s="991"/>
      <c r="J151" s="991"/>
      <c r="K151" s="991"/>
      <c r="L151" s="991"/>
      <c r="M151" s="991"/>
      <c r="N151" s="991"/>
      <c r="O151" s="991"/>
    </row>
    <row r="152" spans="1:15">
      <c r="A152" s="991"/>
      <c r="B152" s="991"/>
      <c r="C152" s="991"/>
      <c r="D152" s="991"/>
      <c r="E152" s="991"/>
      <c r="F152" s="991"/>
      <c r="G152" s="991"/>
      <c r="H152" s="991"/>
      <c r="I152" s="991"/>
      <c r="J152" s="991"/>
      <c r="K152" s="991"/>
      <c r="L152" s="991"/>
      <c r="M152" s="991"/>
      <c r="N152" s="991"/>
      <c r="O152" s="991"/>
    </row>
    <row r="153" spans="1:15">
      <c r="A153" s="991"/>
      <c r="B153" s="991"/>
      <c r="C153" s="991"/>
      <c r="D153" s="991"/>
      <c r="E153" s="991"/>
      <c r="F153" s="991"/>
      <c r="G153" s="991"/>
      <c r="H153" s="991"/>
      <c r="I153" s="991"/>
      <c r="J153" s="991"/>
      <c r="K153" s="991"/>
      <c r="L153" s="991"/>
      <c r="M153" s="991"/>
      <c r="N153" s="991"/>
      <c r="O153" s="991"/>
    </row>
    <row r="154" spans="1:15">
      <c r="A154" s="991"/>
      <c r="B154" s="991"/>
      <c r="C154" s="991"/>
      <c r="D154" s="991"/>
      <c r="E154" s="991"/>
      <c r="F154" s="991"/>
      <c r="G154" s="991"/>
      <c r="H154" s="991"/>
      <c r="I154" s="991"/>
      <c r="J154" s="991"/>
      <c r="K154" s="991"/>
      <c r="L154" s="991"/>
      <c r="M154" s="991"/>
      <c r="N154" s="991"/>
      <c r="O154" s="991"/>
    </row>
    <row r="155" spans="1:15">
      <c r="A155" s="991"/>
      <c r="B155" s="991"/>
      <c r="C155" s="991"/>
      <c r="D155" s="991"/>
      <c r="E155" s="991"/>
      <c r="F155" s="991"/>
      <c r="G155" s="991"/>
      <c r="H155" s="991"/>
      <c r="I155" s="991"/>
      <c r="J155" s="991"/>
      <c r="K155" s="991"/>
      <c r="L155" s="991"/>
      <c r="M155" s="991"/>
      <c r="N155" s="991"/>
      <c r="O155" s="991"/>
    </row>
    <row r="156" spans="1:15">
      <c r="A156" s="991"/>
      <c r="B156" s="991"/>
      <c r="C156" s="991"/>
      <c r="D156" s="991"/>
      <c r="E156" s="991"/>
      <c r="F156" s="991"/>
      <c r="G156" s="991"/>
      <c r="H156" s="991"/>
      <c r="I156" s="991"/>
      <c r="J156" s="991"/>
      <c r="K156" s="991"/>
      <c r="L156" s="991"/>
      <c r="M156" s="991"/>
      <c r="N156" s="991"/>
      <c r="O156" s="991"/>
    </row>
    <row r="157" spans="1:15">
      <c r="A157" s="991"/>
      <c r="B157" s="991"/>
      <c r="C157" s="991"/>
      <c r="D157" s="991"/>
      <c r="E157" s="991"/>
      <c r="F157" s="991"/>
      <c r="G157" s="991"/>
      <c r="H157" s="991"/>
      <c r="I157" s="991"/>
      <c r="J157" s="991"/>
      <c r="K157" s="991"/>
      <c r="L157" s="991"/>
      <c r="M157" s="991"/>
      <c r="N157" s="991"/>
      <c r="O157" s="991"/>
    </row>
    <row r="158" spans="1:15">
      <c r="A158" s="991"/>
      <c r="B158" s="991"/>
      <c r="C158" s="991"/>
      <c r="D158" s="991"/>
      <c r="E158" s="991"/>
      <c r="F158" s="991"/>
      <c r="G158" s="991"/>
      <c r="H158" s="991"/>
      <c r="I158" s="991"/>
      <c r="J158" s="991"/>
      <c r="K158" s="991"/>
      <c r="L158" s="991"/>
      <c r="M158" s="991"/>
      <c r="N158" s="991"/>
      <c r="O158" s="991"/>
    </row>
    <row r="159" spans="1:15">
      <c r="A159" s="991"/>
      <c r="B159" s="991"/>
      <c r="C159" s="991"/>
      <c r="D159" s="991"/>
      <c r="E159" s="991"/>
      <c r="F159" s="991"/>
      <c r="G159" s="991"/>
      <c r="H159" s="991"/>
      <c r="I159" s="991"/>
      <c r="J159" s="991"/>
      <c r="K159" s="991"/>
      <c r="L159" s="991"/>
      <c r="M159" s="991"/>
      <c r="N159" s="991"/>
      <c r="O159" s="991"/>
    </row>
    <row r="160" spans="1:15">
      <c r="A160" s="991"/>
      <c r="B160" s="991"/>
      <c r="C160" s="991"/>
      <c r="D160" s="991"/>
      <c r="E160" s="991"/>
      <c r="F160" s="991"/>
      <c r="G160" s="991"/>
      <c r="H160" s="991"/>
      <c r="I160" s="991"/>
      <c r="J160" s="991"/>
      <c r="K160" s="991"/>
      <c r="L160" s="991"/>
      <c r="M160" s="991"/>
      <c r="N160" s="991"/>
      <c r="O160" s="991"/>
    </row>
    <row r="161" spans="1:15">
      <c r="A161" s="991"/>
      <c r="B161" s="991"/>
      <c r="C161" s="991"/>
      <c r="D161" s="991"/>
      <c r="E161" s="991"/>
      <c r="F161" s="991"/>
      <c r="G161" s="991"/>
      <c r="H161" s="991"/>
      <c r="I161" s="991"/>
      <c r="J161" s="991"/>
      <c r="K161" s="991"/>
      <c r="L161" s="991"/>
      <c r="M161" s="991"/>
      <c r="N161" s="991"/>
      <c r="O161" s="991"/>
    </row>
    <row r="162" spans="1:15">
      <c r="A162" s="991"/>
      <c r="B162" s="991"/>
      <c r="C162" s="991"/>
      <c r="D162" s="991"/>
      <c r="E162" s="991"/>
      <c r="F162" s="991"/>
      <c r="G162" s="991"/>
      <c r="H162" s="991"/>
      <c r="I162" s="991"/>
      <c r="J162" s="991"/>
      <c r="K162" s="991"/>
      <c r="L162" s="991"/>
      <c r="M162" s="991"/>
      <c r="N162" s="991"/>
      <c r="O162" s="991"/>
    </row>
    <row r="163" spans="1:15">
      <c r="A163" s="991"/>
      <c r="B163" s="991"/>
      <c r="C163" s="991"/>
      <c r="D163" s="991"/>
      <c r="E163" s="991"/>
      <c r="F163" s="991"/>
      <c r="G163" s="991"/>
      <c r="H163" s="991"/>
      <c r="I163" s="991"/>
      <c r="J163" s="991"/>
      <c r="K163" s="991"/>
      <c r="L163" s="991"/>
      <c r="M163" s="991"/>
      <c r="N163" s="991"/>
      <c r="O163" s="991"/>
    </row>
    <row r="164" spans="1:15">
      <c r="A164" s="991"/>
      <c r="B164" s="991"/>
      <c r="C164" s="991"/>
      <c r="D164" s="991"/>
      <c r="E164" s="991"/>
      <c r="F164" s="991"/>
      <c r="G164" s="991"/>
      <c r="H164" s="991"/>
      <c r="I164" s="991"/>
      <c r="J164" s="991"/>
      <c r="K164" s="991"/>
      <c r="L164" s="991"/>
      <c r="M164" s="991"/>
      <c r="N164" s="991"/>
      <c r="O164" s="991"/>
    </row>
    <row r="165" spans="1:15">
      <c r="A165" s="991"/>
      <c r="B165" s="991"/>
      <c r="C165" s="991"/>
      <c r="D165" s="991"/>
      <c r="E165" s="991"/>
      <c r="F165" s="991"/>
      <c r="G165" s="991"/>
      <c r="H165" s="991"/>
      <c r="I165" s="991"/>
      <c r="J165" s="991"/>
      <c r="K165" s="991"/>
      <c r="L165" s="991"/>
      <c r="M165" s="991"/>
      <c r="N165" s="991"/>
      <c r="O165" s="991"/>
    </row>
    <row r="166" spans="1:15">
      <c r="A166" s="991"/>
      <c r="B166" s="991"/>
      <c r="C166" s="991"/>
      <c r="D166" s="991"/>
      <c r="E166" s="991"/>
      <c r="F166" s="991"/>
      <c r="G166" s="991"/>
      <c r="H166" s="991"/>
      <c r="I166" s="991"/>
      <c r="J166" s="991"/>
      <c r="K166" s="991"/>
      <c r="L166" s="991"/>
      <c r="M166" s="991"/>
      <c r="N166" s="991"/>
      <c r="O166" s="991"/>
    </row>
    <row r="167" spans="1:15">
      <c r="A167" s="991"/>
      <c r="B167" s="991"/>
      <c r="C167" s="991"/>
      <c r="D167" s="991"/>
      <c r="E167" s="991"/>
      <c r="F167" s="991"/>
      <c r="G167" s="991"/>
      <c r="H167" s="991"/>
      <c r="I167" s="991"/>
      <c r="J167" s="991"/>
      <c r="K167" s="991"/>
      <c r="L167" s="991"/>
      <c r="M167" s="991"/>
      <c r="N167" s="991"/>
      <c r="O167" s="991"/>
    </row>
    <row r="168" spans="1:15">
      <c r="A168" s="991"/>
      <c r="B168" s="991"/>
      <c r="C168" s="991"/>
      <c r="D168" s="991"/>
      <c r="E168" s="991"/>
      <c r="F168" s="991"/>
      <c r="G168" s="991"/>
      <c r="H168" s="991"/>
      <c r="I168" s="991"/>
      <c r="J168" s="991"/>
      <c r="K168" s="991"/>
      <c r="L168" s="991"/>
      <c r="M168" s="991"/>
      <c r="N168" s="991"/>
      <c r="O168" s="991"/>
    </row>
    <row r="169" spans="1:15">
      <c r="A169" s="991"/>
      <c r="B169" s="991"/>
      <c r="C169" s="991"/>
      <c r="D169" s="991"/>
      <c r="E169" s="991"/>
      <c r="F169" s="991"/>
      <c r="G169" s="991"/>
      <c r="H169" s="991"/>
      <c r="I169" s="991"/>
      <c r="J169" s="991"/>
      <c r="K169" s="991"/>
      <c r="L169" s="991"/>
      <c r="M169" s="991"/>
      <c r="N169" s="991"/>
      <c r="O169" s="991"/>
    </row>
    <row r="170" spans="1:15">
      <c r="A170" s="991"/>
      <c r="B170" s="991"/>
      <c r="C170" s="991"/>
      <c r="D170" s="991"/>
      <c r="E170" s="991"/>
      <c r="F170" s="991"/>
      <c r="G170" s="991"/>
      <c r="H170" s="991"/>
      <c r="I170" s="991"/>
      <c r="J170" s="991"/>
      <c r="K170" s="991"/>
      <c r="L170" s="991"/>
      <c r="M170" s="991"/>
      <c r="N170" s="991"/>
      <c r="O170" s="991"/>
    </row>
    <row r="171" spans="1:15">
      <c r="A171" s="991"/>
      <c r="B171" s="991"/>
      <c r="C171" s="991"/>
      <c r="D171" s="991"/>
      <c r="E171" s="991"/>
      <c r="F171" s="991"/>
      <c r="G171" s="991"/>
      <c r="H171" s="991"/>
      <c r="I171" s="991"/>
      <c r="J171" s="991"/>
      <c r="K171" s="991"/>
      <c r="L171" s="991"/>
      <c r="M171" s="991"/>
      <c r="N171" s="991"/>
      <c r="O171" s="991"/>
    </row>
    <row r="172" spans="1:15">
      <c r="A172" s="991"/>
      <c r="B172" s="991"/>
      <c r="C172" s="991"/>
      <c r="D172" s="991"/>
      <c r="E172" s="991"/>
      <c r="F172" s="991"/>
      <c r="G172" s="991"/>
      <c r="H172" s="991"/>
      <c r="I172" s="991"/>
      <c r="J172" s="991"/>
      <c r="K172" s="991"/>
      <c r="L172" s="991"/>
      <c r="M172" s="991"/>
      <c r="N172" s="991"/>
      <c r="O172" s="991"/>
    </row>
    <row r="173" spans="1:15">
      <c r="A173" s="991"/>
      <c r="B173" s="991"/>
      <c r="C173" s="991"/>
      <c r="D173" s="991"/>
      <c r="E173" s="991"/>
      <c r="F173" s="991"/>
      <c r="G173" s="991"/>
      <c r="H173" s="991"/>
      <c r="I173" s="991"/>
      <c r="J173" s="991"/>
      <c r="K173" s="991"/>
      <c r="L173" s="991"/>
      <c r="M173" s="991"/>
      <c r="N173" s="991"/>
      <c r="O173" s="991"/>
    </row>
    <row r="174" spans="1:15">
      <c r="A174" s="991"/>
      <c r="B174" s="991"/>
      <c r="C174" s="991"/>
      <c r="D174" s="991"/>
      <c r="E174" s="991"/>
      <c r="F174" s="991"/>
      <c r="G174" s="991"/>
      <c r="H174" s="991"/>
      <c r="I174" s="991"/>
      <c r="J174" s="991"/>
      <c r="K174" s="991"/>
      <c r="L174" s="991"/>
      <c r="M174" s="991"/>
      <c r="N174" s="991"/>
      <c r="O174" s="991"/>
    </row>
    <row r="175" spans="1:15">
      <c r="A175" s="991"/>
      <c r="B175" s="991"/>
      <c r="C175" s="991"/>
      <c r="D175" s="991"/>
      <c r="E175" s="991"/>
      <c r="F175" s="991"/>
      <c r="G175" s="991"/>
      <c r="H175" s="991"/>
      <c r="I175" s="991"/>
      <c r="J175" s="991"/>
      <c r="K175" s="991"/>
      <c r="L175" s="991"/>
      <c r="M175" s="991"/>
      <c r="N175" s="991"/>
      <c r="O175" s="991"/>
    </row>
    <row r="176" spans="1:15">
      <c r="A176" s="991"/>
      <c r="B176" s="991"/>
      <c r="C176" s="991"/>
      <c r="D176" s="991"/>
      <c r="E176" s="991"/>
      <c r="F176" s="991"/>
      <c r="G176" s="991"/>
      <c r="H176" s="991"/>
      <c r="I176" s="991"/>
      <c r="J176" s="991"/>
      <c r="K176" s="991"/>
      <c r="L176" s="991"/>
      <c r="M176" s="991"/>
      <c r="N176" s="991"/>
      <c r="O176" s="991"/>
    </row>
    <row r="177" spans="1:15">
      <c r="A177" s="991"/>
      <c r="B177" s="991"/>
      <c r="C177" s="991"/>
      <c r="D177" s="991"/>
      <c r="E177" s="991"/>
      <c r="F177" s="991"/>
      <c r="G177" s="991"/>
      <c r="H177" s="991"/>
      <c r="I177" s="991"/>
      <c r="J177" s="991"/>
      <c r="K177" s="991"/>
      <c r="L177" s="991"/>
      <c r="M177" s="991"/>
      <c r="N177" s="991"/>
      <c r="O177" s="991"/>
    </row>
    <row r="178" spans="1:15">
      <c r="A178" s="991"/>
      <c r="B178" s="991"/>
      <c r="C178" s="991"/>
      <c r="D178" s="991"/>
      <c r="E178" s="991"/>
      <c r="F178" s="991"/>
      <c r="G178" s="991"/>
      <c r="H178" s="991"/>
      <c r="I178" s="991"/>
      <c r="J178" s="991"/>
      <c r="K178" s="991"/>
      <c r="L178" s="991"/>
      <c r="M178" s="991"/>
      <c r="N178" s="991"/>
      <c r="O178" s="991"/>
    </row>
    <row r="179" spans="1:15">
      <c r="A179" s="991"/>
      <c r="B179" s="991"/>
      <c r="C179" s="991"/>
      <c r="D179" s="991"/>
      <c r="E179" s="991"/>
      <c r="F179" s="991"/>
      <c r="G179" s="991"/>
      <c r="H179" s="991"/>
      <c r="I179" s="991"/>
      <c r="J179" s="991"/>
      <c r="K179" s="991"/>
      <c r="L179" s="991"/>
      <c r="M179" s="991"/>
      <c r="N179" s="991"/>
      <c r="O179" s="991"/>
    </row>
    <row r="180" spans="1:15">
      <c r="A180" s="991"/>
      <c r="B180" s="991"/>
      <c r="C180" s="991"/>
      <c r="D180" s="991"/>
      <c r="E180" s="991"/>
      <c r="F180" s="991"/>
      <c r="G180" s="991"/>
      <c r="H180" s="991"/>
      <c r="I180" s="991"/>
      <c r="J180" s="991"/>
      <c r="K180" s="991"/>
      <c r="L180" s="991"/>
      <c r="M180" s="991"/>
      <c r="N180" s="991"/>
      <c r="O180" s="991"/>
    </row>
    <row r="181" spans="1:15">
      <c r="A181" s="991"/>
      <c r="B181" s="991"/>
      <c r="C181" s="991"/>
      <c r="D181" s="991"/>
      <c r="E181" s="991"/>
      <c r="F181" s="991"/>
      <c r="G181" s="991"/>
      <c r="H181" s="991"/>
      <c r="I181" s="991"/>
      <c r="J181" s="991"/>
      <c r="K181" s="991"/>
      <c r="L181" s="991"/>
      <c r="M181" s="991"/>
      <c r="N181" s="991"/>
      <c r="O181" s="991"/>
    </row>
    <row r="182" spans="1:15">
      <c r="A182" s="991"/>
      <c r="B182" s="991"/>
      <c r="C182" s="991"/>
      <c r="D182" s="991"/>
      <c r="E182" s="991"/>
      <c r="F182" s="991"/>
      <c r="G182" s="991"/>
      <c r="H182" s="991"/>
      <c r="I182" s="991"/>
      <c r="J182" s="991"/>
      <c r="K182" s="991"/>
      <c r="L182" s="991"/>
      <c r="M182" s="991"/>
      <c r="N182" s="991"/>
      <c r="O182" s="991"/>
    </row>
    <row r="183" spans="1:15">
      <c r="A183" s="991"/>
      <c r="B183" s="991"/>
      <c r="C183" s="991"/>
      <c r="D183" s="991"/>
      <c r="E183" s="991"/>
      <c r="F183" s="991"/>
      <c r="G183" s="991"/>
      <c r="H183" s="991"/>
      <c r="I183" s="991"/>
      <c r="J183" s="991"/>
      <c r="K183" s="991"/>
      <c r="L183" s="991"/>
      <c r="M183" s="991"/>
      <c r="N183" s="991"/>
      <c r="O183" s="991"/>
    </row>
    <row r="184" spans="1:15">
      <c r="A184" s="991"/>
      <c r="B184" s="991"/>
      <c r="C184" s="991"/>
      <c r="D184" s="991"/>
      <c r="E184" s="991"/>
      <c r="F184" s="991"/>
      <c r="G184" s="991"/>
      <c r="H184" s="991"/>
      <c r="I184" s="991"/>
      <c r="J184" s="991"/>
      <c r="K184" s="991"/>
      <c r="L184" s="991"/>
      <c r="M184" s="991"/>
      <c r="N184" s="991"/>
      <c r="O184" s="991"/>
    </row>
    <row r="185" spans="1:15">
      <c r="A185" s="991"/>
      <c r="B185" s="991"/>
      <c r="C185" s="991"/>
      <c r="D185" s="991"/>
      <c r="E185" s="991"/>
      <c r="F185" s="991"/>
      <c r="G185" s="991"/>
      <c r="H185" s="991"/>
      <c r="I185" s="991"/>
      <c r="J185" s="991"/>
      <c r="K185" s="991"/>
      <c r="L185" s="991"/>
      <c r="M185" s="991"/>
      <c r="N185" s="991"/>
      <c r="O185" s="991"/>
    </row>
    <row r="186" spans="1:15">
      <c r="A186" s="991"/>
      <c r="B186" s="991"/>
      <c r="C186" s="991"/>
      <c r="D186" s="991"/>
      <c r="E186" s="991"/>
      <c r="F186" s="991"/>
      <c r="G186" s="991"/>
      <c r="H186" s="991"/>
      <c r="I186" s="991"/>
      <c r="J186" s="991"/>
      <c r="K186" s="991"/>
      <c r="L186" s="991"/>
      <c r="M186" s="991"/>
      <c r="N186" s="991"/>
      <c r="O186" s="991"/>
    </row>
    <row r="187" spans="1:15">
      <c r="A187" s="991"/>
      <c r="B187" s="991"/>
      <c r="C187" s="991"/>
      <c r="D187" s="991"/>
      <c r="E187" s="991"/>
      <c r="F187" s="991"/>
      <c r="G187" s="991"/>
      <c r="H187" s="991"/>
      <c r="I187" s="991"/>
      <c r="J187" s="991"/>
      <c r="K187" s="991"/>
      <c r="L187" s="991"/>
      <c r="M187" s="991"/>
      <c r="N187" s="991"/>
      <c r="O187" s="991"/>
    </row>
    <row r="188" spans="1:15">
      <c r="A188" s="991"/>
      <c r="B188" s="991"/>
      <c r="C188" s="991"/>
      <c r="D188" s="991"/>
      <c r="E188" s="991"/>
      <c r="F188" s="991"/>
      <c r="G188" s="991"/>
      <c r="H188" s="991"/>
      <c r="I188" s="991"/>
      <c r="J188" s="991"/>
      <c r="K188" s="991"/>
      <c r="L188" s="991"/>
      <c r="M188" s="991"/>
      <c r="N188" s="991"/>
      <c r="O188" s="991"/>
    </row>
    <row r="189" spans="1:15">
      <c r="A189" s="991"/>
      <c r="B189" s="991"/>
      <c r="C189" s="991"/>
      <c r="D189" s="991"/>
      <c r="E189" s="991"/>
      <c r="F189" s="991"/>
      <c r="G189" s="991"/>
      <c r="H189" s="991"/>
      <c r="I189" s="991"/>
      <c r="J189" s="991"/>
      <c r="K189" s="991"/>
      <c r="L189" s="991"/>
      <c r="M189" s="991"/>
      <c r="N189" s="991"/>
      <c r="O189" s="991"/>
    </row>
    <row r="190" spans="1:15">
      <c r="A190" s="991"/>
      <c r="B190" s="991"/>
      <c r="C190" s="991"/>
      <c r="D190" s="991"/>
      <c r="E190" s="991"/>
      <c r="F190" s="991"/>
      <c r="G190" s="991"/>
      <c r="H190" s="991"/>
      <c r="I190" s="991"/>
      <c r="J190" s="991"/>
      <c r="K190" s="991"/>
      <c r="L190" s="991"/>
      <c r="M190" s="991"/>
      <c r="N190" s="991"/>
      <c r="O190" s="991"/>
    </row>
    <row r="191" spans="1:15">
      <c r="A191" s="991"/>
      <c r="B191" s="991"/>
      <c r="C191" s="991"/>
      <c r="D191" s="991"/>
      <c r="E191" s="991"/>
      <c r="F191" s="991"/>
      <c r="G191" s="991"/>
      <c r="H191" s="991"/>
      <c r="I191" s="991"/>
      <c r="J191" s="991"/>
      <c r="K191" s="991"/>
      <c r="L191" s="991"/>
      <c r="M191" s="991"/>
      <c r="N191" s="991"/>
      <c r="O191" s="991"/>
    </row>
    <row r="192" spans="1:15">
      <c r="A192" s="991"/>
      <c r="B192" s="991"/>
      <c r="C192" s="991"/>
      <c r="D192" s="991"/>
      <c r="E192" s="991"/>
      <c r="F192" s="991"/>
      <c r="G192" s="991"/>
      <c r="H192" s="991"/>
      <c r="I192" s="991"/>
      <c r="J192" s="991"/>
      <c r="K192" s="991"/>
      <c r="L192" s="991"/>
      <c r="M192" s="991"/>
      <c r="N192" s="991"/>
      <c r="O192" s="991"/>
    </row>
    <row r="193" spans="1:15">
      <c r="A193" s="991"/>
      <c r="B193" s="991"/>
      <c r="C193" s="991"/>
      <c r="D193" s="991"/>
      <c r="E193" s="991"/>
      <c r="F193" s="991"/>
      <c r="G193" s="991"/>
      <c r="H193" s="991"/>
      <c r="I193" s="991"/>
      <c r="J193" s="991"/>
      <c r="K193" s="991"/>
      <c r="L193" s="991"/>
      <c r="M193" s="991"/>
      <c r="N193" s="991"/>
      <c r="O193" s="991"/>
    </row>
    <row r="194" spans="1:15">
      <c r="A194" s="991"/>
      <c r="B194" s="991"/>
      <c r="C194" s="991"/>
      <c r="D194" s="991"/>
      <c r="E194" s="991"/>
      <c r="F194" s="991"/>
      <c r="G194" s="991"/>
      <c r="H194" s="991"/>
      <c r="I194" s="991"/>
      <c r="J194" s="991"/>
      <c r="K194" s="991"/>
      <c r="L194" s="991"/>
      <c r="M194" s="991"/>
      <c r="N194" s="991"/>
      <c r="O194" s="991"/>
    </row>
    <row r="195" spans="1:15">
      <c r="A195" s="991"/>
      <c r="B195" s="991"/>
      <c r="C195" s="991"/>
      <c r="D195" s="991"/>
      <c r="E195" s="991"/>
      <c r="F195" s="991"/>
      <c r="G195" s="991"/>
      <c r="H195" s="991"/>
      <c r="I195" s="991"/>
      <c r="J195" s="991"/>
      <c r="K195" s="991"/>
      <c r="L195" s="991"/>
      <c r="M195" s="991"/>
      <c r="N195" s="991"/>
      <c r="O195" s="991"/>
    </row>
    <row r="196" spans="1:15">
      <c r="A196" s="991"/>
      <c r="B196" s="991"/>
      <c r="C196" s="991"/>
      <c r="D196" s="991"/>
      <c r="E196" s="991"/>
      <c r="F196" s="991"/>
      <c r="G196" s="991"/>
      <c r="H196" s="991"/>
      <c r="I196" s="991"/>
      <c r="J196" s="991"/>
      <c r="K196" s="991"/>
      <c r="L196" s="991"/>
      <c r="M196" s="991"/>
      <c r="N196" s="991"/>
      <c r="O196" s="991"/>
    </row>
    <row r="197" spans="1:15">
      <c r="A197" s="991"/>
      <c r="B197" s="991"/>
      <c r="C197" s="991"/>
      <c r="D197" s="991"/>
      <c r="E197" s="991"/>
      <c r="F197" s="991"/>
      <c r="G197" s="991"/>
      <c r="H197" s="991"/>
      <c r="I197" s="991"/>
      <c r="J197" s="991"/>
      <c r="K197" s="991"/>
      <c r="L197" s="991"/>
      <c r="M197" s="991"/>
      <c r="N197" s="991"/>
      <c r="O197" s="991"/>
    </row>
    <row r="198" spans="1:15">
      <c r="A198" s="991"/>
      <c r="B198" s="991"/>
      <c r="C198" s="991"/>
      <c r="D198" s="991"/>
      <c r="E198" s="991"/>
      <c r="F198" s="991"/>
      <c r="G198" s="991"/>
      <c r="H198" s="991"/>
      <c r="I198" s="991"/>
      <c r="J198" s="991"/>
      <c r="K198" s="991"/>
      <c r="L198" s="991"/>
      <c r="M198" s="991"/>
      <c r="N198" s="991"/>
      <c r="O198" s="991"/>
    </row>
    <row r="199" spans="1:15">
      <c r="A199" s="991"/>
      <c r="B199" s="991"/>
      <c r="C199" s="991"/>
      <c r="D199" s="991"/>
      <c r="E199" s="991"/>
      <c r="F199" s="991"/>
      <c r="G199" s="991"/>
      <c r="H199" s="991"/>
      <c r="I199" s="991"/>
      <c r="J199" s="991"/>
      <c r="K199" s="991"/>
      <c r="L199" s="991"/>
      <c r="M199" s="991"/>
      <c r="N199" s="991"/>
      <c r="O199" s="991"/>
    </row>
    <row r="200" spans="1:15">
      <c r="A200" s="991"/>
      <c r="B200" s="991"/>
      <c r="C200" s="991"/>
      <c r="D200" s="991"/>
      <c r="E200" s="991"/>
      <c r="F200" s="991"/>
      <c r="G200" s="991"/>
      <c r="H200" s="991"/>
      <c r="I200" s="991"/>
      <c r="J200" s="991"/>
      <c r="K200" s="991"/>
      <c r="L200" s="991"/>
      <c r="M200" s="991"/>
      <c r="N200" s="991"/>
      <c r="O200" s="991"/>
    </row>
    <row r="201" spans="1:15">
      <c r="A201" s="991"/>
      <c r="B201" s="991"/>
      <c r="C201" s="991"/>
      <c r="D201" s="991"/>
      <c r="E201" s="991"/>
      <c r="F201" s="991"/>
      <c r="G201" s="991"/>
      <c r="H201" s="991"/>
      <c r="I201" s="991"/>
      <c r="J201" s="991"/>
      <c r="K201" s="991"/>
      <c r="L201" s="991"/>
      <c r="M201" s="991"/>
      <c r="N201" s="991"/>
      <c r="O201" s="991"/>
    </row>
    <row r="202" spans="1:15">
      <c r="A202" s="991"/>
      <c r="B202" s="991"/>
      <c r="C202" s="991"/>
      <c r="D202" s="991"/>
      <c r="E202" s="991"/>
      <c r="F202" s="991"/>
      <c r="G202" s="991"/>
      <c r="H202" s="991"/>
      <c r="I202" s="991"/>
      <c r="J202" s="991"/>
      <c r="K202" s="991"/>
      <c r="L202" s="991"/>
      <c r="M202" s="991"/>
      <c r="N202" s="991"/>
      <c r="O202" s="991"/>
    </row>
    <row r="203" spans="1:15">
      <c r="A203" s="991"/>
      <c r="B203" s="991"/>
      <c r="C203" s="991"/>
      <c r="D203" s="991"/>
      <c r="E203" s="991"/>
      <c r="F203" s="991"/>
      <c r="G203" s="991"/>
      <c r="H203" s="991"/>
      <c r="I203" s="991"/>
      <c r="J203" s="991"/>
      <c r="K203" s="991"/>
      <c r="L203" s="991"/>
      <c r="M203" s="991"/>
      <c r="N203" s="991"/>
      <c r="O203" s="991"/>
    </row>
    <row r="204" spans="1:15">
      <c r="A204" s="991"/>
      <c r="B204" s="991"/>
      <c r="C204" s="991"/>
      <c r="D204" s="991"/>
      <c r="E204" s="991"/>
      <c r="F204" s="991"/>
      <c r="G204" s="991"/>
      <c r="H204" s="991"/>
      <c r="I204" s="991"/>
      <c r="J204" s="991"/>
      <c r="K204" s="991"/>
      <c r="L204" s="991"/>
      <c r="M204" s="991"/>
      <c r="N204" s="991"/>
      <c r="O204" s="991"/>
    </row>
    <row r="205" spans="1:15">
      <c r="A205" s="991"/>
      <c r="B205" s="991"/>
      <c r="C205" s="991"/>
      <c r="D205" s="991"/>
      <c r="E205" s="991"/>
      <c r="F205" s="991"/>
      <c r="G205" s="991"/>
      <c r="H205" s="991"/>
      <c r="I205" s="991"/>
      <c r="J205" s="991"/>
      <c r="K205" s="991"/>
      <c r="L205" s="991"/>
      <c r="M205" s="991"/>
      <c r="N205" s="991"/>
      <c r="O205" s="991"/>
    </row>
    <row r="206" spans="1:15">
      <c r="A206" s="991"/>
      <c r="B206" s="991"/>
      <c r="C206" s="991"/>
      <c r="D206" s="991"/>
      <c r="E206" s="991"/>
      <c r="F206" s="991"/>
      <c r="G206" s="991"/>
      <c r="H206" s="991"/>
      <c r="I206" s="991"/>
      <c r="J206" s="991"/>
      <c r="K206" s="991"/>
      <c r="L206" s="991"/>
      <c r="M206" s="991"/>
      <c r="N206" s="991"/>
      <c r="O206" s="991"/>
    </row>
    <row r="207" spans="1:15">
      <c r="A207" s="991"/>
      <c r="B207" s="991"/>
      <c r="C207" s="991"/>
      <c r="D207" s="991"/>
      <c r="E207" s="991"/>
      <c r="F207" s="991"/>
      <c r="G207" s="991"/>
      <c r="H207" s="991"/>
      <c r="I207" s="991"/>
      <c r="J207" s="991"/>
      <c r="K207" s="991"/>
      <c r="L207" s="991"/>
      <c r="M207" s="991"/>
      <c r="N207" s="991"/>
      <c r="O207" s="991"/>
    </row>
    <row r="208" spans="1:15">
      <c r="A208" s="991"/>
      <c r="B208" s="991"/>
      <c r="C208" s="991"/>
      <c r="D208" s="991"/>
      <c r="E208" s="991"/>
      <c r="F208" s="991"/>
      <c r="G208" s="991"/>
      <c r="H208" s="991"/>
      <c r="I208" s="991"/>
      <c r="J208" s="991"/>
      <c r="K208" s="991"/>
      <c r="L208" s="991"/>
      <c r="M208" s="991"/>
      <c r="N208" s="991"/>
      <c r="O208" s="991"/>
    </row>
    <row r="209" spans="1:15">
      <c r="A209" s="991"/>
      <c r="B209" s="991"/>
      <c r="C209" s="991"/>
      <c r="D209" s="991"/>
      <c r="E209" s="991"/>
      <c r="F209" s="991"/>
      <c r="G209" s="991"/>
      <c r="H209" s="991"/>
      <c r="I209" s="991"/>
      <c r="J209" s="991"/>
      <c r="K209" s="991"/>
      <c r="L209" s="991"/>
      <c r="M209" s="991"/>
      <c r="N209" s="991"/>
      <c r="O209" s="991"/>
    </row>
    <row r="210" spans="1:15">
      <c r="A210" s="991"/>
      <c r="B210" s="991"/>
      <c r="C210" s="991"/>
      <c r="D210" s="991"/>
      <c r="E210" s="991"/>
      <c r="F210" s="991"/>
      <c r="G210" s="991"/>
      <c r="H210" s="991"/>
      <c r="I210" s="991"/>
      <c r="J210" s="991"/>
      <c r="K210" s="991"/>
      <c r="L210" s="991"/>
      <c r="M210" s="991"/>
      <c r="N210" s="991"/>
      <c r="O210" s="991"/>
    </row>
    <row r="211" spans="1:15">
      <c r="A211" s="991"/>
      <c r="B211" s="991"/>
      <c r="C211" s="991"/>
      <c r="D211" s="991"/>
      <c r="E211" s="991"/>
      <c r="F211" s="991"/>
      <c r="G211" s="991"/>
      <c r="H211" s="991"/>
      <c r="I211" s="991"/>
      <c r="J211" s="991"/>
      <c r="K211" s="991"/>
      <c r="L211" s="991"/>
      <c r="M211" s="991"/>
      <c r="N211" s="991"/>
      <c r="O211" s="991"/>
    </row>
    <row r="212" spans="1:15">
      <c r="A212" s="991"/>
      <c r="B212" s="991"/>
      <c r="C212" s="991"/>
      <c r="D212" s="991"/>
      <c r="E212" s="991"/>
      <c r="F212" s="991"/>
      <c r="G212" s="991"/>
      <c r="H212" s="991"/>
      <c r="I212" s="991"/>
      <c r="J212" s="991"/>
      <c r="K212" s="991"/>
      <c r="L212" s="991"/>
      <c r="M212" s="991"/>
      <c r="N212" s="991"/>
      <c r="O212" s="991"/>
    </row>
    <row r="213" spans="1:15">
      <c r="A213" s="991"/>
      <c r="B213" s="991"/>
      <c r="C213" s="991"/>
      <c r="D213" s="991"/>
      <c r="E213" s="991"/>
      <c r="F213" s="991"/>
      <c r="G213" s="991"/>
      <c r="H213" s="991"/>
      <c r="I213" s="991"/>
      <c r="J213" s="991"/>
      <c r="K213" s="991"/>
      <c r="L213" s="991"/>
      <c r="M213" s="991"/>
      <c r="N213" s="991"/>
      <c r="O213" s="991"/>
    </row>
    <row r="214" spans="1:15">
      <c r="A214" s="991"/>
      <c r="B214" s="991"/>
      <c r="C214" s="991"/>
      <c r="D214" s="991"/>
      <c r="E214" s="991"/>
      <c r="F214" s="991"/>
      <c r="G214" s="991"/>
      <c r="H214" s="991"/>
      <c r="I214" s="991"/>
      <c r="J214" s="991"/>
      <c r="K214" s="991"/>
      <c r="L214" s="991"/>
      <c r="M214" s="991"/>
      <c r="N214" s="991"/>
      <c r="O214" s="991"/>
    </row>
    <row r="215" spans="1:15">
      <c r="A215" s="991"/>
      <c r="B215" s="991"/>
      <c r="C215" s="991"/>
      <c r="D215" s="991"/>
      <c r="E215" s="991"/>
      <c r="F215" s="991"/>
      <c r="G215" s="991"/>
      <c r="H215" s="991"/>
      <c r="I215" s="991"/>
      <c r="J215" s="991"/>
      <c r="K215" s="991"/>
      <c r="L215" s="991"/>
      <c r="M215" s="991"/>
      <c r="N215" s="991"/>
      <c r="O215" s="991"/>
    </row>
    <row r="216" spans="1:15">
      <c r="A216" s="991"/>
      <c r="B216" s="991"/>
      <c r="C216" s="991"/>
      <c r="D216" s="991"/>
      <c r="E216" s="991"/>
      <c r="F216" s="991"/>
      <c r="G216" s="991"/>
      <c r="H216" s="991"/>
      <c r="I216" s="991"/>
      <c r="J216" s="991"/>
      <c r="K216" s="991"/>
      <c r="L216" s="991"/>
      <c r="M216" s="991"/>
      <c r="N216" s="991"/>
      <c r="O216" s="991"/>
    </row>
    <row r="217" spans="1:15">
      <c r="A217" s="991"/>
      <c r="B217" s="991"/>
      <c r="C217" s="991"/>
      <c r="D217" s="991"/>
      <c r="E217" s="991"/>
      <c r="F217" s="991"/>
      <c r="G217" s="991"/>
      <c r="H217" s="991"/>
      <c r="I217" s="991"/>
      <c r="J217" s="991"/>
      <c r="K217" s="991"/>
      <c r="L217" s="991"/>
      <c r="M217" s="991"/>
      <c r="N217" s="991"/>
      <c r="O217" s="991"/>
    </row>
    <row r="218" spans="1:15">
      <c r="A218" s="991"/>
      <c r="B218" s="991"/>
      <c r="C218" s="991"/>
      <c r="D218" s="991"/>
      <c r="E218" s="991"/>
      <c r="F218" s="991"/>
      <c r="G218" s="991"/>
      <c r="H218" s="991"/>
      <c r="I218" s="991"/>
      <c r="J218" s="991"/>
      <c r="K218" s="991"/>
      <c r="L218" s="991"/>
      <c r="M218" s="991"/>
      <c r="N218" s="991"/>
      <c r="O218" s="991"/>
    </row>
    <row r="219" spans="1:15">
      <c r="A219" s="991"/>
      <c r="B219" s="991"/>
      <c r="C219" s="991"/>
      <c r="D219" s="991"/>
      <c r="E219" s="991"/>
      <c r="F219" s="991"/>
      <c r="G219" s="991"/>
      <c r="H219" s="991"/>
      <c r="I219" s="991"/>
      <c r="J219" s="991"/>
      <c r="K219" s="991"/>
      <c r="L219" s="991"/>
      <c r="M219" s="991"/>
      <c r="N219" s="991"/>
      <c r="O219" s="991"/>
    </row>
    <row r="220" spans="1:15">
      <c r="A220" s="991"/>
      <c r="B220" s="991"/>
      <c r="C220" s="991"/>
      <c r="D220" s="991"/>
      <c r="E220" s="991"/>
      <c r="F220" s="991"/>
      <c r="G220" s="991"/>
      <c r="H220" s="991"/>
      <c r="I220" s="991"/>
      <c r="J220" s="991"/>
      <c r="K220" s="991"/>
      <c r="L220" s="991"/>
      <c r="M220" s="991"/>
      <c r="N220" s="991"/>
      <c r="O220" s="991"/>
    </row>
    <row r="221" spans="1:15">
      <c r="A221" s="991"/>
      <c r="B221" s="991"/>
      <c r="C221" s="991"/>
      <c r="D221" s="991"/>
      <c r="E221" s="991"/>
      <c r="F221" s="991"/>
      <c r="G221" s="991"/>
      <c r="H221" s="991"/>
      <c r="I221" s="991"/>
      <c r="J221" s="991"/>
      <c r="K221" s="991"/>
      <c r="L221" s="991"/>
      <c r="M221" s="991"/>
      <c r="N221" s="991"/>
      <c r="O221" s="991"/>
    </row>
    <row r="222" spans="1:15">
      <c r="A222" s="991"/>
      <c r="B222" s="991"/>
      <c r="C222" s="991"/>
      <c r="D222" s="991"/>
      <c r="E222" s="991"/>
      <c r="F222" s="991"/>
      <c r="G222" s="991"/>
      <c r="H222" s="991"/>
      <c r="I222" s="991"/>
      <c r="J222" s="991"/>
      <c r="K222" s="991"/>
      <c r="L222" s="991"/>
      <c r="M222" s="991"/>
      <c r="N222" s="991"/>
      <c r="O222" s="991"/>
    </row>
    <row r="223" spans="1:15">
      <c r="A223" s="991"/>
      <c r="B223" s="991"/>
      <c r="C223" s="991"/>
      <c r="D223" s="991"/>
      <c r="E223" s="991"/>
      <c r="F223" s="991"/>
      <c r="G223" s="991"/>
      <c r="H223" s="991"/>
      <c r="I223" s="991"/>
      <c r="J223" s="991"/>
      <c r="K223" s="991"/>
      <c r="L223" s="991"/>
      <c r="M223" s="991"/>
      <c r="N223" s="991"/>
      <c r="O223" s="991"/>
    </row>
    <row r="224" spans="1:15">
      <c r="A224" s="991"/>
      <c r="B224" s="991"/>
      <c r="C224" s="991"/>
      <c r="D224" s="991"/>
      <c r="E224" s="991"/>
      <c r="F224" s="991"/>
      <c r="G224" s="991"/>
      <c r="H224" s="991"/>
      <c r="I224" s="991"/>
      <c r="J224" s="991"/>
      <c r="K224" s="991"/>
      <c r="L224" s="991"/>
      <c r="M224" s="991"/>
      <c r="N224" s="991"/>
      <c r="O224" s="991"/>
    </row>
    <row r="225" spans="1:15">
      <c r="A225" s="991"/>
      <c r="B225" s="991"/>
      <c r="C225" s="991"/>
      <c r="D225" s="991"/>
      <c r="E225" s="991"/>
      <c r="F225" s="991"/>
      <c r="G225" s="991"/>
      <c r="H225" s="991"/>
      <c r="I225" s="991"/>
      <c r="J225" s="991"/>
      <c r="K225" s="991"/>
      <c r="L225" s="991"/>
      <c r="M225" s="991"/>
      <c r="N225" s="991"/>
      <c r="O225" s="991"/>
    </row>
    <row r="226" spans="1:15">
      <c r="A226" s="991"/>
      <c r="B226" s="991"/>
      <c r="C226" s="991"/>
      <c r="D226" s="991"/>
      <c r="E226" s="991"/>
      <c r="F226" s="991"/>
      <c r="G226" s="991"/>
      <c r="H226" s="991"/>
      <c r="I226" s="991"/>
      <c r="J226" s="991"/>
      <c r="K226" s="991"/>
      <c r="L226" s="991"/>
      <c r="M226" s="991"/>
      <c r="N226" s="991"/>
      <c r="O226" s="991"/>
    </row>
    <row r="227" spans="1:15">
      <c r="A227" s="991"/>
      <c r="B227" s="991"/>
      <c r="C227" s="991"/>
      <c r="D227" s="991"/>
      <c r="E227" s="991"/>
      <c r="F227" s="991"/>
      <c r="G227" s="991"/>
      <c r="H227" s="991"/>
      <c r="I227" s="991"/>
      <c r="J227" s="991"/>
      <c r="K227" s="991"/>
      <c r="L227" s="991"/>
      <c r="M227" s="991"/>
      <c r="N227" s="991"/>
      <c r="O227" s="991"/>
    </row>
    <row r="228" spans="1:15">
      <c r="A228" s="991"/>
      <c r="B228" s="991"/>
      <c r="C228" s="991"/>
      <c r="D228" s="991"/>
      <c r="E228" s="991"/>
      <c r="F228" s="991"/>
      <c r="G228" s="991"/>
      <c r="H228" s="991"/>
      <c r="I228" s="991"/>
      <c r="J228" s="991"/>
      <c r="K228" s="991"/>
      <c r="L228" s="991"/>
      <c r="M228" s="991"/>
      <c r="N228" s="991"/>
      <c r="O228" s="991"/>
    </row>
    <row r="229" spans="1:15">
      <c r="A229" s="991"/>
      <c r="B229" s="991"/>
      <c r="C229" s="991"/>
      <c r="D229" s="991"/>
      <c r="E229" s="991"/>
      <c r="F229" s="991"/>
      <c r="G229" s="991"/>
      <c r="H229" s="991"/>
      <c r="I229" s="991"/>
      <c r="J229" s="991"/>
      <c r="K229" s="991"/>
      <c r="L229" s="991"/>
      <c r="M229" s="991"/>
      <c r="N229" s="991"/>
      <c r="O229" s="991"/>
    </row>
    <row r="230" spans="1:15">
      <c r="A230" s="991"/>
      <c r="B230" s="991"/>
      <c r="C230" s="991"/>
      <c r="D230" s="991"/>
      <c r="E230" s="991"/>
      <c r="F230" s="991"/>
      <c r="G230" s="991"/>
      <c r="H230" s="991"/>
      <c r="I230" s="991"/>
      <c r="J230" s="991"/>
      <c r="K230" s="991"/>
      <c r="L230" s="991"/>
      <c r="M230" s="991"/>
      <c r="N230" s="991"/>
      <c r="O230" s="991"/>
    </row>
    <row r="231" spans="1:15">
      <c r="A231" s="991"/>
      <c r="B231" s="991"/>
      <c r="C231" s="991"/>
      <c r="D231" s="991"/>
      <c r="E231" s="991"/>
      <c r="F231" s="991"/>
      <c r="G231" s="991"/>
      <c r="H231" s="991"/>
      <c r="I231" s="991"/>
      <c r="J231" s="991"/>
      <c r="K231" s="991"/>
      <c r="L231" s="991"/>
      <c r="M231" s="991"/>
      <c r="N231" s="991"/>
      <c r="O231" s="991"/>
    </row>
    <row r="232" spans="1:15">
      <c r="A232" s="991"/>
      <c r="B232" s="991"/>
      <c r="C232" s="991"/>
      <c r="D232" s="991"/>
      <c r="E232" s="991"/>
      <c r="F232" s="991"/>
      <c r="G232" s="991"/>
      <c r="H232" s="991"/>
      <c r="I232" s="991"/>
      <c r="J232" s="991"/>
      <c r="K232" s="991"/>
      <c r="L232" s="991"/>
      <c r="M232" s="991"/>
      <c r="N232" s="991"/>
      <c r="O232" s="991"/>
    </row>
    <row r="233" spans="1:15">
      <c r="A233" s="991"/>
      <c r="B233" s="991"/>
      <c r="C233" s="991"/>
      <c r="D233" s="991"/>
      <c r="E233" s="991"/>
      <c r="F233" s="991"/>
      <c r="G233" s="991"/>
      <c r="H233" s="991"/>
      <c r="I233" s="991"/>
      <c r="J233" s="991"/>
      <c r="K233" s="991"/>
      <c r="L233" s="991"/>
      <c r="M233" s="991"/>
      <c r="N233" s="991"/>
      <c r="O233" s="991"/>
    </row>
    <row r="234" spans="1:15">
      <c r="A234" s="991"/>
      <c r="B234" s="991"/>
      <c r="C234" s="991"/>
      <c r="D234" s="991"/>
      <c r="E234" s="991"/>
      <c r="F234" s="991"/>
      <c r="G234" s="991"/>
      <c r="H234" s="991"/>
      <c r="I234" s="991"/>
      <c r="J234" s="991"/>
      <c r="K234" s="991"/>
      <c r="L234" s="991"/>
      <c r="M234" s="991"/>
      <c r="N234" s="991"/>
      <c r="O234" s="991"/>
    </row>
    <row r="235" spans="1:15">
      <c r="A235" s="991"/>
      <c r="B235" s="991"/>
      <c r="C235" s="991"/>
      <c r="D235" s="991"/>
      <c r="E235" s="991"/>
      <c r="F235" s="991"/>
      <c r="G235" s="991"/>
      <c r="H235" s="991"/>
      <c r="I235" s="991"/>
      <c r="J235" s="991"/>
      <c r="K235" s="991"/>
      <c r="L235" s="991"/>
      <c r="M235" s="991"/>
      <c r="N235" s="991"/>
      <c r="O235" s="991"/>
    </row>
    <row r="236" spans="1:15">
      <c r="A236" s="991"/>
      <c r="B236" s="991"/>
      <c r="C236" s="991"/>
      <c r="D236" s="991"/>
      <c r="E236" s="991"/>
      <c r="F236" s="991"/>
      <c r="G236" s="991"/>
      <c r="H236" s="991"/>
      <c r="I236" s="991"/>
      <c r="J236" s="991"/>
      <c r="K236" s="991"/>
      <c r="L236" s="991"/>
      <c r="M236" s="991"/>
      <c r="N236" s="991"/>
      <c r="O236" s="991"/>
    </row>
    <row r="237" spans="1:15">
      <c r="A237" s="991"/>
      <c r="B237" s="991"/>
      <c r="C237" s="991"/>
      <c r="D237" s="991"/>
      <c r="E237" s="991"/>
      <c r="F237" s="991"/>
      <c r="G237" s="991"/>
      <c r="H237" s="991"/>
      <c r="I237" s="991"/>
      <c r="J237" s="991"/>
      <c r="K237" s="991"/>
      <c r="L237" s="991"/>
      <c r="M237" s="991"/>
      <c r="N237" s="991"/>
      <c r="O237" s="991"/>
    </row>
    <row r="238" spans="1:15">
      <c r="A238" s="991"/>
      <c r="B238" s="991"/>
      <c r="C238" s="991"/>
      <c r="D238" s="991"/>
      <c r="E238" s="991"/>
      <c r="F238" s="991"/>
      <c r="G238" s="991"/>
      <c r="H238" s="991"/>
      <c r="I238" s="991"/>
      <c r="J238" s="991"/>
      <c r="K238" s="991"/>
      <c r="L238" s="991"/>
      <c r="M238" s="991"/>
      <c r="N238" s="991"/>
      <c r="O238" s="991"/>
    </row>
    <row r="239" spans="1:15">
      <c r="A239" s="991"/>
      <c r="B239" s="991"/>
      <c r="C239" s="991"/>
      <c r="D239" s="991"/>
      <c r="E239" s="991"/>
      <c r="F239" s="991"/>
      <c r="G239" s="991"/>
      <c r="H239" s="991"/>
      <c r="I239" s="991"/>
      <c r="J239" s="991"/>
      <c r="K239" s="991"/>
      <c r="L239" s="991"/>
      <c r="M239" s="991"/>
      <c r="N239" s="991"/>
      <c r="O239" s="991"/>
    </row>
    <row r="240" spans="1:15">
      <c r="A240" s="991"/>
      <c r="B240" s="991"/>
      <c r="C240" s="991"/>
      <c r="D240" s="991"/>
      <c r="E240" s="991"/>
      <c r="F240" s="991"/>
      <c r="G240" s="991"/>
      <c r="H240" s="991"/>
      <c r="I240" s="991"/>
      <c r="J240" s="991"/>
      <c r="K240" s="991"/>
      <c r="L240" s="991"/>
      <c r="M240" s="991"/>
      <c r="N240" s="991"/>
      <c r="O240" s="991"/>
    </row>
    <row r="241" spans="1:15">
      <c r="A241" s="991"/>
      <c r="B241" s="991"/>
      <c r="C241" s="991"/>
      <c r="D241" s="991"/>
      <c r="E241" s="991"/>
      <c r="F241" s="991"/>
      <c r="G241" s="991"/>
      <c r="H241" s="991"/>
      <c r="I241" s="991"/>
      <c r="J241" s="991"/>
      <c r="K241" s="991"/>
      <c r="L241" s="991"/>
      <c r="M241" s="991"/>
      <c r="N241" s="991"/>
      <c r="O241" s="991"/>
    </row>
    <row r="242" spans="1:15">
      <c r="A242" s="991"/>
      <c r="B242" s="991"/>
      <c r="C242" s="991"/>
      <c r="D242" s="991"/>
      <c r="E242" s="991"/>
      <c r="F242" s="991"/>
      <c r="G242" s="991"/>
      <c r="H242" s="991"/>
      <c r="I242" s="991"/>
      <c r="J242" s="991"/>
      <c r="K242" s="991"/>
      <c r="L242" s="991"/>
      <c r="M242" s="991"/>
      <c r="N242" s="991"/>
      <c r="O242" s="991"/>
    </row>
    <row r="243" spans="1:15">
      <c r="A243" s="991"/>
      <c r="B243" s="991"/>
      <c r="C243" s="991"/>
      <c r="D243" s="991"/>
      <c r="E243" s="991"/>
      <c r="F243" s="991"/>
      <c r="G243" s="991"/>
      <c r="H243" s="991"/>
      <c r="I243" s="991"/>
      <c r="J243" s="991"/>
      <c r="K243" s="991"/>
      <c r="L243" s="991"/>
      <c r="M243" s="991"/>
      <c r="N243" s="991"/>
      <c r="O243" s="991"/>
    </row>
    <row r="244" spans="1:15">
      <c r="A244" s="991"/>
      <c r="B244" s="991"/>
      <c r="C244" s="991"/>
      <c r="D244" s="991"/>
      <c r="E244" s="991"/>
      <c r="F244" s="991"/>
      <c r="G244" s="991"/>
      <c r="H244" s="991"/>
      <c r="I244" s="991"/>
      <c r="J244" s="991"/>
      <c r="K244" s="991"/>
      <c r="L244" s="991"/>
      <c r="M244" s="991"/>
      <c r="N244" s="991"/>
      <c r="O244" s="991"/>
    </row>
    <row r="245" spans="1:15">
      <c r="A245" s="991"/>
      <c r="B245" s="991"/>
      <c r="C245" s="991"/>
      <c r="D245" s="991"/>
      <c r="E245" s="991"/>
      <c r="F245" s="991"/>
      <c r="G245" s="991"/>
      <c r="H245" s="991"/>
      <c r="I245" s="991"/>
      <c r="J245" s="991"/>
      <c r="K245" s="991"/>
      <c r="L245" s="991"/>
      <c r="M245" s="991"/>
      <c r="N245" s="991"/>
      <c r="O245" s="991"/>
    </row>
  </sheetData>
  <mergeCells count="11">
    <mergeCell ref="I41:L41"/>
    <mergeCell ref="A1:A32"/>
    <mergeCell ref="C2:H2"/>
    <mergeCell ref="D3:G3"/>
    <mergeCell ref="C5:H5"/>
    <mergeCell ref="E13:G13"/>
    <mergeCell ref="E18:G18"/>
    <mergeCell ref="C23:H23"/>
    <mergeCell ref="C24:I24"/>
    <mergeCell ref="C25:D25"/>
    <mergeCell ref="B27:H44"/>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901" bestFit="1" customWidth="1"/>
    <col min="15" max="15" width="15.5703125" style="521" bestFit="1" customWidth="1"/>
    <col min="16" max="16384" width="9.140625" style="521"/>
  </cols>
  <sheetData>
    <row r="1" spans="1:15" ht="21" customHeight="1" thickBot="1">
      <c r="A1" s="881" t="s">
        <v>85</v>
      </c>
      <c r="B1" s="882"/>
      <c r="C1" s="882"/>
      <c r="D1" s="882"/>
      <c r="E1" s="882"/>
      <c r="F1" s="882"/>
      <c r="G1" s="882"/>
      <c r="H1" s="882"/>
      <c r="I1" s="882"/>
      <c r="J1" s="882"/>
      <c r="K1" s="882"/>
      <c r="L1" s="882"/>
      <c r="M1" s="882"/>
      <c r="N1" s="882"/>
      <c r="O1" s="883"/>
    </row>
    <row r="2" spans="1:15" s="888" customFormat="1" ht="27" customHeight="1" thickBot="1">
      <c r="A2" s="884" t="s">
        <v>81</v>
      </c>
      <c r="B2" s="885" t="s">
        <v>86</v>
      </c>
      <c r="C2" s="886" t="s">
        <v>87</v>
      </c>
      <c r="D2" s="886" t="s">
        <v>88</v>
      </c>
      <c r="E2" s="886" t="s">
        <v>89</v>
      </c>
      <c r="F2" s="886" t="s">
        <v>90</v>
      </c>
      <c r="G2" s="886" t="s">
        <v>91</v>
      </c>
      <c r="H2" s="886" t="s">
        <v>92</v>
      </c>
      <c r="I2" s="886" t="s">
        <v>93</v>
      </c>
      <c r="J2" s="886" t="s">
        <v>94</v>
      </c>
      <c r="K2" s="886" t="s">
        <v>95</v>
      </c>
      <c r="L2" s="886" t="s">
        <v>96</v>
      </c>
      <c r="M2" s="886" t="s">
        <v>97</v>
      </c>
      <c r="N2" s="886" t="s">
        <v>98</v>
      </c>
      <c r="O2" s="887" t="s">
        <v>16</v>
      </c>
    </row>
    <row r="3" spans="1:15" ht="15" customHeight="1" thickBot="1">
      <c r="A3" s="889" t="s">
        <v>82</v>
      </c>
      <c r="B3" s="890" t="s">
        <v>54</v>
      </c>
      <c r="C3" s="891">
        <v>103.82999999999998</v>
      </c>
      <c r="D3" s="891">
        <v>95.407368421052638</v>
      </c>
      <c r="E3" s="891">
        <v>99.245789473684198</v>
      </c>
      <c r="F3" s="891">
        <v>101.33736842105263</v>
      </c>
      <c r="G3" s="891">
        <v>110.11105263157893</v>
      </c>
      <c r="H3" s="891">
        <v>123.6457894736842</v>
      </c>
      <c r="I3" s="891">
        <v>142.22315789473686</v>
      </c>
      <c r="J3" s="891">
        <v>138.29105263157899</v>
      </c>
      <c r="K3" s="891">
        <v>132.45999999999998</v>
      </c>
      <c r="L3" s="891">
        <v>122.90899999999996</v>
      </c>
      <c r="M3" s="891">
        <v>106.11499999999998</v>
      </c>
      <c r="N3" s="891"/>
      <c r="O3" s="892">
        <v>114.71</v>
      </c>
    </row>
    <row r="4" spans="1:15" ht="15" customHeight="1" thickBot="1">
      <c r="A4" s="889"/>
      <c r="B4" s="893" t="s">
        <v>55</v>
      </c>
      <c r="C4" s="891">
        <v>113.97500000000002</v>
      </c>
      <c r="D4" s="891">
        <v>116.08333333333333</v>
      </c>
      <c r="E4" s="891">
        <v>112.18999999999998</v>
      </c>
      <c r="F4" s="891">
        <v>113.43166666666667</v>
      </c>
      <c r="G4" s="891">
        <v>118.63333333333333</v>
      </c>
      <c r="H4" s="891">
        <v>135.23714285714286</v>
      </c>
      <c r="I4" s="891">
        <v>148.26000000000002</v>
      </c>
      <c r="J4" s="891">
        <v>150.7525</v>
      </c>
      <c r="K4" s="891">
        <v>151.06625</v>
      </c>
      <c r="L4" s="891">
        <v>138.63374999999999</v>
      </c>
      <c r="M4" s="891">
        <v>121.23375</v>
      </c>
      <c r="N4" s="891"/>
      <c r="O4" s="892">
        <v>132.04</v>
      </c>
    </row>
    <row r="5" spans="1:15" ht="15" customHeight="1" thickBot="1">
      <c r="A5" s="889"/>
      <c r="B5" s="893" t="s">
        <v>56</v>
      </c>
      <c r="C5" s="891">
        <v>160.82133333333334</v>
      </c>
      <c r="D5" s="891">
        <v>157.74533333333332</v>
      </c>
      <c r="E5" s="891">
        <v>149.196</v>
      </c>
      <c r="F5" s="891">
        <v>155.42933333333332</v>
      </c>
      <c r="G5" s="891">
        <v>168.72466666666668</v>
      </c>
      <c r="H5" s="891">
        <v>218.28933333333336</v>
      </c>
      <c r="I5" s="891">
        <v>224.87266666666667</v>
      </c>
      <c r="J5" s="891">
        <v>240.51400000000001</v>
      </c>
      <c r="K5" s="891">
        <v>230.84199999999998</v>
      </c>
      <c r="L5" s="891">
        <v>204.93600000000001</v>
      </c>
      <c r="M5" s="891">
        <v>175.60066666666668</v>
      </c>
      <c r="N5" s="891"/>
      <c r="O5" s="892">
        <v>189.72</v>
      </c>
    </row>
    <row r="6" spans="1:15" ht="15" customHeight="1" thickBot="1">
      <c r="A6" s="894"/>
      <c r="B6" s="895" t="s">
        <v>57</v>
      </c>
      <c r="C6" s="896">
        <v>127.31051282051277</v>
      </c>
      <c r="D6" s="896">
        <v>121.88549999999998</v>
      </c>
      <c r="E6" s="896">
        <v>119.91875000000002</v>
      </c>
      <c r="F6" s="896">
        <v>123.43599999999999</v>
      </c>
      <c r="G6" s="896">
        <v>133.36949999999999</v>
      </c>
      <c r="H6" s="896">
        <v>160.25048780487805</v>
      </c>
      <c r="I6" s="896">
        <v>173.49146341463413</v>
      </c>
      <c r="J6" s="896">
        <v>177.17285714285714</v>
      </c>
      <c r="K6" s="896">
        <v>170.24093023255816</v>
      </c>
      <c r="L6" s="896">
        <v>154.44860465116278</v>
      </c>
      <c r="M6" s="896">
        <v>133.166976744186</v>
      </c>
      <c r="N6" s="896"/>
      <c r="O6" s="897">
        <v>144.1</v>
      </c>
    </row>
    <row r="7" spans="1:15" ht="15" customHeight="1" thickBot="1">
      <c r="A7" s="898" t="s">
        <v>83</v>
      </c>
      <c r="B7" s="893" t="s">
        <v>54</v>
      </c>
      <c r="C7" s="891">
        <v>108.18249999999998</v>
      </c>
      <c r="D7" s="891">
        <v>100.46386363636366</v>
      </c>
      <c r="E7" s="891">
        <v>97.715227272727276</v>
      </c>
      <c r="F7" s="891">
        <v>96.411395348837203</v>
      </c>
      <c r="G7" s="891">
        <v>104.2358139534884</v>
      </c>
      <c r="H7" s="891">
        <v>116.2532558139535</v>
      </c>
      <c r="I7" s="891">
        <v>108.7002272727273</v>
      </c>
      <c r="J7" s="891">
        <v>113.3059090909091</v>
      </c>
      <c r="K7" s="891">
        <v>124.61955555555556</v>
      </c>
      <c r="L7" s="891">
        <v>126.8258695652174</v>
      </c>
      <c r="M7" s="891">
        <v>104.87599999999996</v>
      </c>
      <c r="N7" s="891"/>
      <c r="O7" s="892">
        <v>115.84</v>
      </c>
    </row>
    <row r="8" spans="1:15" ht="15" customHeight="1" thickBot="1">
      <c r="A8" s="889"/>
      <c r="B8" s="893" t="s">
        <v>55</v>
      </c>
      <c r="C8" s="891">
        <v>165.74937499999999</v>
      </c>
      <c r="D8" s="891">
        <v>149.99687500000002</v>
      </c>
      <c r="E8" s="891">
        <v>150.01624999999999</v>
      </c>
      <c r="F8" s="891">
        <v>180.16764705882349</v>
      </c>
      <c r="G8" s="891">
        <v>202.78823529411764</v>
      </c>
      <c r="H8" s="891">
        <v>341.55058823529407</v>
      </c>
      <c r="I8" s="891">
        <v>294.72000000000003</v>
      </c>
      <c r="J8" s="891">
        <v>299.41176470588232</v>
      </c>
      <c r="K8" s="891">
        <v>319.39999999999998</v>
      </c>
      <c r="L8" s="891">
        <v>265.75999999999993</v>
      </c>
      <c r="M8" s="891">
        <v>200.95055555555555</v>
      </c>
      <c r="N8" s="891"/>
      <c r="O8" s="892">
        <v>250.5</v>
      </c>
    </row>
    <row r="9" spans="1:15" ht="15" customHeight="1" thickBot="1">
      <c r="A9" s="889"/>
      <c r="B9" s="893" t="s">
        <v>56</v>
      </c>
      <c r="C9" s="891">
        <v>156.43</v>
      </c>
      <c r="D9" s="891">
        <v>157.5675</v>
      </c>
      <c r="E9" s="891">
        <v>153.68</v>
      </c>
      <c r="F9" s="891">
        <v>148.6275</v>
      </c>
      <c r="G9" s="891">
        <v>161.29000000000002</v>
      </c>
      <c r="H9" s="891">
        <v>222.185</v>
      </c>
      <c r="I9" s="891">
        <v>201.44</v>
      </c>
      <c r="J9" s="891">
        <v>214.3075</v>
      </c>
      <c r="K9" s="891">
        <v>214.61</v>
      </c>
      <c r="L9" s="891">
        <v>210.755</v>
      </c>
      <c r="M9" s="891">
        <v>164.92500000000001</v>
      </c>
      <c r="N9" s="891"/>
      <c r="O9" s="892">
        <v>182.35</v>
      </c>
    </row>
    <row r="10" spans="1:15" ht="15" customHeight="1" thickBot="1">
      <c r="A10" s="894"/>
      <c r="B10" s="895" t="s">
        <v>57</v>
      </c>
      <c r="C10" s="896">
        <v>125.5896875</v>
      </c>
      <c r="D10" s="896">
        <v>116.41609374999997</v>
      </c>
      <c r="E10" s="896">
        <v>114.28828125</v>
      </c>
      <c r="F10" s="896">
        <v>121.92265625</v>
      </c>
      <c r="G10" s="896">
        <v>133.97968749999998</v>
      </c>
      <c r="H10" s="896">
        <v>182.71859375000005</v>
      </c>
      <c r="I10" s="896">
        <v>163.06</v>
      </c>
      <c r="J10" s="896">
        <v>168.19523076923068</v>
      </c>
      <c r="K10" s="896">
        <v>180.24424242424237</v>
      </c>
      <c r="L10" s="896">
        <v>167.08850746268661</v>
      </c>
      <c r="M10" s="896">
        <v>134.27208955223884</v>
      </c>
      <c r="N10" s="896"/>
      <c r="O10" s="897">
        <v>154.27000000000001</v>
      </c>
    </row>
    <row r="11" spans="1:15" ht="15" customHeight="1" thickBot="1">
      <c r="A11" s="843" t="s">
        <v>79</v>
      </c>
      <c r="B11" s="844"/>
      <c r="C11" s="899">
        <v>126.24126213592233</v>
      </c>
      <c r="D11" s="899">
        <v>118.51971153846156</v>
      </c>
      <c r="E11" s="899">
        <v>116.45384615384611</v>
      </c>
      <c r="F11" s="899">
        <v>122.50471153846155</v>
      </c>
      <c r="G11" s="899">
        <v>133.74499999999998</v>
      </c>
      <c r="H11" s="899">
        <v>173.94533333333339</v>
      </c>
      <c r="I11" s="899">
        <v>167.09</v>
      </c>
      <c r="J11" s="899">
        <v>171.7191588785046</v>
      </c>
      <c r="K11" s="899">
        <v>176.29798165137618</v>
      </c>
      <c r="L11" s="899">
        <v>162.14745454545448</v>
      </c>
      <c r="M11" s="899">
        <v>133.84009090909089</v>
      </c>
      <c r="N11" s="899"/>
      <c r="O11" s="900">
        <v>150.4</v>
      </c>
    </row>
    <row r="12" spans="1:15" ht="15" customHeight="1" thickBot="1">
      <c r="O12" s="705"/>
    </row>
    <row r="13" spans="1:15" ht="15" customHeight="1" thickBot="1">
      <c r="A13" s="902" t="s">
        <v>64</v>
      </c>
      <c r="B13" s="850" t="s">
        <v>57</v>
      </c>
      <c r="C13" s="851">
        <v>98.822941176470607</v>
      </c>
      <c r="D13" s="851">
        <v>85.0535294117647</v>
      </c>
      <c r="E13" s="851">
        <v>85.41</v>
      </c>
      <c r="F13" s="851">
        <v>79.459999999999994</v>
      </c>
      <c r="G13" s="851">
        <v>82.09</v>
      </c>
      <c r="H13" s="851">
        <v>86.26</v>
      </c>
      <c r="I13" s="851">
        <v>87.55</v>
      </c>
      <c r="J13" s="851">
        <v>88.06</v>
      </c>
      <c r="K13" s="851">
        <v>89.464705882352945</v>
      </c>
      <c r="L13" s="851">
        <v>96.41</v>
      </c>
      <c r="M13" s="851">
        <v>89.52</v>
      </c>
      <c r="N13" s="851"/>
      <c r="O13" s="903">
        <v>87.72</v>
      </c>
    </row>
    <row r="14" spans="1:15" ht="22.5" customHeight="1">
      <c r="O14" s="705"/>
    </row>
    <row r="15" spans="1:15" ht="20.25" thickBot="1">
      <c r="A15" s="904" t="s">
        <v>100</v>
      </c>
      <c r="B15" s="904"/>
      <c r="C15" s="904"/>
      <c r="D15" s="904"/>
      <c r="E15" s="904"/>
      <c r="F15" s="904"/>
      <c r="G15" s="904"/>
      <c r="H15" s="904"/>
      <c r="I15" s="904"/>
      <c r="J15" s="904"/>
      <c r="K15" s="904"/>
      <c r="L15" s="904"/>
      <c r="M15" s="904"/>
      <c r="N15" s="904"/>
      <c r="O15" s="904"/>
    </row>
    <row r="16" spans="1:15" ht="27" customHeight="1" thickBot="1">
      <c r="A16" s="905" t="s">
        <v>81</v>
      </c>
      <c r="B16" s="906" t="s">
        <v>86</v>
      </c>
      <c r="C16" s="907" t="s">
        <v>101</v>
      </c>
      <c r="D16" s="907" t="s">
        <v>102</v>
      </c>
      <c r="E16" s="907" t="s">
        <v>103</v>
      </c>
      <c r="F16" s="907" t="s">
        <v>104</v>
      </c>
      <c r="G16" s="907" t="s">
        <v>105</v>
      </c>
      <c r="H16" s="907" t="s">
        <v>106</v>
      </c>
      <c r="I16" s="907" t="s">
        <v>107</v>
      </c>
      <c r="J16" s="907" t="s">
        <v>108</v>
      </c>
      <c r="K16" s="907" t="s">
        <v>109</v>
      </c>
      <c r="L16" s="907" t="s">
        <v>110</v>
      </c>
      <c r="M16" s="907" t="s">
        <v>111</v>
      </c>
      <c r="N16" s="908" t="s">
        <v>112</v>
      </c>
      <c r="O16" s="909" t="s">
        <v>16</v>
      </c>
    </row>
    <row r="17" spans="1:15" ht="15" customHeight="1" thickBot="1">
      <c r="A17" s="889" t="s">
        <v>82</v>
      </c>
      <c r="B17" s="890" t="s">
        <v>54</v>
      </c>
      <c r="C17" s="891">
        <v>100.05749999999999</v>
      </c>
      <c r="D17" s="891">
        <v>100.28764705882354</v>
      </c>
      <c r="E17" s="891">
        <v>98.481764705882355</v>
      </c>
      <c r="F17" s="891">
        <v>100.32823529411765</v>
      </c>
      <c r="G17" s="891">
        <v>104.6670588235294</v>
      </c>
      <c r="H17" s="891">
        <v>132.27611111111111</v>
      </c>
      <c r="I17" s="891">
        <v>140.91333333333333</v>
      </c>
      <c r="J17" s="891">
        <v>137.23000000000002</v>
      </c>
      <c r="K17" s="891">
        <v>138.84</v>
      </c>
      <c r="L17" s="891">
        <v>124.28166666666665</v>
      </c>
      <c r="M17" s="891">
        <v>111.77055555555555</v>
      </c>
      <c r="N17" s="910"/>
      <c r="O17" s="892">
        <v>121.13</v>
      </c>
    </row>
    <row r="18" spans="1:15" ht="15" customHeight="1" thickBot="1">
      <c r="A18" s="889"/>
      <c r="B18" s="893" t="s">
        <v>55</v>
      </c>
      <c r="C18" s="891">
        <v>121.015</v>
      </c>
      <c r="D18" s="891">
        <v>117.705</v>
      </c>
      <c r="E18" s="891">
        <v>113.99333333333334</v>
      </c>
      <c r="F18" s="891">
        <v>114.38166666666667</v>
      </c>
      <c r="G18" s="891">
        <v>116.84833333333334</v>
      </c>
      <c r="H18" s="891">
        <v>128.04</v>
      </c>
      <c r="I18" s="891">
        <v>142.73999999999998</v>
      </c>
      <c r="J18" s="891">
        <v>142.32666666666665</v>
      </c>
      <c r="K18" s="891">
        <v>140.87833333333333</v>
      </c>
      <c r="L18" s="891">
        <v>129.12</v>
      </c>
      <c r="M18" s="891">
        <v>119.59500000000001</v>
      </c>
      <c r="N18" s="910"/>
      <c r="O18" s="892">
        <v>126.06</v>
      </c>
    </row>
    <row r="19" spans="1:15" ht="15" customHeight="1" thickBot="1">
      <c r="A19" s="889"/>
      <c r="B19" s="893" t="s">
        <v>56</v>
      </c>
      <c r="C19" s="891">
        <v>158.44933333333333</v>
      </c>
      <c r="D19" s="891">
        <v>152.55799999999999</v>
      </c>
      <c r="E19" s="891">
        <v>147.5213333333333</v>
      </c>
      <c r="F19" s="891">
        <v>157.92933333333337</v>
      </c>
      <c r="G19" s="891">
        <v>168.05266666666668</v>
      </c>
      <c r="H19" s="891">
        <v>209.4026666666667</v>
      </c>
      <c r="I19" s="891">
        <v>224.52866666666665</v>
      </c>
      <c r="J19" s="891">
        <v>228.59866666666665</v>
      </c>
      <c r="K19" s="891">
        <v>224.49800000000002</v>
      </c>
      <c r="L19" s="891">
        <v>187.73599999999999</v>
      </c>
      <c r="M19" s="891">
        <v>170.67999999999995</v>
      </c>
      <c r="N19" s="910"/>
      <c r="O19" s="892">
        <v>184.54</v>
      </c>
    </row>
    <row r="20" spans="1:15" ht="15" customHeight="1" thickBot="1">
      <c r="A20" s="894"/>
      <c r="B20" s="895" t="s">
        <v>57</v>
      </c>
      <c r="C20" s="896">
        <v>127.12837837837837</v>
      </c>
      <c r="D20" s="896">
        <v>123.67078947368421</v>
      </c>
      <c r="E20" s="896">
        <v>120.28868421052633</v>
      </c>
      <c r="F20" s="896">
        <v>125.28447368421057</v>
      </c>
      <c r="G20" s="896">
        <v>131.61105263157893</v>
      </c>
      <c r="H20" s="896">
        <v>161.28846153846155</v>
      </c>
      <c r="I20" s="896">
        <v>173.35410256410256</v>
      </c>
      <c r="J20" s="896">
        <v>173.1558974358974</v>
      </c>
      <c r="K20" s="896">
        <v>172.09897435897432</v>
      </c>
      <c r="L20" s="896">
        <v>149.43153846153842</v>
      </c>
      <c r="M20" s="896">
        <v>135.63179487179485</v>
      </c>
      <c r="N20" s="911"/>
      <c r="O20" s="897">
        <v>146.28</v>
      </c>
    </row>
    <row r="21" spans="1:15" ht="15" customHeight="1" thickBot="1">
      <c r="A21" s="898" t="s">
        <v>83</v>
      </c>
      <c r="B21" s="893" t="s">
        <v>54</v>
      </c>
      <c r="C21" s="891">
        <v>104.77717391304351</v>
      </c>
      <c r="D21" s="891">
        <v>91.720869565217413</v>
      </c>
      <c r="E21" s="891">
        <v>96.347872340425539</v>
      </c>
      <c r="F21" s="891">
        <v>94.087777777777788</v>
      </c>
      <c r="G21" s="891">
        <v>97.195652173913061</v>
      </c>
      <c r="H21" s="891">
        <v>111.96326086956523</v>
      </c>
      <c r="I21" s="891">
        <v>112.05043478260868</v>
      </c>
      <c r="J21" s="891">
        <v>110.375</v>
      </c>
      <c r="K21" s="891">
        <v>111.67195652173913</v>
      </c>
      <c r="L21" s="891">
        <v>104.48673913043481</v>
      </c>
      <c r="M21" s="891">
        <v>102.46000000000002</v>
      </c>
      <c r="N21" s="910"/>
      <c r="O21" s="892">
        <v>105.21</v>
      </c>
    </row>
    <row r="22" spans="1:15" ht="15" customHeight="1" thickBot="1">
      <c r="A22" s="889"/>
      <c r="B22" s="893" t="s">
        <v>55</v>
      </c>
      <c r="C22" s="891">
        <v>159.03066666666666</v>
      </c>
      <c r="D22" s="891">
        <v>145.03812500000004</v>
      </c>
      <c r="E22" s="891">
        <v>143.90937500000001</v>
      </c>
      <c r="F22" s="891">
        <v>143.676875</v>
      </c>
      <c r="G22" s="891">
        <v>149.33874999999998</v>
      </c>
      <c r="H22" s="891">
        <v>204.81312499999999</v>
      </c>
      <c r="I22" s="891">
        <v>179.58562499999999</v>
      </c>
      <c r="J22" s="891">
        <v>185.044375</v>
      </c>
      <c r="K22" s="891">
        <v>191.639375</v>
      </c>
      <c r="L22" s="891">
        <v>168.020625</v>
      </c>
      <c r="M22" s="891">
        <v>156.02687499999999</v>
      </c>
      <c r="N22" s="910"/>
      <c r="O22" s="892">
        <v>165.81</v>
      </c>
    </row>
    <row r="23" spans="1:15" ht="15" customHeight="1" thickBot="1">
      <c r="A23" s="889"/>
      <c r="B23" s="893" t="s">
        <v>56</v>
      </c>
      <c r="C23" s="891">
        <v>156.69</v>
      </c>
      <c r="D23" s="891">
        <v>146.58499999999998</v>
      </c>
      <c r="E23" s="891">
        <v>141.20250000000001</v>
      </c>
      <c r="F23" s="891">
        <v>149.245</v>
      </c>
      <c r="G23" s="891">
        <v>144.3175</v>
      </c>
      <c r="H23" s="891">
        <v>202.45999999999998</v>
      </c>
      <c r="I23" s="891">
        <v>199.39750000000001</v>
      </c>
      <c r="J23" s="891">
        <v>208.41250000000002</v>
      </c>
      <c r="K23" s="891">
        <v>212.05</v>
      </c>
      <c r="L23" s="891">
        <v>187.05</v>
      </c>
      <c r="M23" s="891">
        <v>161.57500000000002</v>
      </c>
      <c r="N23" s="910"/>
      <c r="O23" s="892">
        <v>173.54</v>
      </c>
    </row>
    <row r="24" spans="1:15" ht="15" customHeight="1" thickBot="1">
      <c r="A24" s="894"/>
      <c r="B24" s="895" t="s">
        <v>57</v>
      </c>
      <c r="C24" s="896">
        <v>120.49184615384618</v>
      </c>
      <c r="D24" s="896">
        <v>107.97136363636366</v>
      </c>
      <c r="E24" s="896">
        <v>110.3837313432836</v>
      </c>
      <c r="F24" s="896">
        <v>109.68861538461542</v>
      </c>
      <c r="G24" s="896">
        <v>112.69227272727271</v>
      </c>
      <c r="H24" s="896">
        <v>139.95696969696968</v>
      </c>
      <c r="I24" s="896">
        <v>133.71636363636358</v>
      </c>
      <c r="J24" s="896">
        <v>134.41833333333338</v>
      </c>
      <c r="K24" s="896">
        <v>137.14151515151516</v>
      </c>
      <c r="L24" s="896">
        <v>124.89272727272724</v>
      </c>
      <c r="M24" s="896">
        <v>119.02863636363639</v>
      </c>
      <c r="N24" s="911"/>
      <c r="O24" s="897">
        <v>123.07</v>
      </c>
    </row>
    <row r="25" spans="1:15" ht="15" customHeight="1" thickBot="1">
      <c r="A25" s="843" t="s">
        <v>79</v>
      </c>
      <c r="B25" s="844"/>
      <c r="C25" s="899">
        <v>122.8992156862745</v>
      </c>
      <c r="D25" s="899">
        <v>113.70769230769231</v>
      </c>
      <c r="E25" s="899">
        <v>113.9683809523809</v>
      </c>
      <c r="F25" s="899">
        <v>115.44242718446601</v>
      </c>
      <c r="G25" s="899">
        <v>119.6049038461538</v>
      </c>
      <c r="H25" s="899">
        <v>147.88009523809518</v>
      </c>
      <c r="I25" s="899">
        <v>148.43895238095243</v>
      </c>
      <c r="J25" s="899">
        <v>148.8065714285714</v>
      </c>
      <c r="K25" s="899">
        <v>150.12571428571425</v>
      </c>
      <c r="L25" s="899">
        <v>134.00714285714287</v>
      </c>
      <c r="M25" s="899">
        <v>125.19552380952379</v>
      </c>
      <c r="N25" s="912"/>
      <c r="O25" s="900">
        <v>131.61000000000001</v>
      </c>
    </row>
    <row r="26" spans="1:15" ht="15" customHeight="1" thickBot="1">
      <c r="O26" s="705"/>
    </row>
    <row r="27" spans="1:15" ht="15" customHeight="1" thickBot="1">
      <c r="A27" s="902" t="s">
        <v>64</v>
      </c>
      <c r="B27" s="850" t="s">
        <v>57</v>
      </c>
      <c r="C27" s="851">
        <v>98.246111111111119</v>
      </c>
      <c r="D27" s="851">
        <v>84.826666666666654</v>
      </c>
      <c r="E27" s="851">
        <v>82.96</v>
      </c>
      <c r="F27" s="851">
        <v>84.06</v>
      </c>
      <c r="G27" s="851">
        <v>77.790000000000006</v>
      </c>
      <c r="H27" s="851">
        <v>80.930000000000007</v>
      </c>
      <c r="I27" s="851">
        <v>86.1</v>
      </c>
      <c r="J27" s="851">
        <v>84.46</v>
      </c>
      <c r="K27" s="851">
        <v>87.832777777777778</v>
      </c>
      <c r="L27" s="851">
        <v>85.03</v>
      </c>
      <c r="M27" s="851">
        <v>83.38</v>
      </c>
      <c r="N27" s="851"/>
      <c r="O27" s="903">
        <v>85.06</v>
      </c>
    </row>
    <row r="28" spans="1:15" ht="22.5" customHeight="1" thickBot="1">
      <c r="O28" s="705"/>
    </row>
    <row r="29" spans="1:15" ht="20.25" thickBot="1">
      <c r="A29" s="913" t="s">
        <v>113</v>
      </c>
      <c r="B29" s="882"/>
      <c r="C29" s="882"/>
      <c r="D29" s="882"/>
      <c r="E29" s="882"/>
      <c r="F29" s="882"/>
      <c r="G29" s="882"/>
      <c r="H29" s="882"/>
      <c r="I29" s="882"/>
      <c r="J29" s="882"/>
      <c r="K29" s="882"/>
      <c r="L29" s="882"/>
      <c r="M29" s="882"/>
      <c r="N29" s="882"/>
      <c r="O29" s="883"/>
    </row>
    <row r="30" spans="1:15" ht="27" customHeight="1" thickBot="1">
      <c r="A30" s="905" t="s">
        <v>81</v>
      </c>
      <c r="B30" s="906" t="s">
        <v>86</v>
      </c>
      <c r="C30" s="914" t="s">
        <v>125</v>
      </c>
      <c r="D30" s="914" t="s">
        <v>126</v>
      </c>
      <c r="E30" s="914" t="s">
        <v>127</v>
      </c>
      <c r="F30" s="914" t="s">
        <v>128</v>
      </c>
      <c r="G30" s="914" t="s">
        <v>129</v>
      </c>
      <c r="H30" s="914" t="s">
        <v>130</v>
      </c>
      <c r="I30" s="914" t="s">
        <v>131</v>
      </c>
      <c r="J30" s="914" t="s">
        <v>132</v>
      </c>
      <c r="K30" s="914" t="s">
        <v>133</v>
      </c>
      <c r="L30" s="914" t="s">
        <v>134</v>
      </c>
      <c r="M30" s="914" t="s">
        <v>135</v>
      </c>
      <c r="N30" s="915" t="s">
        <v>136</v>
      </c>
      <c r="O30" s="916" t="s">
        <v>16</v>
      </c>
    </row>
    <row r="31" spans="1:15" ht="15" customHeight="1" thickBot="1">
      <c r="A31" s="917" t="s">
        <v>82</v>
      </c>
      <c r="B31" s="918" t="s">
        <v>54</v>
      </c>
      <c r="C31" s="919">
        <v>3.7703320590660311E-2</v>
      </c>
      <c r="D31" s="919">
        <v>-4.8662809238194424E-2</v>
      </c>
      <c r="E31" s="919">
        <v>7.7580328711982054E-3</v>
      </c>
      <c r="F31" s="919">
        <v>1.0058316325176611E-2</v>
      </c>
      <c r="G31" s="919">
        <v>5.2012484818439397E-2</v>
      </c>
      <c r="H31" s="919">
        <v>-6.5244748767806504E-2</v>
      </c>
      <c r="I31" s="919">
        <v>9.2952492884765866E-3</v>
      </c>
      <c r="J31" s="919">
        <v>7.7319291086422352E-3</v>
      </c>
      <c r="K31" s="919">
        <v>-4.5952175165658485E-2</v>
      </c>
      <c r="L31" s="919">
        <v>-1.1044804141131211E-2</v>
      </c>
      <c r="M31" s="919">
        <v>-5.0599690834894996E-2</v>
      </c>
      <c r="N31" s="920"/>
      <c r="O31" s="921">
        <v>-5.3000908115248095E-2</v>
      </c>
    </row>
    <row r="32" spans="1:15" ht="15" customHeight="1" thickBot="1">
      <c r="A32" s="917"/>
      <c r="B32" s="922" t="s">
        <v>55</v>
      </c>
      <c r="C32" s="919">
        <v>-5.8174606453745219E-2</v>
      </c>
      <c r="D32" s="919">
        <v>-1.3777381306373303E-2</v>
      </c>
      <c r="E32" s="919">
        <v>-1.5819638575355482E-2</v>
      </c>
      <c r="F32" s="919">
        <v>-8.3055268181089874E-3</v>
      </c>
      <c r="G32" s="919">
        <v>1.52762127544251E-2</v>
      </c>
      <c r="H32" s="919">
        <v>5.6210112911143903E-2</v>
      </c>
      <c r="I32" s="919">
        <v>3.8671710802858618E-2</v>
      </c>
      <c r="J32" s="919">
        <v>5.9200665136540431E-2</v>
      </c>
      <c r="K32" s="919">
        <v>7.2317129437931074E-2</v>
      </c>
      <c r="L32" s="919">
        <v>7.3681459107806588E-2</v>
      </c>
      <c r="M32" s="919">
        <v>1.3702495923742525E-2</v>
      </c>
      <c r="N32" s="920"/>
      <c r="O32" s="921">
        <v>4.7437728066000238E-2</v>
      </c>
    </row>
    <row r="33" spans="1:15" ht="15" customHeight="1" thickBot="1">
      <c r="A33" s="917"/>
      <c r="B33" s="922" t="s">
        <v>56</v>
      </c>
      <c r="C33" s="919">
        <v>1.4970085074513919E-2</v>
      </c>
      <c r="D33" s="919">
        <v>3.4002368498101232E-2</v>
      </c>
      <c r="E33" s="919">
        <v>1.1352030440795201E-2</v>
      </c>
      <c r="F33" s="919">
        <v>-1.5829864834061159E-2</v>
      </c>
      <c r="G33" s="919">
        <v>3.9987464247319112E-3</v>
      </c>
      <c r="H33" s="919">
        <v>4.2438173343860575E-2</v>
      </c>
      <c r="I33" s="919">
        <v>1.532098351212863E-3</v>
      </c>
      <c r="J33" s="919">
        <v>5.2123371964841E-2</v>
      </c>
      <c r="K33" s="919">
        <v>2.8258603640121359E-2</v>
      </c>
      <c r="L33" s="919">
        <v>9.1618016789534337E-2</v>
      </c>
      <c r="M33" s="919">
        <v>2.8829778923521999E-2</v>
      </c>
      <c r="N33" s="920"/>
      <c r="O33" s="921">
        <v>2.8069795166359636E-2</v>
      </c>
    </row>
    <row r="34" spans="1:15" ht="15" customHeight="1" thickBot="1">
      <c r="A34" s="923"/>
      <c r="B34" s="924" t="s">
        <v>57</v>
      </c>
      <c r="C34" s="925">
        <v>1.4326812349662985E-3</v>
      </c>
      <c r="D34" s="925">
        <v>-1.443582175938256E-2</v>
      </c>
      <c r="E34" s="925">
        <v>-3.0753866247207433E-3</v>
      </c>
      <c r="F34" s="925">
        <v>-1.475421199333765E-2</v>
      </c>
      <c r="G34" s="925">
        <v>1.3360939930656972E-2</v>
      </c>
      <c r="H34" s="925">
        <v>-6.4355114041185092E-3</v>
      </c>
      <c r="I34" s="925">
        <v>7.9237150145189893E-4</v>
      </c>
      <c r="J34" s="925">
        <v>2.3198515132566152E-2</v>
      </c>
      <c r="K34" s="925">
        <v>-1.0796369550352701E-2</v>
      </c>
      <c r="L34" s="925">
        <v>3.3574346093717566E-2</v>
      </c>
      <c r="M34" s="925">
        <v>-1.8172863744365438E-2</v>
      </c>
      <c r="N34" s="926"/>
      <c r="O34" s="927">
        <v>-1.490292589554284E-2</v>
      </c>
    </row>
    <row r="35" spans="1:15" ht="15" customHeight="1" thickBot="1">
      <c r="A35" s="928" t="s">
        <v>83</v>
      </c>
      <c r="B35" s="922" t="s">
        <v>54</v>
      </c>
      <c r="C35" s="919">
        <v>3.2500648373877748E-2</v>
      </c>
      <c r="D35" s="919">
        <v>9.5321752972801946E-2</v>
      </c>
      <c r="E35" s="919">
        <v>1.4191853946400263E-2</v>
      </c>
      <c r="F35" s="919">
        <v>2.4696274329567822E-2</v>
      </c>
      <c r="G35" s="919">
        <v>7.2432887913322683E-2</v>
      </c>
      <c r="H35" s="919">
        <v>3.8316095039300613E-2</v>
      </c>
      <c r="I35" s="919">
        <v>-2.9899103170649696E-2</v>
      </c>
      <c r="J35" s="919">
        <v>2.6554102748893291E-2</v>
      </c>
      <c r="K35" s="919">
        <v>0.11594315562381972</v>
      </c>
      <c r="L35" s="919">
        <v>0.2137987137955927</v>
      </c>
      <c r="M35" s="919">
        <v>2.3579933632636534E-2</v>
      </c>
      <c r="N35" s="920"/>
      <c r="O35" s="921">
        <v>0.10103602319171191</v>
      </c>
    </row>
    <row r="36" spans="1:15" ht="15" customHeight="1" thickBot="1">
      <c r="A36" s="917"/>
      <c r="B36" s="922" t="s">
        <v>55</v>
      </c>
      <c r="C36" s="919">
        <v>4.2247878815825826E-2</v>
      </c>
      <c r="D36" s="919">
        <v>3.4189286437617553E-2</v>
      </c>
      <c r="E36" s="919">
        <v>4.2435560574145874E-2</v>
      </c>
      <c r="F36" s="919">
        <v>0.25397804663292889</v>
      </c>
      <c r="G36" s="919">
        <v>0.35790767830933146</v>
      </c>
      <c r="H36" s="919">
        <v>0.66762060895899178</v>
      </c>
      <c r="I36" s="919">
        <v>0.64111130832437191</v>
      </c>
      <c r="J36" s="919">
        <v>0.61805385711336713</v>
      </c>
      <c r="K36" s="919">
        <v>0.66667210222325124</v>
      </c>
      <c r="L36" s="919">
        <v>0.58171057868639608</v>
      </c>
      <c r="M36" s="919">
        <v>0.28792270918427076</v>
      </c>
      <c r="N36" s="920"/>
      <c r="O36" s="921">
        <v>0.51076533381581324</v>
      </c>
    </row>
    <row r="37" spans="1:15" ht="15" customHeight="1" thickBot="1">
      <c r="A37" s="917"/>
      <c r="B37" s="922" t="s">
        <v>56</v>
      </c>
      <c r="C37" s="919">
        <v>-1.6593273342267593E-3</v>
      </c>
      <c r="D37" s="919">
        <v>7.4922399972712203E-2</v>
      </c>
      <c r="E37" s="919">
        <v>8.8365999185566757E-2</v>
      </c>
      <c r="F37" s="919">
        <v>-4.1374920432845777E-3</v>
      </c>
      <c r="G37" s="919">
        <v>0.11760528002494518</v>
      </c>
      <c r="H37" s="919">
        <v>9.7426652178208159E-2</v>
      </c>
      <c r="I37" s="919">
        <v>1.0243358116325379E-2</v>
      </c>
      <c r="J37" s="919">
        <v>2.828525160439024E-2</v>
      </c>
      <c r="K37" s="919">
        <v>1.2072624381042217E-2</v>
      </c>
      <c r="L37" s="919">
        <v>0.12673082063619343</v>
      </c>
      <c r="M37" s="919">
        <v>2.0733405539223232E-2</v>
      </c>
      <c r="N37" s="920"/>
      <c r="O37" s="921">
        <v>5.0766393914947576E-2</v>
      </c>
    </row>
    <row r="38" spans="1:15" ht="15" customHeight="1" thickBot="1">
      <c r="A38" s="923"/>
      <c r="B38" s="924" t="s">
        <v>57</v>
      </c>
      <c r="C38" s="925">
        <v>4.2308600198927959E-2</v>
      </c>
      <c r="D38" s="925">
        <v>7.8212683708221792E-2</v>
      </c>
      <c r="E38" s="925">
        <v>3.5372512409220833E-2</v>
      </c>
      <c r="F38" s="925">
        <v>0.11153428113288495</v>
      </c>
      <c r="G38" s="925">
        <v>0.18889861973273964</v>
      </c>
      <c r="H38" s="925">
        <v>0.30553408055073261</v>
      </c>
      <c r="I38" s="925">
        <v>0.21944686174263078</v>
      </c>
      <c r="J38" s="925">
        <v>0.25128192411177014</v>
      </c>
      <c r="K38" s="925">
        <v>0.31429379517286893</v>
      </c>
      <c r="L38" s="925">
        <v>0.33785618355356095</v>
      </c>
      <c r="M38" s="925">
        <v>0.1280654273987748</v>
      </c>
      <c r="N38" s="926"/>
      <c r="O38" s="927">
        <v>0.25351426017713513</v>
      </c>
    </row>
    <row r="39" spans="1:15" ht="15" customHeight="1" thickBot="1">
      <c r="A39" s="843" t="s">
        <v>79</v>
      </c>
      <c r="B39" s="844"/>
      <c r="C39" s="929">
        <v>2.7193391194448992E-2</v>
      </c>
      <c r="D39" s="929">
        <v>4.2319205790826868E-2</v>
      </c>
      <c r="E39" s="929">
        <v>2.1808375101017824E-2</v>
      </c>
      <c r="F39" s="929">
        <v>6.1175813141131193E-2</v>
      </c>
      <c r="G39" s="929">
        <v>0.11822338130913421</v>
      </c>
      <c r="H39" s="929">
        <v>0.17625927311766829</v>
      </c>
      <c r="I39" s="929">
        <v>0.12564793350994347</v>
      </c>
      <c r="J39" s="929">
        <v>0.15397564254029911</v>
      </c>
      <c r="K39" s="929">
        <v>0.17433567254075966</v>
      </c>
      <c r="L39" s="929">
        <v>0.20999113247500803</v>
      </c>
      <c r="M39" s="929">
        <v>6.9048531740792909E-2</v>
      </c>
      <c r="N39" s="930"/>
      <c r="O39" s="931">
        <v>0.1427703062077349</v>
      </c>
    </row>
    <row r="40" spans="1:15" ht="15" customHeight="1" thickBot="1"/>
    <row r="41" spans="1:15" ht="15.75" thickBot="1">
      <c r="A41" s="902" t="s">
        <v>64</v>
      </c>
      <c r="B41" s="850" t="s">
        <v>57</v>
      </c>
      <c r="C41" s="879">
        <v>5.8712763165467557E-3</v>
      </c>
      <c r="D41" s="879">
        <v>2.6744272056512821E-3</v>
      </c>
      <c r="E41" s="879">
        <v>2.9532304725168792E-2</v>
      </c>
      <c r="F41" s="879">
        <v>-5.4722817035450969E-2</v>
      </c>
      <c r="G41" s="879">
        <v>5.5277027895616365E-2</v>
      </c>
      <c r="H41" s="879">
        <v>6.5859384653404143E-2</v>
      </c>
      <c r="I41" s="879">
        <v>1.6840882694541266E-2</v>
      </c>
      <c r="J41" s="879">
        <v>4.2623727208145973E-2</v>
      </c>
      <c r="K41" s="879">
        <v>1.8579944137757352E-2</v>
      </c>
      <c r="L41" s="879">
        <v>0.13383511701752318</v>
      </c>
      <c r="M41" s="879">
        <v>7.3638762293115861E-2</v>
      </c>
      <c r="N41" s="879"/>
      <c r="O41" s="932">
        <v>3.127204326357861E-2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822" bestFit="1" customWidth="1"/>
    <col min="2" max="2" width="30.28515625" style="822" bestFit="1" customWidth="1"/>
    <col min="3" max="4" width="13" style="822" bestFit="1" customWidth="1"/>
    <col min="5" max="6" width="12.85546875" style="822" bestFit="1" customWidth="1"/>
    <col min="7" max="10" width="13" style="822" bestFit="1" customWidth="1"/>
    <col min="11" max="14" width="12.85546875" style="822" bestFit="1" customWidth="1"/>
    <col min="15" max="15" width="16.5703125" style="848" customWidth="1"/>
    <col min="16" max="256" width="13" style="822"/>
    <col min="257" max="257" width="21.140625" style="822" bestFit="1" customWidth="1"/>
    <col min="258" max="258" width="30.28515625" style="822" bestFit="1" customWidth="1"/>
    <col min="259" max="260" width="13" style="822" bestFit="1" customWidth="1"/>
    <col min="261" max="262" width="12.85546875" style="822" bestFit="1" customWidth="1"/>
    <col min="263" max="266" width="13" style="822" bestFit="1" customWidth="1"/>
    <col min="267" max="270" width="12.85546875" style="822" bestFit="1" customWidth="1"/>
    <col min="271" max="271" width="16.5703125" style="822" customWidth="1"/>
    <col min="272" max="512" width="13" style="822"/>
    <col min="513" max="513" width="21.140625" style="822" bestFit="1" customWidth="1"/>
    <col min="514" max="514" width="30.28515625" style="822" bestFit="1" customWidth="1"/>
    <col min="515" max="516" width="13" style="822" bestFit="1" customWidth="1"/>
    <col min="517" max="518" width="12.85546875" style="822" bestFit="1" customWidth="1"/>
    <col min="519" max="522" width="13" style="822" bestFit="1" customWidth="1"/>
    <col min="523" max="526" width="12.85546875" style="822" bestFit="1" customWidth="1"/>
    <col min="527" max="527" width="16.5703125" style="822" customWidth="1"/>
    <col min="528" max="768" width="13" style="822"/>
    <col min="769" max="769" width="21.140625" style="822" bestFit="1" customWidth="1"/>
    <col min="770" max="770" width="30.28515625" style="822" bestFit="1" customWidth="1"/>
    <col min="771" max="772" width="13" style="822" bestFit="1" customWidth="1"/>
    <col min="773" max="774" width="12.85546875" style="822" bestFit="1" customWidth="1"/>
    <col min="775" max="778" width="13" style="822" bestFit="1" customWidth="1"/>
    <col min="779" max="782" width="12.85546875" style="822" bestFit="1" customWidth="1"/>
    <col min="783" max="783" width="16.5703125" style="822" customWidth="1"/>
    <col min="784" max="1024" width="13" style="822"/>
    <col min="1025" max="1025" width="21.140625" style="822" bestFit="1" customWidth="1"/>
    <col min="1026" max="1026" width="30.28515625" style="822" bestFit="1" customWidth="1"/>
    <col min="1027" max="1028" width="13" style="822" bestFit="1" customWidth="1"/>
    <col min="1029" max="1030" width="12.85546875" style="822" bestFit="1" customWidth="1"/>
    <col min="1031" max="1034" width="13" style="822" bestFit="1" customWidth="1"/>
    <col min="1035" max="1038" width="12.85546875" style="822" bestFit="1" customWidth="1"/>
    <col min="1039" max="1039" width="16.5703125" style="822" customWidth="1"/>
    <col min="1040" max="1280" width="13" style="822"/>
    <col min="1281" max="1281" width="21.140625" style="822" bestFit="1" customWidth="1"/>
    <col min="1282" max="1282" width="30.28515625" style="822" bestFit="1" customWidth="1"/>
    <col min="1283" max="1284" width="13" style="822" bestFit="1" customWidth="1"/>
    <col min="1285" max="1286" width="12.85546875" style="822" bestFit="1" customWidth="1"/>
    <col min="1287" max="1290" width="13" style="822" bestFit="1" customWidth="1"/>
    <col min="1291" max="1294" width="12.85546875" style="822" bestFit="1" customWidth="1"/>
    <col min="1295" max="1295" width="16.5703125" style="822" customWidth="1"/>
    <col min="1296" max="1536" width="13" style="822"/>
    <col min="1537" max="1537" width="21.140625" style="822" bestFit="1" customWidth="1"/>
    <col min="1538" max="1538" width="30.28515625" style="822" bestFit="1" customWidth="1"/>
    <col min="1539" max="1540" width="13" style="822" bestFit="1" customWidth="1"/>
    <col min="1541" max="1542" width="12.85546875" style="822" bestFit="1" customWidth="1"/>
    <col min="1543" max="1546" width="13" style="822" bestFit="1" customWidth="1"/>
    <col min="1547" max="1550" width="12.85546875" style="822" bestFit="1" customWidth="1"/>
    <col min="1551" max="1551" width="16.5703125" style="822" customWidth="1"/>
    <col min="1552" max="1792" width="13" style="822"/>
    <col min="1793" max="1793" width="21.140625" style="822" bestFit="1" customWidth="1"/>
    <col min="1794" max="1794" width="30.28515625" style="822" bestFit="1" customWidth="1"/>
    <col min="1795" max="1796" width="13" style="822" bestFit="1" customWidth="1"/>
    <col min="1797" max="1798" width="12.85546875" style="822" bestFit="1" customWidth="1"/>
    <col min="1799" max="1802" width="13" style="822" bestFit="1" customWidth="1"/>
    <col min="1803" max="1806" width="12.85546875" style="822" bestFit="1" customWidth="1"/>
    <col min="1807" max="1807" width="16.5703125" style="822" customWidth="1"/>
    <col min="1808" max="2048" width="13" style="822"/>
    <col min="2049" max="2049" width="21.140625" style="822" bestFit="1" customWidth="1"/>
    <col min="2050" max="2050" width="30.28515625" style="822" bestFit="1" customWidth="1"/>
    <col min="2051" max="2052" width="13" style="822" bestFit="1" customWidth="1"/>
    <col min="2053" max="2054" width="12.85546875" style="822" bestFit="1" customWidth="1"/>
    <col min="2055" max="2058" width="13" style="822" bestFit="1" customWidth="1"/>
    <col min="2059" max="2062" width="12.85546875" style="822" bestFit="1" customWidth="1"/>
    <col min="2063" max="2063" width="16.5703125" style="822" customWidth="1"/>
    <col min="2064" max="2304" width="13" style="822"/>
    <col min="2305" max="2305" width="21.140625" style="822" bestFit="1" customWidth="1"/>
    <col min="2306" max="2306" width="30.28515625" style="822" bestFit="1" customWidth="1"/>
    <col min="2307" max="2308" width="13" style="822" bestFit="1" customWidth="1"/>
    <col min="2309" max="2310" width="12.85546875" style="822" bestFit="1" customWidth="1"/>
    <col min="2311" max="2314" width="13" style="822" bestFit="1" customWidth="1"/>
    <col min="2315" max="2318" width="12.85546875" style="822" bestFit="1" customWidth="1"/>
    <col min="2319" max="2319" width="16.5703125" style="822" customWidth="1"/>
    <col min="2320" max="2560" width="13" style="822"/>
    <col min="2561" max="2561" width="21.140625" style="822" bestFit="1" customWidth="1"/>
    <col min="2562" max="2562" width="30.28515625" style="822" bestFit="1" customWidth="1"/>
    <col min="2563" max="2564" width="13" style="822" bestFit="1" customWidth="1"/>
    <col min="2565" max="2566" width="12.85546875" style="822" bestFit="1" customWidth="1"/>
    <col min="2567" max="2570" width="13" style="822" bestFit="1" customWidth="1"/>
    <col min="2571" max="2574" width="12.85546875" style="822" bestFit="1" customWidth="1"/>
    <col min="2575" max="2575" width="16.5703125" style="822" customWidth="1"/>
    <col min="2576" max="2816" width="13" style="822"/>
    <col min="2817" max="2817" width="21.140625" style="822" bestFit="1" customWidth="1"/>
    <col min="2818" max="2818" width="30.28515625" style="822" bestFit="1" customWidth="1"/>
    <col min="2819" max="2820" width="13" style="822" bestFit="1" customWidth="1"/>
    <col min="2821" max="2822" width="12.85546875" style="822" bestFit="1" customWidth="1"/>
    <col min="2823" max="2826" width="13" style="822" bestFit="1" customWidth="1"/>
    <col min="2827" max="2830" width="12.85546875" style="822" bestFit="1" customWidth="1"/>
    <col min="2831" max="2831" width="16.5703125" style="822" customWidth="1"/>
    <col min="2832" max="3072" width="13" style="822"/>
    <col min="3073" max="3073" width="21.140625" style="822" bestFit="1" customWidth="1"/>
    <col min="3074" max="3074" width="30.28515625" style="822" bestFit="1" customWidth="1"/>
    <col min="3075" max="3076" width="13" style="822" bestFit="1" customWidth="1"/>
    <col min="3077" max="3078" width="12.85546875" style="822" bestFit="1" customWidth="1"/>
    <col min="3079" max="3082" width="13" style="822" bestFit="1" customWidth="1"/>
    <col min="3083" max="3086" width="12.85546875" style="822" bestFit="1" customWidth="1"/>
    <col min="3087" max="3087" width="16.5703125" style="822" customWidth="1"/>
    <col min="3088" max="3328" width="13" style="822"/>
    <col min="3329" max="3329" width="21.140625" style="822" bestFit="1" customWidth="1"/>
    <col min="3330" max="3330" width="30.28515625" style="822" bestFit="1" customWidth="1"/>
    <col min="3331" max="3332" width="13" style="822" bestFit="1" customWidth="1"/>
    <col min="3333" max="3334" width="12.85546875" style="822" bestFit="1" customWidth="1"/>
    <col min="3335" max="3338" width="13" style="822" bestFit="1" customWidth="1"/>
    <col min="3339" max="3342" width="12.85546875" style="822" bestFit="1" customWidth="1"/>
    <col min="3343" max="3343" width="16.5703125" style="822" customWidth="1"/>
    <col min="3344" max="3584" width="13" style="822"/>
    <col min="3585" max="3585" width="21.140625" style="822" bestFit="1" customWidth="1"/>
    <col min="3586" max="3586" width="30.28515625" style="822" bestFit="1" customWidth="1"/>
    <col min="3587" max="3588" width="13" style="822" bestFit="1" customWidth="1"/>
    <col min="3589" max="3590" width="12.85546875" style="822" bestFit="1" customWidth="1"/>
    <col min="3591" max="3594" width="13" style="822" bestFit="1" customWidth="1"/>
    <col min="3595" max="3598" width="12.85546875" style="822" bestFit="1" customWidth="1"/>
    <col min="3599" max="3599" width="16.5703125" style="822" customWidth="1"/>
    <col min="3600" max="3840" width="13" style="822"/>
    <col min="3841" max="3841" width="21.140625" style="822" bestFit="1" customWidth="1"/>
    <col min="3842" max="3842" width="30.28515625" style="822" bestFit="1" customWidth="1"/>
    <col min="3843" max="3844" width="13" style="822" bestFit="1" customWidth="1"/>
    <col min="3845" max="3846" width="12.85546875" style="822" bestFit="1" customWidth="1"/>
    <col min="3847" max="3850" width="13" style="822" bestFit="1" customWidth="1"/>
    <col min="3851" max="3854" width="12.85546875" style="822" bestFit="1" customWidth="1"/>
    <col min="3855" max="3855" width="16.5703125" style="822" customWidth="1"/>
    <col min="3856" max="4096" width="13" style="822"/>
    <col min="4097" max="4097" width="21.140625" style="822" bestFit="1" customWidth="1"/>
    <col min="4098" max="4098" width="30.28515625" style="822" bestFit="1" customWidth="1"/>
    <col min="4099" max="4100" width="13" style="822" bestFit="1" customWidth="1"/>
    <col min="4101" max="4102" width="12.85546875" style="822" bestFit="1" customWidth="1"/>
    <col min="4103" max="4106" width="13" style="822" bestFit="1" customWidth="1"/>
    <col min="4107" max="4110" width="12.85546875" style="822" bestFit="1" customWidth="1"/>
    <col min="4111" max="4111" width="16.5703125" style="822" customWidth="1"/>
    <col min="4112" max="4352" width="13" style="822"/>
    <col min="4353" max="4353" width="21.140625" style="822" bestFit="1" customWidth="1"/>
    <col min="4354" max="4354" width="30.28515625" style="822" bestFit="1" customWidth="1"/>
    <col min="4355" max="4356" width="13" style="822" bestFit="1" customWidth="1"/>
    <col min="4357" max="4358" width="12.85546875" style="822" bestFit="1" customWidth="1"/>
    <col min="4359" max="4362" width="13" style="822" bestFit="1" customWidth="1"/>
    <col min="4363" max="4366" width="12.85546875" style="822" bestFit="1" customWidth="1"/>
    <col min="4367" max="4367" width="16.5703125" style="822" customWidth="1"/>
    <col min="4368" max="4608" width="13" style="822"/>
    <col min="4609" max="4609" width="21.140625" style="822" bestFit="1" customWidth="1"/>
    <col min="4610" max="4610" width="30.28515625" style="822" bestFit="1" customWidth="1"/>
    <col min="4611" max="4612" width="13" style="822" bestFit="1" customWidth="1"/>
    <col min="4613" max="4614" width="12.85546875" style="822" bestFit="1" customWidth="1"/>
    <col min="4615" max="4618" width="13" style="822" bestFit="1" customWidth="1"/>
    <col min="4619" max="4622" width="12.85546875" style="822" bestFit="1" customWidth="1"/>
    <col min="4623" max="4623" width="16.5703125" style="822" customWidth="1"/>
    <col min="4624" max="4864" width="13" style="822"/>
    <col min="4865" max="4865" width="21.140625" style="822" bestFit="1" customWidth="1"/>
    <col min="4866" max="4866" width="30.28515625" style="822" bestFit="1" customWidth="1"/>
    <col min="4867" max="4868" width="13" style="822" bestFit="1" customWidth="1"/>
    <col min="4869" max="4870" width="12.85546875" style="822" bestFit="1" customWidth="1"/>
    <col min="4871" max="4874" width="13" style="822" bestFit="1" customWidth="1"/>
    <col min="4875" max="4878" width="12.85546875" style="822" bestFit="1" customWidth="1"/>
    <col min="4879" max="4879" width="16.5703125" style="822" customWidth="1"/>
    <col min="4880" max="5120" width="13" style="822"/>
    <col min="5121" max="5121" width="21.140625" style="822" bestFit="1" customWidth="1"/>
    <col min="5122" max="5122" width="30.28515625" style="822" bestFit="1" customWidth="1"/>
    <col min="5123" max="5124" width="13" style="822" bestFit="1" customWidth="1"/>
    <col min="5125" max="5126" width="12.85546875" style="822" bestFit="1" customWidth="1"/>
    <col min="5127" max="5130" width="13" style="822" bestFit="1" customWidth="1"/>
    <col min="5131" max="5134" width="12.85546875" style="822" bestFit="1" customWidth="1"/>
    <col min="5135" max="5135" width="16.5703125" style="822" customWidth="1"/>
    <col min="5136" max="5376" width="13" style="822"/>
    <col min="5377" max="5377" width="21.140625" style="822" bestFit="1" customWidth="1"/>
    <col min="5378" max="5378" width="30.28515625" style="822" bestFit="1" customWidth="1"/>
    <col min="5379" max="5380" width="13" style="822" bestFit="1" customWidth="1"/>
    <col min="5381" max="5382" width="12.85546875" style="822" bestFit="1" customWidth="1"/>
    <col min="5383" max="5386" width="13" style="822" bestFit="1" customWidth="1"/>
    <col min="5387" max="5390" width="12.85546875" style="822" bestFit="1" customWidth="1"/>
    <col min="5391" max="5391" width="16.5703125" style="822" customWidth="1"/>
    <col min="5392" max="5632" width="13" style="822"/>
    <col min="5633" max="5633" width="21.140625" style="822" bestFit="1" customWidth="1"/>
    <col min="5634" max="5634" width="30.28515625" style="822" bestFit="1" customWidth="1"/>
    <col min="5635" max="5636" width="13" style="822" bestFit="1" customWidth="1"/>
    <col min="5637" max="5638" width="12.85546875" style="822" bestFit="1" customWidth="1"/>
    <col min="5639" max="5642" width="13" style="822" bestFit="1" customWidth="1"/>
    <col min="5643" max="5646" width="12.85546875" style="822" bestFit="1" customWidth="1"/>
    <col min="5647" max="5647" width="16.5703125" style="822" customWidth="1"/>
    <col min="5648" max="5888" width="13" style="822"/>
    <col min="5889" max="5889" width="21.140625" style="822" bestFit="1" customWidth="1"/>
    <col min="5890" max="5890" width="30.28515625" style="822" bestFit="1" customWidth="1"/>
    <col min="5891" max="5892" width="13" style="822" bestFit="1" customWidth="1"/>
    <col min="5893" max="5894" width="12.85546875" style="822" bestFit="1" customWidth="1"/>
    <col min="5895" max="5898" width="13" style="822" bestFit="1" customWidth="1"/>
    <col min="5899" max="5902" width="12.85546875" style="822" bestFit="1" customWidth="1"/>
    <col min="5903" max="5903" width="16.5703125" style="822" customWidth="1"/>
    <col min="5904" max="6144" width="13" style="822"/>
    <col min="6145" max="6145" width="21.140625" style="822" bestFit="1" customWidth="1"/>
    <col min="6146" max="6146" width="30.28515625" style="822" bestFit="1" customWidth="1"/>
    <col min="6147" max="6148" width="13" style="822" bestFit="1" customWidth="1"/>
    <col min="6149" max="6150" width="12.85546875" style="822" bestFit="1" customWidth="1"/>
    <col min="6151" max="6154" width="13" style="822" bestFit="1" customWidth="1"/>
    <col min="6155" max="6158" width="12.85546875" style="822" bestFit="1" customWidth="1"/>
    <col min="6159" max="6159" width="16.5703125" style="822" customWidth="1"/>
    <col min="6160" max="6400" width="13" style="822"/>
    <col min="6401" max="6401" width="21.140625" style="822" bestFit="1" customWidth="1"/>
    <col min="6402" max="6402" width="30.28515625" style="822" bestFit="1" customWidth="1"/>
    <col min="6403" max="6404" width="13" style="822" bestFit="1" customWidth="1"/>
    <col min="6405" max="6406" width="12.85546875" style="822" bestFit="1" customWidth="1"/>
    <col min="6407" max="6410" width="13" style="822" bestFit="1" customWidth="1"/>
    <col min="6411" max="6414" width="12.85546875" style="822" bestFit="1" customWidth="1"/>
    <col min="6415" max="6415" width="16.5703125" style="822" customWidth="1"/>
    <col min="6416" max="6656" width="13" style="822"/>
    <col min="6657" max="6657" width="21.140625" style="822" bestFit="1" customWidth="1"/>
    <col min="6658" max="6658" width="30.28515625" style="822" bestFit="1" customWidth="1"/>
    <col min="6659" max="6660" width="13" style="822" bestFit="1" customWidth="1"/>
    <col min="6661" max="6662" width="12.85546875" style="822" bestFit="1" customWidth="1"/>
    <col min="6663" max="6666" width="13" style="822" bestFit="1" customWidth="1"/>
    <col min="6667" max="6670" width="12.85546875" style="822" bestFit="1" customWidth="1"/>
    <col min="6671" max="6671" width="16.5703125" style="822" customWidth="1"/>
    <col min="6672" max="6912" width="13" style="822"/>
    <col min="6913" max="6913" width="21.140625" style="822" bestFit="1" customWidth="1"/>
    <col min="6914" max="6914" width="30.28515625" style="822" bestFit="1" customWidth="1"/>
    <col min="6915" max="6916" width="13" style="822" bestFit="1" customWidth="1"/>
    <col min="6917" max="6918" width="12.85546875" style="822" bestFit="1" customWidth="1"/>
    <col min="6919" max="6922" width="13" style="822" bestFit="1" customWidth="1"/>
    <col min="6923" max="6926" width="12.85546875" style="822" bestFit="1" customWidth="1"/>
    <col min="6927" max="6927" width="16.5703125" style="822" customWidth="1"/>
    <col min="6928" max="7168" width="13" style="822"/>
    <col min="7169" max="7169" width="21.140625" style="822" bestFit="1" customWidth="1"/>
    <col min="7170" max="7170" width="30.28515625" style="822" bestFit="1" customWidth="1"/>
    <col min="7171" max="7172" width="13" style="822" bestFit="1" customWidth="1"/>
    <col min="7173" max="7174" width="12.85546875" style="822" bestFit="1" customWidth="1"/>
    <col min="7175" max="7178" width="13" style="822" bestFit="1" customWidth="1"/>
    <col min="7179" max="7182" width="12.85546875" style="822" bestFit="1" customWidth="1"/>
    <col min="7183" max="7183" width="16.5703125" style="822" customWidth="1"/>
    <col min="7184" max="7424" width="13" style="822"/>
    <col min="7425" max="7425" width="21.140625" style="822" bestFit="1" customWidth="1"/>
    <col min="7426" max="7426" width="30.28515625" style="822" bestFit="1" customWidth="1"/>
    <col min="7427" max="7428" width="13" style="822" bestFit="1" customWidth="1"/>
    <col min="7429" max="7430" width="12.85546875" style="822" bestFit="1" customWidth="1"/>
    <col min="7431" max="7434" width="13" style="822" bestFit="1" customWidth="1"/>
    <col min="7435" max="7438" width="12.85546875" style="822" bestFit="1" customWidth="1"/>
    <col min="7439" max="7439" width="16.5703125" style="822" customWidth="1"/>
    <col min="7440" max="7680" width="13" style="822"/>
    <col min="7681" max="7681" width="21.140625" style="822" bestFit="1" customWidth="1"/>
    <col min="7682" max="7682" width="30.28515625" style="822" bestFit="1" customWidth="1"/>
    <col min="7683" max="7684" width="13" style="822" bestFit="1" customWidth="1"/>
    <col min="7685" max="7686" width="12.85546875" style="822" bestFit="1" customWidth="1"/>
    <col min="7687" max="7690" width="13" style="822" bestFit="1" customWidth="1"/>
    <col min="7691" max="7694" width="12.85546875" style="822" bestFit="1" customWidth="1"/>
    <col min="7695" max="7695" width="16.5703125" style="822" customWidth="1"/>
    <col min="7696" max="7936" width="13" style="822"/>
    <col min="7937" max="7937" width="21.140625" style="822" bestFit="1" customWidth="1"/>
    <col min="7938" max="7938" width="30.28515625" style="822" bestFit="1" customWidth="1"/>
    <col min="7939" max="7940" width="13" style="822" bestFit="1" customWidth="1"/>
    <col min="7941" max="7942" width="12.85546875" style="822" bestFit="1" customWidth="1"/>
    <col min="7943" max="7946" width="13" style="822" bestFit="1" customWidth="1"/>
    <col min="7947" max="7950" width="12.85546875" style="822" bestFit="1" customWidth="1"/>
    <col min="7951" max="7951" width="16.5703125" style="822" customWidth="1"/>
    <col min="7952" max="8192" width="13" style="822"/>
    <col min="8193" max="8193" width="21.140625" style="822" bestFit="1" customWidth="1"/>
    <col min="8194" max="8194" width="30.28515625" style="822" bestFit="1" customWidth="1"/>
    <col min="8195" max="8196" width="13" style="822" bestFit="1" customWidth="1"/>
    <col min="8197" max="8198" width="12.85546875" style="822" bestFit="1" customWidth="1"/>
    <col min="8199" max="8202" width="13" style="822" bestFit="1" customWidth="1"/>
    <col min="8203" max="8206" width="12.85546875" style="822" bestFit="1" customWidth="1"/>
    <col min="8207" max="8207" width="16.5703125" style="822" customWidth="1"/>
    <col min="8208" max="8448" width="13" style="822"/>
    <col min="8449" max="8449" width="21.140625" style="822" bestFit="1" customWidth="1"/>
    <col min="8450" max="8450" width="30.28515625" style="822" bestFit="1" customWidth="1"/>
    <col min="8451" max="8452" width="13" style="822" bestFit="1" customWidth="1"/>
    <col min="8453" max="8454" width="12.85546875" style="822" bestFit="1" customWidth="1"/>
    <col min="8455" max="8458" width="13" style="822" bestFit="1" customWidth="1"/>
    <col min="8459" max="8462" width="12.85546875" style="822" bestFit="1" customWidth="1"/>
    <col min="8463" max="8463" width="16.5703125" style="822" customWidth="1"/>
    <col min="8464" max="8704" width="13" style="822"/>
    <col min="8705" max="8705" width="21.140625" style="822" bestFit="1" customWidth="1"/>
    <col min="8706" max="8706" width="30.28515625" style="822" bestFit="1" customWidth="1"/>
    <col min="8707" max="8708" width="13" style="822" bestFit="1" customWidth="1"/>
    <col min="8709" max="8710" width="12.85546875" style="822" bestFit="1" customWidth="1"/>
    <col min="8711" max="8714" width="13" style="822" bestFit="1" customWidth="1"/>
    <col min="8715" max="8718" width="12.85546875" style="822" bestFit="1" customWidth="1"/>
    <col min="8719" max="8719" width="16.5703125" style="822" customWidth="1"/>
    <col min="8720" max="8960" width="13" style="822"/>
    <col min="8961" max="8961" width="21.140625" style="822" bestFit="1" customWidth="1"/>
    <col min="8962" max="8962" width="30.28515625" style="822" bestFit="1" customWidth="1"/>
    <col min="8963" max="8964" width="13" style="822" bestFit="1" customWidth="1"/>
    <col min="8965" max="8966" width="12.85546875" style="822" bestFit="1" customWidth="1"/>
    <col min="8967" max="8970" width="13" style="822" bestFit="1" customWidth="1"/>
    <col min="8971" max="8974" width="12.85546875" style="822" bestFit="1" customWidth="1"/>
    <col min="8975" max="8975" width="16.5703125" style="822" customWidth="1"/>
    <col min="8976" max="9216" width="13" style="822"/>
    <col min="9217" max="9217" width="21.140625" style="822" bestFit="1" customWidth="1"/>
    <col min="9218" max="9218" width="30.28515625" style="822" bestFit="1" customWidth="1"/>
    <col min="9219" max="9220" width="13" style="822" bestFit="1" customWidth="1"/>
    <col min="9221" max="9222" width="12.85546875" style="822" bestFit="1" customWidth="1"/>
    <col min="9223" max="9226" width="13" style="822" bestFit="1" customWidth="1"/>
    <col min="9227" max="9230" width="12.85546875" style="822" bestFit="1" customWidth="1"/>
    <col min="9231" max="9231" width="16.5703125" style="822" customWidth="1"/>
    <col min="9232" max="9472" width="13" style="822"/>
    <col min="9473" max="9473" width="21.140625" style="822" bestFit="1" customWidth="1"/>
    <col min="9474" max="9474" width="30.28515625" style="822" bestFit="1" customWidth="1"/>
    <col min="9475" max="9476" width="13" style="822" bestFit="1" customWidth="1"/>
    <col min="9477" max="9478" width="12.85546875" style="822" bestFit="1" customWidth="1"/>
    <col min="9479" max="9482" width="13" style="822" bestFit="1" customWidth="1"/>
    <col min="9483" max="9486" width="12.85546875" style="822" bestFit="1" customWidth="1"/>
    <col min="9487" max="9487" width="16.5703125" style="822" customWidth="1"/>
    <col min="9488" max="9728" width="13" style="822"/>
    <col min="9729" max="9729" width="21.140625" style="822" bestFit="1" customWidth="1"/>
    <col min="9730" max="9730" width="30.28515625" style="822" bestFit="1" customWidth="1"/>
    <col min="9731" max="9732" width="13" style="822" bestFit="1" customWidth="1"/>
    <col min="9733" max="9734" width="12.85546875" style="822" bestFit="1" customWidth="1"/>
    <col min="9735" max="9738" width="13" style="822" bestFit="1" customWidth="1"/>
    <col min="9739" max="9742" width="12.85546875" style="822" bestFit="1" customWidth="1"/>
    <col min="9743" max="9743" width="16.5703125" style="822" customWidth="1"/>
    <col min="9744" max="9984" width="13" style="822"/>
    <col min="9985" max="9985" width="21.140625" style="822" bestFit="1" customWidth="1"/>
    <col min="9986" max="9986" width="30.28515625" style="822" bestFit="1" customWidth="1"/>
    <col min="9987" max="9988" width="13" style="822" bestFit="1" customWidth="1"/>
    <col min="9989" max="9990" width="12.85546875" style="822" bestFit="1" customWidth="1"/>
    <col min="9991" max="9994" width="13" style="822" bestFit="1" customWidth="1"/>
    <col min="9995" max="9998" width="12.85546875" style="822" bestFit="1" customWidth="1"/>
    <col min="9999" max="9999" width="16.5703125" style="822" customWidth="1"/>
    <col min="10000" max="10240" width="13" style="822"/>
    <col min="10241" max="10241" width="21.140625" style="822" bestFit="1" customWidth="1"/>
    <col min="10242" max="10242" width="30.28515625" style="822" bestFit="1" customWidth="1"/>
    <col min="10243" max="10244" width="13" style="822" bestFit="1" customWidth="1"/>
    <col min="10245" max="10246" width="12.85546875" style="822" bestFit="1" customWidth="1"/>
    <col min="10247" max="10250" width="13" style="822" bestFit="1" customWidth="1"/>
    <col min="10251" max="10254" width="12.85546875" style="822" bestFit="1" customWidth="1"/>
    <col min="10255" max="10255" width="16.5703125" style="822" customWidth="1"/>
    <col min="10256" max="10496" width="13" style="822"/>
    <col min="10497" max="10497" width="21.140625" style="822" bestFit="1" customWidth="1"/>
    <col min="10498" max="10498" width="30.28515625" style="822" bestFit="1" customWidth="1"/>
    <col min="10499" max="10500" width="13" style="822" bestFit="1" customWidth="1"/>
    <col min="10501" max="10502" width="12.85546875" style="822" bestFit="1" customWidth="1"/>
    <col min="10503" max="10506" width="13" style="822" bestFit="1" customWidth="1"/>
    <col min="10507" max="10510" width="12.85546875" style="822" bestFit="1" customWidth="1"/>
    <col min="10511" max="10511" width="16.5703125" style="822" customWidth="1"/>
    <col min="10512" max="10752" width="13" style="822"/>
    <col min="10753" max="10753" width="21.140625" style="822" bestFit="1" customWidth="1"/>
    <col min="10754" max="10754" width="30.28515625" style="822" bestFit="1" customWidth="1"/>
    <col min="10755" max="10756" width="13" style="822" bestFit="1" customWidth="1"/>
    <col min="10757" max="10758" width="12.85546875" style="822" bestFit="1" customWidth="1"/>
    <col min="10759" max="10762" width="13" style="822" bestFit="1" customWidth="1"/>
    <col min="10763" max="10766" width="12.85546875" style="822" bestFit="1" customWidth="1"/>
    <col min="10767" max="10767" width="16.5703125" style="822" customWidth="1"/>
    <col min="10768" max="11008" width="13" style="822"/>
    <col min="11009" max="11009" width="21.140625" style="822" bestFit="1" customWidth="1"/>
    <col min="11010" max="11010" width="30.28515625" style="822" bestFit="1" customWidth="1"/>
    <col min="11011" max="11012" width="13" style="822" bestFit="1" customWidth="1"/>
    <col min="11013" max="11014" width="12.85546875" style="822" bestFit="1" customWidth="1"/>
    <col min="11015" max="11018" width="13" style="822" bestFit="1" customWidth="1"/>
    <col min="11019" max="11022" width="12.85546875" style="822" bestFit="1" customWidth="1"/>
    <col min="11023" max="11023" width="16.5703125" style="822" customWidth="1"/>
    <col min="11024" max="11264" width="13" style="822"/>
    <col min="11265" max="11265" width="21.140625" style="822" bestFit="1" customWidth="1"/>
    <col min="11266" max="11266" width="30.28515625" style="822" bestFit="1" customWidth="1"/>
    <col min="11267" max="11268" width="13" style="822" bestFit="1" customWidth="1"/>
    <col min="11269" max="11270" width="12.85546875" style="822" bestFit="1" customWidth="1"/>
    <col min="11271" max="11274" width="13" style="822" bestFit="1" customWidth="1"/>
    <col min="11275" max="11278" width="12.85546875" style="822" bestFit="1" customWidth="1"/>
    <col min="11279" max="11279" width="16.5703125" style="822" customWidth="1"/>
    <col min="11280" max="11520" width="13" style="822"/>
    <col min="11521" max="11521" width="21.140625" style="822" bestFit="1" customWidth="1"/>
    <col min="11522" max="11522" width="30.28515625" style="822" bestFit="1" customWidth="1"/>
    <col min="11523" max="11524" width="13" style="822" bestFit="1" customWidth="1"/>
    <col min="11525" max="11526" width="12.85546875" style="822" bestFit="1" customWidth="1"/>
    <col min="11527" max="11530" width="13" style="822" bestFit="1" customWidth="1"/>
    <col min="11531" max="11534" width="12.85546875" style="822" bestFit="1" customWidth="1"/>
    <col min="11535" max="11535" width="16.5703125" style="822" customWidth="1"/>
    <col min="11536" max="11776" width="13" style="822"/>
    <col min="11777" max="11777" width="21.140625" style="822" bestFit="1" customWidth="1"/>
    <col min="11778" max="11778" width="30.28515625" style="822" bestFit="1" customWidth="1"/>
    <col min="11779" max="11780" width="13" style="822" bestFit="1" customWidth="1"/>
    <col min="11781" max="11782" width="12.85546875" style="822" bestFit="1" customWidth="1"/>
    <col min="11783" max="11786" width="13" style="822" bestFit="1" customWidth="1"/>
    <col min="11787" max="11790" width="12.85546875" style="822" bestFit="1" customWidth="1"/>
    <col min="11791" max="11791" width="16.5703125" style="822" customWidth="1"/>
    <col min="11792" max="12032" width="13" style="822"/>
    <col min="12033" max="12033" width="21.140625" style="822" bestFit="1" customWidth="1"/>
    <col min="12034" max="12034" width="30.28515625" style="822" bestFit="1" customWidth="1"/>
    <col min="12035" max="12036" width="13" style="822" bestFit="1" customWidth="1"/>
    <col min="12037" max="12038" width="12.85546875" style="822" bestFit="1" customWidth="1"/>
    <col min="12039" max="12042" width="13" style="822" bestFit="1" customWidth="1"/>
    <col min="12043" max="12046" width="12.85546875" style="822" bestFit="1" customWidth="1"/>
    <col min="12047" max="12047" width="16.5703125" style="822" customWidth="1"/>
    <col min="12048" max="12288" width="13" style="822"/>
    <col min="12289" max="12289" width="21.140625" style="822" bestFit="1" customWidth="1"/>
    <col min="12290" max="12290" width="30.28515625" style="822" bestFit="1" customWidth="1"/>
    <col min="12291" max="12292" width="13" style="822" bestFit="1" customWidth="1"/>
    <col min="12293" max="12294" width="12.85546875" style="822" bestFit="1" customWidth="1"/>
    <col min="12295" max="12298" width="13" style="822" bestFit="1" customWidth="1"/>
    <col min="12299" max="12302" width="12.85546875" style="822" bestFit="1" customWidth="1"/>
    <col min="12303" max="12303" width="16.5703125" style="822" customWidth="1"/>
    <col min="12304" max="12544" width="13" style="822"/>
    <col min="12545" max="12545" width="21.140625" style="822" bestFit="1" customWidth="1"/>
    <col min="12546" max="12546" width="30.28515625" style="822" bestFit="1" customWidth="1"/>
    <col min="12547" max="12548" width="13" style="822" bestFit="1" customWidth="1"/>
    <col min="12549" max="12550" width="12.85546875" style="822" bestFit="1" customWidth="1"/>
    <col min="12551" max="12554" width="13" style="822" bestFit="1" customWidth="1"/>
    <col min="12555" max="12558" width="12.85546875" style="822" bestFit="1" customWidth="1"/>
    <col min="12559" max="12559" width="16.5703125" style="822" customWidth="1"/>
    <col min="12560" max="12800" width="13" style="822"/>
    <col min="12801" max="12801" width="21.140625" style="822" bestFit="1" customWidth="1"/>
    <col min="12802" max="12802" width="30.28515625" style="822" bestFit="1" customWidth="1"/>
    <col min="12803" max="12804" width="13" style="822" bestFit="1" customWidth="1"/>
    <col min="12805" max="12806" width="12.85546875" style="822" bestFit="1" customWidth="1"/>
    <col min="12807" max="12810" width="13" style="822" bestFit="1" customWidth="1"/>
    <col min="12811" max="12814" width="12.85546875" style="822" bestFit="1" customWidth="1"/>
    <col min="12815" max="12815" width="16.5703125" style="822" customWidth="1"/>
    <col min="12816" max="13056" width="13" style="822"/>
    <col min="13057" max="13057" width="21.140625" style="822" bestFit="1" customWidth="1"/>
    <col min="13058" max="13058" width="30.28515625" style="822" bestFit="1" customWidth="1"/>
    <col min="13059" max="13060" width="13" style="822" bestFit="1" customWidth="1"/>
    <col min="13061" max="13062" width="12.85546875" style="822" bestFit="1" customWidth="1"/>
    <col min="13063" max="13066" width="13" style="822" bestFit="1" customWidth="1"/>
    <col min="13067" max="13070" width="12.85546875" style="822" bestFit="1" customWidth="1"/>
    <col min="13071" max="13071" width="16.5703125" style="822" customWidth="1"/>
    <col min="13072" max="13312" width="13" style="822"/>
    <col min="13313" max="13313" width="21.140625" style="822" bestFit="1" customWidth="1"/>
    <col min="13314" max="13314" width="30.28515625" style="822" bestFit="1" customWidth="1"/>
    <col min="13315" max="13316" width="13" style="822" bestFit="1" customWidth="1"/>
    <col min="13317" max="13318" width="12.85546875" style="822" bestFit="1" customWidth="1"/>
    <col min="13319" max="13322" width="13" style="822" bestFit="1" customWidth="1"/>
    <col min="13323" max="13326" width="12.85546875" style="822" bestFit="1" customWidth="1"/>
    <col min="13327" max="13327" width="16.5703125" style="822" customWidth="1"/>
    <col min="13328" max="13568" width="13" style="822"/>
    <col min="13569" max="13569" width="21.140625" style="822" bestFit="1" customWidth="1"/>
    <col min="13570" max="13570" width="30.28515625" style="822" bestFit="1" customWidth="1"/>
    <col min="13571" max="13572" width="13" style="822" bestFit="1" customWidth="1"/>
    <col min="13573" max="13574" width="12.85546875" style="822" bestFit="1" customWidth="1"/>
    <col min="13575" max="13578" width="13" style="822" bestFit="1" customWidth="1"/>
    <col min="13579" max="13582" width="12.85546875" style="822" bestFit="1" customWidth="1"/>
    <col min="13583" max="13583" width="16.5703125" style="822" customWidth="1"/>
    <col min="13584" max="13824" width="13" style="822"/>
    <col min="13825" max="13825" width="21.140625" style="822" bestFit="1" customWidth="1"/>
    <col min="13826" max="13826" width="30.28515625" style="822" bestFit="1" customWidth="1"/>
    <col min="13827" max="13828" width="13" style="822" bestFit="1" customWidth="1"/>
    <col min="13829" max="13830" width="12.85546875" style="822" bestFit="1" customWidth="1"/>
    <col min="13831" max="13834" width="13" style="822" bestFit="1" customWidth="1"/>
    <col min="13835" max="13838" width="12.85546875" style="822" bestFit="1" customWidth="1"/>
    <col min="13839" max="13839" width="16.5703125" style="822" customWidth="1"/>
    <col min="13840" max="14080" width="13" style="822"/>
    <col min="14081" max="14081" width="21.140625" style="822" bestFit="1" customWidth="1"/>
    <col min="14082" max="14082" width="30.28515625" style="822" bestFit="1" customWidth="1"/>
    <col min="14083" max="14084" width="13" style="822" bestFit="1" customWidth="1"/>
    <col min="14085" max="14086" width="12.85546875" style="822" bestFit="1" customWidth="1"/>
    <col min="14087" max="14090" width="13" style="822" bestFit="1" customWidth="1"/>
    <col min="14091" max="14094" width="12.85546875" style="822" bestFit="1" customWidth="1"/>
    <col min="14095" max="14095" width="16.5703125" style="822" customWidth="1"/>
    <col min="14096" max="14336" width="13" style="822"/>
    <col min="14337" max="14337" width="21.140625" style="822" bestFit="1" customWidth="1"/>
    <col min="14338" max="14338" width="30.28515625" style="822" bestFit="1" customWidth="1"/>
    <col min="14339" max="14340" width="13" style="822" bestFit="1" customWidth="1"/>
    <col min="14341" max="14342" width="12.85546875" style="822" bestFit="1" customWidth="1"/>
    <col min="14343" max="14346" width="13" style="822" bestFit="1" customWidth="1"/>
    <col min="14347" max="14350" width="12.85546875" style="822" bestFit="1" customWidth="1"/>
    <col min="14351" max="14351" width="16.5703125" style="822" customWidth="1"/>
    <col min="14352" max="14592" width="13" style="822"/>
    <col min="14593" max="14593" width="21.140625" style="822" bestFit="1" customWidth="1"/>
    <col min="14594" max="14594" width="30.28515625" style="822" bestFit="1" customWidth="1"/>
    <col min="14595" max="14596" width="13" style="822" bestFit="1" customWidth="1"/>
    <col min="14597" max="14598" width="12.85546875" style="822" bestFit="1" customWidth="1"/>
    <col min="14599" max="14602" width="13" style="822" bestFit="1" customWidth="1"/>
    <col min="14603" max="14606" width="12.85546875" style="822" bestFit="1" customWidth="1"/>
    <col min="14607" max="14607" width="16.5703125" style="822" customWidth="1"/>
    <col min="14608" max="14848" width="13" style="822"/>
    <col min="14849" max="14849" width="21.140625" style="822" bestFit="1" customWidth="1"/>
    <col min="14850" max="14850" width="30.28515625" style="822" bestFit="1" customWidth="1"/>
    <col min="14851" max="14852" width="13" style="822" bestFit="1" customWidth="1"/>
    <col min="14853" max="14854" width="12.85546875" style="822" bestFit="1" customWidth="1"/>
    <col min="14855" max="14858" width="13" style="822" bestFit="1" customWidth="1"/>
    <col min="14859" max="14862" width="12.85546875" style="822" bestFit="1" customWidth="1"/>
    <col min="14863" max="14863" width="16.5703125" style="822" customWidth="1"/>
    <col min="14864" max="15104" width="13" style="822"/>
    <col min="15105" max="15105" width="21.140625" style="822" bestFit="1" customWidth="1"/>
    <col min="15106" max="15106" width="30.28515625" style="822" bestFit="1" customWidth="1"/>
    <col min="15107" max="15108" width="13" style="822" bestFit="1" customWidth="1"/>
    <col min="15109" max="15110" width="12.85546875" style="822" bestFit="1" customWidth="1"/>
    <col min="15111" max="15114" width="13" style="822" bestFit="1" customWidth="1"/>
    <col min="15115" max="15118" width="12.85546875" style="822" bestFit="1" customWidth="1"/>
    <col min="15119" max="15119" width="16.5703125" style="822" customWidth="1"/>
    <col min="15120" max="15360" width="13" style="822"/>
    <col min="15361" max="15361" width="21.140625" style="822" bestFit="1" customWidth="1"/>
    <col min="15362" max="15362" width="30.28515625" style="822" bestFit="1" customWidth="1"/>
    <col min="15363" max="15364" width="13" style="822" bestFit="1" customWidth="1"/>
    <col min="15365" max="15366" width="12.85546875" style="822" bestFit="1" customWidth="1"/>
    <col min="15367" max="15370" width="13" style="822" bestFit="1" customWidth="1"/>
    <col min="15371" max="15374" width="12.85546875" style="822" bestFit="1" customWidth="1"/>
    <col min="15375" max="15375" width="16.5703125" style="822" customWidth="1"/>
    <col min="15376" max="15616" width="13" style="822"/>
    <col min="15617" max="15617" width="21.140625" style="822" bestFit="1" customWidth="1"/>
    <col min="15618" max="15618" width="30.28515625" style="822" bestFit="1" customWidth="1"/>
    <col min="15619" max="15620" width="13" style="822" bestFit="1" customWidth="1"/>
    <col min="15621" max="15622" width="12.85546875" style="822" bestFit="1" customWidth="1"/>
    <col min="15623" max="15626" width="13" style="822" bestFit="1" customWidth="1"/>
    <col min="15627" max="15630" width="12.85546875" style="822" bestFit="1" customWidth="1"/>
    <col min="15631" max="15631" width="16.5703125" style="822" customWidth="1"/>
    <col min="15632" max="15872" width="13" style="822"/>
    <col min="15873" max="15873" width="21.140625" style="822" bestFit="1" customWidth="1"/>
    <col min="15874" max="15874" width="30.28515625" style="822" bestFit="1" customWidth="1"/>
    <col min="15875" max="15876" width="13" style="822" bestFit="1" customWidth="1"/>
    <col min="15877" max="15878" width="12.85546875" style="822" bestFit="1" customWidth="1"/>
    <col min="15879" max="15882" width="13" style="822" bestFit="1" customWidth="1"/>
    <col min="15883" max="15886" width="12.85546875" style="822" bestFit="1" customWidth="1"/>
    <col min="15887" max="15887" width="16.5703125" style="822" customWidth="1"/>
    <col min="15888" max="16128" width="13" style="822"/>
    <col min="16129" max="16129" width="21.140625" style="822" bestFit="1" customWidth="1"/>
    <col min="16130" max="16130" width="30.28515625" style="822" bestFit="1" customWidth="1"/>
    <col min="16131" max="16132" width="13" style="822" bestFit="1" customWidth="1"/>
    <col min="16133" max="16134" width="12.85546875" style="822" bestFit="1" customWidth="1"/>
    <col min="16135" max="16138" width="13" style="822" bestFit="1" customWidth="1"/>
    <col min="16139" max="16142" width="12.85546875" style="822" bestFit="1" customWidth="1"/>
    <col min="16143" max="16143" width="16.5703125" style="822" customWidth="1"/>
    <col min="16144" max="16384" width="13" style="822"/>
  </cols>
  <sheetData>
    <row r="1" spans="1:16" ht="24.95" customHeight="1" thickBot="1">
      <c r="A1" s="933" t="s">
        <v>137</v>
      </c>
      <c r="B1" s="820"/>
      <c r="C1" s="820"/>
      <c r="D1" s="820"/>
      <c r="E1" s="820"/>
      <c r="F1" s="820"/>
      <c r="G1" s="820"/>
      <c r="H1" s="820"/>
      <c r="I1" s="820"/>
      <c r="J1" s="820"/>
      <c r="K1" s="820"/>
      <c r="L1" s="820"/>
      <c r="M1" s="820"/>
      <c r="N1" s="820"/>
      <c r="O1" s="821"/>
    </row>
    <row r="2" spans="1:16">
      <c r="A2" s="823" t="s">
        <v>50</v>
      </c>
      <c r="B2" s="824" t="s">
        <v>86</v>
      </c>
      <c r="C2" s="825" t="s">
        <v>93</v>
      </c>
      <c r="D2" s="825" t="s">
        <v>94</v>
      </c>
      <c r="E2" s="825" t="s">
        <v>95</v>
      </c>
      <c r="F2" s="825" t="s">
        <v>96</v>
      </c>
      <c r="G2" s="825" t="s">
        <v>97</v>
      </c>
      <c r="H2" s="825" t="s">
        <v>98</v>
      </c>
      <c r="I2" s="825" t="s">
        <v>138</v>
      </c>
      <c r="J2" s="825" t="s">
        <v>139</v>
      </c>
      <c r="K2" s="825" t="s">
        <v>140</v>
      </c>
      <c r="L2" s="825" t="s">
        <v>141</v>
      </c>
      <c r="M2" s="825" t="s">
        <v>142</v>
      </c>
      <c r="N2" s="825" t="s">
        <v>143</v>
      </c>
      <c r="O2" s="826" t="s">
        <v>16</v>
      </c>
    </row>
    <row r="3" spans="1:16" ht="13.5" thickBot="1">
      <c r="A3" s="827"/>
      <c r="B3" s="828"/>
      <c r="C3" s="829" t="s">
        <v>99</v>
      </c>
      <c r="D3" s="829" t="s">
        <v>99</v>
      </c>
      <c r="E3" s="829" t="s">
        <v>99</v>
      </c>
      <c r="F3" s="829" t="s">
        <v>99</v>
      </c>
      <c r="G3" s="829" t="s">
        <v>99</v>
      </c>
      <c r="H3" s="829" t="s">
        <v>99</v>
      </c>
      <c r="I3" s="829" t="s">
        <v>99</v>
      </c>
      <c r="J3" s="829" t="s">
        <v>99</v>
      </c>
      <c r="K3" s="829" t="s">
        <v>99</v>
      </c>
      <c r="L3" s="829" t="s">
        <v>99</v>
      </c>
      <c r="M3" s="829" t="s">
        <v>99</v>
      </c>
      <c r="N3" s="829" t="s">
        <v>99</v>
      </c>
      <c r="O3" s="830" t="s">
        <v>99</v>
      </c>
    </row>
    <row r="4" spans="1:16" ht="13.5" thickBot="1">
      <c r="A4" s="934" t="s">
        <v>78</v>
      </c>
      <c r="B4" s="935" t="s">
        <v>54</v>
      </c>
      <c r="C4" s="936">
        <v>142.22315789473686</v>
      </c>
      <c r="D4" s="936">
        <v>138.29105263157899</v>
      </c>
      <c r="E4" s="936">
        <v>132.45999999999998</v>
      </c>
      <c r="F4" s="936">
        <v>122.90899999999996</v>
      </c>
      <c r="G4" s="937">
        <v>106.11499999999998</v>
      </c>
      <c r="H4" s="937"/>
      <c r="I4" s="937"/>
      <c r="J4" s="937"/>
      <c r="K4" s="937"/>
      <c r="L4" s="937"/>
      <c r="M4" s="937"/>
      <c r="N4" s="937"/>
      <c r="O4" s="938">
        <v>127.69</v>
      </c>
      <c r="P4" s="939"/>
    </row>
    <row r="5" spans="1:16" ht="13.5" thickBot="1">
      <c r="A5" s="940"/>
      <c r="B5" s="941" t="s">
        <v>55</v>
      </c>
      <c r="C5" s="942">
        <v>148.685</v>
      </c>
      <c r="D5" s="942">
        <v>152.1114285714286</v>
      </c>
      <c r="E5" s="942">
        <v>152.14857142857142</v>
      </c>
      <c r="F5" s="942">
        <v>138.66428571428571</v>
      </c>
      <c r="G5" s="943">
        <v>119.98714285714286</v>
      </c>
      <c r="H5" s="943"/>
      <c r="I5" s="943"/>
      <c r="J5" s="943"/>
      <c r="K5" s="943"/>
      <c r="L5" s="943"/>
      <c r="M5" s="943"/>
      <c r="N5" s="943"/>
      <c r="O5" s="944">
        <v>142.01</v>
      </c>
      <c r="P5" s="939"/>
    </row>
    <row r="6" spans="1:16" ht="13.5" thickBot="1">
      <c r="A6" s="940"/>
      <c r="B6" s="941" t="s">
        <v>56</v>
      </c>
      <c r="C6" s="942">
        <v>224.87266666666667</v>
      </c>
      <c r="D6" s="942">
        <v>240.51400000000001</v>
      </c>
      <c r="E6" s="942">
        <v>230.84199999999998</v>
      </c>
      <c r="F6" s="942">
        <v>204.93600000000001</v>
      </c>
      <c r="G6" s="943">
        <v>175.60066666666668</v>
      </c>
      <c r="H6" s="943"/>
      <c r="I6" s="943"/>
      <c r="J6" s="943"/>
      <c r="K6" s="943"/>
      <c r="L6" s="943"/>
      <c r="M6" s="943"/>
      <c r="N6" s="943"/>
      <c r="O6" s="944">
        <v>215.35</v>
      </c>
      <c r="P6" s="939"/>
    </row>
    <row r="7" spans="1:16" s="842" customFormat="1" ht="15.75" thickBot="1">
      <c r="A7" s="940"/>
      <c r="B7" s="945" t="s">
        <v>57</v>
      </c>
      <c r="C7" s="946">
        <v>174.18599999999998</v>
      </c>
      <c r="D7" s="946">
        <v>178.04926829268291</v>
      </c>
      <c r="E7" s="946">
        <v>170.87785714285715</v>
      </c>
      <c r="F7" s="946">
        <v>154.83023809523809</v>
      </c>
      <c r="G7" s="947">
        <v>133.24333333333328</v>
      </c>
      <c r="H7" s="947"/>
      <c r="I7" s="947"/>
      <c r="J7" s="947"/>
      <c r="K7" s="947"/>
      <c r="L7" s="947"/>
      <c r="M7" s="947"/>
      <c r="N7" s="947"/>
      <c r="O7" s="948">
        <v>161.19999999999999</v>
      </c>
      <c r="P7" s="939"/>
    </row>
    <row r="8" spans="1:16" ht="13.5" thickBot="1">
      <c r="A8" s="940" t="s">
        <v>58</v>
      </c>
      <c r="B8" s="941" t="s">
        <v>54</v>
      </c>
      <c r="C8" s="942">
        <v>123.73958333333331</v>
      </c>
      <c r="D8" s="942">
        <v>125.17759999999997</v>
      </c>
      <c r="E8" s="942">
        <v>119.79079999999996</v>
      </c>
      <c r="F8" s="942">
        <v>129.62500000000003</v>
      </c>
      <c r="G8" s="943">
        <v>102.21800000000003</v>
      </c>
      <c r="H8" s="943"/>
      <c r="I8" s="943"/>
      <c r="J8" s="943"/>
      <c r="K8" s="943"/>
      <c r="L8" s="943"/>
      <c r="M8" s="943"/>
      <c r="N8" s="943"/>
      <c r="O8" s="944">
        <v>122.84</v>
      </c>
      <c r="P8" s="939"/>
    </row>
    <row r="9" spans="1:16" ht="13.5" thickBot="1">
      <c r="A9" s="940"/>
      <c r="B9" s="941" t="s">
        <v>55</v>
      </c>
      <c r="C9" s="942">
        <v>136.51428571428571</v>
      </c>
      <c r="D9" s="942">
        <v>140.29142857142861</v>
      </c>
      <c r="E9" s="942">
        <v>135.89428571428573</v>
      </c>
      <c r="F9" s="942">
        <v>139.38857142857142</v>
      </c>
      <c r="G9" s="943">
        <v>132.91000000000003</v>
      </c>
      <c r="H9" s="943"/>
      <c r="I9" s="943"/>
      <c r="J9" s="943"/>
      <c r="K9" s="943"/>
      <c r="L9" s="943"/>
      <c r="M9" s="943"/>
      <c r="N9" s="943"/>
      <c r="O9" s="944">
        <v>137</v>
      </c>
      <c r="P9" s="939"/>
    </row>
    <row r="10" spans="1:16" s="842" customFormat="1" ht="15.75" thickBot="1">
      <c r="A10" s="940"/>
      <c r="B10" s="945" t="s">
        <v>57</v>
      </c>
      <c r="C10" s="946">
        <v>126.62419354838711</v>
      </c>
      <c r="D10" s="946">
        <v>128.48374999999999</v>
      </c>
      <c r="E10" s="946">
        <v>123.31343750000001</v>
      </c>
      <c r="F10" s="946">
        <v>131.6960606060606</v>
      </c>
      <c r="G10" s="947">
        <v>108.93187500000003</v>
      </c>
      <c r="H10" s="947"/>
      <c r="I10" s="947"/>
      <c r="J10" s="947"/>
      <c r="K10" s="947"/>
      <c r="L10" s="947"/>
      <c r="M10" s="947"/>
      <c r="N10" s="947"/>
      <c r="O10" s="948">
        <v>125.84</v>
      </c>
      <c r="P10" s="939"/>
    </row>
    <row r="11" spans="1:16" ht="13.5" thickBot="1">
      <c r="A11" s="940" t="s">
        <v>59</v>
      </c>
      <c r="B11" s="941" t="s">
        <v>54</v>
      </c>
      <c r="C11" s="942">
        <v>79.573999999999998</v>
      </c>
      <c r="D11" s="942">
        <v>85.587999999999994</v>
      </c>
      <c r="E11" s="942">
        <v>90.822000000000003</v>
      </c>
      <c r="F11" s="942">
        <v>83.6</v>
      </c>
      <c r="G11" s="943">
        <v>84.897999999999996</v>
      </c>
      <c r="H11" s="943"/>
      <c r="I11" s="943"/>
      <c r="J11" s="943"/>
      <c r="K11" s="943"/>
      <c r="L11" s="943"/>
      <c r="M11" s="943"/>
      <c r="N11" s="943"/>
      <c r="O11" s="944">
        <v>84.9</v>
      </c>
      <c r="P11" s="939"/>
    </row>
    <row r="12" spans="1:16" ht="13.5" thickBot="1">
      <c r="A12" s="940"/>
      <c r="B12" s="941" t="s">
        <v>55</v>
      </c>
      <c r="C12" s="942">
        <v>304.98599999999999</v>
      </c>
      <c r="D12" s="942">
        <v>312.37</v>
      </c>
      <c r="E12" s="942">
        <v>318.334</v>
      </c>
      <c r="F12" s="942">
        <v>286.69400000000002</v>
      </c>
      <c r="G12" s="943">
        <v>245.898</v>
      </c>
      <c r="H12" s="943"/>
      <c r="I12" s="943"/>
      <c r="J12" s="943"/>
      <c r="K12" s="943"/>
      <c r="L12" s="943"/>
      <c r="M12" s="943"/>
      <c r="N12" s="943"/>
      <c r="O12" s="944">
        <v>293.66000000000003</v>
      </c>
      <c r="P12" s="939"/>
    </row>
    <row r="13" spans="1:16" ht="13.5" thickBot="1">
      <c r="A13" s="940"/>
      <c r="B13" s="941" t="s">
        <v>56</v>
      </c>
      <c r="C13" s="942">
        <v>209.23000000000002</v>
      </c>
      <c r="D13" s="942">
        <v>226.22000000000003</v>
      </c>
      <c r="E13" s="942">
        <v>228.35000000000002</v>
      </c>
      <c r="F13" s="942">
        <v>219.67999999999998</v>
      </c>
      <c r="G13" s="943">
        <v>163.01</v>
      </c>
      <c r="H13" s="943"/>
      <c r="I13" s="943"/>
      <c r="J13" s="943"/>
      <c r="K13" s="943"/>
      <c r="L13" s="943"/>
      <c r="M13" s="943"/>
      <c r="N13" s="943"/>
      <c r="O13" s="944">
        <v>209.3</v>
      </c>
      <c r="P13" s="939"/>
    </row>
    <row r="14" spans="1:16" s="842" customFormat="1" ht="15.75" thickBot="1">
      <c r="A14" s="940"/>
      <c r="B14" s="945" t="s">
        <v>57</v>
      </c>
      <c r="C14" s="946">
        <v>196.19153846153844</v>
      </c>
      <c r="D14" s="946">
        <v>205.26538461538459</v>
      </c>
      <c r="E14" s="946">
        <v>210.0638461538461</v>
      </c>
      <c r="F14" s="946">
        <v>193.11615384615385</v>
      </c>
      <c r="G14" s="947">
        <v>164.84692307692305</v>
      </c>
      <c r="H14" s="947"/>
      <c r="I14" s="947"/>
      <c r="J14" s="947"/>
      <c r="K14" s="947"/>
      <c r="L14" s="947"/>
      <c r="M14" s="947"/>
      <c r="N14" s="947"/>
      <c r="O14" s="948">
        <v>193.9</v>
      </c>
      <c r="P14" s="939"/>
    </row>
    <row r="15" spans="1:16" ht="13.5" thickBot="1">
      <c r="A15" s="940" t="s">
        <v>60</v>
      </c>
      <c r="B15" s="941" t="s">
        <v>54</v>
      </c>
      <c r="C15" s="942">
        <v>90.419999999999987</v>
      </c>
      <c r="D15" s="942">
        <v>104.16222222222223</v>
      </c>
      <c r="E15" s="942">
        <v>99.826666666666654</v>
      </c>
      <c r="F15" s="942">
        <v>103.87999999999998</v>
      </c>
      <c r="G15" s="943">
        <v>95.388888888888886</v>
      </c>
      <c r="H15" s="943"/>
      <c r="I15" s="943"/>
      <c r="J15" s="943"/>
      <c r="K15" s="943"/>
      <c r="L15" s="943"/>
      <c r="M15" s="943"/>
      <c r="N15" s="943"/>
      <c r="O15" s="944">
        <v>95.03</v>
      </c>
      <c r="P15" s="939"/>
    </row>
    <row r="16" spans="1:16" ht="13.5" thickBot="1">
      <c r="A16" s="940"/>
      <c r="B16" s="941" t="s">
        <v>61</v>
      </c>
      <c r="C16" s="942">
        <v>119.92749999999999</v>
      </c>
      <c r="D16" s="942">
        <v>120.645</v>
      </c>
      <c r="E16" s="942">
        <v>121.32249999999999</v>
      </c>
      <c r="F16" s="942">
        <v>129.685</v>
      </c>
      <c r="G16" s="943">
        <v>119.08500000000001</v>
      </c>
      <c r="H16" s="943"/>
      <c r="I16" s="943"/>
      <c r="J16" s="943"/>
      <c r="K16" s="943"/>
      <c r="L16" s="943"/>
      <c r="M16" s="943"/>
      <c r="N16" s="943"/>
      <c r="O16" s="944">
        <v>122.13</v>
      </c>
      <c r="P16" s="939"/>
    </row>
    <row r="17" spans="1:16" s="842" customFormat="1" ht="15.75" thickBot="1">
      <c r="A17" s="940"/>
      <c r="B17" s="945" t="s">
        <v>57</v>
      </c>
      <c r="C17" s="946">
        <v>98.850714285714275</v>
      </c>
      <c r="D17" s="946">
        <v>109.23384615384614</v>
      </c>
      <c r="E17" s="946">
        <v>106.44076923076922</v>
      </c>
      <c r="F17" s="946">
        <v>111.82000000000001</v>
      </c>
      <c r="G17" s="947">
        <v>102.67999999999999</v>
      </c>
      <c r="H17" s="947"/>
      <c r="I17" s="947"/>
      <c r="J17" s="947"/>
      <c r="K17" s="947"/>
      <c r="L17" s="947"/>
      <c r="M17" s="947"/>
      <c r="N17" s="947"/>
      <c r="O17" s="948">
        <v>102.78</v>
      </c>
      <c r="P17" s="939"/>
    </row>
    <row r="18" spans="1:16" ht="13.5" thickBot="1">
      <c r="A18" s="940" t="s">
        <v>62</v>
      </c>
      <c r="B18" s="941" t="s">
        <v>54</v>
      </c>
      <c r="C18" s="942">
        <v>102.19800000000001</v>
      </c>
      <c r="D18" s="942">
        <v>98.123999999999995</v>
      </c>
      <c r="E18" s="942">
        <v>210.09333333333333</v>
      </c>
      <c r="F18" s="942">
        <v>185.13666666666666</v>
      </c>
      <c r="G18" s="943">
        <v>146.83000000000001</v>
      </c>
      <c r="H18" s="943"/>
      <c r="I18" s="943"/>
      <c r="J18" s="943"/>
      <c r="K18" s="943"/>
      <c r="L18" s="943"/>
      <c r="M18" s="943"/>
      <c r="N18" s="943"/>
      <c r="O18" s="944">
        <v>180.52</v>
      </c>
      <c r="P18" s="939"/>
    </row>
    <row r="19" spans="1:16" ht="13.5" thickBot="1">
      <c r="A19" s="940"/>
      <c r="B19" s="941" t="s">
        <v>55</v>
      </c>
      <c r="C19" s="942">
        <v>791.24</v>
      </c>
      <c r="D19" s="942">
        <v>794.44666666666672</v>
      </c>
      <c r="E19" s="942">
        <v>906.15333333333319</v>
      </c>
      <c r="F19" s="942">
        <v>637.46333333333325</v>
      </c>
      <c r="G19" s="943">
        <v>320.38499999999999</v>
      </c>
      <c r="H19" s="943"/>
      <c r="I19" s="943"/>
      <c r="J19" s="943"/>
      <c r="K19" s="943"/>
      <c r="L19" s="943"/>
      <c r="M19" s="943"/>
      <c r="N19" s="943"/>
      <c r="O19" s="944">
        <v>559.44000000000005</v>
      </c>
      <c r="P19" s="939"/>
    </row>
    <row r="20" spans="1:16" s="842" customFormat="1" ht="15.75" thickBot="1">
      <c r="A20" s="940"/>
      <c r="B20" s="945" t="s">
        <v>57</v>
      </c>
      <c r="C20" s="946">
        <v>360.59</v>
      </c>
      <c r="D20" s="946">
        <v>359.24500000000006</v>
      </c>
      <c r="E20" s="946">
        <v>442.11333333333323</v>
      </c>
      <c r="F20" s="946">
        <v>335.91222222222223</v>
      </c>
      <c r="G20" s="947">
        <v>216.25199999999995</v>
      </c>
      <c r="H20" s="947"/>
      <c r="I20" s="947"/>
      <c r="J20" s="947"/>
      <c r="K20" s="947"/>
      <c r="L20" s="947"/>
      <c r="M20" s="947"/>
      <c r="N20" s="947"/>
      <c r="O20" s="948">
        <v>332.09</v>
      </c>
      <c r="P20" s="939"/>
    </row>
    <row r="21" spans="1:16" s="847" customFormat="1" ht="16.5" thickBot="1">
      <c r="A21" s="949" t="s">
        <v>79</v>
      </c>
      <c r="B21" s="950"/>
      <c r="C21" s="951">
        <v>167.09</v>
      </c>
      <c r="D21" s="951">
        <v>171.7191588785046</v>
      </c>
      <c r="E21" s="951">
        <v>176.29798165137615</v>
      </c>
      <c r="F21" s="951">
        <v>162.14745454545448</v>
      </c>
      <c r="G21" s="952">
        <v>133.84009090909089</v>
      </c>
      <c r="H21" s="952"/>
      <c r="I21" s="952"/>
      <c r="J21" s="952"/>
      <c r="K21" s="952"/>
      <c r="L21" s="952"/>
      <c r="M21" s="952"/>
      <c r="N21" s="952"/>
      <c r="O21" s="953">
        <v>162.53</v>
      </c>
      <c r="P21" s="939"/>
    </row>
    <row r="22" spans="1:16" ht="15" customHeight="1" thickBot="1"/>
    <row r="23" spans="1:16" ht="15.75" thickBot="1">
      <c r="A23" s="902" t="s">
        <v>64</v>
      </c>
      <c r="B23" s="850" t="s">
        <v>57</v>
      </c>
      <c r="C23" s="851">
        <v>87.55</v>
      </c>
      <c r="D23" s="851">
        <v>88.06</v>
      </c>
      <c r="E23" s="851">
        <v>89.464705882352945</v>
      </c>
      <c r="F23" s="851">
        <v>96.41</v>
      </c>
      <c r="G23" s="851">
        <v>89.52</v>
      </c>
      <c r="H23" s="851"/>
      <c r="I23" s="851"/>
      <c r="J23" s="851"/>
      <c r="K23" s="851"/>
      <c r="L23" s="851"/>
      <c r="M23" s="851"/>
      <c r="N23" s="851"/>
      <c r="O23" s="903">
        <v>88.59</v>
      </c>
    </row>
    <row r="24" spans="1:16" ht="22.5" customHeight="1" thickBot="1"/>
    <row r="25" spans="1:16" ht="24.95" customHeight="1" thickBot="1">
      <c r="A25" s="933" t="s">
        <v>144</v>
      </c>
      <c r="B25" s="820"/>
      <c r="C25" s="820"/>
      <c r="D25" s="820"/>
      <c r="E25" s="820"/>
      <c r="F25" s="820"/>
      <c r="G25" s="820"/>
      <c r="H25" s="820"/>
      <c r="I25" s="820"/>
      <c r="J25" s="820"/>
      <c r="K25" s="820"/>
      <c r="L25" s="820"/>
      <c r="M25" s="820"/>
      <c r="N25" s="820"/>
      <c r="O25" s="821"/>
    </row>
    <row r="26" spans="1:16" ht="12.75" customHeight="1">
      <c r="A26" s="823" t="s">
        <v>50</v>
      </c>
      <c r="B26" s="824" t="s">
        <v>86</v>
      </c>
      <c r="C26" s="954" t="s">
        <v>107</v>
      </c>
      <c r="D26" s="954" t="s">
        <v>108</v>
      </c>
      <c r="E26" s="954" t="s">
        <v>109</v>
      </c>
      <c r="F26" s="954" t="s">
        <v>110</v>
      </c>
      <c r="G26" s="954" t="s">
        <v>111</v>
      </c>
      <c r="H26" s="954" t="s">
        <v>112</v>
      </c>
      <c r="I26" s="954" t="s">
        <v>87</v>
      </c>
      <c r="J26" s="954" t="s">
        <v>88</v>
      </c>
      <c r="K26" s="954" t="s">
        <v>89</v>
      </c>
      <c r="L26" s="954" t="s">
        <v>90</v>
      </c>
      <c r="M26" s="954" t="s">
        <v>91</v>
      </c>
      <c r="N26" s="954" t="s">
        <v>92</v>
      </c>
      <c r="O26" s="955" t="s">
        <v>16</v>
      </c>
    </row>
    <row r="27" spans="1:16" ht="13.5" thickBot="1">
      <c r="A27" s="827"/>
      <c r="B27" s="828"/>
      <c r="C27" s="829" t="s">
        <v>99</v>
      </c>
      <c r="D27" s="829" t="s">
        <v>99</v>
      </c>
      <c r="E27" s="829" t="s">
        <v>99</v>
      </c>
      <c r="F27" s="829" t="s">
        <v>99</v>
      </c>
      <c r="G27" s="829" t="s">
        <v>99</v>
      </c>
      <c r="H27" s="829" t="s">
        <v>99</v>
      </c>
      <c r="I27" s="829" t="s">
        <v>99</v>
      </c>
      <c r="J27" s="829" t="s">
        <v>99</v>
      </c>
      <c r="K27" s="829" t="s">
        <v>99</v>
      </c>
      <c r="L27" s="829" t="s">
        <v>99</v>
      </c>
      <c r="M27" s="829" t="s">
        <v>99</v>
      </c>
      <c r="N27" s="829" t="s">
        <v>99</v>
      </c>
      <c r="O27" s="830" t="s">
        <v>99</v>
      </c>
    </row>
    <row r="28" spans="1:16" ht="12.75" customHeight="1" thickBot="1">
      <c r="A28" s="934" t="s">
        <v>78</v>
      </c>
      <c r="B28" s="935" t="s">
        <v>54</v>
      </c>
      <c r="C28" s="936">
        <v>140.91333333333333</v>
      </c>
      <c r="D28" s="936">
        <v>137.23000000000002</v>
      </c>
      <c r="E28" s="936">
        <v>138.84</v>
      </c>
      <c r="F28" s="936">
        <v>124.28166666666665</v>
      </c>
      <c r="G28" s="936">
        <v>111.77055555555555</v>
      </c>
      <c r="H28" s="936"/>
      <c r="I28" s="936"/>
      <c r="J28" s="936"/>
      <c r="K28" s="936"/>
      <c r="L28" s="936"/>
      <c r="M28" s="936"/>
      <c r="N28" s="936"/>
      <c r="O28" s="938">
        <v>130.61000000000001</v>
      </c>
    </row>
    <row r="29" spans="1:16" ht="13.5" thickBot="1">
      <c r="A29" s="940"/>
      <c r="B29" s="941" t="s">
        <v>55</v>
      </c>
      <c r="C29" s="942">
        <v>143.602</v>
      </c>
      <c r="D29" s="942">
        <v>141.84399999999999</v>
      </c>
      <c r="E29" s="942">
        <v>141.67400000000001</v>
      </c>
      <c r="F29" s="942">
        <v>128.72</v>
      </c>
      <c r="G29" s="942">
        <v>117.63200000000002</v>
      </c>
      <c r="H29" s="942"/>
      <c r="I29" s="942"/>
      <c r="J29" s="942"/>
      <c r="K29" s="942"/>
      <c r="L29" s="942"/>
      <c r="M29" s="942"/>
      <c r="N29" s="942"/>
      <c r="O29" s="944">
        <v>134.69</v>
      </c>
    </row>
    <row r="30" spans="1:16" ht="13.5" thickBot="1">
      <c r="A30" s="940"/>
      <c r="B30" s="941" t="s">
        <v>56</v>
      </c>
      <c r="C30" s="942">
        <v>224.52866666666665</v>
      </c>
      <c r="D30" s="942">
        <v>228.59866666666665</v>
      </c>
      <c r="E30" s="942">
        <v>224.49800000000002</v>
      </c>
      <c r="F30" s="942">
        <v>187.73599999999999</v>
      </c>
      <c r="G30" s="942">
        <v>170.67999999999995</v>
      </c>
      <c r="H30" s="942"/>
      <c r="I30" s="942"/>
      <c r="J30" s="942"/>
      <c r="K30" s="942"/>
      <c r="L30" s="942"/>
      <c r="M30" s="942"/>
      <c r="N30" s="942"/>
      <c r="O30" s="944">
        <v>207.21</v>
      </c>
    </row>
    <row r="31" spans="1:16" ht="15" thickBot="1">
      <c r="A31" s="940"/>
      <c r="B31" s="945" t="s">
        <v>57</v>
      </c>
      <c r="C31" s="946">
        <v>174.27315789473681</v>
      </c>
      <c r="D31" s="946">
        <v>173.90368421052631</v>
      </c>
      <c r="E31" s="946">
        <v>173.0252631578947</v>
      </c>
      <c r="F31" s="946">
        <v>149.91342105263155</v>
      </c>
      <c r="G31" s="946">
        <v>135.79552631578946</v>
      </c>
      <c r="H31" s="946"/>
      <c r="I31" s="946"/>
      <c r="J31" s="946"/>
      <c r="K31" s="946"/>
      <c r="L31" s="946"/>
      <c r="M31" s="946"/>
      <c r="N31" s="946"/>
      <c r="O31" s="948">
        <v>161.38</v>
      </c>
    </row>
    <row r="32" spans="1:16" ht="13.5" thickBot="1">
      <c r="A32" s="940" t="s">
        <v>58</v>
      </c>
      <c r="B32" s="941" t="s">
        <v>54</v>
      </c>
      <c r="C32" s="942">
        <v>126.29461538461538</v>
      </c>
      <c r="D32" s="942">
        <v>125.51769230769234</v>
      </c>
      <c r="E32" s="942">
        <v>126.0230769230769</v>
      </c>
      <c r="F32" s="942">
        <v>112.55307692307693</v>
      </c>
      <c r="G32" s="942">
        <v>110.7976923076923</v>
      </c>
      <c r="H32" s="942"/>
      <c r="I32" s="942"/>
      <c r="J32" s="942"/>
      <c r="K32" s="942"/>
      <c r="L32" s="942"/>
      <c r="M32" s="942"/>
      <c r="N32" s="942"/>
      <c r="O32" s="944">
        <v>120.24</v>
      </c>
    </row>
    <row r="33" spans="1:15" ht="13.5" thickBot="1">
      <c r="A33" s="940"/>
      <c r="B33" s="941" t="s">
        <v>55</v>
      </c>
      <c r="C33" s="942">
        <v>134.29571428571427</v>
      </c>
      <c r="D33" s="942">
        <v>135.59285714285713</v>
      </c>
      <c r="E33" s="942">
        <v>140.12571428571428</v>
      </c>
      <c r="F33" s="942">
        <v>130.76142857142858</v>
      </c>
      <c r="G33" s="942">
        <v>128.69571428571427</v>
      </c>
      <c r="H33" s="942"/>
      <c r="I33" s="942"/>
      <c r="J33" s="942"/>
      <c r="K33" s="942"/>
      <c r="L33" s="942"/>
      <c r="M33" s="942"/>
      <c r="N33" s="942"/>
      <c r="O33" s="944">
        <v>133.88999999999999</v>
      </c>
    </row>
    <row r="34" spans="1:15" ht="15" thickBot="1">
      <c r="A34" s="940"/>
      <c r="B34" s="945" t="s">
        <v>57</v>
      </c>
      <c r="C34" s="946">
        <v>127.99181818181818</v>
      </c>
      <c r="D34" s="946">
        <v>127.65484848484853</v>
      </c>
      <c r="E34" s="946">
        <v>129.01454545454541</v>
      </c>
      <c r="F34" s="946">
        <v>116.41545454545458</v>
      </c>
      <c r="G34" s="946">
        <v>114.59424242424244</v>
      </c>
      <c r="H34" s="946"/>
      <c r="I34" s="946"/>
      <c r="J34" s="946"/>
      <c r="K34" s="946"/>
      <c r="L34" s="946"/>
      <c r="M34" s="946"/>
      <c r="N34" s="946"/>
      <c r="O34" s="948">
        <v>123.13</v>
      </c>
    </row>
    <row r="35" spans="1:15" ht="13.5" thickBot="1">
      <c r="A35" s="940" t="s">
        <v>59</v>
      </c>
      <c r="B35" s="941" t="s">
        <v>54</v>
      </c>
      <c r="C35" s="942">
        <v>89.212000000000003</v>
      </c>
      <c r="D35" s="942">
        <v>84.323999999999984</v>
      </c>
      <c r="E35" s="942">
        <v>90.207999999999998</v>
      </c>
      <c r="F35" s="942">
        <v>89.001999999999995</v>
      </c>
      <c r="G35" s="942">
        <v>88.578000000000003</v>
      </c>
      <c r="H35" s="942"/>
      <c r="I35" s="942"/>
      <c r="J35" s="942"/>
      <c r="K35" s="942"/>
      <c r="L35" s="942"/>
      <c r="M35" s="942"/>
      <c r="N35" s="942"/>
      <c r="O35" s="944">
        <v>88.26</v>
      </c>
    </row>
    <row r="36" spans="1:15" ht="13.5" thickBot="1">
      <c r="A36" s="940"/>
      <c r="B36" s="941" t="s">
        <v>55</v>
      </c>
      <c r="C36" s="942">
        <v>285.678</v>
      </c>
      <c r="D36" s="942">
        <v>297.32599999999996</v>
      </c>
      <c r="E36" s="942">
        <v>310.214</v>
      </c>
      <c r="F36" s="942">
        <v>242.85599999999999</v>
      </c>
      <c r="G36" s="942">
        <v>215.70999999999998</v>
      </c>
      <c r="H36" s="942"/>
      <c r="I36" s="942"/>
      <c r="J36" s="942"/>
      <c r="K36" s="942"/>
      <c r="L36" s="942"/>
      <c r="M36" s="942"/>
      <c r="N36" s="942"/>
      <c r="O36" s="944">
        <v>270.36</v>
      </c>
    </row>
    <row r="37" spans="1:15" ht="13.5" thickBot="1">
      <c r="A37" s="940"/>
      <c r="B37" s="941" t="s">
        <v>56</v>
      </c>
      <c r="C37" s="942">
        <v>213.09</v>
      </c>
      <c r="D37" s="942">
        <v>220.61666666666667</v>
      </c>
      <c r="E37" s="942">
        <v>227.5</v>
      </c>
      <c r="F37" s="942">
        <v>190.20000000000002</v>
      </c>
      <c r="G37" s="942">
        <v>158.66666666666666</v>
      </c>
      <c r="H37" s="942"/>
      <c r="I37" s="942"/>
      <c r="J37" s="942"/>
      <c r="K37" s="942"/>
      <c r="L37" s="942"/>
      <c r="M37" s="942"/>
      <c r="N37" s="942"/>
      <c r="O37" s="944">
        <v>202.01</v>
      </c>
    </row>
    <row r="38" spans="1:15" ht="15" thickBot="1">
      <c r="A38" s="940"/>
      <c r="B38" s="945" t="s">
        <v>57</v>
      </c>
      <c r="C38" s="946">
        <v>193.3630769230769</v>
      </c>
      <c r="D38" s="946">
        <v>197.7</v>
      </c>
      <c r="E38" s="946">
        <v>206.50846153846155</v>
      </c>
      <c r="F38" s="946">
        <v>171.53</v>
      </c>
      <c r="G38" s="946">
        <v>153.64923076923077</v>
      </c>
      <c r="H38" s="946"/>
      <c r="I38" s="946"/>
      <c r="J38" s="946"/>
      <c r="K38" s="946"/>
      <c r="L38" s="946"/>
      <c r="M38" s="946"/>
      <c r="N38" s="946"/>
      <c r="O38" s="948">
        <v>184.55</v>
      </c>
    </row>
    <row r="39" spans="1:15" ht="13.5" thickBot="1">
      <c r="A39" s="940" t="s">
        <v>60</v>
      </c>
      <c r="B39" s="941" t="s">
        <v>54</v>
      </c>
      <c r="C39" s="942">
        <v>90.585000000000008</v>
      </c>
      <c r="D39" s="942">
        <v>88.095999999999975</v>
      </c>
      <c r="E39" s="942">
        <v>90.59099999999998</v>
      </c>
      <c r="F39" s="942">
        <v>95.296999999999997</v>
      </c>
      <c r="G39" s="942">
        <v>90.838000000000008</v>
      </c>
      <c r="H39" s="942"/>
      <c r="I39" s="942"/>
      <c r="J39" s="942"/>
      <c r="K39" s="942"/>
      <c r="L39" s="942"/>
      <c r="M39" s="942"/>
      <c r="N39" s="942"/>
      <c r="O39" s="944">
        <v>91.08</v>
      </c>
    </row>
    <row r="40" spans="1:15" ht="13.5" thickBot="1">
      <c r="A40" s="940"/>
      <c r="B40" s="941" t="s">
        <v>61</v>
      </c>
      <c r="C40" s="942">
        <v>116.42749999999999</v>
      </c>
      <c r="D40" s="942">
        <v>119.7775</v>
      </c>
      <c r="E40" s="942">
        <v>118.58499999999999</v>
      </c>
      <c r="F40" s="942">
        <v>128.2525</v>
      </c>
      <c r="G40" s="942">
        <v>119.97500000000001</v>
      </c>
      <c r="H40" s="942"/>
      <c r="I40" s="942"/>
      <c r="J40" s="942"/>
      <c r="K40" s="942"/>
      <c r="L40" s="942"/>
      <c r="M40" s="942"/>
      <c r="N40" s="942"/>
      <c r="O40" s="944">
        <v>120.6</v>
      </c>
    </row>
    <row r="41" spans="1:15" ht="15" thickBot="1">
      <c r="A41" s="940"/>
      <c r="B41" s="945" t="s">
        <v>57</v>
      </c>
      <c r="C41" s="946">
        <v>97.968571428571423</v>
      </c>
      <c r="D41" s="946">
        <v>97.147857142857134</v>
      </c>
      <c r="E41" s="946">
        <v>98.589285714285737</v>
      </c>
      <c r="F41" s="946">
        <v>104.71285714285715</v>
      </c>
      <c r="G41" s="946">
        <v>99.162857142857163</v>
      </c>
      <c r="H41" s="946"/>
      <c r="I41" s="946"/>
      <c r="J41" s="946"/>
      <c r="K41" s="946"/>
      <c r="L41" s="946"/>
      <c r="M41" s="946"/>
      <c r="N41" s="946"/>
      <c r="O41" s="948">
        <v>99.52</v>
      </c>
    </row>
    <row r="42" spans="1:15" ht="13.5" thickBot="1">
      <c r="A42" s="940" t="s">
        <v>62</v>
      </c>
      <c r="B42" s="941" t="s">
        <v>54</v>
      </c>
      <c r="C42" s="942">
        <v>103.75</v>
      </c>
      <c r="D42" s="942">
        <v>102.24199999999999</v>
      </c>
      <c r="E42" s="942">
        <v>100.67200000000001</v>
      </c>
      <c r="F42" s="942">
        <v>96.405999999999992</v>
      </c>
      <c r="G42" s="942">
        <v>96.23</v>
      </c>
      <c r="H42" s="942"/>
      <c r="I42" s="942"/>
      <c r="J42" s="942"/>
      <c r="K42" s="942"/>
      <c r="L42" s="942"/>
      <c r="M42" s="942"/>
      <c r="N42" s="942"/>
      <c r="O42" s="944">
        <v>99.86</v>
      </c>
    </row>
    <row r="43" spans="1:15" ht="13.5" thickBot="1">
      <c r="A43" s="940"/>
      <c r="B43" s="941" t="s">
        <v>55</v>
      </c>
      <c r="C43" s="942">
        <v>167.97499999999999</v>
      </c>
      <c r="D43" s="942">
        <v>181.18</v>
      </c>
      <c r="E43" s="942">
        <v>181.26999999999998</v>
      </c>
      <c r="F43" s="942">
        <v>177.215</v>
      </c>
      <c r="G43" s="942">
        <v>168.41</v>
      </c>
      <c r="H43" s="942"/>
      <c r="I43" s="942"/>
      <c r="J43" s="942"/>
      <c r="K43" s="942"/>
      <c r="L43" s="942"/>
      <c r="M43" s="942"/>
      <c r="N43" s="942"/>
      <c r="O43" s="944">
        <v>175.21</v>
      </c>
    </row>
    <row r="44" spans="1:15" ht="15" thickBot="1">
      <c r="A44" s="940"/>
      <c r="B44" s="945" t="s">
        <v>57</v>
      </c>
      <c r="C44" s="946">
        <v>122.1</v>
      </c>
      <c r="D44" s="946">
        <v>124.79571428571428</v>
      </c>
      <c r="E44" s="946">
        <v>123.7</v>
      </c>
      <c r="F44" s="946">
        <v>119.49428571428571</v>
      </c>
      <c r="G44" s="946">
        <v>116.85285714285715</v>
      </c>
      <c r="H44" s="946"/>
      <c r="I44" s="946"/>
      <c r="J44" s="946"/>
      <c r="K44" s="946"/>
      <c r="L44" s="946"/>
      <c r="M44" s="946"/>
      <c r="N44" s="946"/>
      <c r="O44" s="948">
        <v>121.39</v>
      </c>
    </row>
    <row r="45" spans="1:15" ht="15.75" thickBot="1">
      <c r="A45" s="949" t="s">
        <v>79</v>
      </c>
      <c r="B45" s="950"/>
      <c r="C45" s="951">
        <v>148.43895238095243</v>
      </c>
      <c r="D45" s="951">
        <v>148.8065714285714</v>
      </c>
      <c r="E45" s="951">
        <v>150.12571428571428</v>
      </c>
      <c r="F45" s="951">
        <v>134.00714285714287</v>
      </c>
      <c r="G45" s="951">
        <v>125.19552380952379</v>
      </c>
      <c r="H45" s="951"/>
      <c r="I45" s="951"/>
      <c r="J45" s="951"/>
      <c r="K45" s="951"/>
      <c r="L45" s="951"/>
      <c r="M45" s="951"/>
      <c r="N45" s="951"/>
      <c r="O45" s="953">
        <v>141.31</v>
      </c>
    </row>
    <row r="46" spans="1:15" ht="15" customHeight="1" thickBot="1"/>
    <row r="47" spans="1:15" ht="15.75" thickBot="1">
      <c r="A47" s="902" t="s">
        <v>64</v>
      </c>
      <c r="B47" s="850" t="s">
        <v>57</v>
      </c>
      <c r="C47" s="851">
        <v>86.1</v>
      </c>
      <c r="D47" s="851">
        <v>84.46</v>
      </c>
      <c r="E47" s="851">
        <v>87.832777777777778</v>
      </c>
      <c r="F47" s="851">
        <v>85.03</v>
      </c>
      <c r="G47" s="851">
        <v>83.38</v>
      </c>
      <c r="H47" s="851"/>
      <c r="I47" s="851"/>
      <c r="J47" s="851"/>
      <c r="K47" s="851"/>
      <c r="L47" s="851"/>
      <c r="M47" s="851"/>
      <c r="N47" s="851"/>
      <c r="O47" s="903">
        <v>85.36</v>
      </c>
    </row>
    <row r="48" spans="1:15" ht="22.5" customHeight="1" thickBot="1"/>
    <row r="49" spans="1:15" ht="24.95" customHeight="1" thickBot="1">
      <c r="A49" s="933" t="s">
        <v>145</v>
      </c>
      <c r="B49" s="820"/>
      <c r="C49" s="820"/>
      <c r="D49" s="820"/>
      <c r="E49" s="820"/>
      <c r="F49" s="820"/>
      <c r="G49" s="820"/>
      <c r="H49" s="820"/>
      <c r="I49" s="820"/>
      <c r="J49" s="820"/>
      <c r="K49" s="820"/>
      <c r="L49" s="820"/>
      <c r="M49" s="820"/>
      <c r="N49" s="820"/>
      <c r="O49" s="821"/>
    </row>
    <row r="50" spans="1:15" ht="12.75" customHeight="1">
      <c r="A50" s="823" t="s">
        <v>50</v>
      </c>
      <c r="B50" s="824" t="s">
        <v>86</v>
      </c>
      <c r="C50" s="824" t="s">
        <v>120</v>
      </c>
      <c r="D50" s="824" t="s">
        <v>121</v>
      </c>
      <c r="E50" s="824" t="s">
        <v>122</v>
      </c>
      <c r="F50" s="824" t="s">
        <v>123</v>
      </c>
      <c r="G50" s="824" t="s">
        <v>6</v>
      </c>
      <c r="H50" s="824" t="s">
        <v>124</v>
      </c>
      <c r="I50" s="824" t="s">
        <v>114</v>
      </c>
      <c r="J50" s="824" t="s">
        <v>115</v>
      </c>
      <c r="K50" s="824" t="s">
        <v>116</v>
      </c>
      <c r="L50" s="824" t="s">
        <v>117</v>
      </c>
      <c r="M50" s="824" t="s">
        <v>118</v>
      </c>
      <c r="N50" s="824" t="s">
        <v>119</v>
      </c>
      <c r="O50" s="826" t="s">
        <v>16</v>
      </c>
    </row>
    <row r="51" spans="1:15" ht="13.5" thickBot="1">
      <c r="A51" s="827"/>
      <c r="B51" s="828"/>
      <c r="C51" s="828"/>
      <c r="D51" s="828"/>
      <c r="E51" s="828"/>
      <c r="F51" s="828"/>
      <c r="G51" s="828"/>
      <c r="H51" s="828"/>
      <c r="I51" s="828"/>
      <c r="J51" s="828"/>
      <c r="K51" s="828"/>
      <c r="L51" s="828"/>
      <c r="M51" s="828"/>
      <c r="N51" s="828"/>
      <c r="O51" s="830" t="s">
        <v>146</v>
      </c>
    </row>
    <row r="52" spans="1:15" ht="13.5" thickBot="1">
      <c r="A52" s="934" t="s">
        <v>78</v>
      </c>
      <c r="B52" s="935" t="s">
        <v>54</v>
      </c>
      <c r="C52" s="956">
        <v>9.2952492884765866E-3</v>
      </c>
      <c r="D52" s="956">
        <v>7.7319291086422352E-3</v>
      </c>
      <c r="E52" s="956">
        <v>-4.5952175165658485E-2</v>
      </c>
      <c r="F52" s="956">
        <v>-1.1044804141131211E-2</v>
      </c>
      <c r="G52" s="956">
        <v>-5.0599690834894996E-2</v>
      </c>
      <c r="H52" s="956"/>
      <c r="I52" s="956"/>
      <c r="J52" s="956"/>
      <c r="K52" s="956"/>
      <c r="L52" s="956"/>
      <c r="M52" s="956"/>
      <c r="N52" s="956"/>
      <c r="O52" s="957">
        <v>-2.235663425465137E-2</v>
      </c>
    </row>
    <row r="53" spans="1:15" ht="13.5" thickBot="1">
      <c r="A53" s="940"/>
      <c r="B53" s="941" t="s">
        <v>55</v>
      </c>
      <c r="C53" s="958">
        <v>3.5396442946477057E-2</v>
      </c>
      <c r="D53" s="958">
        <v>7.2385356951500307E-2</v>
      </c>
      <c r="E53" s="958">
        <v>7.3934324071963861E-2</v>
      </c>
      <c r="F53" s="958">
        <v>7.7255171801473843E-2</v>
      </c>
      <c r="G53" s="958">
        <v>2.0021277009171289E-2</v>
      </c>
      <c r="H53" s="958"/>
      <c r="I53" s="958"/>
      <c r="J53" s="958"/>
      <c r="K53" s="958"/>
      <c r="L53" s="958"/>
      <c r="M53" s="958"/>
      <c r="N53" s="958"/>
      <c r="O53" s="959">
        <v>5.434701908085228E-2</v>
      </c>
    </row>
    <row r="54" spans="1:15" ht="13.5" thickBot="1">
      <c r="A54" s="940"/>
      <c r="B54" s="941" t="s">
        <v>56</v>
      </c>
      <c r="C54" s="960">
        <v>1.532098351212863E-3</v>
      </c>
      <c r="D54" s="958">
        <v>5.2123371964841E-2</v>
      </c>
      <c r="E54" s="958">
        <v>2.8258603640121359E-2</v>
      </c>
      <c r="F54" s="958">
        <v>9.1618016789534337E-2</v>
      </c>
      <c r="G54" s="958">
        <v>2.8829778923521999E-2</v>
      </c>
      <c r="H54" s="958"/>
      <c r="I54" s="958"/>
      <c r="J54" s="958"/>
      <c r="K54" s="958"/>
      <c r="L54" s="958"/>
      <c r="M54" s="958"/>
      <c r="N54" s="958"/>
      <c r="O54" s="959">
        <v>3.9283818348535234E-2</v>
      </c>
    </row>
    <row r="55" spans="1:15" ht="15" thickBot="1">
      <c r="A55" s="940"/>
      <c r="B55" s="945" t="s">
        <v>57</v>
      </c>
      <c r="C55" s="961">
        <v>-5.001223125220346E-4</v>
      </c>
      <c r="D55" s="961">
        <v>2.383839135425098E-2</v>
      </c>
      <c r="E55" s="961">
        <v>-1.2410939164865914E-2</v>
      </c>
      <c r="F55" s="961">
        <v>3.2797710892611437E-2</v>
      </c>
      <c r="G55" s="961">
        <v>-1.879438190416604E-2</v>
      </c>
      <c r="H55" s="961"/>
      <c r="I55" s="961"/>
      <c r="J55" s="961"/>
      <c r="K55" s="961"/>
      <c r="L55" s="961"/>
      <c r="M55" s="961"/>
      <c r="N55" s="961"/>
      <c r="O55" s="962">
        <v>-1.1153798488041072E-3</v>
      </c>
    </row>
    <row r="56" spans="1:15" ht="13.5" thickBot="1">
      <c r="A56" s="940" t="s">
        <v>58</v>
      </c>
      <c r="B56" s="941" t="s">
        <v>54</v>
      </c>
      <c r="C56" s="958">
        <v>-2.0230728313325314E-2</v>
      </c>
      <c r="D56" s="958">
        <v>-2.7095168931139651E-3</v>
      </c>
      <c r="E56" s="958">
        <v>-4.9453457852652268E-2</v>
      </c>
      <c r="F56" s="958">
        <v>0.15167886603927055</v>
      </c>
      <c r="G56" s="958">
        <v>-7.7435658893200712E-2</v>
      </c>
      <c r="H56" s="958"/>
      <c r="I56" s="958"/>
      <c r="J56" s="958"/>
      <c r="K56" s="958"/>
      <c r="L56" s="958"/>
      <c r="M56" s="958"/>
      <c r="N56" s="958"/>
      <c r="O56" s="959">
        <v>2.1623419827012713E-2</v>
      </c>
    </row>
    <row r="57" spans="1:15" ht="13.5" thickBot="1">
      <c r="A57" s="940"/>
      <c r="B57" s="941" t="s">
        <v>55</v>
      </c>
      <c r="C57" s="958">
        <v>1.6520046379524991E-2</v>
      </c>
      <c r="D57" s="958">
        <v>3.4652057103724793E-2</v>
      </c>
      <c r="E57" s="958">
        <v>-3.0197373786803549E-2</v>
      </c>
      <c r="F57" s="958">
        <v>6.5976205303005367E-2</v>
      </c>
      <c r="G57" s="958">
        <v>3.2746123192025772E-2</v>
      </c>
      <c r="H57" s="958"/>
      <c r="I57" s="958"/>
      <c r="J57" s="958"/>
      <c r="K57" s="958"/>
      <c r="L57" s="958"/>
      <c r="M57" s="958"/>
      <c r="N57" s="958"/>
      <c r="O57" s="959">
        <v>2.3228023003958577E-2</v>
      </c>
    </row>
    <row r="58" spans="1:15" ht="15" thickBot="1">
      <c r="A58" s="940"/>
      <c r="B58" s="945" t="s">
        <v>57</v>
      </c>
      <c r="C58" s="961">
        <v>-1.0685250454746182E-2</v>
      </c>
      <c r="D58" s="961">
        <v>6.4933022520475645E-3</v>
      </c>
      <c r="E58" s="961">
        <v>-4.4189652681867787E-2</v>
      </c>
      <c r="F58" s="961">
        <v>0.13125925694547441</v>
      </c>
      <c r="G58" s="961">
        <v>-4.941232041379183E-2</v>
      </c>
      <c r="H58" s="961"/>
      <c r="I58" s="961"/>
      <c r="J58" s="961"/>
      <c r="K58" s="961"/>
      <c r="L58" s="961"/>
      <c r="M58" s="961"/>
      <c r="N58" s="961"/>
      <c r="O58" s="962">
        <v>2.2009258507268807E-2</v>
      </c>
    </row>
    <row r="59" spans="1:15" ht="13.5" thickBot="1">
      <c r="A59" s="940" t="s">
        <v>59</v>
      </c>
      <c r="B59" s="941" t="s">
        <v>54</v>
      </c>
      <c r="C59" s="958">
        <v>-0.10803479352553473</v>
      </c>
      <c r="D59" s="958">
        <v>1.4989801242825415E-2</v>
      </c>
      <c r="E59" s="958">
        <v>6.8064916637105835E-3</v>
      </c>
      <c r="F59" s="958">
        <v>-6.0695265274937654E-2</v>
      </c>
      <c r="G59" s="958">
        <v>-4.1545304703199518E-2</v>
      </c>
      <c r="H59" s="958"/>
      <c r="I59" s="958"/>
      <c r="J59" s="958"/>
      <c r="K59" s="958"/>
      <c r="L59" s="958"/>
      <c r="M59" s="958"/>
      <c r="N59" s="958"/>
      <c r="O59" s="959">
        <v>-3.8069340584636291E-2</v>
      </c>
    </row>
    <row r="60" spans="1:15" ht="13.5" thickBot="1">
      <c r="A60" s="940"/>
      <c r="B60" s="941" t="s">
        <v>55</v>
      </c>
      <c r="C60" s="958">
        <v>6.7586583496103983E-2</v>
      </c>
      <c r="D60" s="958">
        <v>5.0597660480415578E-2</v>
      </c>
      <c r="E60" s="958">
        <v>2.6175478862978475E-2</v>
      </c>
      <c r="F60" s="958">
        <v>0.1805102612247588</v>
      </c>
      <c r="G60" s="958">
        <v>0.13994715126790608</v>
      </c>
      <c r="H60" s="958"/>
      <c r="I60" s="958"/>
      <c r="J60" s="958"/>
      <c r="K60" s="958"/>
      <c r="L60" s="958"/>
      <c r="M60" s="958"/>
      <c r="N60" s="958"/>
      <c r="O60" s="959">
        <v>8.6181387779257324E-2</v>
      </c>
    </row>
    <row r="61" spans="1:15" ht="13.5" thickBot="1">
      <c r="A61" s="940"/>
      <c r="B61" s="941" t="s">
        <v>56</v>
      </c>
      <c r="C61" s="958">
        <v>-1.8114411750903305E-2</v>
      </c>
      <c r="D61" s="958">
        <v>2.5398504192793016E-2</v>
      </c>
      <c r="E61" s="958">
        <v>3.736263736263836E-3</v>
      </c>
      <c r="F61" s="958">
        <v>0.15499474237644562</v>
      </c>
      <c r="G61" s="958">
        <v>2.7373949579831938E-2</v>
      </c>
      <c r="H61" s="958"/>
      <c r="I61" s="958"/>
      <c r="J61" s="958"/>
      <c r="K61" s="958"/>
      <c r="L61" s="958"/>
      <c r="M61" s="958"/>
      <c r="N61" s="958"/>
      <c r="O61" s="959">
        <v>3.6087322409781797E-2</v>
      </c>
    </row>
    <row r="62" spans="1:15" ht="15" thickBot="1">
      <c r="A62" s="940"/>
      <c r="B62" s="945" t="s">
        <v>57</v>
      </c>
      <c r="C62" s="961">
        <v>1.4627723055869395E-2</v>
      </c>
      <c r="D62" s="961">
        <v>3.8266993502198289E-2</v>
      </c>
      <c r="E62" s="961">
        <v>1.7216653443144145E-2</v>
      </c>
      <c r="F62" s="961">
        <v>0.12584477261210195</v>
      </c>
      <c r="G62" s="961">
        <v>7.2878284203780647E-2</v>
      </c>
      <c r="H62" s="961"/>
      <c r="I62" s="961"/>
      <c r="J62" s="961"/>
      <c r="K62" s="961"/>
      <c r="L62" s="961"/>
      <c r="M62" s="961"/>
      <c r="N62" s="961"/>
      <c r="O62" s="962">
        <v>5.0663776754267101E-2</v>
      </c>
    </row>
    <row r="63" spans="1:15" ht="13.5" thickBot="1">
      <c r="A63" s="940" t="s">
        <v>60</v>
      </c>
      <c r="B63" s="941" t="s">
        <v>54</v>
      </c>
      <c r="C63" s="958">
        <v>-1.821493624772539E-3</v>
      </c>
      <c r="D63" s="958">
        <v>0.18237175606409209</v>
      </c>
      <c r="E63" s="958">
        <v>0.10194905307002546</v>
      </c>
      <c r="F63" s="958">
        <v>9.0065794306221442E-2</v>
      </c>
      <c r="G63" s="958">
        <v>5.0098955160713325E-2</v>
      </c>
      <c r="H63" s="958"/>
      <c r="I63" s="958"/>
      <c r="J63" s="958"/>
      <c r="K63" s="958"/>
      <c r="L63" s="958"/>
      <c r="M63" s="958"/>
      <c r="N63" s="958"/>
      <c r="O63" s="959">
        <v>4.3368467281510795E-2</v>
      </c>
    </row>
    <row r="64" spans="1:15" ht="13.5" thickBot="1">
      <c r="A64" s="940"/>
      <c r="B64" s="941" t="s">
        <v>61</v>
      </c>
      <c r="C64" s="958">
        <v>3.0061626333984671E-2</v>
      </c>
      <c r="D64" s="958">
        <v>7.2425956460937368E-3</v>
      </c>
      <c r="E64" s="958">
        <v>2.3084707172070645E-2</v>
      </c>
      <c r="F64" s="958">
        <v>1.1169372916707313E-2</v>
      </c>
      <c r="G64" s="958">
        <v>-7.4182121275265722E-3</v>
      </c>
      <c r="H64" s="958"/>
      <c r="I64" s="958"/>
      <c r="J64" s="958"/>
      <c r="K64" s="958"/>
      <c r="L64" s="958"/>
      <c r="M64" s="958"/>
      <c r="N64" s="958"/>
      <c r="O64" s="959">
        <v>1.2686567164179114E-2</v>
      </c>
    </row>
    <row r="65" spans="1:15" ht="15" thickBot="1">
      <c r="A65" s="940"/>
      <c r="B65" s="945" t="s">
        <v>57</v>
      </c>
      <c r="C65" s="961">
        <v>9.004345416897503E-3</v>
      </c>
      <c r="D65" s="961">
        <v>0.12440818939749142</v>
      </c>
      <c r="E65" s="961">
        <v>7.9638304097640819E-2</v>
      </c>
      <c r="F65" s="961">
        <v>6.7872685848374498E-2</v>
      </c>
      <c r="G65" s="961">
        <v>3.5468349324343507E-2</v>
      </c>
      <c r="H65" s="961"/>
      <c r="I65" s="961"/>
      <c r="J65" s="961"/>
      <c r="K65" s="961"/>
      <c r="L65" s="961"/>
      <c r="M65" s="961"/>
      <c r="N65" s="961"/>
      <c r="O65" s="962">
        <v>3.2757234726688157E-2</v>
      </c>
    </row>
    <row r="66" spans="1:15" ht="13.5" thickBot="1">
      <c r="A66" s="940" t="s">
        <v>62</v>
      </c>
      <c r="B66" s="941" t="s">
        <v>54</v>
      </c>
      <c r="C66" s="963">
        <v>-1.495903614457824E-2</v>
      </c>
      <c r="D66" s="963">
        <v>-4.0276989886739258E-2</v>
      </c>
      <c r="E66" s="963">
        <v>1.0869093028183936</v>
      </c>
      <c r="F66" s="963">
        <v>0.92038531488358266</v>
      </c>
      <c r="G66" s="963">
        <v>0.52582354775018192</v>
      </c>
      <c r="H66" s="963"/>
      <c r="I66" s="963"/>
      <c r="J66" s="963"/>
      <c r="K66" s="963"/>
      <c r="L66" s="963"/>
      <c r="M66" s="963"/>
      <c r="N66" s="963"/>
      <c r="O66" s="964">
        <v>0.80773082315241351</v>
      </c>
    </row>
    <row r="67" spans="1:15" ht="13.5" thickBot="1">
      <c r="A67" s="965"/>
      <c r="B67" s="966" t="s">
        <v>55</v>
      </c>
      <c r="C67" s="963">
        <v>3.7104628664979908</v>
      </c>
      <c r="D67" s="963">
        <v>3.3848474813261213</v>
      </c>
      <c r="E67" s="963">
        <v>3.9989150622460046</v>
      </c>
      <c r="F67" s="963">
        <v>2.5971183778649278</v>
      </c>
      <c r="G67" s="963">
        <v>0.902410783207648</v>
      </c>
      <c r="H67" s="963"/>
      <c r="I67" s="963"/>
      <c r="J67" s="963"/>
      <c r="K67" s="963"/>
      <c r="L67" s="963"/>
      <c r="M67" s="963"/>
      <c r="N67" s="963"/>
      <c r="O67" s="964">
        <v>2.1929684378745504</v>
      </c>
    </row>
    <row r="68" spans="1:15" ht="15" thickBot="1">
      <c r="A68" s="965"/>
      <c r="B68" s="967" t="s">
        <v>57</v>
      </c>
      <c r="C68" s="968">
        <v>1.9532350532350531</v>
      </c>
      <c r="D68" s="968">
        <v>1.8786645603672294</v>
      </c>
      <c r="E68" s="968">
        <v>2.574077068175693</v>
      </c>
      <c r="F68" s="968">
        <v>1.8111153618290843</v>
      </c>
      <c r="G68" s="968">
        <v>0.85063510886707294</v>
      </c>
      <c r="H68" s="968"/>
      <c r="I68" s="968"/>
      <c r="J68" s="968"/>
      <c r="K68" s="968"/>
      <c r="L68" s="968"/>
      <c r="M68" s="968"/>
      <c r="N68" s="968"/>
      <c r="O68" s="969">
        <v>1.7357278194249937</v>
      </c>
    </row>
    <row r="69" spans="1:15" ht="15.75" thickBot="1">
      <c r="A69" s="970" t="s">
        <v>79</v>
      </c>
      <c r="B69" s="971"/>
      <c r="C69" s="972">
        <v>0.12564793350994347</v>
      </c>
      <c r="D69" s="972">
        <v>0.15397564254029911</v>
      </c>
      <c r="E69" s="972">
        <v>0.17433567254075924</v>
      </c>
      <c r="F69" s="972">
        <v>0.20999113247500803</v>
      </c>
      <c r="G69" s="972">
        <v>6.9048531740792909E-2</v>
      </c>
      <c r="H69" s="972"/>
      <c r="I69" s="972"/>
      <c r="J69" s="972"/>
      <c r="K69" s="972"/>
      <c r="L69" s="972"/>
      <c r="M69" s="972"/>
      <c r="N69" s="972"/>
      <c r="O69" s="973">
        <v>0.15016630104026607</v>
      </c>
    </row>
    <row r="70" spans="1:15" ht="15" customHeight="1" thickBot="1"/>
    <row r="71" spans="1:15" ht="15.75" thickBot="1">
      <c r="A71" s="902" t="s">
        <v>64</v>
      </c>
      <c r="B71" s="850" t="s">
        <v>57</v>
      </c>
      <c r="C71" s="974">
        <v>1.6840882694541266E-2</v>
      </c>
      <c r="D71" s="974">
        <v>4.2623727208145973E-2</v>
      </c>
      <c r="E71" s="974">
        <v>1.8579944137757352E-2</v>
      </c>
      <c r="F71" s="974">
        <v>0.13383511701752318</v>
      </c>
      <c r="G71" s="974">
        <v>7.3638762293115861E-2</v>
      </c>
      <c r="H71" s="974"/>
      <c r="I71" s="974"/>
      <c r="J71" s="974"/>
      <c r="K71" s="974"/>
      <c r="L71" s="974"/>
      <c r="M71" s="974"/>
      <c r="N71" s="974"/>
      <c r="O71" s="975">
        <v>3.7839737582005671E-2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1" header="0.5" footer="0.75"/>
  <pageSetup paperSize="5" scale="66" fitToWidth="3" fitToHeight="3" orientation="landscape" r:id="rId1"/>
  <headerFooter alignWithMargins="0">
    <oddHeader>&amp;L&amp;G&amp;C&amp;"Batang,Bold"&amp;20AVERAGE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901" bestFit="1" customWidth="1"/>
    <col min="15" max="15" width="15.5703125" style="521" bestFit="1" customWidth="1"/>
    <col min="16" max="256" width="9.140625" style="521"/>
    <col min="257" max="257" width="15.85546875" style="521" customWidth="1"/>
    <col min="258" max="258" width="26.140625" style="521" bestFit="1" customWidth="1"/>
    <col min="259" max="270" width="12.5703125" style="521" bestFit="1" customWidth="1"/>
    <col min="271" max="271" width="15.5703125" style="521" bestFit="1" customWidth="1"/>
    <col min="272" max="512" width="9.140625" style="521"/>
    <col min="513" max="513" width="15.85546875" style="521" customWidth="1"/>
    <col min="514" max="514" width="26.140625" style="521" bestFit="1" customWidth="1"/>
    <col min="515" max="526" width="12.5703125" style="521" bestFit="1" customWidth="1"/>
    <col min="527" max="527" width="15.5703125" style="521" bestFit="1" customWidth="1"/>
    <col min="528" max="768" width="9.140625" style="521"/>
    <col min="769" max="769" width="15.85546875" style="521" customWidth="1"/>
    <col min="770" max="770" width="26.140625" style="521" bestFit="1" customWidth="1"/>
    <col min="771" max="782" width="12.5703125" style="521" bestFit="1" customWidth="1"/>
    <col min="783" max="783" width="15.5703125" style="521" bestFit="1" customWidth="1"/>
    <col min="784" max="1024" width="9.140625" style="521"/>
    <col min="1025" max="1025" width="15.85546875" style="521" customWidth="1"/>
    <col min="1026" max="1026" width="26.140625" style="521" bestFit="1" customWidth="1"/>
    <col min="1027" max="1038" width="12.5703125" style="521" bestFit="1" customWidth="1"/>
    <col min="1039" max="1039" width="15.5703125" style="521" bestFit="1" customWidth="1"/>
    <col min="1040" max="1280" width="9.140625" style="521"/>
    <col min="1281" max="1281" width="15.85546875" style="521" customWidth="1"/>
    <col min="1282" max="1282" width="26.140625" style="521" bestFit="1" customWidth="1"/>
    <col min="1283" max="1294" width="12.5703125" style="521" bestFit="1" customWidth="1"/>
    <col min="1295" max="1295" width="15.5703125" style="521" bestFit="1" customWidth="1"/>
    <col min="1296" max="1536" width="9.140625" style="521"/>
    <col min="1537" max="1537" width="15.85546875" style="521" customWidth="1"/>
    <col min="1538" max="1538" width="26.140625" style="521" bestFit="1" customWidth="1"/>
    <col min="1539" max="1550" width="12.5703125" style="521" bestFit="1" customWidth="1"/>
    <col min="1551" max="1551" width="15.5703125" style="521" bestFit="1" customWidth="1"/>
    <col min="1552" max="1792" width="9.140625" style="521"/>
    <col min="1793" max="1793" width="15.85546875" style="521" customWidth="1"/>
    <col min="1794" max="1794" width="26.140625" style="521" bestFit="1" customWidth="1"/>
    <col min="1795" max="1806" width="12.5703125" style="521" bestFit="1" customWidth="1"/>
    <col min="1807" max="1807" width="15.5703125" style="521" bestFit="1" customWidth="1"/>
    <col min="1808" max="2048" width="9.140625" style="521"/>
    <col min="2049" max="2049" width="15.85546875" style="521" customWidth="1"/>
    <col min="2050" max="2050" width="26.140625" style="521" bestFit="1" customWidth="1"/>
    <col min="2051" max="2062" width="12.5703125" style="521" bestFit="1" customWidth="1"/>
    <col min="2063" max="2063" width="15.5703125" style="521" bestFit="1" customWidth="1"/>
    <col min="2064" max="2304" width="9.140625" style="521"/>
    <col min="2305" max="2305" width="15.85546875" style="521" customWidth="1"/>
    <col min="2306" max="2306" width="26.140625" style="521" bestFit="1" customWidth="1"/>
    <col min="2307" max="2318" width="12.5703125" style="521" bestFit="1" customWidth="1"/>
    <col min="2319" max="2319" width="15.5703125" style="521" bestFit="1" customWidth="1"/>
    <col min="2320" max="2560" width="9.140625" style="521"/>
    <col min="2561" max="2561" width="15.85546875" style="521" customWidth="1"/>
    <col min="2562" max="2562" width="26.140625" style="521" bestFit="1" customWidth="1"/>
    <col min="2563" max="2574" width="12.5703125" style="521" bestFit="1" customWidth="1"/>
    <col min="2575" max="2575" width="15.5703125" style="521" bestFit="1" customWidth="1"/>
    <col min="2576" max="2816" width="9.140625" style="521"/>
    <col min="2817" max="2817" width="15.85546875" style="521" customWidth="1"/>
    <col min="2818" max="2818" width="26.140625" style="521" bestFit="1" customWidth="1"/>
    <col min="2819" max="2830" width="12.5703125" style="521" bestFit="1" customWidth="1"/>
    <col min="2831" max="2831" width="15.5703125" style="521" bestFit="1" customWidth="1"/>
    <col min="2832" max="3072" width="9.140625" style="521"/>
    <col min="3073" max="3073" width="15.85546875" style="521" customWidth="1"/>
    <col min="3074" max="3074" width="26.140625" style="521" bestFit="1" customWidth="1"/>
    <col min="3075" max="3086" width="12.5703125" style="521" bestFit="1" customWidth="1"/>
    <col min="3087" max="3087" width="15.5703125" style="521" bestFit="1" customWidth="1"/>
    <col min="3088" max="3328" width="9.140625" style="521"/>
    <col min="3329" max="3329" width="15.85546875" style="521" customWidth="1"/>
    <col min="3330" max="3330" width="26.140625" style="521" bestFit="1" customWidth="1"/>
    <col min="3331" max="3342" width="12.5703125" style="521" bestFit="1" customWidth="1"/>
    <col min="3343" max="3343" width="15.5703125" style="521" bestFit="1" customWidth="1"/>
    <col min="3344" max="3584" width="9.140625" style="521"/>
    <col min="3585" max="3585" width="15.85546875" style="521" customWidth="1"/>
    <col min="3586" max="3586" width="26.140625" style="521" bestFit="1" customWidth="1"/>
    <col min="3587" max="3598" width="12.5703125" style="521" bestFit="1" customWidth="1"/>
    <col min="3599" max="3599" width="15.5703125" style="521" bestFit="1" customWidth="1"/>
    <col min="3600" max="3840" width="9.140625" style="521"/>
    <col min="3841" max="3841" width="15.85546875" style="521" customWidth="1"/>
    <col min="3842" max="3842" width="26.140625" style="521" bestFit="1" customWidth="1"/>
    <col min="3843" max="3854" width="12.5703125" style="521" bestFit="1" customWidth="1"/>
    <col min="3855" max="3855" width="15.5703125" style="521" bestFit="1" customWidth="1"/>
    <col min="3856" max="4096" width="9.140625" style="521"/>
    <col min="4097" max="4097" width="15.85546875" style="521" customWidth="1"/>
    <col min="4098" max="4098" width="26.140625" style="521" bestFit="1" customWidth="1"/>
    <col min="4099" max="4110" width="12.5703125" style="521" bestFit="1" customWidth="1"/>
    <col min="4111" max="4111" width="15.5703125" style="521" bestFit="1" customWidth="1"/>
    <col min="4112" max="4352" width="9.140625" style="521"/>
    <col min="4353" max="4353" width="15.85546875" style="521" customWidth="1"/>
    <col min="4354" max="4354" width="26.140625" style="521" bestFit="1" customWidth="1"/>
    <col min="4355" max="4366" width="12.5703125" style="521" bestFit="1" customWidth="1"/>
    <col min="4367" max="4367" width="15.5703125" style="521" bestFit="1" customWidth="1"/>
    <col min="4368" max="4608" width="9.140625" style="521"/>
    <col min="4609" max="4609" width="15.85546875" style="521" customWidth="1"/>
    <col min="4610" max="4610" width="26.140625" style="521" bestFit="1" customWidth="1"/>
    <col min="4611" max="4622" width="12.5703125" style="521" bestFit="1" customWidth="1"/>
    <col min="4623" max="4623" width="15.5703125" style="521" bestFit="1" customWidth="1"/>
    <col min="4624" max="4864" width="9.140625" style="521"/>
    <col min="4865" max="4865" width="15.85546875" style="521" customWidth="1"/>
    <col min="4866" max="4866" width="26.140625" style="521" bestFit="1" customWidth="1"/>
    <col min="4867" max="4878" width="12.5703125" style="521" bestFit="1" customWidth="1"/>
    <col min="4879" max="4879" width="15.5703125" style="521" bestFit="1" customWidth="1"/>
    <col min="4880" max="5120" width="9.140625" style="521"/>
    <col min="5121" max="5121" width="15.85546875" style="521" customWidth="1"/>
    <col min="5122" max="5122" width="26.140625" style="521" bestFit="1" customWidth="1"/>
    <col min="5123" max="5134" width="12.5703125" style="521" bestFit="1" customWidth="1"/>
    <col min="5135" max="5135" width="15.5703125" style="521" bestFit="1" customWidth="1"/>
    <col min="5136" max="5376" width="9.140625" style="521"/>
    <col min="5377" max="5377" width="15.85546875" style="521" customWidth="1"/>
    <col min="5378" max="5378" width="26.140625" style="521" bestFit="1" customWidth="1"/>
    <col min="5379" max="5390" width="12.5703125" style="521" bestFit="1" customWidth="1"/>
    <col min="5391" max="5391" width="15.5703125" style="521" bestFit="1" customWidth="1"/>
    <col min="5392" max="5632" width="9.140625" style="521"/>
    <col min="5633" max="5633" width="15.85546875" style="521" customWidth="1"/>
    <col min="5634" max="5634" width="26.140625" style="521" bestFit="1" customWidth="1"/>
    <col min="5635" max="5646" width="12.5703125" style="521" bestFit="1" customWidth="1"/>
    <col min="5647" max="5647" width="15.5703125" style="521" bestFit="1" customWidth="1"/>
    <col min="5648" max="5888" width="9.140625" style="521"/>
    <col min="5889" max="5889" width="15.85546875" style="521" customWidth="1"/>
    <col min="5890" max="5890" width="26.140625" style="521" bestFit="1" customWidth="1"/>
    <col min="5891" max="5902" width="12.5703125" style="521" bestFit="1" customWidth="1"/>
    <col min="5903" max="5903" width="15.5703125" style="521" bestFit="1" customWidth="1"/>
    <col min="5904" max="6144" width="9.140625" style="521"/>
    <col min="6145" max="6145" width="15.85546875" style="521" customWidth="1"/>
    <col min="6146" max="6146" width="26.140625" style="521" bestFit="1" customWidth="1"/>
    <col min="6147" max="6158" width="12.5703125" style="521" bestFit="1" customWidth="1"/>
    <col min="6159" max="6159" width="15.5703125" style="521" bestFit="1" customWidth="1"/>
    <col min="6160" max="6400" width="9.140625" style="521"/>
    <col min="6401" max="6401" width="15.85546875" style="521" customWidth="1"/>
    <col min="6402" max="6402" width="26.140625" style="521" bestFit="1" customWidth="1"/>
    <col min="6403" max="6414" width="12.5703125" style="521" bestFit="1" customWidth="1"/>
    <col min="6415" max="6415" width="15.5703125" style="521" bestFit="1" customWidth="1"/>
    <col min="6416" max="6656" width="9.140625" style="521"/>
    <col min="6657" max="6657" width="15.85546875" style="521" customWidth="1"/>
    <col min="6658" max="6658" width="26.140625" style="521" bestFit="1" customWidth="1"/>
    <col min="6659" max="6670" width="12.5703125" style="521" bestFit="1" customWidth="1"/>
    <col min="6671" max="6671" width="15.5703125" style="521" bestFit="1" customWidth="1"/>
    <col min="6672" max="6912" width="9.140625" style="521"/>
    <col min="6913" max="6913" width="15.85546875" style="521" customWidth="1"/>
    <col min="6914" max="6914" width="26.140625" style="521" bestFit="1" customWidth="1"/>
    <col min="6915" max="6926" width="12.5703125" style="521" bestFit="1" customWidth="1"/>
    <col min="6927" max="6927" width="15.5703125" style="521" bestFit="1" customWidth="1"/>
    <col min="6928" max="7168" width="9.140625" style="521"/>
    <col min="7169" max="7169" width="15.85546875" style="521" customWidth="1"/>
    <col min="7170" max="7170" width="26.140625" style="521" bestFit="1" customWidth="1"/>
    <col min="7171" max="7182" width="12.5703125" style="521" bestFit="1" customWidth="1"/>
    <col min="7183" max="7183" width="15.5703125" style="521" bestFit="1" customWidth="1"/>
    <col min="7184" max="7424" width="9.140625" style="521"/>
    <col min="7425" max="7425" width="15.85546875" style="521" customWidth="1"/>
    <col min="7426" max="7426" width="26.140625" style="521" bestFit="1" customWidth="1"/>
    <col min="7427" max="7438" width="12.5703125" style="521" bestFit="1" customWidth="1"/>
    <col min="7439" max="7439" width="15.5703125" style="521" bestFit="1" customWidth="1"/>
    <col min="7440" max="7680" width="9.140625" style="521"/>
    <col min="7681" max="7681" width="15.85546875" style="521" customWidth="1"/>
    <col min="7682" max="7682" width="26.140625" style="521" bestFit="1" customWidth="1"/>
    <col min="7683" max="7694" width="12.5703125" style="521" bestFit="1" customWidth="1"/>
    <col min="7695" max="7695" width="15.5703125" style="521" bestFit="1" customWidth="1"/>
    <col min="7696" max="7936" width="9.140625" style="521"/>
    <col min="7937" max="7937" width="15.85546875" style="521" customWidth="1"/>
    <col min="7938" max="7938" width="26.140625" style="521" bestFit="1" customWidth="1"/>
    <col min="7939" max="7950" width="12.5703125" style="521" bestFit="1" customWidth="1"/>
    <col min="7951" max="7951" width="15.5703125" style="521" bestFit="1" customWidth="1"/>
    <col min="7952" max="8192" width="9.140625" style="521"/>
    <col min="8193" max="8193" width="15.85546875" style="521" customWidth="1"/>
    <col min="8194" max="8194" width="26.140625" style="521" bestFit="1" customWidth="1"/>
    <col min="8195" max="8206" width="12.5703125" style="521" bestFit="1" customWidth="1"/>
    <col min="8207" max="8207" width="15.5703125" style="521" bestFit="1" customWidth="1"/>
    <col min="8208" max="8448" width="9.140625" style="521"/>
    <col min="8449" max="8449" width="15.85546875" style="521" customWidth="1"/>
    <col min="8450" max="8450" width="26.140625" style="521" bestFit="1" customWidth="1"/>
    <col min="8451" max="8462" width="12.5703125" style="521" bestFit="1" customWidth="1"/>
    <col min="8463" max="8463" width="15.5703125" style="521" bestFit="1" customWidth="1"/>
    <col min="8464" max="8704" width="9.140625" style="521"/>
    <col min="8705" max="8705" width="15.85546875" style="521" customWidth="1"/>
    <col min="8706" max="8706" width="26.140625" style="521" bestFit="1" customWidth="1"/>
    <col min="8707" max="8718" width="12.5703125" style="521" bestFit="1" customWidth="1"/>
    <col min="8719" max="8719" width="15.5703125" style="521" bestFit="1" customWidth="1"/>
    <col min="8720" max="8960" width="9.140625" style="521"/>
    <col min="8961" max="8961" width="15.85546875" style="521" customWidth="1"/>
    <col min="8962" max="8962" width="26.140625" style="521" bestFit="1" customWidth="1"/>
    <col min="8963" max="8974" width="12.5703125" style="521" bestFit="1" customWidth="1"/>
    <col min="8975" max="8975" width="15.5703125" style="521" bestFit="1" customWidth="1"/>
    <col min="8976" max="9216" width="9.140625" style="521"/>
    <col min="9217" max="9217" width="15.85546875" style="521" customWidth="1"/>
    <col min="9218" max="9218" width="26.140625" style="521" bestFit="1" customWidth="1"/>
    <col min="9219" max="9230" width="12.5703125" style="521" bestFit="1" customWidth="1"/>
    <col min="9231" max="9231" width="15.5703125" style="521" bestFit="1" customWidth="1"/>
    <col min="9232" max="9472" width="9.140625" style="521"/>
    <col min="9473" max="9473" width="15.85546875" style="521" customWidth="1"/>
    <col min="9474" max="9474" width="26.140625" style="521" bestFit="1" customWidth="1"/>
    <col min="9475" max="9486" width="12.5703125" style="521" bestFit="1" customWidth="1"/>
    <col min="9487" max="9487" width="15.5703125" style="521" bestFit="1" customWidth="1"/>
    <col min="9488" max="9728" width="9.140625" style="521"/>
    <col min="9729" max="9729" width="15.85546875" style="521" customWidth="1"/>
    <col min="9730" max="9730" width="26.140625" style="521" bestFit="1" customWidth="1"/>
    <col min="9731" max="9742" width="12.5703125" style="521" bestFit="1" customWidth="1"/>
    <col min="9743" max="9743" width="15.5703125" style="521" bestFit="1" customWidth="1"/>
    <col min="9744" max="9984" width="9.140625" style="521"/>
    <col min="9985" max="9985" width="15.85546875" style="521" customWidth="1"/>
    <col min="9986" max="9986" width="26.140625" style="521" bestFit="1" customWidth="1"/>
    <col min="9987" max="9998" width="12.5703125" style="521" bestFit="1" customWidth="1"/>
    <col min="9999" max="9999" width="15.5703125" style="521" bestFit="1" customWidth="1"/>
    <col min="10000" max="10240" width="9.140625" style="521"/>
    <col min="10241" max="10241" width="15.85546875" style="521" customWidth="1"/>
    <col min="10242" max="10242" width="26.140625" style="521" bestFit="1" customWidth="1"/>
    <col min="10243" max="10254" width="12.5703125" style="521" bestFit="1" customWidth="1"/>
    <col min="10255" max="10255" width="15.5703125" style="521" bestFit="1" customWidth="1"/>
    <col min="10256" max="10496" width="9.140625" style="521"/>
    <col min="10497" max="10497" width="15.85546875" style="521" customWidth="1"/>
    <col min="10498" max="10498" width="26.140625" style="521" bestFit="1" customWidth="1"/>
    <col min="10499" max="10510" width="12.5703125" style="521" bestFit="1" customWidth="1"/>
    <col min="10511" max="10511" width="15.5703125" style="521" bestFit="1" customWidth="1"/>
    <col min="10512" max="10752" width="9.140625" style="521"/>
    <col min="10753" max="10753" width="15.85546875" style="521" customWidth="1"/>
    <col min="10754" max="10754" width="26.140625" style="521" bestFit="1" customWidth="1"/>
    <col min="10755" max="10766" width="12.5703125" style="521" bestFit="1" customWidth="1"/>
    <col min="10767" max="10767" width="15.5703125" style="521" bestFit="1" customWidth="1"/>
    <col min="10768" max="11008" width="9.140625" style="521"/>
    <col min="11009" max="11009" width="15.85546875" style="521" customWidth="1"/>
    <col min="11010" max="11010" width="26.140625" style="521" bestFit="1" customWidth="1"/>
    <col min="11011" max="11022" width="12.5703125" style="521" bestFit="1" customWidth="1"/>
    <col min="11023" max="11023" width="15.5703125" style="521" bestFit="1" customWidth="1"/>
    <col min="11024" max="11264" width="9.140625" style="521"/>
    <col min="11265" max="11265" width="15.85546875" style="521" customWidth="1"/>
    <col min="11266" max="11266" width="26.140625" style="521" bestFit="1" customWidth="1"/>
    <col min="11267" max="11278" width="12.5703125" style="521" bestFit="1" customWidth="1"/>
    <col min="11279" max="11279" width="15.5703125" style="521" bestFit="1" customWidth="1"/>
    <col min="11280" max="11520" width="9.140625" style="521"/>
    <col min="11521" max="11521" width="15.85546875" style="521" customWidth="1"/>
    <col min="11522" max="11522" width="26.140625" style="521" bestFit="1" customWidth="1"/>
    <col min="11523" max="11534" width="12.5703125" style="521" bestFit="1" customWidth="1"/>
    <col min="11535" max="11535" width="15.5703125" style="521" bestFit="1" customWidth="1"/>
    <col min="11536" max="11776" width="9.140625" style="521"/>
    <col min="11777" max="11777" width="15.85546875" style="521" customWidth="1"/>
    <col min="11778" max="11778" width="26.140625" style="521" bestFit="1" customWidth="1"/>
    <col min="11779" max="11790" width="12.5703125" style="521" bestFit="1" customWidth="1"/>
    <col min="11791" max="11791" width="15.5703125" style="521" bestFit="1" customWidth="1"/>
    <col min="11792" max="12032" width="9.140625" style="521"/>
    <col min="12033" max="12033" width="15.85546875" style="521" customWidth="1"/>
    <col min="12034" max="12034" width="26.140625" style="521" bestFit="1" customWidth="1"/>
    <col min="12035" max="12046" width="12.5703125" style="521" bestFit="1" customWidth="1"/>
    <col min="12047" max="12047" width="15.5703125" style="521" bestFit="1" customWidth="1"/>
    <col min="12048" max="12288" width="9.140625" style="521"/>
    <col min="12289" max="12289" width="15.85546875" style="521" customWidth="1"/>
    <col min="12290" max="12290" width="26.140625" style="521" bestFit="1" customWidth="1"/>
    <col min="12291" max="12302" width="12.5703125" style="521" bestFit="1" customWidth="1"/>
    <col min="12303" max="12303" width="15.5703125" style="521" bestFit="1" customWidth="1"/>
    <col min="12304" max="12544" width="9.140625" style="521"/>
    <col min="12545" max="12545" width="15.85546875" style="521" customWidth="1"/>
    <col min="12546" max="12546" width="26.140625" style="521" bestFit="1" customWidth="1"/>
    <col min="12547" max="12558" width="12.5703125" style="521" bestFit="1" customWidth="1"/>
    <col min="12559" max="12559" width="15.5703125" style="521" bestFit="1" customWidth="1"/>
    <col min="12560" max="12800" width="9.140625" style="521"/>
    <col min="12801" max="12801" width="15.85546875" style="521" customWidth="1"/>
    <col min="12802" max="12802" width="26.140625" style="521" bestFit="1" customWidth="1"/>
    <col min="12803" max="12814" width="12.5703125" style="521" bestFit="1" customWidth="1"/>
    <col min="12815" max="12815" width="15.5703125" style="521" bestFit="1" customWidth="1"/>
    <col min="12816" max="13056" width="9.140625" style="521"/>
    <col min="13057" max="13057" width="15.85546875" style="521" customWidth="1"/>
    <col min="13058" max="13058" width="26.140625" style="521" bestFit="1" customWidth="1"/>
    <col min="13059" max="13070" width="12.5703125" style="521" bestFit="1" customWidth="1"/>
    <col min="13071" max="13071" width="15.5703125" style="521" bestFit="1" customWidth="1"/>
    <col min="13072" max="13312" width="9.140625" style="521"/>
    <col min="13313" max="13313" width="15.85546875" style="521" customWidth="1"/>
    <col min="13314" max="13314" width="26.140625" style="521" bestFit="1" customWidth="1"/>
    <col min="13315" max="13326" width="12.5703125" style="521" bestFit="1" customWidth="1"/>
    <col min="13327" max="13327" width="15.5703125" style="521" bestFit="1" customWidth="1"/>
    <col min="13328" max="13568" width="9.140625" style="521"/>
    <col min="13569" max="13569" width="15.85546875" style="521" customWidth="1"/>
    <col min="13570" max="13570" width="26.140625" style="521" bestFit="1" customWidth="1"/>
    <col min="13571" max="13582" width="12.5703125" style="521" bestFit="1" customWidth="1"/>
    <col min="13583" max="13583" width="15.5703125" style="521" bestFit="1" customWidth="1"/>
    <col min="13584" max="13824" width="9.140625" style="521"/>
    <col min="13825" max="13825" width="15.85546875" style="521" customWidth="1"/>
    <col min="13826" max="13826" width="26.140625" style="521" bestFit="1" customWidth="1"/>
    <col min="13827" max="13838" width="12.5703125" style="521" bestFit="1" customWidth="1"/>
    <col min="13839" max="13839" width="15.5703125" style="521" bestFit="1" customWidth="1"/>
    <col min="13840" max="14080" width="9.140625" style="521"/>
    <col min="14081" max="14081" width="15.85546875" style="521" customWidth="1"/>
    <col min="14082" max="14082" width="26.140625" style="521" bestFit="1" customWidth="1"/>
    <col min="14083" max="14094" width="12.5703125" style="521" bestFit="1" customWidth="1"/>
    <col min="14095" max="14095" width="15.5703125" style="521" bestFit="1" customWidth="1"/>
    <col min="14096" max="14336" width="9.140625" style="521"/>
    <col min="14337" max="14337" width="15.85546875" style="521" customWidth="1"/>
    <col min="14338" max="14338" width="26.140625" style="521" bestFit="1" customWidth="1"/>
    <col min="14339" max="14350" width="12.5703125" style="521" bestFit="1" customWidth="1"/>
    <col min="14351" max="14351" width="15.5703125" style="521" bestFit="1" customWidth="1"/>
    <col min="14352" max="14592" width="9.140625" style="521"/>
    <col min="14593" max="14593" width="15.85546875" style="521" customWidth="1"/>
    <col min="14594" max="14594" width="26.140625" style="521" bestFit="1" customWidth="1"/>
    <col min="14595" max="14606" width="12.5703125" style="521" bestFit="1" customWidth="1"/>
    <col min="14607" max="14607" width="15.5703125" style="521" bestFit="1" customWidth="1"/>
    <col min="14608" max="14848" width="9.140625" style="521"/>
    <col min="14849" max="14849" width="15.85546875" style="521" customWidth="1"/>
    <col min="14850" max="14850" width="26.140625" style="521" bestFit="1" customWidth="1"/>
    <col min="14851" max="14862" width="12.5703125" style="521" bestFit="1" customWidth="1"/>
    <col min="14863" max="14863" width="15.5703125" style="521" bestFit="1" customWidth="1"/>
    <col min="14864" max="15104" width="9.140625" style="521"/>
    <col min="15105" max="15105" width="15.85546875" style="521" customWidth="1"/>
    <col min="15106" max="15106" width="26.140625" style="521" bestFit="1" customWidth="1"/>
    <col min="15107" max="15118" width="12.5703125" style="521" bestFit="1" customWidth="1"/>
    <col min="15119" max="15119" width="15.5703125" style="521" bestFit="1" customWidth="1"/>
    <col min="15120" max="15360" width="9.140625" style="521"/>
    <col min="15361" max="15361" width="15.85546875" style="521" customWidth="1"/>
    <col min="15362" max="15362" width="26.140625" style="521" bestFit="1" customWidth="1"/>
    <col min="15363" max="15374" width="12.5703125" style="521" bestFit="1" customWidth="1"/>
    <col min="15375" max="15375" width="15.5703125" style="521" bestFit="1" customWidth="1"/>
    <col min="15376" max="15616" width="9.140625" style="521"/>
    <col min="15617" max="15617" width="15.85546875" style="521" customWidth="1"/>
    <col min="15618" max="15618" width="26.140625" style="521" bestFit="1" customWidth="1"/>
    <col min="15619" max="15630" width="12.5703125" style="521" bestFit="1" customWidth="1"/>
    <col min="15631" max="15631" width="15.5703125" style="521" bestFit="1" customWidth="1"/>
    <col min="15632" max="15872" width="9.140625" style="521"/>
    <col min="15873" max="15873" width="15.85546875" style="521" customWidth="1"/>
    <col min="15874" max="15874" width="26.140625" style="521" bestFit="1" customWidth="1"/>
    <col min="15875" max="15886" width="12.5703125" style="521" bestFit="1" customWidth="1"/>
    <col min="15887" max="15887" width="15.5703125" style="521" bestFit="1" customWidth="1"/>
    <col min="15888" max="16128" width="9.140625" style="521"/>
    <col min="16129" max="16129" width="15.85546875" style="521" customWidth="1"/>
    <col min="16130" max="16130" width="26.140625" style="521" bestFit="1" customWidth="1"/>
    <col min="16131" max="16142" width="12.5703125" style="521" bestFit="1" customWidth="1"/>
    <col min="16143" max="16143" width="15.5703125" style="521" bestFit="1" customWidth="1"/>
    <col min="16144" max="16384" width="9.140625" style="521"/>
  </cols>
  <sheetData>
    <row r="1" spans="1:15" ht="21" customHeight="1" thickBot="1">
      <c r="A1" s="913" t="s">
        <v>137</v>
      </c>
      <c r="B1" s="882"/>
      <c r="C1" s="882"/>
      <c r="D1" s="882"/>
      <c r="E1" s="882"/>
      <c r="F1" s="882"/>
      <c r="G1" s="882"/>
      <c r="H1" s="882"/>
      <c r="I1" s="882"/>
      <c r="J1" s="882"/>
      <c r="K1" s="882"/>
      <c r="L1" s="882"/>
      <c r="M1" s="882"/>
      <c r="N1" s="882"/>
      <c r="O1" s="883"/>
    </row>
    <row r="2" spans="1:15" s="888" customFormat="1" ht="27" customHeight="1" thickBot="1">
      <c r="A2" s="976" t="s">
        <v>81</v>
      </c>
      <c r="B2" s="885" t="s">
        <v>86</v>
      </c>
      <c r="C2" s="977" t="s">
        <v>93</v>
      </c>
      <c r="D2" s="977" t="s">
        <v>94</v>
      </c>
      <c r="E2" s="977" t="s">
        <v>95</v>
      </c>
      <c r="F2" s="977" t="s">
        <v>96</v>
      </c>
      <c r="G2" s="977" t="s">
        <v>97</v>
      </c>
      <c r="H2" s="977" t="s">
        <v>98</v>
      </c>
      <c r="I2" s="977" t="s">
        <v>138</v>
      </c>
      <c r="J2" s="977" t="s">
        <v>139</v>
      </c>
      <c r="K2" s="977" t="s">
        <v>140</v>
      </c>
      <c r="L2" s="977" t="s">
        <v>141</v>
      </c>
      <c r="M2" s="977" t="s">
        <v>142</v>
      </c>
      <c r="N2" s="977" t="s">
        <v>143</v>
      </c>
      <c r="O2" s="887" t="s">
        <v>16</v>
      </c>
    </row>
    <row r="3" spans="1:15" ht="15" customHeight="1" thickBot="1">
      <c r="A3" s="889" t="s">
        <v>82</v>
      </c>
      <c r="B3" s="890" t="s">
        <v>54</v>
      </c>
      <c r="C3" s="891">
        <v>142.22315789473686</v>
      </c>
      <c r="D3" s="891">
        <v>138.29105263157899</v>
      </c>
      <c r="E3" s="891">
        <v>132.45999999999998</v>
      </c>
      <c r="F3" s="891">
        <v>122.90899999999996</v>
      </c>
      <c r="G3" s="891">
        <v>106.11499999999998</v>
      </c>
      <c r="H3" s="891"/>
      <c r="I3" s="891"/>
      <c r="J3" s="891"/>
      <c r="K3" s="891"/>
      <c r="L3" s="891"/>
      <c r="M3" s="891"/>
      <c r="N3" s="891"/>
      <c r="O3" s="892">
        <v>127.29</v>
      </c>
    </row>
    <row r="4" spans="1:15" ht="15" customHeight="1" thickBot="1">
      <c r="A4" s="889"/>
      <c r="B4" s="893" t="s">
        <v>55</v>
      </c>
      <c r="C4" s="891">
        <v>148.26000000000002</v>
      </c>
      <c r="D4" s="891">
        <v>150.7525</v>
      </c>
      <c r="E4" s="891">
        <v>151.06625</v>
      </c>
      <c r="F4" s="891">
        <v>138.63374999999999</v>
      </c>
      <c r="G4" s="891">
        <v>121.23375</v>
      </c>
      <c r="H4" s="891"/>
      <c r="I4" s="891"/>
      <c r="J4" s="891"/>
      <c r="K4" s="891"/>
      <c r="L4" s="891"/>
      <c r="M4" s="891"/>
      <c r="N4" s="891"/>
      <c r="O4" s="892">
        <v>141.72999999999999</v>
      </c>
    </row>
    <row r="5" spans="1:15" ht="15" customHeight="1" thickBot="1">
      <c r="A5" s="889"/>
      <c r="B5" s="893" t="s">
        <v>56</v>
      </c>
      <c r="C5" s="891">
        <v>224.87266666666667</v>
      </c>
      <c r="D5" s="891">
        <v>240.51400000000001</v>
      </c>
      <c r="E5" s="891">
        <v>230.84199999999998</v>
      </c>
      <c r="F5" s="891">
        <v>204.93600000000001</v>
      </c>
      <c r="G5" s="891">
        <v>175.60066666666668</v>
      </c>
      <c r="H5" s="891"/>
      <c r="I5" s="891"/>
      <c r="J5" s="891"/>
      <c r="K5" s="891"/>
      <c r="L5" s="891"/>
      <c r="M5" s="891"/>
      <c r="N5" s="891"/>
      <c r="O5" s="892">
        <v>215.35</v>
      </c>
    </row>
    <row r="6" spans="1:15" ht="15" customHeight="1" thickBot="1">
      <c r="A6" s="894"/>
      <c r="B6" s="895" t="s">
        <v>57</v>
      </c>
      <c r="C6" s="896">
        <v>173.49146341463413</v>
      </c>
      <c r="D6" s="896">
        <v>177.17285714285714</v>
      </c>
      <c r="E6" s="896">
        <v>170.24093023255816</v>
      </c>
      <c r="F6" s="896">
        <v>154.44860465116278</v>
      </c>
      <c r="G6" s="896">
        <v>133.166976744186</v>
      </c>
      <c r="H6" s="896"/>
      <c r="I6" s="896"/>
      <c r="J6" s="896"/>
      <c r="K6" s="896"/>
      <c r="L6" s="896"/>
      <c r="M6" s="896"/>
      <c r="N6" s="896"/>
      <c r="O6" s="897">
        <v>160.69999999999999</v>
      </c>
    </row>
    <row r="7" spans="1:15" ht="15" customHeight="1" thickBot="1">
      <c r="A7" s="898" t="s">
        <v>83</v>
      </c>
      <c r="B7" s="893" t="s">
        <v>54</v>
      </c>
      <c r="C7" s="891">
        <v>108.7002272727273</v>
      </c>
      <c r="D7" s="891">
        <v>113.3059090909091</v>
      </c>
      <c r="E7" s="891">
        <v>124.61955555555556</v>
      </c>
      <c r="F7" s="891">
        <v>126.8258695652174</v>
      </c>
      <c r="G7" s="891">
        <v>104.87599999999996</v>
      </c>
      <c r="H7" s="891"/>
      <c r="I7" s="891"/>
      <c r="J7" s="891"/>
      <c r="K7" s="891"/>
      <c r="L7" s="891"/>
      <c r="M7" s="891"/>
      <c r="N7" s="891"/>
      <c r="O7" s="892">
        <v>120.25</v>
      </c>
    </row>
    <row r="8" spans="1:15" ht="15" customHeight="1" thickBot="1">
      <c r="A8" s="889"/>
      <c r="B8" s="893" t="s">
        <v>55</v>
      </c>
      <c r="C8" s="891">
        <v>294.72000000000003</v>
      </c>
      <c r="D8" s="891">
        <v>299.41176470588232</v>
      </c>
      <c r="E8" s="891">
        <v>319.39999999999998</v>
      </c>
      <c r="F8" s="891">
        <v>265.75999999999993</v>
      </c>
      <c r="G8" s="891">
        <v>200.95055555555555</v>
      </c>
      <c r="H8" s="891"/>
      <c r="I8" s="891"/>
      <c r="J8" s="891"/>
      <c r="K8" s="891"/>
      <c r="L8" s="891"/>
      <c r="M8" s="891"/>
      <c r="N8" s="891"/>
      <c r="O8" s="892">
        <v>268.72000000000003</v>
      </c>
    </row>
    <row r="9" spans="1:15" ht="15" customHeight="1" thickBot="1">
      <c r="A9" s="889"/>
      <c r="B9" s="893" t="s">
        <v>56</v>
      </c>
      <c r="C9" s="891">
        <v>201.44</v>
      </c>
      <c r="D9" s="891">
        <v>214.3075</v>
      </c>
      <c r="E9" s="891">
        <v>214.61</v>
      </c>
      <c r="F9" s="891">
        <v>210.755</v>
      </c>
      <c r="G9" s="891">
        <v>164.92500000000001</v>
      </c>
      <c r="H9" s="891"/>
      <c r="I9" s="891"/>
      <c r="J9" s="891"/>
      <c r="K9" s="891"/>
      <c r="L9" s="891"/>
      <c r="M9" s="891"/>
      <c r="N9" s="891"/>
      <c r="O9" s="892">
        <v>201.21</v>
      </c>
    </row>
    <row r="10" spans="1:15" ht="15" customHeight="1" thickBot="1">
      <c r="A10" s="894"/>
      <c r="B10" s="895" t="s">
        <v>57</v>
      </c>
      <c r="C10" s="896">
        <v>163.06</v>
      </c>
      <c r="D10" s="896">
        <v>168.19523076923068</v>
      </c>
      <c r="E10" s="896">
        <v>180.24424242424237</v>
      </c>
      <c r="F10" s="896">
        <v>167.08850746268661</v>
      </c>
      <c r="G10" s="896">
        <v>134.27208955223884</v>
      </c>
      <c r="H10" s="896"/>
      <c r="I10" s="896"/>
      <c r="J10" s="896"/>
      <c r="K10" s="896"/>
      <c r="L10" s="896"/>
      <c r="M10" s="896"/>
      <c r="N10" s="896"/>
      <c r="O10" s="897">
        <v>163.66999999999999</v>
      </c>
    </row>
    <row r="11" spans="1:15" ht="15" customHeight="1" thickBot="1">
      <c r="A11" s="843" t="s">
        <v>79</v>
      </c>
      <c r="B11" s="844"/>
      <c r="C11" s="899">
        <v>167.09</v>
      </c>
      <c r="D11" s="899">
        <v>171.7191588785046</v>
      </c>
      <c r="E11" s="899">
        <v>176.29798165137618</v>
      </c>
      <c r="F11" s="899">
        <v>162.14745454545448</v>
      </c>
      <c r="G11" s="899">
        <v>133.84009090909089</v>
      </c>
      <c r="H11" s="899"/>
      <c r="I11" s="899"/>
      <c r="J11" s="899"/>
      <c r="K11" s="899"/>
      <c r="L11" s="899"/>
      <c r="M11" s="899"/>
      <c r="N11" s="899"/>
      <c r="O11" s="900">
        <v>162.53</v>
      </c>
    </row>
    <row r="12" spans="1:15" ht="15" customHeight="1" thickBot="1">
      <c r="O12" s="705"/>
    </row>
    <row r="13" spans="1:15" ht="22.5" customHeight="1" thickBot="1">
      <c r="A13" s="902" t="s">
        <v>64</v>
      </c>
      <c r="B13" s="850" t="s">
        <v>57</v>
      </c>
      <c r="C13" s="851">
        <v>87.55</v>
      </c>
      <c r="D13" s="851">
        <v>88.06</v>
      </c>
      <c r="E13" s="851">
        <v>89.464705882352945</v>
      </c>
      <c r="F13" s="851">
        <v>96.41</v>
      </c>
      <c r="G13" s="851">
        <v>89.52</v>
      </c>
      <c r="H13" s="851"/>
      <c r="I13" s="851"/>
      <c r="J13" s="851"/>
      <c r="K13" s="851"/>
      <c r="L13" s="851"/>
      <c r="M13" s="851"/>
      <c r="N13" s="851"/>
      <c r="O13" s="903">
        <v>88.59</v>
      </c>
    </row>
    <row r="14" spans="1:15" ht="22.5" customHeight="1">
      <c r="O14" s="705"/>
    </row>
    <row r="15" spans="1:15" ht="20.25" thickBot="1">
      <c r="A15" s="904" t="s">
        <v>144</v>
      </c>
      <c r="B15" s="904"/>
      <c r="C15" s="904"/>
      <c r="D15" s="904"/>
      <c r="E15" s="904"/>
      <c r="F15" s="904"/>
      <c r="G15" s="904"/>
      <c r="H15" s="904"/>
      <c r="I15" s="904"/>
      <c r="J15" s="904"/>
      <c r="K15" s="904"/>
      <c r="L15" s="904"/>
      <c r="M15" s="904"/>
      <c r="N15" s="904"/>
      <c r="O15" s="904"/>
    </row>
    <row r="16" spans="1:15" ht="27" customHeight="1" thickBot="1">
      <c r="A16" s="905" t="s">
        <v>81</v>
      </c>
      <c r="B16" s="906" t="s">
        <v>86</v>
      </c>
      <c r="C16" s="907" t="s">
        <v>107</v>
      </c>
      <c r="D16" s="907" t="s">
        <v>108</v>
      </c>
      <c r="E16" s="907" t="s">
        <v>109</v>
      </c>
      <c r="F16" s="907" t="s">
        <v>110</v>
      </c>
      <c r="G16" s="907" t="s">
        <v>111</v>
      </c>
      <c r="H16" s="907" t="s">
        <v>112</v>
      </c>
      <c r="I16" s="907" t="s">
        <v>87</v>
      </c>
      <c r="J16" s="907" t="s">
        <v>88</v>
      </c>
      <c r="K16" s="907" t="s">
        <v>89</v>
      </c>
      <c r="L16" s="907" t="s">
        <v>90</v>
      </c>
      <c r="M16" s="907" t="s">
        <v>91</v>
      </c>
      <c r="N16" s="908" t="s">
        <v>92</v>
      </c>
      <c r="O16" s="978" t="s">
        <v>16</v>
      </c>
    </row>
    <row r="17" spans="1:15" ht="15" customHeight="1" thickBot="1">
      <c r="A17" s="889" t="s">
        <v>82</v>
      </c>
      <c r="B17" s="890" t="s">
        <v>54</v>
      </c>
      <c r="C17" s="891">
        <v>140.91333333333333</v>
      </c>
      <c r="D17" s="891">
        <v>137.23000000000002</v>
      </c>
      <c r="E17" s="891">
        <v>138.84</v>
      </c>
      <c r="F17" s="891">
        <v>124.28166666666665</v>
      </c>
      <c r="G17" s="891">
        <v>111.77055555555555</v>
      </c>
      <c r="H17" s="891"/>
      <c r="I17" s="891"/>
      <c r="J17" s="891"/>
      <c r="K17" s="891"/>
      <c r="L17" s="891"/>
      <c r="M17" s="891"/>
      <c r="N17" s="910"/>
      <c r="O17" s="892">
        <v>130.61000000000001</v>
      </c>
    </row>
    <row r="18" spans="1:15" ht="15" customHeight="1" thickBot="1">
      <c r="A18" s="889"/>
      <c r="B18" s="893" t="s">
        <v>55</v>
      </c>
      <c r="C18" s="891">
        <v>142.73999999999998</v>
      </c>
      <c r="D18" s="891">
        <v>142.32666666666665</v>
      </c>
      <c r="E18" s="891">
        <v>140.87833333333333</v>
      </c>
      <c r="F18" s="891">
        <v>129.12</v>
      </c>
      <c r="G18" s="891">
        <v>119.59500000000001</v>
      </c>
      <c r="H18" s="891"/>
      <c r="I18" s="891"/>
      <c r="J18" s="891"/>
      <c r="K18" s="891"/>
      <c r="L18" s="891"/>
      <c r="M18" s="891"/>
      <c r="N18" s="910"/>
      <c r="O18" s="892">
        <v>134.93</v>
      </c>
    </row>
    <row r="19" spans="1:15" ht="15" customHeight="1" thickBot="1">
      <c r="A19" s="889"/>
      <c r="B19" s="893" t="s">
        <v>56</v>
      </c>
      <c r="C19" s="891">
        <v>224.52866666666665</v>
      </c>
      <c r="D19" s="891">
        <v>228.59866666666665</v>
      </c>
      <c r="E19" s="891">
        <v>224.49800000000002</v>
      </c>
      <c r="F19" s="891">
        <v>187.73599999999999</v>
      </c>
      <c r="G19" s="891">
        <v>170.67999999999995</v>
      </c>
      <c r="H19" s="891"/>
      <c r="I19" s="891"/>
      <c r="J19" s="891"/>
      <c r="K19" s="891"/>
      <c r="L19" s="891"/>
      <c r="M19" s="891"/>
      <c r="N19" s="910"/>
      <c r="O19" s="892">
        <v>207.21</v>
      </c>
    </row>
    <row r="20" spans="1:15" ht="15" customHeight="1" thickBot="1">
      <c r="A20" s="894"/>
      <c r="B20" s="895" t="s">
        <v>57</v>
      </c>
      <c r="C20" s="896">
        <v>173.35410256410256</v>
      </c>
      <c r="D20" s="896">
        <v>173.1558974358974</v>
      </c>
      <c r="E20" s="896">
        <v>172.09897435897432</v>
      </c>
      <c r="F20" s="896">
        <v>149.43153846153842</v>
      </c>
      <c r="G20" s="896">
        <v>135.63179487179485</v>
      </c>
      <c r="H20" s="896"/>
      <c r="I20" s="896"/>
      <c r="J20" s="896"/>
      <c r="K20" s="896"/>
      <c r="L20" s="896"/>
      <c r="M20" s="896"/>
      <c r="N20" s="911"/>
      <c r="O20" s="897">
        <v>160.72999999999999</v>
      </c>
    </row>
    <row r="21" spans="1:15" ht="15" customHeight="1" thickBot="1">
      <c r="A21" s="898" t="s">
        <v>83</v>
      </c>
      <c r="B21" s="893" t="s">
        <v>54</v>
      </c>
      <c r="C21" s="891">
        <v>112.05043478260868</v>
      </c>
      <c r="D21" s="891">
        <v>110.375</v>
      </c>
      <c r="E21" s="891">
        <v>111.67195652173913</v>
      </c>
      <c r="F21" s="891">
        <v>104.48673913043481</v>
      </c>
      <c r="G21" s="891">
        <v>102.46000000000002</v>
      </c>
      <c r="H21" s="891"/>
      <c r="I21" s="891"/>
      <c r="J21" s="891"/>
      <c r="K21" s="891"/>
      <c r="L21" s="891"/>
      <c r="M21" s="891"/>
      <c r="N21" s="910"/>
      <c r="O21" s="892">
        <v>108.21</v>
      </c>
    </row>
    <row r="22" spans="1:15" ht="15" customHeight="1" thickBot="1">
      <c r="A22" s="889"/>
      <c r="B22" s="893" t="s">
        <v>55</v>
      </c>
      <c r="C22" s="891">
        <v>179.58562499999999</v>
      </c>
      <c r="D22" s="891">
        <v>185.044375</v>
      </c>
      <c r="E22" s="891">
        <v>191.639375</v>
      </c>
      <c r="F22" s="891">
        <v>168.020625</v>
      </c>
      <c r="G22" s="891">
        <v>156.02687499999999</v>
      </c>
      <c r="H22" s="891"/>
      <c r="I22" s="891"/>
      <c r="J22" s="891"/>
      <c r="K22" s="891"/>
      <c r="L22" s="891"/>
      <c r="M22" s="891"/>
      <c r="N22" s="910"/>
      <c r="O22" s="892">
        <v>176.06</v>
      </c>
    </row>
    <row r="23" spans="1:15" ht="15" customHeight="1" thickBot="1">
      <c r="A23" s="889"/>
      <c r="B23" s="893" t="s">
        <v>56</v>
      </c>
      <c r="C23" s="891">
        <v>199.39750000000001</v>
      </c>
      <c r="D23" s="891">
        <v>208.41250000000002</v>
      </c>
      <c r="E23" s="891">
        <v>212.05</v>
      </c>
      <c r="F23" s="891">
        <v>187.05</v>
      </c>
      <c r="G23" s="891">
        <v>161.57500000000002</v>
      </c>
      <c r="H23" s="891"/>
      <c r="I23" s="891"/>
      <c r="J23" s="891"/>
      <c r="K23" s="891"/>
      <c r="L23" s="891"/>
      <c r="M23" s="891"/>
      <c r="N23" s="910"/>
      <c r="O23" s="892">
        <v>193.7</v>
      </c>
    </row>
    <row r="24" spans="1:15" ht="15" customHeight="1" thickBot="1">
      <c r="A24" s="894"/>
      <c r="B24" s="895" t="s">
        <v>57</v>
      </c>
      <c r="C24" s="896">
        <v>133.71636363636358</v>
      </c>
      <c r="D24" s="896">
        <v>134.41833333333338</v>
      </c>
      <c r="E24" s="896">
        <v>137.14151515151516</v>
      </c>
      <c r="F24" s="896">
        <v>124.89272727272724</v>
      </c>
      <c r="G24" s="896">
        <v>119.02863636363639</v>
      </c>
      <c r="H24" s="896"/>
      <c r="I24" s="896"/>
      <c r="J24" s="896"/>
      <c r="K24" s="896"/>
      <c r="L24" s="896"/>
      <c r="M24" s="896"/>
      <c r="N24" s="911"/>
      <c r="O24" s="897">
        <v>129.84</v>
      </c>
    </row>
    <row r="25" spans="1:15" ht="15" customHeight="1" thickBot="1">
      <c r="A25" s="843" t="s">
        <v>79</v>
      </c>
      <c r="B25" s="844"/>
      <c r="C25" s="899">
        <v>148.43895238095243</v>
      </c>
      <c r="D25" s="899">
        <v>148.8065714285714</v>
      </c>
      <c r="E25" s="899">
        <v>150.12571428571425</v>
      </c>
      <c r="F25" s="899">
        <v>134.00714285714287</v>
      </c>
      <c r="G25" s="899">
        <v>125.19552380952379</v>
      </c>
      <c r="H25" s="899"/>
      <c r="I25" s="899"/>
      <c r="J25" s="899"/>
      <c r="K25" s="899"/>
      <c r="L25" s="899"/>
      <c r="M25" s="899"/>
      <c r="N25" s="912"/>
      <c r="O25" s="900">
        <v>141.31</v>
      </c>
    </row>
    <row r="26" spans="1:15" ht="15" customHeight="1" thickBot="1">
      <c r="O26" s="705"/>
    </row>
    <row r="27" spans="1:15" ht="22.5" customHeight="1" thickBot="1">
      <c r="A27" s="902" t="s">
        <v>64</v>
      </c>
      <c r="B27" s="850" t="s">
        <v>57</v>
      </c>
      <c r="C27" s="851">
        <v>86.1</v>
      </c>
      <c r="D27" s="851">
        <v>84.46</v>
      </c>
      <c r="E27" s="851">
        <v>87.832777777777778</v>
      </c>
      <c r="F27" s="851">
        <v>85.03</v>
      </c>
      <c r="G27" s="851">
        <v>83.38</v>
      </c>
      <c r="H27" s="851"/>
      <c r="I27" s="851"/>
      <c r="J27" s="851"/>
      <c r="K27" s="851"/>
      <c r="L27" s="851"/>
      <c r="M27" s="851"/>
      <c r="N27" s="851"/>
      <c r="O27" s="903">
        <v>85.36</v>
      </c>
    </row>
    <row r="28" spans="1:15" ht="22.5" customHeight="1" thickBot="1">
      <c r="O28" s="705"/>
    </row>
    <row r="29" spans="1:15" ht="20.25" thickBot="1">
      <c r="A29" s="913" t="s">
        <v>145</v>
      </c>
      <c r="B29" s="882"/>
      <c r="C29" s="882"/>
      <c r="D29" s="882"/>
      <c r="E29" s="882"/>
      <c r="F29" s="882"/>
      <c r="G29" s="882"/>
      <c r="H29" s="882"/>
      <c r="I29" s="882"/>
      <c r="J29" s="882"/>
      <c r="K29" s="882"/>
      <c r="L29" s="882"/>
      <c r="M29" s="882"/>
      <c r="N29" s="882"/>
      <c r="O29" s="883"/>
    </row>
    <row r="30" spans="1:15" ht="27" customHeight="1" thickBot="1">
      <c r="A30" s="905" t="s">
        <v>81</v>
      </c>
      <c r="B30" s="906" t="s">
        <v>86</v>
      </c>
      <c r="C30" s="914" t="s">
        <v>131</v>
      </c>
      <c r="D30" s="914" t="s">
        <v>132</v>
      </c>
      <c r="E30" s="914" t="s">
        <v>133</v>
      </c>
      <c r="F30" s="914" t="s">
        <v>134</v>
      </c>
      <c r="G30" s="914" t="s">
        <v>135</v>
      </c>
      <c r="H30" s="914" t="s">
        <v>136</v>
      </c>
      <c r="I30" s="914" t="s">
        <v>147</v>
      </c>
      <c r="J30" s="914" t="s">
        <v>126</v>
      </c>
      <c r="K30" s="914" t="s">
        <v>127</v>
      </c>
      <c r="L30" s="914" t="s">
        <v>128</v>
      </c>
      <c r="M30" s="914" t="s">
        <v>129</v>
      </c>
      <c r="N30" s="914" t="s">
        <v>130</v>
      </c>
      <c r="O30" s="979" t="s">
        <v>16</v>
      </c>
    </row>
    <row r="31" spans="1:15" ht="15" customHeight="1" thickBot="1">
      <c r="A31" s="917" t="s">
        <v>82</v>
      </c>
      <c r="B31" s="918" t="s">
        <v>54</v>
      </c>
      <c r="C31" s="919">
        <v>9.2952492884765866E-3</v>
      </c>
      <c r="D31" s="919">
        <v>7.7319291086422352E-3</v>
      </c>
      <c r="E31" s="919">
        <v>-4.5952175165658485E-2</v>
      </c>
      <c r="F31" s="919">
        <v>-1.1044804141131211E-2</v>
      </c>
      <c r="G31" s="919">
        <v>-5.0599690834894996E-2</v>
      </c>
      <c r="H31" s="919"/>
      <c r="I31" s="919"/>
      <c r="J31" s="919"/>
      <c r="K31" s="919"/>
      <c r="L31" s="919"/>
      <c r="M31" s="919"/>
      <c r="N31" s="920"/>
      <c r="O31" s="921">
        <v>-2.5419186892274764E-2</v>
      </c>
    </row>
    <row r="32" spans="1:15" ht="15" customHeight="1" thickBot="1">
      <c r="A32" s="917"/>
      <c r="B32" s="922" t="s">
        <v>55</v>
      </c>
      <c r="C32" s="919">
        <v>3.8671710802858618E-2</v>
      </c>
      <c r="D32" s="919">
        <v>5.9200665136540431E-2</v>
      </c>
      <c r="E32" s="919">
        <v>7.2317129437931074E-2</v>
      </c>
      <c r="F32" s="919">
        <v>7.3681459107806588E-2</v>
      </c>
      <c r="G32" s="919">
        <v>1.3702495923742525E-2</v>
      </c>
      <c r="H32" s="919"/>
      <c r="I32" s="919"/>
      <c r="J32" s="919"/>
      <c r="K32" s="919"/>
      <c r="L32" s="919"/>
      <c r="M32" s="919"/>
      <c r="N32" s="920"/>
      <c r="O32" s="921">
        <v>5.0396501889868689E-2</v>
      </c>
    </row>
    <row r="33" spans="1:15" ht="15" customHeight="1" thickBot="1">
      <c r="A33" s="917"/>
      <c r="B33" s="922" t="s">
        <v>56</v>
      </c>
      <c r="C33" s="919">
        <v>1.532098351212863E-3</v>
      </c>
      <c r="D33" s="919">
        <v>5.2123371964841E-2</v>
      </c>
      <c r="E33" s="919">
        <v>2.8258603640121359E-2</v>
      </c>
      <c r="F33" s="919">
        <v>9.1618016789534337E-2</v>
      </c>
      <c r="G33" s="919">
        <v>2.8829778923521999E-2</v>
      </c>
      <c r="H33" s="919"/>
      <c r="I33" s="919"/>
      <c r="J33" s="919"/>
      <c r="K33" s="919"/>
      <c r="L33" s="919"/>
      <c r="M33" s="919"/>
      <c r="N33" s="920"/>
      <c r="O33" s="921">
        <v>3.9283818348535234E-2</v>
      </c>
    </row>
    <row r="34" spans="1:15" ht="15" customHeight="1" thickBot="1">
      <c r="A34" s="923"/>
      <c r="B34" s="924" t="s">
        <v>57</v>
      </c>
      <c r="C34" s="925">
        <v>7.9237150145189893E-4</v>
      </c>
      <c r="D34" s="925">
        <v>2.3198515132566152E-2</v>
      </c>
      <c r="E34" s="925">
        <v>-1.0796369550352701E-2</v>
      </c>
      <c r="F34" s="925">
        <v>3.3574346093717566E-2</v>
      </c>
      <c r="G34" s="925">
        <v>-1.8172863744365438E-2</v>
      </c>
      <c r="H34" s="925"/>
      <c r="I34" s="925"/>
      <c r="J34" s="925"/>
      <c r="K34" s="925"/>
      <c r="L34" s="925"/>
      <c r="M34" s="925"/>
      <c r="N34" s="926"/>
      <c r="O34" s="927">
        <v>-1.8664841659927293E-4</v>
      </c>
    </row>
    <row r="35" spans="1:15" ht="15" customHeight="1" thickBot="1">
      <c r="A35" s="928" t="s">
        <v>83</v>
      </c>
      <c r="B35" s="922" t="s">
        <v>54</v>
      </c>
      <c r="C35" s="919">
        <v>-2.9899103170649696E-2</v>
      </c>
      <c r="D35" s="919">
        <v>2.6554102748893291E-2</v>
      </c>
      <c r="E35" s="919">
        <v>0.11594315562381972</v>
      </c>
      <c r="F35" s="919">
        <v>0.2137987137955927</v>
      </c>
      <c r="G35" s="919">
        <v>2.3579933632636534E-2</v>
      </c>
      <c r="H35" s="919"/>
      <c r="I35" s="919"/>
      <c r="J35" s="919"/>
      <c r="K35" s="919"/>
      <c r="L35" s="919"/>
      <c r="M35" s="919"/>
      <c r="N35" s="920"/>
      <c r="O35" s="921">
        <v>0.11126513261251277</v>
      </c>
    </row>
    <row r="36" spans="1:15" ht="15" customHeight="1" thickBot="1">
      <c r="A36" s="917"/>
      <c r="B36" s="922" t="s">
        <v>55</v>
      </c>
      <c r="C36" s="919">
        <v>0.64111130832437191</v>
      </c>
      <c r="D36" s="919">
        <v>0.61805385711336713</v>
      </c>
      <c r="E36" s="919">
        <v>0.66667210222325124</v>
      </c>
      <c r="F36" s="919">
        <v>0.58171057868639608</v>
      </c>
      <c r="G36" s="919">
        <v>0.28792270918427076</v>
      </c>
      <c r="H36" s="919"/>
      <c r="I36" s="919"/>
      <c r="J36" s="919"/>
      <c r="K36" s="919"/>
      <c r="L36" s="919"/>
      <c r="M36" s="919"/>
      <c r="N36" s="920"/>
      <c r="O36" s="921">
        <v>0.52629785300465759</v>
      </c>
    </row>
    <row r="37" spans="1:15" ht="15" customHeight="1" thickBot="1">
      <c r="A37" s="917"/>
      <c r="B37" s="922" t="s">
        <v>56</v>
      </c>
      <c r="C37" s="919">
        <v>1.0243358116325379E-2</v>
      </c>
      <c r="D37" s="919">
        <v>2.828525160439024E-2</v>
      </c>
      <c r="E37" s="919">
        <v>1.2072624381042217E-2</v>
      </c>
      <c r="F37" s="919">
        <v>0.12673082063619343</v>
      </c>
      <c r="G37" s="919">
        <v>2.0733405539223232E-2</v>
      </c>
      <c r="H37" s="919"/>
      <c r="I37" s="919"/>
      <c r="J37" s="919"/>
      <c r="K37" s="919"/>
      <c r="L37" s="919"/>
      <c r="M37" s="919"/>
      <c r="N37" s="920"/>
      <c r="O37" s="921">
        <v>3.8771295818275785E-2</v>
      </c>
    </row>
    <row r="38" spans="1:15" ht="15" customHeight="1" thickBot="1">
      <c r="A38" s="923"/>
      <c r="B38" s="924" t="s">
        <v>57</v>
      </c>
      <c r="C38" s="925">
        <v>0.21944686174263078</v>
      </c>
      <c r="D38" s="925">
        <v>0.25128192411177014</v>
      </c>
      <c r="E38" s="925">
        <v>0.31429379517286893</v>
      </c>
      <c r="F38" s="925">
        <v>0.33785618355356095</v>
      </c>
      <c r="G38" s="925">
        <v>0.1280654273987748</v>
      </c>
      <c r="H38" s="925"/>
      <c r="I38" s="925"/>
      <c r="J38" s="925"/>
      <c r="K38" s="925"/>
      <c r="L38" s="925"/>
      <c r="M38" s="925"/>
      <c r="N38" s="926"/>
      <c r="O38" s="927">
        <v>0.260551447935921</v>
      </c>
    </row>
    <row r="39" spans="1:15" ht="15" customHeight="1" thickBot="1">
      <c r="A39" s="843" t="s">
        <v>79</v>
      </c>
      <c r="B39" s="844"/>
      <c r="C39" s="929">
        <v>0.12564793350994347</v>
      </c>
      <c r="D39" s="929">
        <v>0.15397564254029911</v>
      </c>
      <c r="E39" s="929">
        <v>0.17433567254075966</v>
      </c>
      <c r="F39" s="929">
        <v>0.20999113247500803</v>
      </c>
      <c r="G39" s="929">
        <v>6.9048531740792909E-2</v>
      </c>
      <c r="H39" s="929"/>
      <c r="I39" s="929"/>
      <c r="J39" s="929"/>
      <c r="K39" s="929"/>
      <c r="L39" s="929"/>
      <c r="M39" s="929"/>
      <c r="N39" s="930"/>
      <c r="O39" s="931">
        <v>0.15016630104026607</v>
      </c>
    </row>
    <row r="40" spans="1:15" ht="15" customHeight="1" thickBot="1"/>
    <row r="41" spans="1:15" ht="15.75" thickBot="1">
      <c r="A41" s="902" t="s">
        <v>64</v>
      </c>
      <c r="B41" s="850" t="s">
        <v>57</v>
      </c>
      <c r="C41" s="879">
        <v>1.6840882694541266E-2</v>
      </c>
      <c r="D41" s="879">
        <v>4.2623727208145973E-2</v>
      </c>
      <c r="E41" s="879">
        <v>1.8579944137757352E-2</v>
      </c>
      <c r="F41" s="879">
        <v>0.13383511701752318</v>
      </c>
      <c r="G41" s="879">
        <v>7.3638762293115861E-2</v>
      </c>
      <c r="H41" s="879"/>
      <c r="I41" s="879"/>
      <c r="J41" s="879"/>
      <c r="K41" s="879"/>
      <c r="L41" s="879"/>
      <c r="M41" s="879"/>
      <c r="N41" s="879"/>
      <c r="O41" s="932">
        <v>3.7839737582005671E-2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1072" customWidth="1"/>
    <col min="2" max="2" width="14.28515625" style="1072" customWidth="1"/>
    <col min="3" max="3" width="19.5703125" style="1072" customWidth="1"/>
    <col min="4" max="4" width="12.85546875" style="1072" customWidth="1"/>
    <col min="5" max="7" width="16.85546875" style="1072" customWidth="1"/>
    <col min="8" max="8" width="51.28515625" style="1072" customWidth="1"/>
    <col min="9" max="256" width="9.140625" style="1072"/>
    <col min="257" max="257" width="16.85546875" style="1072" customWidth="1"/>
    <col min="258" max="258" width="14.28515625" style="1072" customWidth="1"/>
    <col min="259" max="259" width="19.5703125" style="1072" customWidth="1"/>
    <col min="260" max="260" width="12.85546875" style="1072" customWidth="1"/>
    <col min="261" max="263" width="16.85546875" style="1072" customWidth="1"/>
    <col min="264" max="264" width="51.28515625" style="1072" customWidth="1"/>
    <col min="265" max="512" width="9.140625" style="1072"/>
    <col min="513" max="513" width="16.85546875" style="1072" customWidth="1"/>
    <col min="514" max="514" width="14.28515625" style="1072" customWidth="1"/>
    <col min="515" max="515" width="19.5703125" style="1072" customWidth="1"/>
    <col min="516" max="516" width="12.85546875" style="1072" customWidth="1"/>
    <col min="517" max="519" width="16.85546875" style="1072" customWidth="1"/>
    <col min="520" max="520" width="51.28515625" style="1072" customWidth="1"/>
    <col min="521" max="768" width="9.140625" style="1072"/>
    <col min="769" max="769" width="16.85546875" style="1072" customWidth="1"/>
    <col min="770" max="770" width="14.28515625" style="1072" customWidth="1"/>
    <col min="771" max="771" width="19.5703125" style="1072" customWidth="1"/>
    <col min="772" max="772" width="12.85546875" style="1072" customWidth="1"/>
    <col min="773" max="775" width="16.85546875" style="1072" customWidth="1"/>
    <col min="776" max="776" width="51.28515625" style="1072" customWidth="1"/>
    <col min="777" max="1024" width="9.140625" style="1072"/>
    <col min="1025" max="1025" width="16.85546875" style="1072" customWidth="1"/>
    <col min="1026" max="1026" width="14.28515625" style="1072" customWidth="1"/>
    <col min="1027" max="1027" width="19.5703125" style="1072" customWidth="1"/>
    <col min="1028" max="1028" width="12.85546875" style="1072" customWidth="1"/>
    <col min="1029" max="1031" width="16.85546875" style="1072" customWidth="1"/>
    <col min="1032" max="1032" width="51.28515625" style="1072" customWidth="1"/>
    <col min="1033" max="1280" width="9.140625" style="1072"/>
    <col min="1281" max="1281" width="16.85546875" style="1072" customWidth="1"/>
    <col min="1282" max="1282" width="14.28515625" style="1072" customWidth="1"/>
    <col min="1283" max="1283" width="19.5703125" style="1072" customWidth="1"/>
    <col min="1284" max="1284" width="12.85546875" style="1072" customWidth="1"/>
    <col min="1285" max="1287" width="16.85546875" style="1072" customWidth="1"/>
    <col min="1288" max="1288" width="51.28515625" style="1072" customWidth="1"/>
    <col min="1289" max="1536" width="9.140625" style="1072"/>
    <col min="1537" max="1537" width="16.85546875" style="1072" customWidth="1"/>
    <col min="1538" max="1538" width="14.28515625" style="1072" customWidth="1"/>
    <col min="1539" max="1539" width="19.5703125" style="1072" customWidth="1"/>
    <col min="1540" max="1540" width="12.85546875" style="1072" customWidth="1"/>
    <col min="1541" max="1543" width="16.85546875" style="1072" customWidth="1"/>
    <col min="1544" max="1544" width="51.28515625" style="1072" customWidth="1"/>
    <col min="1545" max="1792" width="9.140625" style="1072"/>
    <col min="1793" max="1793" width="16.85546875" style="1072" customWidth="1"/>
    <col min="1794" max="1794" width="14.28515625" style="1072" customWidth="1"/>
    <col min="1795" max="1795" width="19.5703125" style="1072" customWidth="1"/>
    <col min="1796" max="1796" width="12.85546875" style="1072" customWidth="1"/>
    <col min="1797" max="1799" width="16.85546875" style="1072" customWidth="1"/>
    <col min="1800" max="1800" width="51.28515625" style="1072" customWidth="1"/>
    <col min="1801" max="2048" width="9.140625" style="1072"/>
    <col min="2049" max="2049" width="16.85546875" style="1072" customWidth="1"/>
    <col min="2050" max="2050" width="14.28515625" style="1072" customWidth="1"/>
    <col min="2051" max="2051" width="19.5703125" style="1072" customWidth="1"/>
    <col min="2052" max="2052" width="12.85546875" style="1072" customWidth="1"/>
    <col min="2053" max="2055" width="16.85546875" style="1072" customWidth="1"/>
    <col min="2056" max="2056" width="51.28515625" style="1072" customWidth="1"/>
    <col min="2057" max="2304" width="9.140625" style="1072"/>
    <col min="2305" max="2305" width="16.85546875" style="1072" customWidth="1"/>
    <col min="2306" max="2306" width="14.28515625" style="1072" customWidth="1"/>
    <col min="2307" max="2307" width="19.5703125" style="1072" customWidth="1"/>
    <col min="2308" max="2308" width="12.85546875" style="1072" customWidth="1"/>
    <col min="2309" max="2311" width="16.85546875" style="1072" customWidth="1"/>
    <col min="2312" max="2312" width="51.28515625" style="1072" customWidth="1"/>
    <col min="2313" max="2560" width="9.140625" style="1072"/>
    <col min="2561" max="2561" width="16.85546875" style="1072" customWidth="1"/>
    <col min="2562" max="2562" width="14.28515625" style="1072" customWidth="1"/>
    <col min="2563" max="2563" width="19.5703125" style="1072" customWidth="1"/>
    <col min="2564" max="2564" width="12.85546875" style="1072" customWidth="1"/>
    <col min="2565" max="2567" width="16.85546875" style="1072" customWidth="1"/>
    <col min="2568" max="2568" width="51.28515625" style="1072" customWidth="1"/>
    <col min="2569" max="2816" width="9.140625" style="1072"/>
    <col min="2817" max="2817" width="16.85546875" style="1072" customWidth="1"/>
    <col min="2818" max="2818" width="14.28515625" style="1072" customWidth="1"/>
    <col min="2819" max="2819" width="19.5703125" style="1072" customWidth="1"/>
    <col min="2820" max="2820" width="12.85546875" style="1072" customWidth="1"/>
    <col min="2821" max="2823" width="16.85546875" style="1072" customWidth="1"/>
    <col min="2824" max="2824" width="51.28515625" style="1072" customWidth="1"/>
    <col min="2825" max="3072" width="9.140625" style="1072"/>
    <col min="3073" max="3073" width="16.85546875" style="1072" customWidth="1"/>
    <col min="3074" max="3074" width="14.28515625" style="1072" customWidth="1"/>
    <col min="3075" max="3075" width="19.5703125" style="1072" customWidth="1"/>
    <col min="3076" max="3076" width="12.85546875" style="1072" customWidth="1"/>
    <col min="3077" max="3079" width="16.85546875" style="1072" customWidth="1"/>
    <col min="3080" max="3080" width="51.28515625" style="1072" customWidth="1"/>
    <col min="3081" max="3328" width="9.140625" style="1072"/>
    <col min="3329" max="3329" width="16.85546875" style="1072" customWidth="1"/>
    <col min="3330" max="3330" width="14.28515625" style="1072" customWidth="1"/>
    <col min="3331" max="3331" width="19.5703125" style="1072" customWidth="1"/>
    <col min="3332" max="3332" width="12.85546875" style="1072" customWidth="1"/>
    <col min="3333" max="3335" width="16.85546875" style="1072" customWidth="1"/>
    <col min="3336" max="3336" width="51.28515625" style="1072" customWidth="1"/>
    <col min="3337" max="3584" width="9.140625" style="1072"/>
    <col min="3585" max="3585" width="16.85546875" style="1072" customWidth="1"/>
    <col min="3586" max="3586" width="14.28515625" style="1072" customWidth="1"/>
    <col min="3587" max="3587" width="19.5703125" style="1072" customWidth="1"/>
    <col min="3588" max="3588" width="12.85546875" style="1072" customWidth="1"/>
    <col min="3589" max="3591" width="16.85546875" style="1072" customWidth="1"/>
    <col min="3592" max="3592" width="51.28515625" style="1072" customWidth="1"/>
    <col min="3593" max="3840" width="9.140625" style="1072"/>
    <col min="3841" max="3841" width="16.85546875" style="1072" customWidth="1"/>
    <col min="3842" max="3842" width="14.28515625" style="1072" customWidth="1"/>
    <col min="3843" max="3843" width="19.5703125" style="1072" customWidth="1"/>
    <col min="3844" max="3844" width="12.85546875" style="1072" customWidth="1"/>
    <col min="3845" max="3847" width="16.85546875" style="1072" customWidth="1"/>
    <col min="3848" max="3848" width="51.28515625" style="1072" customWidth="1"/>
    <col min="3849" max="4096" width="9.140625" style="1072"/>
    <col min="4097" max="4097" width="16.85546875" style="1072" customWidth="1"/>
    <col min="4098" max="4098" width="14.28515625" style="1072" customWidth="1"/>
    <col min="4099" max="4099" width="19.5703125" style="1072" customWidth="1"/>
    <col min="4100" max="4100" width="12.85546875" style="1072" customWidth="1"/>
    <col min="4101" max="4103" width="16.85546875" style="1072" customWidth="1"/>
    <col min="4104" max="4104" width="51.28515625" style="1072" customWidth="1"/>
    <col min="4105" max="4352" width="9.140625" style="1072"/>
    <col min="4353" max="4353" width="16.85546875" style="1072" customWidth="1"/>
    <col min="4354" max="4354" width="14.28515625" style="1072" customWidth="1"/>
    <col min="4355" max="4355" width="19.5703125" style="1072" customWidth="1"/>
    <col min="4356" max="4356" width="12.85546875" style="1072" customWidth="1"/>
    <col min="4357" max="4359" width="16.85546875" style="1072" customWidth="1"/>
    <col min="4360" max="4360" width="51.28515625" style="1072" customWidth="1"/>
    <col min="4361" max="4608" width="9.140625" style="1072"/>
    <col min="4609" max="4609" width="16.85546875" style="1072" customWidth="1"/>
    <col min="4610" max="4610" width="14.28515625" style="1072" customWidth="1"/>
    <col min="4611" max="4611" width="19.5703125" style="1072" customWidth="1"/>
    <col min="4612" max="4612" width="12.85546875" style="1072" customWidth="1"/>
    <col min="4613" max="4615" width="16.85546875" style="1072" customWidth="1"/>
    <col min="4616" max="4616" width="51.28515625" style="1072" customWidth="1"/>
    <col min="4617" max="4864" width="9.140625" style="1072"/>
    <col min="4865" max="4865" width="16.85546875" style="1072" customWidth="1"/>
    <col min="4866" max="4866" width="14.28515625" style="1072" customWidth="1"/>
    <col min="4867" max="4867" width="19.5703125" style="1072" customWidth="1"/>
    <col min="4868" max="4868" width="12.85546875" style="1072" customWidth="1"/>
    <col min="4869" max="4871" width="16.85546875" style="1072" customWidth="1"/>
    <col min="4872" max="4872" width="51.28515625" style="1072" customWidth="1"/>
    <col min="4873" max="5120" width="9.140625" style="1072"/>
    <col min="5121" max="5121" width="16.85546875" style="1072" customWidth="1"/>
    <col min="5122" max="5122" width="14.28515625" style="1072" customWidth="1"/>
    <col min="5123" max="5123" width="19.5703125" style="1072" customWidth="1"/>
    <col min="5124" max="5124" width="12.85546875" style="1072" customWidth="1"/>
    <col min="5125" max="5127" width="16.85546875" style="1072" customWidth="1"/>
    <col min="5128" max="5128" width="51.28515625" style="1072" customWidth="1"/>
    <col min="5129" max="5376" width="9.140625" style="1072"/>
    <col min="5377" max="5377" width="16.85546875" style="1072" customWidth="1"/>
    <col min="5378" max="5378" width="14.28515625" style="1072" customWidth="1"/>
    <col min="5379" max="5379" width="19.5703125" style="1072" customWidth="1"/>
    <col min="5380" max="5380" width="12.85546875" style="1072" customWidth="1"/>
    <col min="5381" max="5383" width="16.85546875" style="1072" customWidth="1"/>
    <col min="5384" max="5384" width="51.28515625" style="1072" customWidth="1"/>
    <col min="5385" max="5632" width="9.140625" style="1072"/>
    <col min="5633" max="5633" width="16.85546875" style="1072" customWidth="1"/>
    <col min="5634" max="5634" width="14.28515625" style="1072" customWidth="1"/>
    <col min="5635" max="5635" width="19.5703125" style="1072" customWidth="1"/>
    <col min="5636" max="5636" width="12.85546875" style="1072" customWidth="1"/>
    <col min="5637" max="5639" width="16.85546875" style="1072" customWidth="1"/>
    <col min="5640" max="5640" width="51.28515625" style="1072" customWidth="1"/>
    <col min="5641" max="5888" width="9.140625" style="1072"/>
    <col min="5889" max="5889" width="16.85546875" style="1072" customWidth="1"/>
    <col min="5890" max="5890" width="14.28515625" style="1072" customWidth="1"/>
    <col min="5891" max="5891" width="19.5703125" style="1072" customWidth="1"/>
    <col min="5892" max="5892" width="12.85546875" style="1072" customWidth="1"/>
    <col min="5893" max="5895" width="16.85546875" style="1072" customWidth="1"/>
    <col min="5896" max="5896" width="51.28515625" style="1072" customWidth="1"/>
    <col min="5897" max="6144" width="9.140625" style="1072"/>
    <col min="6145" max="6145" width="16.85546875" style="1072" customWidth="1"/>
    <col min="6146" max="6146" width="14.28515625" style="1072" customWidth="1"/>
    <col min="6147" max="6147" width="19.5703125" style="1072" customWidth="1"/>
    <col min="6148" max="6148" width="12.85546875" style="1072" customWidth="1"/>
    <col min="6149" max="6151" width="16.85546875" style="1072" customWidth="1"/>
    <col min="6152" max="6152" width="51.28515625" style="1072" customWidth="1"/>
    <col min="6153" max="6400" width="9.140625" style="1072"/>
    <col min="6401" max="6401" width="16.85546875" style="1072" customWidth="1"/>
    <col min="6402" max="6402" width="14.28515625" style="1072" customWidth="1"/>
    <col min="6403" max="6403" width="19.5703125" style="1072" customWidth="1"/>
    <col min="6404" max="6404" width="12.85546875" style="1072" customWidth="1"/>
    <col min="6405" max="6407" width="16.85546875" style="1072" customWidth="1"/>
    <col min="6408" max="6408" width="51.28515625" style="1072" customWidth="1"/>
    <col min="6409" max="6656" width="9.140625" style="1072"/>
    <col min="6657" max="6657" width="16.85546875" style="1072" customWidth="1"/>
    <col min="6658" max="6658" width="14.28515625" style="1072" customWidth="1"/>
    <col min="6659" max="6659" width="19.5703125" style="1072" customWidth="1"/>
    <col min="6660" max="6660" width="12.85546875" style="1072" customWidth="1"/>
    <col min="6661" max="6663" width="16.85546875" style="1072" customWidth="1"/>
    <col min="6664" max="6664" width="51.28515625" style="1072" customWidth="1"/>
    <col min="6665" max="6912" width="9.140625" style="1072"/>
    <col min="6913" max="6913" width="16.85546875" style="1072" customWidth="1"/>
    <col min="6914" max="6914" width="14.28515625" style="1072" customWidth="1"/>
    <col min="6915" max="6915" width="19.5703125" style="1072" customWidth="1"/>
    <col min="6916" max="6916" width="12.85546875" style="1072" customWidth="1"/>
    <col min="6917" max="6919" width="16.85546875" style="1072" customWidth="1"/>
    <col min="6920" max="6920" width="51.28515625" style="1072" customWidth="1"/>
    <col min="6921" max="7168" width="9.140625" style="1072"/>
    <col min="7169" max="7169" width="16.85546875" style="1072" customWidth="1"/>
    <col min="7170" max="7170" width="14.28515625" style="1072" customWidth="1"/>
    <col min="7171" max="7171" width="19.5703125" style="1072" customWidth="1"/>
    <col min="7172" max="7172" width="12.85546875" style="1072" customWidth="1"/>
    <col min="7173" max="7175" width="16.85546875" style="1072" customWidth="1"/>
    <col min="7176" max="7176" width="51.28515625" style="1072" customWidth="1"/>
    <col min="7177" max="7424" width="9.140625" style="1072"/>
    <col min="7425" max="7425" width="16.85546875" style="1072" customWidth="1"/>
    <col min="7426" max="7426" width="14.28515625" style="1072" customWidth="1"/>
    <col min="7427" max="7427" width="19.5703125" style="1072" customWidth="1"/>
    <col min="7428" max="7428" width="12.85546875" style="1072" customWidth="1"/>
    <col min="7429" max="7431" width="16.85546875" style="1072" customWidth="1"/>
    <col min="7432" max="7432" width="51.28515625" style="1072" customWidth="1"/>
    <col min="7433" max="7680" width="9.140625" style="1072"/>
    <col min="7681" max="7681" width="16.85546875" style="1072" customWidth="1"/>
    <col min="7682" max="7682" width="14.28515625" style="1072" customWidth="1"/>
    <col min="7683" max="7683" width="19.5703125" style="1072" customWidth="1"/>
    <col min="7684" max="7684" width="12.85546875" style="1072" customWidth="1"/>
    <col min="7685" max="7687" width="16.85546875" style="1072" customWidth="1"/>
    <col min="7688" max="7688" width="51.28515625" style="1072" customWidth="1"/>
    <col min="7689" max="7936" width="9.140625" style="1072"/>
    <col min="7937" max="7937" width="16.85546875" style="1072" customWidth="1"/>
    <col min="7938" max="7938" width="14.28515625" style="1072" customWidth="1"/>
    <col min="7939" max="7939" width="19.5703125" style="1072" customWidth="1"/>
    <col min="7940" max="7940" width="12.85546875" style="1072" customWidth="1"/>
    <col min="7941" max="7943" width="16.85546875" style="1072" customWidth="1"/>
    <col min="7944" max="7944" width="51.28515625" style="1072" customWidth="1"/>
    <col min="7945" max="8192" width="9.140625" style="1072"/>
    <col min="8193" max="8193" width="16.85546875" style="1072" customWidth="1"/>
    <col min="8194" max="8194" width="14.28515625" style="1072" customWidth="1"/>
    <col min="8195" max="8195" width="19.5703125" style="1072" customWidth="1"/>
    <col min="8196" max="8196" width="12.85546875" style="1072" customWidth="1"/>
    <col min="8197" max="8199" width="16.85546875" style="1072" customWidth="1"/>
    <col min="8200" max="8200" width="51.28515625" style="1072" customWidth="1"/>
    <col min="8201" max="8448" width="9.140625" style="1072"/>
    <col min="8449" max="8449" width="16.85546875" style="1072" customWidth="1"/>
    <col min="8450" max="8450" width="14.28515625" style="1072" customWidth="1"/>
    <col min="8451" max="8451" width="19.5703125" style="1072" customWidth="1"/>
    <col min="8452" max="8452" width="12.85546875" style="1072" customWidth="1"/>
    <col min="8453" max="8455" width="16.85546875" style="1072" customWidth="1"/>
    <col min="8456" max="8456" width="51.28515625" style="1072" customWidth="1"/>
    <col min="8457" max="8704" width="9.140625" style="1072"/>
    <col min="8705" max="8705" width="16.85546875" style="1072" customWidth="1"/>
    <col min="8706" max="8706" width="14.28515625" style="1072" customWidth="1"/>
    <col min="8707" max="8707" width="19.5703125" style="1072" customWidth="1"/>
    <col min="8708" max="8708" width="12.85546875" style="1072" customWidth="1"/>
    <col min="8709" max="8711" width="16.85546875" style="1072" customWidth="1"/>
    <col min="8712" max="8712" width="51.28515625" style="1072" customWidth="1"/>
    <col min="8713" max="8960" width="9.140625" style="1072"/>
    <col min="8961" max="8961" width="16.85546875" style="1072" customWidth="1"/>
    <col min="8962" max="8962" width="14.28515625" style="1072" customWidth="1"/>
    <col min="8963" max="8963" width="19.5703125" style="1072" customWidth="1"/>
    <col min="8964" max="8964" width="12.85546875" style="1072" customWidth="1"/>
    <col min="8965" max="8967" width="16.85546875" style="1072" customWidth="1"/>
    <col min="8968" max="8968" width="51.28515625" style="1072" customWidth="1"/>
    <col min="8969" max="9216" width="9.140625" style="1072"/>
    <col min="9217" max="9217" width="16.85546875" style="1072" customWidth="1"/>
    <col min="9218" max="9218" width="14.28515625" style="1072" customWidth="1"/>
    <col min="9219" max="9219" width="19.5703125" style="1072" customWidth="1"/>
    <col min="9220" max="9220" width="12.85546875" style="1072" customWidth="1"/>
    <col min="9221" max="9223" width="16.85546875" style="1072" customWidth="1"/>
    <col min="9224" max="9224" width="51.28515625" style="1072" customWidth="1"/>
    <col min="9225" max="9472" width="9.140625" style="1072"/>
    <col min="9473" max="9473" width="16.85546875" style="1072" customWidth="1"/>
    <col min="9474" max="9474" width="14.28515625" style="1072" customWidth="1"/>
    <col min="9475" max="9475" width="19.5703125" style="1072" customWidth="1"/>
    <col min="9476" max="9476" width="12.85546875" style="1072" customWidth="1"/>
    <col min="9477" max="9479" width="16.85546875" style="1072" customWidth="1"/>
    <col min="9480" max="9480" width="51.28515625" style="1072" customWidth="1"/>
    <col min="9481" max="9728" width="9.140625" style="1072"/>
    <col min="9729" max="9729" width="16.85546875" style="1072" customWidth="1"/>
    <col min="9730" max="9730" width="14.28515625" style="1072" customWidth="1"/>
    <col min="9731" max="9731" width="19.5703125" style="1072" customWidth="1"/>
    <col min="9732" max="9732" width="12.85546875" style="1072" customWidth="1"/>
    <col min="9733" max="9735" width="16.85546875" style="1072" customWidth="1"/>
    <col min="9736" max="9736" width="51.28515625" style="1072" customWidth="1"/>
    <col min="9737" max="9984" width="9.140625" style="1072"/>
    <col min="9985" max="9985" width="16.85546875" style="1072" customWidth="1"/>
    <col min="9986" max="9986" width="14.28515625" style="1072" customWidth="1"/>
    <col min="9987" max="9987" width="19.5703125" style="1072" customWidth="1"/>
    <col min="9988" max="9988" width="12.85546875" style="1072" customWidth="1"/>
    <col min="9989" max="9991" width="16.85546875" style="1072" customWidth="1"/>
    <col min="9992" max="9992" width="51.28515625" style="1072" customWidth="1"/>
    <col min="9993" max="10240" width="9.140625" style="1072"/>
    <col min="10241" max="10241" width="16.85546875" style="1072" customWidth="1"/>
    <col min="10242" max="10242" width="14.28515625" style="1072" customWidth="1"/>
    <col min="10243" max="10243" width="19.5703125" style="1072" customWidth="1"/>
    <col min="10244" max="10244" width="12.85546875" style="1072" customWidth="1"/>
    <col min="10245" max="10247" width="16.85546875" style="1072" customWidth="1"/>
    <col min="10248" max="10248" width="51.28515625" style="1072" customWidth="1"/>
    <col min="10249" max="10496" width="9.140625" style="1072"/>
    <col min="10497" max="10497" width="16.85546875" style="1072" customWidth="1"/>
    <col min="10498" max="10498" width="14.28515625" style="1072" customWidth="1"/>
    <col min="10499" max="10499" width="19.5703125" style="1072" customWidth="1"/>
    <col min="10500" max="10500" width="12.85546875" style="1072" customWidth="1"/>
    <col min="10501" max="10503" width="16.85546875" style="1072" customWidth="1"/>
    <col min="10504" max="10504" width="51.28515625" style="1072" customWidth="1"/>
    <col min="10505" max="10752" width="9.140625" style="1072"/>
    <col min="10753" max="10753" width="16.85546875" style="1072" customWidth="1"/>
    <col min="10754" max="10754" width="14.28515625" style="1072" customWidth="1"/>
    <col min="10755" max="10755" width="19.5703125" style="1072" customWidth="1"/>
    <col min="10756" max="10756" width="12.85546875" style="1072" customWidth="1"/>
    <col min="10757" max="10759" width="16.85546875" style="1072" customWidth="1"/>
    <col min="10760" max="10760" width="51.28515625" style="1072" customWidth="1"/>
    <col min="10761" max="11008" width="9.140625" style="1072"/>
    <col min="11009" max="11009" width="16.85546875" style="1072" customWidth="1"/>
    <col min="11010" max="11010" width="14.28515625" style="1072" customWidth="1"/>
    <col min="11011" max="11011" width="19.5703125" style="1072" customWidth="1"/>
    <col min="11012" max="11012" width="12.85546875" style="1072" customWidth="1"/>
    <col min="11013" max="11015" width="16.85546875" style="1072" customWidth="1"/>
    <col min="11016" max="11016" width="51.28515625" style="1072" customWidth="1"/>
    <col min="11017" max="11264" width="9.140625" style="1072"/>
    <col min="11265" max="11265" width="16.85546875" style="1072" customWidth="1"/>
    <col min="11266" max="11266" width="14.28515625" style="1072" customWidth="1"/>
    <col min="11267" max="11267" width="19.5703125" style="1072" customWidth="1"/>
    <col min="11268" max="11268" width="12.85546875" style="1072" customWidth="1"/>
    <col min="11269" max="11271" width="16.85546875" style="1072" customWidth="1"/>
    <col min="11272" max="11272" width="51.28515625" style="1072" customWidth="1"/>
    <col min="11273" max="11520" width="9.140625" style="1072"/>
    <col min="11521" max="11521" width="16.85546875" style="1072" customWidth="1"/>
    <col min="11522" max="11522" width="14.28515625" style="1072" customWidth="1"/>
    <col min="11523" max="11523" width="19.5703125" style="1072" customWidth="1"/>
    <col min="11524" max="11524" width="12.85546875" style="1072" customWidth="1"/>
    <col min="11525" max="11527" width="16.85546875" style="1072" customWidth="1"/>
    <col min="11528" max="11528" width="51.28515625" style="1072" customWidth="1"/>
    <col min="11529" max="11776" width="9.140625" style="1072"/>
    <col min="11777" max="11777" width="16.85546875" style="1072" customWidth="1"/>
    <col min="11778" max="11778" width="14.28515625" style="1072" customWidth="1"/>
    <col min="11779" max="11779" width="19.5703125" style="1072" customWidth="1"/>
    <col min="11780" max="11780" width="12.85546875" style="1072" customWidth="1"/>
    <col min="11781" max="11783" width="16.85546875" style="1072" customWidth="1"/>
    <col min="11784" max="11784" width="51.28515625" style="1072" customWidth="1"/>
    <col min="11785" max="12032" width="9.140625" style="1072"/>
    <col min="12033" max="12033" width="16.85546875" style="1072" customWidth="1"/>
    <col min="12034" max="12034" width="14.28515625" style="1072" customWidth="1"/>
    <col min="12035" max="12035" width="19.5703125" style="1072" customWidth="1"/>
    <col min="12036" max="12036" width="12.85546875" style="1072" customWidth="1"/>
    <col min="12037" max="12039" width="16.85546875" style="1072" customWidth="1"/>
    <col min="12040" max="12040" width="51.28515625" style="1072" customWidth="1"/>
    <col min="12041" max="12288" width="9.140625" style="1072"/>
    <col min="12289" max="12289" width="16.85546875" style="1072" customWidth="1"/>
    <col min="12290" max="12290" width="14.28515625" style="1072" customWidth="1"/>
    <col min="12291" max="12291" width="19.5703125" style="1072" customWidth="1"/>
    <col min="12292" max="12292" width="12.85546875" style="1072" customWidth="1"/>
    <col min="12293" max="12295" width="16.85546875" style="1072" customWidth="1"/>
    <col min="12296" max="12296" width="51.28515625" style="1072" customWidth="1"/>
    <col min="12297" max="12544" width="9.140625" style="1072"/>
    <col min="12545" max="12545" width="16.85546875" style="1072" customWidth="1"/>
    <col min="12546" max="12546" width="14.28515625" style="1072" customWidth="1"/>
    <col min="12547" max="12547" width="19.5703125" style="1072" customWidth="1"/>
    <col min="12548" max="12548" width="12.85546875" style="1072" customWidth="1"/>
    <col min="12549" max="12551" width="16.85546875" style="1072" customWidth="1"/>
    <col min="12552" max="12552" width="51.28515625" style="1072" customWidth="1"/>
    <col min="12553" max="12800" width="9.140625" style="1072"/>
    <col min="12801" max="12801" width="16.85546875" style="1072" customWidth="1"/>
    <col min="12802" max="12802" width="14.28515625" style="1072" customWidth="1"/>
    <col min="12803" max="12803" width="19.5703125" style="1072" customWidth="1"/>
    <col min="12804" max="12804" width="12.85546875" style="1072" customWidth="1"/>
    <col min="12805" max="12807" width="16.85546875" style="1072" customWidth="1"/>
    <col min="12808" max="12808" width="51.28515625" style="1072" customWidth="1"/>
    <col min="12809" max="13056" width="9.140625" style="1072"/>
    <col min="13057" max="13057" width="16.85546875" style="1072" customWidth="1"/>
    <col min="13058" max="13058" width="14.28515625" style="1072" customWidth="1"/>
    <col min="13059" max="13059" width="19.5703125" style="1072" customWidth="1"/>
    <col min="13060" max="13060" width="12.85546875" style="1072" customWidth="1"/>
    <col min="13061" max="13063" width="16.85546875" style="1072" customWidth="1"/>
    <col min="13064" max="13064" width="51.28515625" style="1072" customWidth="1"/>
    <col min="13065" max="13312" width="9.140625" style="1072"/>
    <col min="13313" max="13313" width="16.85546875" style="1072" customWidth="1"/>
    <col min="13314" max="13314" width="14.28515625" style="1072" customWidth="1"/>
    <col min="13315" max="13315" width="19.5703125" style="1072" customWidth="1"/>
    <col min="13316" max="13316" width="12.85546875" style="1072" customWidth="1"/>
    <col min="13317" max="13319" width="16.85546875" style="1072" customWidth="1"/>
    <col min="13320" max="13320" width="51.28515625" style="1072" customWidth="1"/>
    <col min="13321" max="13568" width="9.140625" style="1072"/>
    <col min="13569" max="13569" width="16.85546875" style="1072" customWidth="1"/>
    <col min="13570" max="13570" width="14.28515625" style="1072" customWidth="1"/>
    <col min="13571" max="13571" width="19.5703125" style="1072" customWidth="1"/>
    <col min="13572" max="13572" width="12.85546875" style="1072" customWidth="1"/>
    <col min="13573" max="13575" width="16.85546875" style="1072" customWidth="1"/>
    <col min="13576" max="13576" width="51.28515625" style="1072" customWidth="1"/>
    <col min="13577" max="13824" width="9.140625" style="1072"/>
    <col min="13825" max="13825" width="16.85546875" style="1072" customWidth="1"/>
    <col min="13826" max="13826" width="14.28515625" style="1072" customWidth="1"/>
    <col min="13827" max="13827" width="19.5703125" style="1072" customWidth="1"/>
    <col min="13828" max="13828" width="12.85546875" style="1072" customWidth="1"/>
    <col min="13829" max="13831" width="16.85546875" style="1072" customWidth="1"/>
    <col min="13832" max="13832" width="51.28515625" style="1072" customWidth="1"/>
    <col min="13833" max="14080" width="9.140625" style="1072"/>
    <col min="14081" max="14081" width="16.85546875" style="1072" customWidth="1"/>
    <col min="14082" max="14082" width="14.28515625" style="1072" customWidth="1"/>
    <col min="14083" max="14083" width="19.5703125" style="1072" customWidth="1"/>
    <col min="14084" max="14084" width="12.85546875" style="1072" customWidth="1"/>
    <col min="14085" max="14087" width="16.85546875" style="1072" customWidth="1"/>
    <col min="14088" max="14088" width="51.28515625" style="1072" customWidth="1"/>
    <col min="14089" max="14336" width="9.140625" style="1072"/>
    <col min="14337" max="14337" width="16.85546875" style="1072" customWidth="1"/>
    <col min="14338" max="14338" width="14.28515625" style="1072" customWidth="1"/>
    <col min="14339" max="14339" width="19.5703125" style="1072" customWidth="1"/>
    <col min="14340" max="14340" width="12.85546875" style="1072" customWidth="1"/>
    <col min="14341" max="14343" width="16.85546875" style="1072" customWidth="1"/>
    <col min="14344" max="14344" width="51.28515625" style="1072" customWidth="1"/>
    <col min="14345" max="14592" width="9.140625" style="1072"/>
    <col min="14593" max="14593" width="16.85546875" style="1072" customWidth="1"/>
    <col min="14594" max="14594" width="14.28515625" style="1072" customWidth="1"/>
    <col min="14595" max="14595" width="19.5703125" style="1072" customWidth="1"/>
    <col min="14596" max="14596" width="12.85546875" style="1072" customWidth="1"/>
    <col min="14597" max="14599" width="16.85546875" style="1072" customWidth="1"/>
    <col min="14600" max="14600" width="51.28515625" style="1072" customWidth="1"/>
    <col min="14601" max="14848" width="9.140625" style="1072"/>
    <col min="14849" max="14849" width="16.85546875" style="1072" customWidth="1"/>
    <col min="14850" max="14850" width="14.28515625" style="1072" customWidth="1"/>
    <col min="14851" max="14851" width="19.5703125" style="1072" customWidth="1"/>
    <col min="14852" max="14852" width="12.85546875" style="1072" customWidth="1"/>
    <col min="14853" max="14855" width="16.85546875" style="1072" customWidth="1"/>
    <col min="14856" max="14856" width="51.28515625" style="1072" customWidth="1"/>
    <col min="14857" max="15104" width="9.140625" style="1072"/>
    <col min="15105" max="15105" width="16.85546875" style="1072" customWidth="1"/>
    <col min="15106" max="15106" width="14.28515625" style="1072" customWidth="1"/>
    <col min="15107" max="15107" width="19.5703125" style="1072" customWidth="1"/>
    <col min="15108" max="15108" width="12.85546875" style="1072" customWidth="1"/>
    <col min="15109" max="15111" width="16.85546875" style="1072" customWidth="1"/>
    <col min="15112" max="15112" width="51.28515625" style="1072" customWidth="1"/>
    <col min="15113" max="15360" width="9.140625" style="1072"/>
    <col min="15361" max="15361" width="16.85546875" style="1072" customWidth="1"/>
    <col min="15362" max="15362" width="14.28515625" style="1072" customWidth="1"/>
    <col min="15363" max="15363" width="19.5703125" style="1072" customWidth="1"/>
    <col min="15364" max="15364" width="12.85546875" style="1072" customWidth="1"/>
    <col min="15365" max="15367" width="16.85546875" style="1072" customWidth="1"/>
    <col min="15368" max="15368" width="51.28515625" style="1072" customWidth="1"/>
    <col min="15369" max="15616" width="9.140625" style="1072"/>
    <col min="15617" max="15617" width="16.85546875" style="1072" customWidth="1"/>
    <col min="15618" max="15618" width="14.28515625" style="1072" customWidth="1"/>
    <col min="15619" max="15619" width="19.5703125" style="1072" customWidth="1"/>
    <col min="15620" max="15620" width="12.85546875" style="1072" customWidth="1"/>
    <col min="15621" max="15623" width="16.85546875" style="1072" customWidth="1"/>
    <col min="15624" max="15624" width="51.28515625" style="1072" customWidth="1"/>
    <col min="15625" max="15872" width="9.140625" style="1072"/>
    <col min="15873" max="15873" width="16.85546875" style="1072" customWidth="1"/>
    <col min="15874" max="15874" width="14.28515625" style="1072" customWidth="1"/>
    <col min="15875" max="15875" width="19.5703125" style="1072" customWidth="1"/>
    <col min="15876" max="15876" width="12.85546875" style="1072" customWidth="1"/>
    <col min="15877" max="15879" width="16.85546875" style="1072" customWidth="1"/>
    <col min="15880" max="15880" width="51.28515625" style="1072" customWidth="1"/>
    <col min="15881" max="16128" width="9.140625" style="1072"/>
    <col min="16129" max="16129" width="16.85546875" style="1072" customWidth="1"/>
    <col min="16130" max="16130" width="14.28515625" style="1072" customWidth="1"/>
    <col min="16131" max="16131" width="19.5703125" style="1072" customWidth="1"/>
    <col min="16132" max="16132" width="12.85546875" style="1072" customWidth="1"/>
    <col min="16133" max="16135" width="16.85546875" style="1072" customWidth="1"/>
    <col min="16136" max="16136" width="51.28515625" style="1072" customWidth="1"/>
    <col min="16137" max="16384" width="9.140625" style="1072"/>
  </cols>
  <sheetData>
    <row r="1" spans="1:8" ht="15.75" thickBot="1">
      <c r="A1" s="1071" t="s">
        <v>159</v>
      </c>
      <c r="G1" s="1073"/>
    </row>
    <row r="2" spans="1:8" ht="17.100000000000001" customHeight="1" thickBot="1">
      <c r="A2" s="1074" t="s">
        <v>160</v>
      </c>
      <c r="B2" s="1075"/>
      <c r="C2" s="1076" t="s">
        <v>161</v>
      </c>
      <c r="D2" s="1077" t="s">
        <v>162</v>
      </c>
      <c r="E2" s="1078" t="s">
        <v>163</v>
      </c>
      <c r="F2" s="1079"/>
      <c r="G2" s="1073"/>
    </row>
    <row r="3" spans="1:8" ht="17.100000000000001" customHeight="1" thickBot="1">
      <c r="A3" s="1074" t="s">
        <v>164</v>
      </c>
      <c r="B3" s="1075"/>
      <c r="C3" s="1080" t="s">
        <v>165</v>
      </c>
      <c r="D3" s="1081"/>
      <c r="E3" s="1081"/>
      <c r="F3" s="1082"/>
      <c r="G3" s="1073"/>
    </row>
    <row r="4" spans="1:8" ht="17.100000000000001" customHeight="1" thickBot="1">
      <c r="A4" s="1083" t="s">
        <v>166</v>
      </c>
      <c r="B4" s="1084"/>
      <c r="C4" s="1080" t="s">
        <v>167</v>
      </c>
      <c r="D4" s="1085"/>
      <c r="E4" s="1085"/>
      <c r="F4" s="1086"/>
      <c r="G4" s="1073"/>
    </row>
    <row r="5" spans="1:8" ht="17.100000000000001" customHeight="1" thickBot="1">
      <c r="A5" s="1087" t="s">
        <v>168</v>
      </c>
      <c r="B5" s="1088"/>
      <c r="C5" s="1089" t="s">
        <v>169</v>
      </c>
      <c r="D5" s="1090" t="s">
        <v>170</v>
      </c>
      <c r="E5" s="1091" t="s">
        <v>171</v>
      </c>
      <c r="F5" s="1092"/>
      <c r="G5" s="1073"/>
    </row>
    <row r="6" spans="1:8" ht="17.100000000000001" customHeight="1" thickBot="1">
      <c r="A6" s="1074" t="s">
        <v>172</v>
      </c>
      <c r="B6" s="1075"/>
      <c r="C6" s="1093" t="s">
        <v>173</v>
      </c>
      <c r="D6" s="1094"/>
      <c r="E6" s="1094"/>
      <c r="F6" s="1095"/>
      <c r="G6" s="1073"/>
    </row>
    <row r="7" spans="1:8" ht="15">
      <c r="A7" s="1096"/>
      <c r="B7" s="1097"/>
      <c r="C7" s="1097"/>
      <c r="D7" s="1097"/>
      <c r="G7" s="1073"/>
    </row>
    <row r="8" spans="1:8" ht="15.75" thickBot="1">
      <c r="A8" s="1098" t="s">
        <v>174</v>
      </c>
      <c r="B8" s="1097"/>
      <c r="C8" s="1097"/>
      <c r="D8" s="1097"/>
      <c r="G8" s="1073"/>
    </row>
    <row r="9" spans="1:8" ht="20.25" customHeight="1" thickBot="1">
      <c r="A9" s="1099" t="s">
        <v>198</v>
      </c>
      <c r="B9" s="1100"/>
      <c r="C9" s="1100"/>
      <c r="D9" s="1101"/>
      <c r="G9" s="1073"/>
    </row>
    <row r="10" spans="1:8" ht="15">
      <c r="A10" s="1098"/>
      <c r="B10" s="1097"/>
      <c r="C10" s="1097"/>
      <c r="D10" s="1097"/>
      <c r="G10" s="1073"/>
    </row>
    <row r="11" spans="1:8" ht="15" hidden="1">
      <c r="A11" s="1098" t="s">
        <v>175</v>
      </c>
      <c r="B11" s="1097"/>
      <c r="C11" s="1097"/>
      <c r="D11" s="1097"/>
      <c r="G11" s="1073"/>
    </row>
    <row r="12" spans="1:8" ht="25.5" hidden="1" customHeight="1" thickBot="1">
      <c r="A12" s="1102" t="s">
        <v>176</v>
      </c>
      <c r="B12" s="1103" t="s">
        <v>177</v>
      </c>
      <c r="C12" s="1104"/>
      <c r="D12" s="1104"/>
      <c r="E12" s="1104"/>
      <c r="F12" s="1104"/>
      <c r="G12" s="1104"/>
      <c r="H12" s="1105"/>
    </row>
    <row r="13" spans="1:8" ht="15">
      <c r="A13" s="1071"/>
      <c r="G13" s="1073"/>
    </row>
    <row r="14" spans="1:8" ht="15.75" thickBot="1">
      <c r="A14" s="1071" t="s">
        <v>178</v>
      </c>
      <c r="G14" s="1073"/>
    </row>
    <row r="15" spans="1:8">
      <c r="A15" s="1106" t="s">
        <v>179</v>
      </c>
      <c r="B15" s="1107"/>
      <c r="C15" s="1108" t="s">
        <v>180</v>
      </c>
      <c r="D15" s="1109"/>
      <c r="E15" s="1109"/>
      <c r="F15" s="1109"/>
      <c r="G15" s="1109"/>
      <c r="H15" s="1110"/>
    </row>
    <row r="16" spans="1:8">
      <c r="A16" s="1111" t="s">
        <v>181</v>
      </c>
      <c r="B16" s="1112"/>
      <c r="C16" s="1112"/>
      <c r="D16" s="1112"/>
      <c r="E16" s="1112"/>
      <c r="F16" s="1112"/>
      <c r="G16" s="1112"/>
      <c r="H16" s="1113"/>
    </row>
    <row r="17" spans="1:8">
      <c r="A17" s="1111"/>
      <c r="B17" s="1112"/>
      <c r="C17" s="1112"/>
      <c r="D17" s="1112"/>
      <c r="E17" s="1112"/>
      <c r="F17" s="1112"/>
      <c r="G17" s="1112"/>
      <c r="H17" s="1113"/>
    </row>
    <row r="18" spans="1:8">
      <c r="A18" s="1111"/>
      <c r="B18" s="1112"/>
      <c r="C18" s="1112"/>
      <c r="D18" s="1112"/>
      <c r="E18" s="1112"/>
      <c r="F18" s="1112"/>
      <c r="G18" s="1112"/>
      <c r="H18" s="1113"/>
    </row>
    <row r="19" spans="1:8">
      <c r="A19" s="1114" t="s">
        <v>182</v>
      </c>
      <c r="B19" s="1115"/>
      <c r="C19" s="1115"/>
      <c r="D19" s="1115"/>
      <c r="E19" s="1115"/>
      <c r="F19" s="1115"/>
      <c r="G19" s="1115"/>
      <c r="H19" s="1116"/>
    </row>
    <row r="20" spans="1:8" ht="15.75" customHeight="1" thickBot="1">
      <c r="A20" s="1117" t="s">
        <v>183</v>
      </c>
      <c r="B20" s="1118"/>
      <c r="C20" s="1118"/>
      <c r="D20" s="1118"/>
      <c r="E20" s="1118"/>
      <c r="F20" s="1118"/>
      <c r="G20" s="1118"/>
      <c r="H20" s="1119"/>
    </row>
    <row r="21" spans="1:8" ht="15">
      <c r="A21" s="1120"/>
      <c r="G21" s="1073"/>
    </row>
    <row r="22" spans="1:8" ht="15.75" thickBot="1">
      <c r="A22" s="1071" t="s">
        <v>184</v>
      </c>
      <c r="G22" s="1073"/>
    </row>
    <row r="23" spans="1:8" ht="29.25" customHeight="1" thickBot="1">
      <c r="A23" s="1121" t="s">
        <v>185</v>
      </c>
      <c r="B23" s="1122"/>
      <c r="C23" s="1122"/>
      <c r="D23" s="1122"/>
      <c r="E23" s="1122"/>
      <c r="F23" s="1122"/>
      <c r="G23" s="1122"/>
      <c r="H23" s="1123"/>
    </row>
    <row r="24" spans="1:8" ht="15">
      <c r="A24" s="1124"/>
      <c r="G24" s="1073"/>
    </row>
    <row r="25" spans="1:8" ht="15.75" thickBot="1">
      <c r="A25" s="1071" t="s">
        <v>186</v>
      </c>
      <c r="G25" s="1073"/>
    </row>
    <row r="26" spans="1:8" ht="156" customHeight="1" thickBot="1">
      <c r="A26" s="1125" t="s">
        <v>187</v>
      </c>
      <c r="B26" s="1126"/>
      <c r="C26" s="1126"/>
      <c r="D26" s="1126"/>
      <c r="E26" s="1126"/>
      <c r="F26" s="1126"/>
      <c r="G26" s="1126"/>
      <c r="H26" s="1127"/>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election activeCell="A14" sqref="A14"/>
    </sheetView>
  </sheetViews>
  <sheetFormatPr defaultRowHeight="12.75"/>
  <cols>
    <col min="1" max="1" width="109.5703125" customWidth="1"/>
  </cols>
  <sheetData>
    <row r="1" spans="1:1" ht="19.5" thickTop="1" thickBot="1">
      <c r="A1" s="1128" t="s">
        <v>188</v>
      </c>
    </row>
    <row r="2" spans="1:1" ht="16.5" thickTop="1">
      <c r="A2" s="1129"/>
    </row>
    <row r="3" spans="1:1" ht="15">
      <c r="A3" s="1130"/>
    </row>
    <row r="4" spans="1:1" ht="43.5" customHeight="1">
      <c r="A4" s="1130" t="s">
        <v>189</v>
      </c>
    </row>
    <row r="5" spans="1:1" ht="30">
      <c r="A5" s="1130" t="s">
        <v>190</v>
      </c>
    </row>
    <row r="6" spans="1:1" ht="30">
      <c r="A6" s="1130" t="s">
        <v>191</v>
      </c>
    </row>
    <row r="7" spans="1:1" ht="30">
      <c r="A7" s="1130" t="s">
        <v>192</v>
      </c>
    </row>
    <row r="8" spans="1:1" ht="30">
      <c r="A8" s="1130" t="s">
        <v>193</v>
      </c>
    </row>
    <row r="9" spans="1:1" ht="30">
      <c r="A9" s="1130" t="s">
        <v>194</v>
      </c>
    </row>
    <row r="10" spans="1:1" ht="33" customHeight="1">
      <c r="A10" s="1130" t="s">
        <v>195</v>
      </c>
    </row>
    <row r="11" spans="1:1" ht="45">
      <c r="A11" s="1130" t="s">
        <v>196</v>
      </c>
    </row>
    <row r="12" spans="1:1" ht="30">
      <c r="A12" s="1131" t="s">
        <v>197</v>
      </c>
    </row>
    <row r="13" spans="1:1" ht="15.75">
      <c r="A13" s="112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2598465</v>
      </c>
      <c r="C3" s="23">
        <v>2598092</v>
      </c>
      <c r="D3" s="24" t="s">
        <v>15</v>
      </c>
      <c r="E3" s="23">
        <v>2598465</v>
      </c>
      <c r="F3" s="23">
        <v>2598092</v>
      </c>
      <c r="G3" s="24" t="s">
        <v>15</v>
      </c>
      <c r="H3" s="23">
        <v>2598465</v>
      </c>
      <c r="I3" s="23">
        <v>2598092</v>
      </c>
      <c r="J3" s="25" t="s">
        <v>15</v>
      </c>
      <c r="K3" s="26">
        <v>2598465</v>
      </c>
      <c r="L3" s="23">
        <v>2598092</v>
      </c>
      <c r="M3" s="24" t="s">
        <v>15</v>
      </c>
      <c r="N3" s="23">
        <v>2598465</v>
      </c>
      <c r="O3" s="23">
        <v>2598092</v>
      </c>
      <c r="P3" s="24" t="s">
        <v>15</v>
      </c>
      <c r="Q3" s="23">
        <v>2598465</v>
      </c>
      <c r="R3" s="23">
        <v>2598092</v>
      </c>
      <c r="S3" s="24" t="s">
        <v>15</v>
      </c>
      <c r="T3" s="23">
        <v>2598465</v>
      </c>
      <c r="U3" s="23">
        <v>2598092</v>
      </c>
      <c r="V3" s="27">
        <v>2598465</v>
      </c>
      <c r="W3" s="28">
        <v>2598092</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209379</v>
      </c>
      <c r="C6" s="46">
        <v>202400</v>
      </c>
      <c r="D6" s="47">
        <v>3.4481225296442687E-2</v>
      </c>
      <c r="E6" s="46">
        <v>136605</v>
      </c>
      <c r="F6" s="46">
        <v>131360</v>
      </c>
      <c r="G6" s="47">
        <v>3.9928440925700366E-2</v>
      </c>
      <c r="H6" s="46">
        <v>72774</v>
      </c>
      <c r="I6" s="46">
        <v>71040</v>
      </c>
      <c r="J6" s="48">
        <v>2.4408783783783784E-2</v>
      </c>
      <c r="K6" s="49">
        <v>0.67396580436387032</v>
      </c>
      <c r="L6" s="50">
        <v>0.66991639733967256</v>
      </c>
      <c r="M6" s="51">
        <v>0.4</v>
      </c>
      <c r="N6" s="46">
        <v>284915</v>
      </c>
      <c r="O6" s="46">
        <v>275891</v>
      </c>
      <c r="P6" s="47">
        <v>3.2708569688753894E-2</v>
      </c>
      <c r="Q6" s="46">
        <v>422744</v>
      </c>
      <c r="R6" s="46">
        <v>411829</v>
      </c>
      <c r="S6" s="47">
        <v>2.6503718776482471E-2</v>
      </c>
      <c r="T6" s="46">
        <v>538907</v>
      </c>
      <c r="U6" s="52">
        <v>514695</v>
      </c>
      <c r="V6" s="53">
        <v>2.5738350073312031</v>
      </c>
      <c r="W6" s="54">
        <v>2.5429594861660081</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198501</v>
      </c>
      <c r="C8" s="46">
        <v>191829</v>
      </c>
      <c r="D8" s="47">
        <v>3.4780976807469152E-2</v>
      </c>
      <c r="E8" s="46">
        <v>134347</v>
      </c>
      <c r="F8" s="46">
        <v>129366</v>
      </c>
      <c r="G8" s="47">
        <v>3.8503161572592488E-2</v>
      </c>
      <c r="H8" s="46">
        <v>64154</v>
      </c>
      <c r="I8" s="46">
        <v>62463</v>
      </c>
      <c r="J8" s="48">
        <v>2.7072026639770746E-2</v>
      </c>
      <c r="K8" s="49">
        <v>0.68950476579996112</v>
      </c>
      <c r="L8" s="50">
        <v>0.68910040800336092</v>
      </c>
      <c r="M8" s="51">
        <v>0</v>
      </c>
      <c r="N8" s="46">
        <v>276479</v>
      </c>
      <c r="O8" s="46">
        <v>267362</v>
      </c>
      <c r="P8" s="47">
        <v>3.4099834681069113E-2</v>
      </c>
      <c r="Q8" s="46">
        <v>400982</v>
      </c>
      <c r="R8" s="46">
        <v>387987</v>
      </c>
      <c r="S8" s="47">
        <v>3.349339024245658E-2</v>
      </c>
      <c r="T8" s="46">
        <v>517914</v>
      </c>
      <c r="U8" s="52">
        <v>493985</v>
      </c>
      <c r="V8" s="53">
        <v>2.6091253948342827</v>
      </c>
      <c r="W8" s="54">
        <v>2.5751320186207507</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118546</v>
      </c>
      <c r="C10" s="68">
        <v>111701</v>
      </c>
      <c r="D10" s="69">
        <v>6.1279666251868828E-2</v>
      </c>
      <c r="E10" s="68">
        <v>96557</v>
      </c>
      <c r="F10" s="68">
        <v>90761</v>
      </c>
      <c r="G10" s="69">
        <v>6.3860027985588527E-2</v>
      </c>
      <c r="H10" s="68">
        <v>21989</v>
      </c>
      <c r="I10" s="68">
        <v>20940</v>
      </c>
      <c r="J10" s="70">
        <v>5.0095510983763129E-2</v>
      </c>
      <c r="K10" s="71">
        <v>0.76867776906555751</v>
      </c>
      <c r="L10" s="72">
        <v>0.77034538394709318</v>
      </c>
      <c r="M10" s="73">
        <v>-0.2</v>
      </c>
      <c r="N10" s="68">
        <v>180381</v>
      </c>
      <c r="O10" s="68">
        <v>173793</v>
      </c>
      <c r="P10" s="69">
        <v>3.7907165420931796E-2</v>
      </c>
      <c r="Q10" s="68">
        <v>234664</v>
      </c>
      <c r="R10" s="68">
        <v>225604</v>
      </c>
      <c r="S10" s="69">
        <v>4.0158862431517173E-2</v>
      </c>
      <c r="T10" s="68">
        <v>313483</v>
      </c>
      <c r="U10" s="74">
        <v>291825</v>
      </c>
      <c r="V10" s="75">
        <v>2.6443996423329339</v>
      </c>
      <c r="W10" s="76">
        <v>2.6125549457927861</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79955</v>
      </c>
      <c r="C12" s="68">
        <v>80128</v>
      </c>
      <c r="D12" s="69">
        <v>-2.1590455271565494E-3</v>
      </c>
      <c r="E12" s="68">
        <v>37790</v>
      </c>
      <c r="F12" s="68">
        <v>38605</v>
      </c>
      <c r="G12" s="69">
        <v>-2.1111255018779952E-2</v>
      </c>
      <c r="H12" s="68">
        <v>42165</v>
      </c>
      <c r="I12" s="68">
        <v>41523</v>
      </c>
      <c r="J12" s="70">
        <v>1.5461310598945163E-2</v>
      </c>
      <c r="K12" s="71">
        <v>0.57779675080267923</v>
      </c>
      <c r="L12" s="72">
        <v>0.57622411212996438</v>
      </c>
      <c r="M12" s="73">
        <v>0.2</v>
      </c>
      <c r="N12" s="68">
        <v>96098</v>
      </c>
      <c r="O12" s="68">
        <v>93569</v>
      </c>
      <c r="P12" s="69">
        <v>2.7028182410841196E-2</v>
      </c>
      <c r="Q12" s="68">
        <v>166318</v>
      </c>
      <c r="R12" s="68">
        <v>162383</v>
      </c>
      <c r="S12" s="69">
        <v>2.4232832254607935E-2</v>
      </c>
      <c r="T12" s="68">
        <v>204431</v>
      </c>
      <c r="U12" s="74">
        <v>202160</v>
      </c>
      <c r="V12" s="75">
        <v>2.5568257144643862</v>
      </c>
      <c r="W12" s="76">
        <v>2.5229632587859423</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10878</v>
      </c>
      <c r="C14" s="46">
        <v>10571</v>
      </c>
      <c r="D14" s="47">
        <v>2.9041717907482736E-2</v>
      </c>
      <c r="E14" s="46">
        <v>2258</v>
      </c>
      <c r="F14" s="46">
        <v>1994</v>
      </c>
      <c r="G14" s="47">
        <v>0.13239719157472418</v>
      </c>
      <c r="H14" s="46">
        <v>8620</v>
      </c>
      <c r="I14" s="46">
        <v>8577</v>
      </c>
      <c r="J14" s="48">
        <v>5.0134079514981928E-3</v>
      </c>
      <c r="K14" s="49">
        <v>0.387648194099807</v>
      </c>
      <c r="L14" s="50">
        <v>0.35773005620333864</v>
      </c>
      <c r="M14" s="51">
        <v>3</v>
      </c>
      <c r="N14" s="46">
        <v>8436</v>
      </c>
      <c r="O14" s="46">
        <v>8529</v>
      </c>
      <c r="P14" s="47">
        <v>-1.0903974674639466E-2</v>
      </c>
      <c r="Q14" s="46">
        <v>21762</v>
      </c>
      <c r="R14" s="46">
        <v>23842</v>
      </c>
      <c r="S14" s="47">
        <v>-8.7241003271537623E-2</v>
      </c>
      <c r="T14" s="46">
        <v>20993</v>
      </c>
      <c r="U14" s="52">
        <v>20710</v>
      </c>
      <c r="V14" s="53">
        <v>1.9298584298584298</v>
      </c>
      <c r="W14" s="54">
        <v>1.9591334783842589</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190164</v>
      </c>
      <c r="C18" s="101">
        <v>184788</v>
      </c>
      <c r="D18" s="102">
        <v>2.9092798233651535E-2</v>
      </c>
      <c r="E18" s="101">
        <v>128208</v>
      </c>
      <c r="F18" s="101">
        <v>123956</v>
      </c>
      <c r="G18" s="102">
        <v>3.4302494433508662E-2</v>
      </c>
      <c r="H18" s="101">
        <v>61956</v>
      </c>
      <c r="I18" s="101">
        <v>60832</v>
      </c>
      <c r="J18" s="103">
        <v>1.8477117306680696E-2</v>
      </c>
      <c r="K18" s="104">
        <v>0.699623251786889</v>
      </c>
      <c r="L18" s="105">
        <v>0.70071910365891332</v>
      </c>
      <c r="M18" s="106">
        <v>-0.1</v>
      </c>
      <c r="N18" s="101">
        <v>269080</v>
      </c>
      <c r="O18" s="101">
        <v>260856</v>
      </c>
      <c r="P18" s="102">
        <v>3.15269727359156E-2</v>
      </c>
      <c r="Q18" s="101">
        <v>384607</v>
      </c>
      <c r="R18" s="101">
        <v>372269</v>
      </c>
      <c r="S18" s="102">
        <v>3.3142700574047258E-2</v>
      </c>
      <c r="T18" s="101">
        <v>503918</v>
      </c>
      <c r="U18" s="107">
        <v>481819</v>
      </c>
      <c r="V18" s="108">
        <v>2.6499127069266528</v>
      </c>
      <c r="W18" s="109">
        <v>2.6074149836569473</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112112</v>
      </c>
      <c r="C20" s="114">
        <v>106244</v>
      </c>
      <c r="D20" s="115">
        <v>5.5231354241180676E-2</v>
      </c>
      <c r="E20" s="114">
        <v>90999</v>
      </c>
      <c r="F20" s="114">
        <v>85946</v>
      </c>
      <c r="G20" s="115">
        <v>5.8792730319037534E-2</v>
      </c>
      <c r="H20" s="114">
        <v>21113</v>
      </c>
      <c r="I20" s="114">
        <v>20298</v>
      </c>
      <c r="J20" s="116">
        <v>4.015173908759484E-2</v>
      </c>
      <c r="K20" s="117">
        <v>0.78748974458378784</v>
      </c>
      <c r="L20" s="118">
        <v>0.78936603402681893</v>
      </c>
      <c r="M20" s="119">
        <v>-0.2</v>
      </c>
      <c r="N20" s="114">
        <v>174692</v>
      </c>
      <c r="O20" s="114">
        <v>168652</v>
      </c>
      <c r="P20" s="115">
        <v>3.5813390887745176E-2</v>
      </c>
      <c r="Q20" s="114">
        <v>221834</v>
      </c>
      <c r="R20" s="114">
        <v>213655</v>
      </c>
      <c r="S20" s="115">
        <v>3.8281341414897849E-2</v>
      </c>
      <c r="T20" s="114">
        <v>302779</v>
      </c>
      <c r="U20" s="120">
        <v>282209</v>
      </c>
      <c r="V20" s="121">
        <v>2.7006832453261023</v>
      </c>
      <c r="W20" s="122">
        <v>2.6562347050186363</v>
      </c>
    </row>
    <row r="21" spans="1:23">
      <c r="A21" s="113" t="s">
        <v>23</v>
      </c>
      <c r="B21" s="114">
        <v>78052</v>
      </c>
      <c r="C21" s="68">
        <v>78544</v>
      </c>
      <c r="D21" s="115">
        <v>-6.2640048889794258E-3</v>
      </c>
      <c r="E21" s="114">
        <v>37209</v>
      </c>
      <c r="F21" s="114">
        <v>38010</v>
      </c>
      <c r="G21" s="115">
        <v>-2.1073401736385163E-2</v>
      </c>
      <c r="H21" s="114">
        <v>40843</v>
      </c>
      <c r="I21" s="114">
        <v>40534</v>
      </c>
      <c r="J21" s="116">
        <v>7.6232298810874821E-3</v>
      </c>
      <c r="K21" s="117">
        <v>0.57987504070085338</v>
      </c>
      <c r="L21" s="118">
        <v>0.58131060309934812</v>
      </c>
      <c r="M21" s="119">
        <v>-0.1</v>
      </c>
      <c r="N21" s="114">
        <v>94388</v>
      </c>
      <c r="O21" s="114">
        <v>92204</v>
      </c>
      <c r="P21" s="115">
        <v>2.3686607956270877E-2</v>
      </c>
      <c r="Q21" s="114">
        <v>162773</v>
      </c>
      <c r="R21" s="114">
        <v>158614</v>
      </c>
      <c r="S21" s="115">
        <v>2.6220888446164905E-2</v>
      </c>
      <c r="T21" s="114">
        <v>201139</v>
      </c>
      <c r="U21" s="120">
        <v>199610</v>
      </c>
      <c r="V21" s="121">
        <v>2.5769871367806076</v>
      </c>
      <c r="W21" s="122">
        <v>2.5413780810755755</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8337</v>
      </c>
      <c r="C24" s="101">
        <v>7041</v>
      </c>
      <c r="D24" s="102">
        <v>0.18406476352790796</v>
      </c>
      <c r="E24" s="101">
        <v>6139</v>
      </c>
      <c r="F24" s="101">
        <v>5410</v>
      </c>
      <c r="G24" s="102">
        <v>0.13475046210720887</v>
      </c>
      <c r="H24" s="101">
        <v>2198</v>
      </c>
      <c r="I24" s="101">
        <v>1631</v>
      </c>
      <c r="J24" s="103">
        <v>0.34763948497854075</v>
      </c>
      <c r="K24" s="104">
        <v>0.45184732824427482</v>
      </c>
      <c r="L24" s="105">
        <v>0.41392034610001271</v>
      </c>
      <c r="M24" s="106">
        <v>3.8</v>
      </c>
      <c r="N24" s="101">
        <v>7399</v>
      </c>
      <c r="O24" s="101">
        <v>6506</v>
      </c>
      <c r="P24" s="102">
        <v>0.13725791577005841</v>
      </c>
      <c r="Q24" s="101">
        <v>16375</v>
      </c>
      <c r="R24" s="101">
        <v>15718</v>
      </c>
      <c r="S24" s="102">
        <v>4.179921109555923E-2</v>
      </c>
      <c r="T24" s="101">
        <v>13996</v>
      </c>
      <c r="U24" s="107">
        <v>12166</v>
      </c>
      <c r="V24" s="108">
        <v>1.6787813362120667</v>
      </c>
      <c r="W24" s="109">
        <v>1.7278795625621362</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6434</v>
      </c>
      <c r="C26" s="114">
        <v>5457</v>
      </c>
      <c r="D26" s="115">
        <v>0.179036100421477</v>
      </c>
      <c r="E26" s="114">
        <v>5558</v>
      </c>
      <c r="F26" s="114">
        <v>4815</v>
      </c>
      <c r="G26" s="115">
        <v>0.15430944963655244</v>
      </c>
      <c r="H26" s="114">
        <v>876</v>
      </c>
      <c r="I26" s="114">
        <v>642</v>
      </c>
      <c r="J26" s="116">
        <v>0.3644859813084112</v>
      </c>
      <c r="K26" s="117">
        <v>0.44341387373343727</v>
      </c>
      <c r="L26" s="118">
        <v>0.43024520880408401</v>
      </c>
      <c r="M26" s="119">
        <v>1.3</v>
      </c>
      <c r="N26" s="114">
        <v>5689</v>
      </c>
      <c r="O26" s="114">
        <v>5141</v>
      </c>
      <c r="P26" s="115">
        <v>0.10659404785061272</v>
      </c>
      <c r="Q26" s="114">
        <v>12830</v>
      </c>
      <c r="R26" s="114">
        <v>11949</v>
      </c>
      <c r="S26" s="115">
        <v>7.3730019248472681E-2</v>
      </c>
      <c r="T26" s="114">
        <v>10704</v>
      </c>
      <c r="U26" s="120">
        <v>9616</v>
      </c>
      <c r="V26" s="121">
        <v>1.6636617967050047</v>
      </c>
      <c r="W26" s="122">
        <v>1.7621403701667584</v>
      </c>
    </row>
    <row r="27" spans="1:23">
      <c r="A27" s="113" t="s">
        <v>23</v>
      </c>
      <c r="B27" s="114">
        <v>1903</v>
      </c>
      <c r="C27" s="114">
        <v>1584</v>
      </c>
      <c r="D27" s="115">
        <v>0.2013888888888889</v>
      </c>
      <c r="E27" s="114">
        <v>581</v>
      </c>
      <c r="F27" s="114">
        <v>595</v>
      </c>
      <c r="G27" s="115">
        <v>-2.3529411764705882E-2</v>
      </c>
      <c r="H27" s="114">
        <v>1322</v>
      </c>
      <c r="I27" s="114">
        <v>989</v>
      </c>
      <c r="J27" s="116">
        <v>0.33670374115267948</v>
      </c>
      <c r="K27" s="117">
        <v>0.4823695345557123</v>
      </c>
      <c r="L27" s="118">
        <v>0.36216503051207216</v>
      </c>
      <c r="M27" s="119">
        <v>12</v>
      </c>
      <c r="N27" s="114">
        <v>1710</v>
      </c>
      <c r="O27" s="114">
        <v>1365</v>
      </c>
      <c r="P27" s="115">
        <v>0.25274725274725274</v>
      </c>
      <c r="Q27" s="114">
        <v>3545</v>
      </c>
      <c r="R27" s="114">
        <v>3769</v>
      </c>
      <c r="S27" s="115">
        <v>-5.9432210135314405E-2</v>
      </c>
      <c r="T27" s="114">
        <v>3292</v>
      </c>
      <c r="U27" s="120">
        <v>2550</v>
      </c>
      <c r="V27" s="121">
        <v>1.7299001576458224</v>
      </c>
      <c r="W27" s="122">
        <v>1.6098484848484849</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MAY 2014 VS 2013</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2014</v>
      </c>
      <c r="C3" s="166">
        <v>2013</v>
      </c>
      <c r="D3" s="167"/>
      <c r="E3" s="168">
        <v>2014</v>
      </c>
      <c r="F3" s="166">
        <v>2013</v>
      </c>
      <c r="G3" s="169"/>
      <c r="H3" s="166">
        <v>2014</v>
      </c>
      <c r="I3" s="166">
        <v>2013</v>
      </c>
      <c r="J3" s="170"/>
      <c r="K3" s="166">
        <v>2014</v>
      </c>
      <c r="L3" s="166">
        <v>2013</v>
      </c>
      <c r="M3" s="171"/>
      <c r="N3" s="166">
        <v>2014</v>
      </c>
      <c r="O3" s="166">
        <v>2013</v>
      </c>
      <c r="P3" s="172"/>
      <c r="Q3" s="168">
        <v>2014</v>
      </c>
      <c r="R3" s="166">
        <v>2013</v>
      </c>
      <c r="S3" s="169"/>
      <c r="T3" s="166">
        <v>2014</v>
      </c>
      <c r="U3" s="173">
        <v>2013</v>
      </c>
      <c r="V3" s="166">
        <v>2014</v>
      </c>
      <c r="W3" s="174">
        <v>2013</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2218106</v>
      </c>
      <c r="C6" s="195">
        <v>2199890</v>
      </c>
      <c r="D6" s="196">
        <v>8.2804140207010345E-3</v>
      </c>
      <c r="E6" s="197">
        <v>1491667</v>
      </c>
      <c r="F6" s="195">
        <v>1455509</v>
      </c>
      <c r="G6" s="198">
        <v>2.4842168615927487E-2</v>
      </c>
      <c r="H6" s="195">
        <v>726439</v>
      </c>
      <c r="I6" s="195">
        <v>744381</v>
      </c>
      <c r="J6" s="196">
        <v>-2.410324820219753E-2</v>
      </c>
      <c r="K6" s="199">
        <v>0.69199999999999995</v>
      </c>
      <c r="L6" s="196">
        <v>0.69399999999999995</v>
      </c>
      <c r="M6" s="200">
        <v>-0.2</v>
      </c>
      <c r="N6" s="195">
        <v>3066810</v>
      </c>
      <c r="O6" s="195">
        <v>3075640</v>
      </c>
      <c r="P6" s="196">
        <v>-2.8709471849761351E-3</v>
      </c>
      <c r="Q6" s="197">
        <v>4432065</v>
      </c>
      <c r="R6" s="195">
        <v>4429589</v>
      </c>
      <c r="S6" s="198">
        <v>5.5896833769453549E-4</v>
      </c>
      <c r="T6" s="195">
        <v>5865377</v>
      </c>
      <c r="U6" s="201">
        <v>5802109</v>
      </c>
      <c r="V6" s="202">
        <v>2.6443177197122227</v>
      </c>
      <c r="W6" s="203">
        <v>2.6374541454345444</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2104968</v>
      </c>
      <c r="C8" s="195">
        <v>2079496</v>
      </c>
      <c r="D8" s="196">
        <v>1.2249121902614865E-2</v>
      </c>
      <c r="E8" s="197">
        <v>1466611</v>
      </c>
      <c r="F8" s="195">
        <v>1431481</v>
      </c>
      <c r="G8" s="198">
        <v>2.4541017310044631E-2</v>
      </c>
      <c r="H8" s="195">
        <v>638357</v>
      </c>
      <c r="I8" s="195">
        <v>648015</v>
      </c>
      <c r="J8" s="196">
        <v>-1.4903975988210149E-2</v>
      </c>
      <c r="K8" s="199">
        <v>0.70899999999999996</v>
      </c>
      <c r="L8" s="196">
        <v>0.71299999999999997</v>
      </c>
      <c r="M8" s="200">
        <v>-0.4</v>
      </c>
      <c r="N8" s="195">
        <v>2973152</v>
      </c>
      <c r="O8" s="195">
        <v>2976957</v>
      </c>
      <c r="P8" s="196">
        <v>-1.2781508097026596E-3</v>
      </c>
      <c r="Q8" s="197">
        <v>4192843</v>
      </c>
      <c r="R8" s="195">
        <v>4173284</v>
      </c>
      <c r="S8" s="198">
        <v>4.6867167439359507E-3</v>
      </c>
      <c r="T8" s="195">
        <v>5637104</v>
      </c>
      <c r="U8" s="201">
        <v>5556303</v>
      </c>
      <c r="V8" s="202">
        <v>2.6779998555797522</v>
      </c>
      <c r="W8" s="208">
        <v>2.6719469525308055</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1271717</v>
      </c>
      <c r="C10" s="220">
        <v>1242219</v>
      </c>
      <c r="D10" s="221">
        <v>2.3746215441882632E-2</v>
      </c>
      <c r="E10" s="222">
        <v>1047452</v>
      </c>
      <c r="F10" s="220">
        <v>1023390</v>
      </c>
      <c r="G10" s="223">
        <v>2.3512053078494025E-2</v>
      </c>
      <c r="H10" s="220">
        <v>224265</v>
      </c>
      <c r="I10" s="220">
        <v>218829</v>
      </c>
      <c r="J10" s="221">
        <v>2.4841314451009691E-2</v>
      </c>
      <c r="K10" s="224">
        <v>0.78700000000000003</v>
      </c>
      <c r="L10" s="221">
        <v>0.79200000000000004</v>
      </c>
      <c r="M10" s="225">
        <v>-0.5</v>
      </c>
      <c r="N10" s="220">
        <v>1917355</v>
      </c>
      <c r="O10" s="220">
        <v>1912370</v>
      </c>
      <c r="P10" s="221">
        <v>2.6067131360563069E-3</v>
      </c>
      <c r="Q10" s="222">
        <v>2436788</v>
      </c>
      <c r="R10" s="220">
        <v>2413138</v>
      </c>
      <c r="S10" s="223">
        <v>9.800517003171803E-3</v>
      </c>
      <c r="T10" s="220">
        <v>3348608</v>
      </c>
      <c r="U10" s="226">
        <v>3274131</v>
      </c>
      <c r="V10" s="227">
        <v>2.63313929121023</v>
      </c>
      <c r="W10" s="228">
        <v>2.6357115774271684</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833251</v>
      </c>
      <c r="C12" s="220">
        <v>837277</v>
      </c>
      <c r="D12" s="221">
        <v>-4.8084445171669588E-3</v>
      </c>
      <c r="E12" s="222">
        <v>419159</v>
      </c>
      <c r="F12" s="220">
        <v>408091</v>
      </c>
      <c r="G12" s="223">
        <v>2.7121401844196515E-2</v>
      </c>
      <c r="H12" s="220">
        <v>414092</v>
      </c>
      <c r="I12" s="220">
        <v>429186</v>
      </c>
      <c r="J12" s="221">
        <v>-3.5168901129114187E-2</v>
      </c>
      <c r="K12" s="224">
        <v>0.60099999999999998</v>
      </c>
      <c r="L12" s="221">
        <v>0.60499999999999998</v>
      </c>
      <c r="M12" s="225">
        <v>-0.4</v>
      </c>
      <c r="N12" s="220">
        <v>1055797</v>
      </c>
      <c r="O12" s="220">
        <v>1064587</v>
      </c>
      <c r="P12" s="221">
        <v>-8.2567230296819328E-3</v>
      </c>
      <c r="Q12" s="222">
        <v>1756055</v>
      </c>
      <c r="R12" s="220">
        <v>1760146</v>
      </c>
      <c r="S12" s="223">
        <v>-2.3242390119910506E-3</v>
      </c>
      <c r="T12" s="220">
        <v>2288496</v>
      </c>
      <c r="U12" s="226">
        <v>2282172</v>
      </c>
      <c r="V12" s="227">
        <v>2.7464665508952284</v>
      </c>
      <c r="W12" s="228">
        <v>2.7257072629488208</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113138</v>
      </c>
      <c r="C14" s="195">
        <v>120394</v>
      </c>
      <c r="D14" s="196">
        <v>-6.0268784158679006E-2</v>
      </c>
      <c r="E14" s="197">
        <v>25056</v>
      </c>
      <c r="F14" s="195">
        <v>24028</v>
      </c>
      <c r="G14" s="198">
        <v>4.2783419344098551E-2</v>
      </c>
      <c r="H14" s="195">
        <v>88082</v>
      </c>
      <c r="I14" s="195">
        <v>96366</v>
      </c>
      <c r="J14" s="196">
        <v>-8.5963929186642599E-2</v>
      </c>
      <c r="K14" s="199">
        <v>0.39200000000000002</v>
      </c>
      <c r="L14" s="196">
        <v>0.38500000000000001</v>
      </c>
      <c r="M14" s="200">
        <v>0.70000000000000007</v>
      </c>
      <c r="N14" s="195">
        <v>93658</v>
      </c>
      <c r="O14" s="195">
        <v>98683</v>
      </c>
      <c r="P14" s="196">
        <v>-5.092062462632875E-2</v>
      </c>
      <c r="Q14" s="197">
        <v>239222</v>
      </c>
      <c r="R14" s="195">
        <v>256305</v>
      </c>
      <c r="S14" s="198">
        <v>-6.665106026023683E-2</v>
      </c>
      <c r="T14" s="195">
        <v>228273</v>
      </c>
      <c r="U14" s="201">
        <v>245806</v>
      </c>
      <c r="V14" s="202">
        <v>2.0176510102706429</v>
      </c>
      <c r="W14" s="208">
        <v>2.0416798179311262</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2010819</v>
      </c>
      <c r="C18" s="252">
        <v>1980898</v>
      </c>
      <c r="D18" s="253">
        <v>1.5104765616402258E-2</v>
      </c>
      <c r="E18" s="254">
        <v>1395628</v>
      </c>
      <c r="F18" s="252">
        <v>1354109</v>
      </c>
      <c r="G18" s="255">
        <v>3.0661490323157146E-2</v>
      </c>
      <c r="H18" s="252">
        <v>615191</v>
      </c>
      <c r="I18" s="252">
        <v>626789</v>
      </c>
      <c r="J18" s="253">
        <v>-1.8503834623772912E-2</v>
      </c>
      <c r="K18" s="256">
        <v>0.71899999999999997</v>
      </c>
      <c r="L18" s="253">
        <v>0.72299999999999998</v>
      </c>
      <c r="M18" s="257">
        <v>-0.4</v>
      </c>
      <c r="N18" s="252">
        <v>2891286</v>
      </c>
      <c r="O18" s="252">
        <v>2893532</v>
      </c>
      <c r="P18" s="253">
        <v>-7.7621398346380821E-4</v>
      </c>
      <c r="Q18" s="254">
        <v>4020266</v>
      </c>
      <c r="R18" s="252">
        <v>4003186</v>
      </c>
      <c r="S18" s="255">
        <v>4.266601651784354E-3</v>
      </c>
      <c r="T18" s="252">
        <v>5482058</v>
      </c>
      <c r="U18" s="258">
        <v>5397317</v>
      </c>
      <c r="V18" s="259">
        <v>2.7262811819462618</v>
      </c>
      <c r="W18" s="260">
        <v>2.7246819371820257</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1196464</v>
      </c>
      <c r="C20" s="264">
        <v>1162910</v>
      </c>
      <c r="D20" s="265">
        <v>2.8853479632989655E-2</v>
      </c>
      <c r="E20" s="222">
        <v>981508</v>
      </c>
      <c r="F20" s="220">
        <v>952483</v>
      </c>
      <c r="G20" s="266">
        <v>3.0472984819676571E-2</v>
      </c>
      <c r="H20" s="220">
        <v>214956</v>
      </c>
      <c r="I20" s="220">
        <v>210427</v>
      </c>
      <c r="J20" s="265">
        <v>2.1522903429692958E-2</v>
      </c>
      <c r="K20" s="267">
        <v>0.80400000000000005</v>
      </c>
      <c r="L20" s="265">
        <v>0.80800000000000005</v>
      </c>
      <c r="M20" s="268">
        <v>-0.4</v>
      </c>
      <c r="N20" s="220">
        <v>1850894</v>
      </c>
      <c r="O20" s="220">
        <v>1845116</v>
      </c>
      <c r="P20" s="265">
        <v>3.1315104307805038E-3</v>
      </c>
      <c r="Q20" s="222">
        <v>2302994</v>
      </c>
      <c r="R20" s="220">
        <v>2283522</v>
      </c>
      <c r="S20" s="266">
        <v>8.5271786302036946E-3</v>
      </c>
      <c r="T20" s="220">
        <v>3223118</v>
      </c>
      <c r="U20" s="226">
        <v>3146675</v>
      </c>
      <c r="V20" s="269">
        <v>2.6938696024284892</v>
      </c>
      <c r="W20" s="270">
        <v>2.7058628784686691</v>
      </c>
    </row>
    <row r="21" spans="1:23" ht="15" customHeight="1">
      <c r="A21" s="263" t="s">
        <v>23</v>
      </c>
      <c r="B21" s="264">
        <v>814355</v>
      </c>
      <c r="C21" s="220">
        <v>817988</v>
      </c>
      <c r="D21" s="265">
        <v>-4.4413854481972839E-3</v>
      </c>
      <c r="E21" s="222">
        <v>414120</v>
      </c>
      <c r="F21" s="220">
        <v>401626</v>
      </c>
      <c r="G21" s="266">
        <v>3.1108543769576672E-2</v>
      </c>
      <c r="H21" s="220">
        <v>400235</v>
      </c>
      <c r="I21" s="220">
        <v>416362</v>
      </c>
      <c r="J21" s="265">
        <v>-3.8733121658556739E-2</v>
      </c>
      <c r="K21" s="267">
        <v>0.60599999999999998</v>
      </c>
      <c r="L21" s="265">
        <v>0.61</v>
      </c>
      <c r="M21" s="268">
        <v>-0.4</v>
      </c>
      <c r="N21" s="220">
        <v>1040392</v>
      </c>
      <c r="O21" s="220">
        <v>1048416</v>
      </c>
      <c r="P21" s="265">
        <v>-7.6534505387174561E-3</v>
      </c>
      <c r="Q21" s="222">
        <v>1717272</v>
      </c>
      <c r="R21" s="220">
        <v>1719664</v>
      </c>
      <c r="S21" s="266">
        <v>-1.3909693986732291E-3</v>
      </c>
      <c r="T21" s="220">
        <v>2258940</v>
      </c>
      <c r="U21" s="226">
        <v>2250642</v>
      </c>
      <c r="V21" s="269">
        <v>2.773900817211167</v>
      </c>
      <c r="W21" s="270">
        <v>2.751436451390485</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94149</v>
      </c>
      <c r="C24" s="252">
        <v>98598</v>
      </c>
      <c r="D24" s="253">
        <v>-4.5122619120063288E-2</v>
      </c>
      <c r="E24" s="254">
        <v>70983</v>
      </c>
      <c r="F24" s="252">
        <v>77372</v>
      </c>
      <c r="G24" s="255">
        <v>-8.2575091764462594E-2</v>
      </c>
      <c r="H24" s="252">
        <v>23166</v>
      </c>
      <c r="I24" s="252">
        <v>21226</v>
      </c>
      <c r="J24" s="253">
        <v>9.1397342881371899E-2</v>
      </c>
      <c r="K24" s="256">
        <v>0.47399999999999998</v>
      </c>
      <c r="L24" s="253">
        <v>0.49</v>
      </c>
      <c r="M24" s="257">
        <v>-1.6</v>
      </c>
      <c r="N24" s="252">
        <v>81866</v>
      </c>
      <c r="O24" s="252">
        <v>83425</v>
      </c>
      <c r="P24" s="253">
        <v>-1.8687443811807012E-2</v>
      </c>
      <c r="Q24" s="254">
        <v>172577</v>
      </c>
      <c r="R24" s="252">
        <v>170098</v>
      </c>
      <c r="S24" s="255">
        <v>1.4573951486789968E-2</v>
      </c>
      <c r="T24" s="252">
        <v>155046</v>
      </c>
      <c r="U24" s="258">
        <v>158986</v>
      </c>
      <c r="V24" s="259">
        <v>1.6468151547015901</v>
      </c>
      <c r="W24" s="260">
        <v>1.6124667843161118</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75253</v>
      </c>
      <c r="C26" s="264">
        <v>79309</v>
      </c>
      <c r="D26" s="265">
        <v>-5.1141736751188389E-2</v>
      </c>
      <c r="E26" s="222">
        <v>65944</v>
      </c>
      <c r="F26" s="220">
        <v>70907</v>
      </c>
      <c r="G26" s="266">
        <v>-6.9993089539819767E-2</v>
      </c>
      <c r="H26" s="220">
        <v>9309</v>
      </c>
      <c r="I26" s="220">
        <v>8402</v>
      </c>
      <c r="J26" s="265">
        <v>0.1079504879790526</v>
      </c>
      <c r="K26" s="267">
        <v>0.497</v>
      </c>
      <c r="L26" s="265">
        <v>0.51900000000000002</v>
      </c>
      <c r="M26" s="268">
        <v>-2.1999999999999997</v>
      </c>
      <c r="N26" s="220">
        <v>66461</v>
      </c>
      <c r="O26" s="220">
        <v>67254</v>
      </c>
      <c r="P26" s="265">
        <v>-1.1791120230766942E-2</v>
      </c>
      <c r="Q26" s="222">
        <v>133794</v>
      </c>
      <c r="R26" s="220">
        <v>129616</v>
      </c>
      <c r="S26" s="266">
        <v>3.2233674854956179E-2</v>
      </c>
      <c r="T26" s="220">
        <v>125490</v>
      </c>
      <c r="U26" s="226">
        <v>127456</v>
      </c>
      <c r="V26" s="269">
        <v>1.6675747146293172</v>
      </c>
      <c r="W26" s="270">
        <v>1.6070811635501645</v>
      </c>
    </row>
    <row r="27" spans="1:23" ht="15" customHeight="1">
      <c r="A27" s="263" t="s">
        <v>23</v>
      </c>
      <c r="B27" s="264">
        <v>18896</v>
      </c>
      <c r="C27" s="264">
        <v>19289</v>
      </c>
      <c r="D27" s="265">
        <v>-2.0374306599616362E-2</v>
      </c>
      <c r="E27" s="222">
        <v>5039</v>
      </c>
      <c r="F27" s="220">
        <v>6465</v>
      </c>
      <c r="G27" s="266">
        <v>-0.22057231245166281</v>
      </c>
      <c r="H27" s="220">
        <v>13857</v>
      </c>
      <c r="I27" s="220">
        <v>12824</v>
      </c>
      <c r="J27" s="265">
        <v>8.055208983156581E-2</v>
      </c>
      <c r="K27" s="267">
        <v>0.39700000000000002</v>
      </c>
      <c r="L27" s="265">
        <v>0.39900000000000002</v>
      </c>
      <c r="M27" s="268">
        <v>-0.2</v>
      </c>
      <c r="N27" s="220">
        <v>15405</v>
      </c>
      <c r="O27" s="220">
        <v>16171</v>
      </c>
      <c r="P27" s="265">
        <v>-4.7368746521550924E-2</v>
      </c>
      <c r="Q27" s="222">
        <v>38783</v>
      </c>
      <c r="R27" s="220">
        <v>40482</v>
      </c>
      <c r="S27" s="266">
        <v>-4.1969270292969714E-2</v>
      </c>
      <c r="T27" s="220">
        <v>29556</v>
      </c>
      <c r="U27" s="226">
        <v>31530</v>
      </c>
      <c r="V27" s="269">
        <v>1.5641405588484336</v>
      </c>
      <c r="W27" s="270">
        <v>1.634610399709679</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2013-2014 AS OF MAY 2014</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2014</v>
      </c>
      <c r="C3" s="166">
        <v>2013</v>
      </c>
      <c r="D3" s="315"/>
      <c r="E3" s="166">
        <v>2014</v>
      </c>
      <c r="F3" s="166">
        <v>2013</v>
      </c>
      <c r="G3" s="172"/>
      <c r="H3" s="168">
        <v>2014</v>
      </c>
      <c r="I3" s="166">
        <v>2013</v>
      </c>
      <c r="J3" s="316"/>
      <c r="K3" s="317">
        <v>2014</v>
      </c>
      <c r="L3" s="166">
        <v>2013</v>
      </c>
      <c r="M3" s="171"/>
      <c r="N3" s="166">
        <v>2014</v>
      </c>
      <c r="O3" s="166">
        <v>2013</v>
      </c>
      <c r="P3" s="172"/>
      <c r="Q3" s="168">
        <v>2014</v>
      </c>
      <c r="R3" s="166">
        <v>2013</v>
      </c>
      <c r="S3" s="315"/>
      <c r="T3" s="166">
        <v>2014</v>
      </c>
      <c r="U3" s="173">
        <v>2013</v>
      </c>
      <c r="V3" s="166">
        <v>2014</v>
      </c>
      <c r="W3" s="318">
        <v>2013</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1037122</v>
      </c>
      <c r="C6" s="195">
        <v>1001050</v>
      </c>
      <c r="D6" s="198">
        <v>3.6034164127665948E-2</v>
      </c>
      <c r="E6" s="195">
        <v>766745</v>
      </c>
      <c r="F6" s="195">
        <v>733137</v>
      </c>
      <c r="G6" s="196">
        <v>4.5841363892423929E-2</v>
      </c>
      <c r="H6" s="197">
        <v>270377</v>
      </c>
      <c r="I6" s="195">
        <v>267913</v>
      </c>
      <c r="J6" s="196">
        <v>9.1970154490450262E-3</v>
      </c>
      <c r="K6" s="199">
        <v>0.71684537100999568</v>
      </c>
      <c r="L6" s="196">
        <v>0.71979447732343482</v>
      </c>
      <c r="M6" s="200">
        <v>-0.3</v>
      </c>
      <c r="N6" s="195">
        <v>1464209</v>
      </c>
      <c r="O6" s="195">
        <v>1448536</v>
      </c>
      <c r="P6" s="196">
        <v>1.081988987501864E-2</v>
      </c>
      <c r="Q6" s="197">
        <v>2042573</v>
      </c>
      <c r="R6" s="195">
        <v>2012430</v>
      </c>
      <c r="S6" s="198">
        <v>1.4978409186903395E-2</v>
      </c>
      <c r="T6" s="195">
        <v>2764946</v>
      </c>
      <c r="U6" s="201">
        <v>2673769</v>
      </c>
      <c r="V6" s="202">
        <v>2.6659795086788245</v>
      </c>
      <c r="W6" s="328">
        <v>2.6709644872883471</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987395</v>
      </c>
      <c r="C8" s="195">
        <v>951329</v>
      </c>
      <c r="D8" s="198">
        <v>3.7911174788112206E-2</v>
      </c>
      <c r="E8" s="195">
        <v>753220</v>
      </c>
      <c r="F8" s="195">
        <v>720818</v>
      </c>
      <c r="G8" s="196">
        <v>4.4951707643260848E-2</v>
      </c>
      <c r="H8" s="197">
        <v>234175</v>
      </c>
      <c r="I8" s="195">
        <v>230511</v>
      </c>
      <c r="J8" s="196">
        <v>1.5895119972582653E-2</v>
      </c>
      <c r="K8" s="199">
        <v>0.73375595931553594</v>
      </c>
      <c r="L8" s="196">
        <v>0.74057587937631786</v>
      </c>
      <c r="M8" s="200">
        <v>-0.70000000000000007</v>
      </c>
      <c r="N8" s="195">
        <v>1420892</v>
      </c>
      <c r="O8" s="195">
        <v>1404534</v>
      </c>
      <c r="P8" s="196">
        <v>1.1646567473624704E-2</v>
      </c>
      <c r="Q8" s="197">
        <v>1936464</v>
      </c>
      <c r="R8" s="195">
        <v>1896543</v>
      </c>
      <c r="S8" s="198">
        <v>2.1049351372470857E-2</v>
      </c>
      <c r="T8" s="195">
        <v>2664499</v>
      </c>
      <c r="U8" s="201">
        <v>2572203</v>
      </c>
      <c r="V8" s="202">
        <v>2.6985137660206906</v>
      </c>
      <c r="W8" s="328">
        <v>2.7037996318833968</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620966</v>
      </c>
      <c r="C10" s="220">
        <v>588245</v>
      </c>
      <c r="D10" s="223">
        <v>5.5624782191093847E-2</v>
      </c>
      <c r="E10" s="220">
        <v>530895</v>
      </c>
      <c r="F10" s="220">
        <v>501542</v>
      </c>
      <c r="G10" s="221">
        <v>5.8525507335377695E-2</v>
      </c>
      <c r="H10" s="222">
        <v>90071</v>
      </c>
      <c r="I10" s="220">
        <v>86703</v>
      </c>
      <c r="J10" s="221">
        <v>3.8845253336101407E-2</v>
      </c>
      <c r="K10" s="224">
        <v>0.804702270297598</v>
      </c>
      <c r="L10" s="221">
        <v>0.81284632199684814</v>
      </c>
      <c r="M10" s="225">
        <v>-0.8</v>
      </c>
      <c r="N10" s="220">
        <v>916815</v>
      </c>
      <c r="O10" s="220">
        <v>895412</v>
      </c>
      <c r="P10" s="221">
        <v>2.3902963105252108E-2</v>
      </c>
      <c r="Q10" s="222">
        <v>1139322</v>
      </c>
      <c r="R10" s="220">
        <v>1101576</v>
      </c>
      <c r="S10" s="223">
        <v>3.4265452406370508E-2</v>
      </c>
      <c r="T10" s="220">
        <v>1604738</v>
      </c>
      <c r="U10" s="226">
        <v>1526143</v>
      </c>
      <c r="V10" s="227">
        <v>2.5842606519519586</v>
      </c>
      <c r="W10" s="337">
        <v>2.5944002923951754</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366429</v>
      </c>
      <c r="C12" s="220">
        <v>363084</v>
      </c>
      <c r="D12" s="223">
        <v>9.2127441583765741E-3</v>
      </c>
      <c r="E12" s="220">
        <v>222325</v>
      </c>
      <c r="F12" s="220">
        <v>219276</v>
      </c>
      <c r="G12" s="221">
        <v>1.3904850508035535E-2</v>
      </c>
      <c r="H12" s="222">
        <v>144104</v>
      </c>
      <c r="I12" s="220">
        <v>143808</v>
      </c>
      <c r="J12" s="221">
        <v>2.0582999554962173E-3</v>
      </c>
      <c r="K12" s="224">
        <v>0.65554778408659764</v>
      </c>
      <c r="L12" s="221">
        <v>0.67416566739777561</v>
      </c>
      <c r="M12" s="225">
        <v>-1.9</v>
      </c>
      <c r="N12" s="220">
        <v>504077</v>
      </c>
      <c r="O12" s="220">
        <v>509122</v>
      </c>
      <c r="P12" s="221">
        <v>-9.9092162585784939E-3</v>
      </c>
      <c r="Q12" s="222">
        <v>797142</v>
      </c>
      <c r="R12" s="220">
        <v>794967</v>
      </c>
      <c r="S12" s="223">
        <v>2.7359626248636736E-3</v>
      </c>
      <c r="T12" s="220">
        <v>1059761</v>
      </c>
      <c r="U12" s="226">
        <v>1046060</v>
      </c>
      <c r="V12" s="227">
        <v>2.8921319000406629</v>
      </c>
      <c r="W12" s="337">
        <v>2.8810413017373389</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49727</v>
      </c>
      <c r="C14" s="195">
        <v>49721</v>
      </c>
      <c r="D14" s="198">
        <v>1.2067335733392329E-4</v>
      </c>
      <c r="E14" s="195">
        <v>13525</v>
      </c>
      <c r="F14" s="195">
        <v>12319</v>
      </c>
      <c r="G14" s="196">
        <v>9.7897556619855511E-2</v>
      </c>
      <c r="H14" s="197">
        <v>36202</v>
      </c>
      <c r="I14" s="195">
        <v>37402</v>
      </c>
      <c r="J14" s="196">
        <v>-3.2083845783647931E-2</v>
      </c>
      <c r="K14" s="199">
        <v>0.40823115852566699</v>
      </c>
      <c r="L14" s="196">
        <v>0.37969746390880771</v>
      </c>
      <c r="M14" s="200">
        <v>2.9000000000000004</v>
      </c>
      <c r="N14" s="195">
        <v>43317</v>
      </c>
      <c r="O14" s="195">
        <v>44002</v>
      </c>
      <c r="P14" s="196">
        <v>-1.5567474205717921E-2</v>
      </c>
      <c r="Q14" s="197">
        <v>106109</v>
      </c>
      <c r="R14" s="195">
        <v>115887</v>
      </c>
      <c r="S14" s="198">
        <v>-8.4375296625160717E-2</v>
      </c>
      <c r="T14" s="195">
        <v>100447</v>
      </c>
      <c r="U14" s="201">
        <v>101566</v>
      </c>
      <c r="V14" s="202">
        <v>2.0199690309087619</v>
      </c>
      <c r="W14" s="328">
        <v>2.0427183684962089</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937204</v>
      </c>
      <c r="C18" s="252">
        <v>902528</v>
      </c>
      <c r="D18" s="255">
        <v>3.8420968656928095E-2</v>
      </c>
      <c r="E18" s="252">
        <v>714401</v>
      </c>
      <c r="F18" s="252">
        <v>681510</v>
      </c>
      <c r="G18" s="253">
        <v>4.8261947733708968E-2</v>
      </c>
      <c r="H18" s="254">
        <v>222803</v>
      </c>
      <c r="I18" s="252">
        <v>221018</v>
      </c>
      <c r="J18" s="253">
        <v>8.0762652815607773E-3</v>
      </c>
      <c r="K18" s="256">
        <v>0.74290965368394302</v>
      </c>
      <c r="L18" s="253">
        <v>0.74937241597186932</v>
      </c>
      <c r="M18" s="257">
        <v>-0.6</v>
      </c>
      <c r="N18" s="252">
        <v>1379607</v>
      </c>
      <c r="O18" s="252">
        <v>1363914</v>
      </c>
      <c r="P18" s="253">
        <v>1.1505857407431846E-2</v>
      </c>
      <c r="Q18" s="254">
        <v>1857032</v>
      </c>
      <c r="R18" s="252">
        <v>1820075</v>
      </c>
      <c r="S18" s="255">
        <v>2.0305207202999876E-2</v>
      </c>
      <c r="T18" s="252">
        <v>2586002</v>
      </c>
      <c r="U18" s="258">
        <v>2494448</v>
      </c>
      <c r="V18" s="259">
        <v>2.7592733278987285</v>
      </c>
      <c r="W18" s="352">
        <v>2.7638455538221529</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580246</v>
      </c>
      <c r="C20" s="264">
        <v>549264</v>
      </c>
      <c r="D20" s="266">
        <v>5.6406391097905559E-2</v>
      </c>
      <c r="E20" s="220">
        <v>494712</v>
      </c>
      <c r="F20" s="220">
        <v>466300</v>
      </c>
      <c r="G20" s="265">
        <v>6.0930731288869826E-2</v>
      </c>
      <c r="H20" s="222">
        <v>85534</v>
      </c>
      <c r="I20" s="220">
        <v>82964</v>
      </c>
      <c r="J20" s="265">
        <v>3.0977291355286631E-2</v>
      </c>
      <c r="K20" s="267">
        <v>0.81996161513555876</v>
      </c>
      <c r="L20" s="265">
        <v>0.82695304637856182</v>
      </c>
      <c r="M20" s="268">
        <v>-0.70000000000000007</v>
      </c>
      <c r="N20" s="220">
        <v>883088</v>
      </c>
      <c r="O20" s="220">
        <v>862818</v>
      </c>
      <c r="P20" s="265">
        <v>2.3492787586721648E-2</v>
      </c>
      <c r="Q20" s="222">
        <v>1076987</v>
      </c>
      <c r="R20" s="220">
        <v>1043370</v>
      </c>
      <c r="S20" s="266">
        <v>3.2219634453741243E-2</v>
      </c>
      <c r="T20" s="220">
        <v>1541063</v>
      </c>
      <c r="U20" s="226">
        <v>1464591</v>
      </c>
      <c r="V20" s="269">
        <v>2.6558787135111661</v>
      </c>
      <c r="W20" s="355">
        <v>2.666460936817268</v>
      </c>
    </row>
    <row r="21" spans="1:23">
      <c r="A21" s="354" t="s">
        <v>23</v>
      </c>
      <c r="B21" s="264">
        <v>356958</v>
      </c>
      <c r="C21" s="220">
        <v>353264</v>
      </c>
      <c r="D21" s="266">
        <v>1.0456768875401966E-2</v>
      </c>
      <c r="E21" s="220">
        <v>219689</v>
      </c>
      <c r="F21" s="220">
        <v>215210</v>
      </c>
      <c r="G21" s="265">
        <v>2.0812229914966777E-2</v>
      </c>
      <c r="H21" s="222">
        <v>137269</v>
      </c>
      <c r="I21" s="220">
        <v>138054</v>
      </c>
      <c r="J21" s="265">
        <v>-5.6861807698436843E-3</v>
      </c>
      <c r="K21" s="267">
        <v>0.63652609785332892</v>
      </c>
      <c r="L21" s="265">
        <v>0.64515614036217095</v>
      </c>
      <c r="M21" s="268">
        <v>-0.89999999999999991</v>
      </c>
      <c r="N21" s="220">
        <v>496519</v>
      </c>
      <c r="O21" s="220">
        <v>501096</v>
      </c>
      <c r="P21" s="265">
        <v>-9.1339783195236047E-3</v>
      </c>
      <c r="Q21" s="222">
        <v>780045</v>
      </c>
      <c r="R21" s="220">
        <v>776705</v>
      </c>
      <c r="S21" s="266">
        <v>4.3002169420822576E-3</v>
      </c>
      <c r="T21" s="220">
        <v>1044939</v>
      </c>
      <c r="U21" s="226">
        <v>1029857</v>
      </c>
      <c r="V21" s="269">
        <v>2.9273443934580539</v>
      </c>
      <c r="W21" s="355">
        <v>2.9152616739888582</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50191</v>
      </c>
      <c r="C24" s="252">
        <v>48801</v>
      </c>
      <c r="D24" s="255">
        <v>2.8483022888875227E-2</v>
      </c>
      <c r="E24" s="252">
        <v>38819</v>
      </c>
      <c r="F24" s="252">
        <v>39308</v>
      </c>
      <c r="G24" s="253">
        <v>-1.2440215732166479E-2</v>
      </c>
      <c r="H24" s="254">
        <v>11372</v>
      </c>
      <c r="I24" s="252">
        <v>9493</v>
      </c>
      <c r="J24" s="253">
        <v>0.19793532076266723</v>
      </c>
      <c r="K24" s="256">
        <v>0.51975274448584952</v>
      </c>
      <c r="L24" s="253">
        <v>0.53120259454935392</v>
      </c>
      <c r="M24" s="257">
        <v>-1.0999999999999999</v>
      </c>
      <c r="N24" s="252">
        <v>41285</v>
      </c>
      <c r="O24" s="252">
        <v>40620</v>
      </c>
      <c r="P24" s="253">
        <v>1.6371245691777451E-2</v>
      </c>
      <c r="Q24" s="254">
        <v>79432</v>
      </c>
      <c r="R24" s="252">
        <v>76468</v>
      </c>
      <c r="S24" s="255">
        <v>3.876131192132657E-2</v>
      </c>
      <c r="T24" s="252">
        <v>78497</v>
      </c>
      <c r="U24" s="258">
        <v>77755</v>
      </c>
      <c r="V24" s="259">
        <v>1.5639656512123687</v>
      </c>
      <c r="W24" s="352">
        <v>1.593307514190283</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40720</v>
      </c>
      <c r="C26" s="264">
        <v>38981</v>
      </c>
      <c r="D26" s="266">
        <v>4.4611477386419025E-2</v>
      </c>
      <c r="E26" s="220">
        <v>36183</v>
      </c>
      <c r="F26" s="220">
        <v>35242</v>
      </c>
      <c r="G26" s="265">
        <v>2.6701095284036094E-2</v>
      </c>
      <c r="H26" s="222">
        <v>4537</v>
      </c>
      <c r="I26" s="220">
        <v>3739</v>
      </c>
      <c r="J26" s="265">
        <v>0.21342604974592136</v>
      </c>
      <c r="K26" s="267">
        <v>0.54106039945456008</v>
      </c>
      <c r="L26" s="265">
        <v>0.55997663471119818</v>
      </c>
      <c r="M26" s="268">
        <v>-1.9</v>
      </c>
      <c r="N26" s="220">
        <v>33727</v>
      </c>
      <c r="O26" s="220">
        <v>32594</v>
      </c>
      <c r="P26" s="265">
        <v>3.4760998956863229E-2</v>
      </c>
      <c r="Q26" s="222">
        <v>62335</v>
      </c>
      <c r="R26" s="220">
        <v>58206</v>
      </c>
      <c r="S26" s="266">
        <v>7.0937704016768036E-2</v>
      </c>
      <c r="T26" s="220">
        <v>63675</v>
      </c>
      <c r="U26" s="226">
        <v>61552</v>
      </c>
      <c r="V26" s="269">
        <v>1.5637278978388998</v>
      </c>
      <c r="W26" s="355">
        <v>1.579025679177035</v>
      </c>
    </row>
    <row r="27" spans="1:23">
      <c r="A27" s="354" t="s">
        <v>23</v>
      </c>
      <c r="B27" s="264">
        <v>9471</v>
      </c>
      <c r="C27" s="264">
        <v>9820</v>
      </c>
      <c r="D27" s="266">
        <v>-3.553971486761711E-2</v>
      </c>
      <c r="E27" s="220">
        <v>2636</v>
      </c>
      <c r="F27" s="220">
        <v>4066</v>
      </c>
      <c r="G27" s="265">
        <v>-0.35169699950811606</v>
      </c>
      <c r="H27" s="222">
        <v>6835</v>
      </c>
      <c r="I27" s="220">
        <v>5754</v>
      </c>
      <c r="J27" s="265">
        <v>0.1878693083072645</v>
      </c>
      <c r="K27" s="267">
        <v>0.44206585950751592</v>
      </c>
      <c r="L27" s="265">
        <v>0.43949184098127259</v>
      </c>
      <c r="M27" s="268">
        <v>0.3</v>
      </c>
      <c r="N27" s="220">
        <v>7558</v>
      </c>
      <c r="O27" s="220">
        <v>8026</v>
      </c>
      <c r="P27" s="265">
        <v>-5.8310490904560176E-2</v>
      </c>
      <c r="Q27" s="222">
        <v>17097</v>
      </c>
      <c r="R27" s="220">
        <v>18262</v>
      </c>
      <c r="S27" s="266">
        <v>-6.3793669915671883E-2</v>
      </c>
      <c r="T27" s="220">
        <v>14822</v>
      </c>
      <c r="U27" s="226">
        <v>16203</v>
      </c>
      <c r="V27" s="269">
        <v>1.5649878576707845</v>
      </c>
      <c r="W27" s="355">
        <v>1.65</v>
      </c>
    </row>
    <row r="28" spans="1:23" ht="3" customHeight="1">
      <c r="A28" s="323"/>
      <c r="B28" s="324"/>
      <c r="C28" s="324"/>
      <c r="D28" s="236"/>
      <c r="E28" s="324" t="e">
        <f>'[1]TABLA-JAN-06'!E28</f>
        <v>#REF!</v>
      </c>
      <c r="F28" s="324" t="e">
        <f>'[1]TABLA-JAN-06'!F28</f>
        <v>#REF!</v>
      </c>
      <c r="G28" s="356"/>
      <c r="H28" s="188" t="e">
        <f>'[1]TABLA-JAN-06'!H28</f>
        <v>#REF!</v>
      </c>
      <c r="I28" s="324" t="e">
        <f>'[1]TABLA-JAN-06'!I28</f>
        <v>#REF!</v>
      </c>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MAY</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377" t="s">
        <v>38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s="379" customFormat="1" ht="1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row>
    <row r="3" spans="1:26" s="379" customFormat="1" ht="1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row>
    <row r="4" spans="1:26" ht="24" thickBot="1">
      <c r="A4" s="381" t="s">
        <v>39</v>
      </c>
      <c r="B4" s="381"/>
      <c r="C4" s="381"/>
      <c r="D4" s="381"/>
      <c r="E4" s="381"/>
      <c r="F4" s="381"/>
      <c r="G4" s="381"/>
      <c r="H4" s="381"/>
      <c r="I4" s="381"/>
      <c r="J4" s="381"/>
      <c r="K4" s="381"/>
      <c r="L4" s="381"/>
      <c r="M4" s="381"/>
      <c r="N4" s="381"/>
      <c r="O4" s="381"/>
      <c r="P4" s="381"/>
      <c r="Q4" s="381"/>
      <c r="R4" s="381"/>
      <c r="S4" s="381"/>
      <c r="T4" s="381"/>
      <c r="U4" s="381"/>
      <c r="V4" s="381"/>
      <c r="W4" s="381"/>
      <c r="X4" s="381"/>
      <c r="Y4" s="381"/>
      <c r="Z4" s="381"/>
    </row>
    <row r="5" spans="1:26" ht="15">
      <c r="A5" s="382"/>
      <c r="B5" s="383"/>
      <c r="C5" s="384" t="s">
        <v>40</v>
      </c>
      <c r="D5" s="384"/>
      <c r="E5" s="385" t="s">
        <v>41</v>
      </c>
      <c r="F5" s="384" t="s">
        <v>42</v>
      </c>
      <c r="G5" s="384"/>
      <c r="H5" s="385" t="s">
        <v>41</v>
      </c>
      <c r="I5" s="384" t="s">
        <v>43</v>
      </c>
      <c r="J5" s="384"/>
      <c r="K5" s="386" t="s">
        <v>41</v>
      </c>
      <c r="L5" s="387"/>
      <c r="M5" s="388" t="s">
        <v>44</v>
      </c>
      <c r="N5" s="388"/>
      <c r="O5" s="385" t="s">
        <v>45</v>
      </c>
      <c r="P5" s="384" t="s">
        <v>46</v>
      </c>
      <c r="Q5" s="384"/>
      <c r="R5" s="385" t="s">
        <v>41</v>
      </c>
      <c r="S5" s="384" t="s">
        <v>47</v>
      </c>
      <c r="T5" s="384"/>
      <c r="U5" s="385" t="s">
        <v>41</v>
      </c>
      <c r="V5" s="384" t="s">
        <v>48</v>
      </c>
      <c r="W5" s="384"/>
      <c r="X5" s="385" t="s">
        <v>41</v>
      </c>
      <c r="Y5" s="389" t="s">
        <v>49</v>
      </c>
      <c r="Z5" s="390"/>
    </row>
    <row r="6" spans="1:26" ht="30.75" thickBot="1">
      <c r="A6" s="391" t="s">
        <v>50</v>
      </c>
      <c r="B6" s="392" t="s">
        <v>51</v>
      </c>
      <c r="C6" s="393">
        <v>2014</v>
      </c>
      <c r="D6" s="393">
        <v>2013</v>
      </c>
      <c r="E6" s="394" t="s">
        <v>52</v>
      </c>
      <c r="F6" s="393">
        <v>2014</v>
      </c>
      <c r="G6" s="393">
        <v>2013</v>
      </c>
      <c r="H6" s="394" t="s">
        <v>52</v>
      </c>
      <c r="I6" s="393">
        <v>2014</v>
      </c>
      <c r="J6" s="393">
        <v>2013</v>
      </c>
      <c r="K6" s="394" t="s">
        <v>52</v>
      </c>
      <c r="L6" s="395"/>
      <c r="M6" s="396">
        <v>2014</v>
      </c>
      <c r="N6" s="393">
        <v>2013</v>
      </c>
      <c r="O6" s="394" t="s">
        <v>52</v>
      </c>
      <c r="P6" s="393">
        <v>2014</v>
      </c>
      <c r="Q6" s="393">
        <v>2013</v>
      </c>
      <c r="R6" s="394" t="s">
        <v>52</v>
      </c>
      <c r="S6" s="393">
        <v>2014</v>
      </c>
      <c r="T6" s="393">
        <v>2013</v>
      </c>
      <c r="U6" s="394" t="s">
        <v>52</v>
      </c>
      <c r="V6" s="393">
        <v>2014</v>
      </c>
      <c r="W6" s="393">
        <v>2013</v>
      </c>
      <c r="X6" s="394" t="s">
        <v>52</v>
      </c>
      <c r="Y6" s="397">
        <v>2014</v>
      </c>
      <c r="Z6" s="398">
        <v>2013</v>
      </c>
    </row>
    <row r="7" spans="1:26" ht="15">
      <c r="A7" s="399" t="s">
        <v>53</v>
      </c>
      <c r="B7" s="400" t="s">
        <v>54</v>
      </c>
      <c r="C7" s="401">
        <v>10529</v>
      </c>
      <c r="D7" s="401">
        <v>9906</v>
      </c>
      <c r="E7" s="402">
        <v>6.2891177064405404E-2</v>
      </c>
      <c r="F7" s="401">
        <v>8320</v>
      </c>
      <c r="G7" s="401">
        <v>7872</v>
      </c>
      <c r="H7" s="402">
        <v>5.6910569105691054E-2</v>
      </c>
      <c r="I7" s="401">
        <v>2209</v>
      </c>
      <c r="J7" s="401">
        <v>2034</v>
      </c>
      <c r="K7" s="402">
        <v>8.6037364798426746E-2</v>
      </c>
      <c r="L7" s="403"/>
      <c r="M7" s="404">
        <v>0.54002111932418162</v>
      </c>
      <c r="N7" s="404">
        <v>0.55679752817157402</v>
      </c>
      <c r="O7" s="405">
        <v>-1.7000000000000002</v>
      </c>
      <c r="P7" s="401">
        <v>12785</v>
      </c>
      <c r="Q7" s="401">
        <v>12254</v>
      </c>
      <c r="R7" s="402">
        <v>4.3332789293291984E-2</v>
      </c>
      <c r="S7" s="401">
        <v>23675</v>
      </c>
      <c r="T7" s="401">
        <v>22008</v>
      </c>
      <c r="U7" s="402">
        <v>7.5745183569611046E-2</v>
      </c>
      <c r="V7" s="401">
        <v>23764</v>
      </c>
      <c r="W7" s="401">
        <v>23197</v>
      </c>
      <c r="X7" s="402">
        <v>2.4442815881363971E-2</v>
      </c>
      <c r="Y7" s="406">
        <v>2.257004463861715</v>
      </c>
      <c r="Z7" s="407">
        <v>2.3417120936805977</v>
      </c>
    </row>
    <row r="8" spans="1:26" ht="15">
      <c r="A8" s="408"/>
      <c r="B8" s="400" t="s">
        <v>55</v>
      </c>
      <c r="C8" s="401">
        <v>15186</v>
      </c>
      <c r="D8" s="401">
        <v>10242</v>
      </c>
      <c r="E8" s="402">
        <v>0.48271821909783247</v>
      </c>
      <c r="F8" s="401">
        <v>12132</v>
      </c>
      <c r="G8" s="401">
        <v>8620</v>
      </c>
      <c r="H8" s="402">
        <v>0.4074245939675174</v>
      </c>
      <c r="I8" s="401">
        <v>3054</v>
      </c>
      <c r="J8" s="401">
        <v>1622</v>
      </c>
      <c r="K8" s="402">
        <v>0.88286066584463629</v>
      </c>
      <c r="L8" s="403"/>
      <c r="M8" s="404">
        <v>0.68353513401635102</v>
      </c>
      <c r="N8" s="404">
        <v>0.67036530374423675</v>
      </c>
      <c r="O8" s="405">
        <v>1.3</v>
      </c>
      <c r="P8" s="401">
        <v>19815</v>
      </c>
      <c r="Q8" s="401">
        <v>13231</v>
      </c>
      <c r="R8" s="402">
        <v>0.49761922757161214</v>
      </c>
      <c r="S8" s="401">
        <v>28989</v>
      </c>
      <c r="T8" s="401">
        <v>19737</v>
      </c>
      <c r="U8" s="402">
        <v>0.46876424988600091</v>
      </c>
      <c r="V8" s="401">
        <v>34201</v>
      </c>
      <c r="W8" s="401">
        <v>21401</v>
      </c>
      <c r="X8" s="402">
        <v>0.59810289238820613</v>
      </c>
      <c r="Y8" s="406">
        <v>2.2521401290662451</v>
      </c>
      <c r="Z8" s="407">
        <v>2.089533294278461</v>
      </c>
    </row>
    <row r="9" spans="1:26" ht="15.75" thickBot="1">
      <c r="A9" s="409"/>
      <c r="B9" s="400" t="s">
        <v>56</v>
      </c>
      <c r="C9" s="401">
        <v>91458</v>
      </c>
      <c r="D9" s="401">
        <v>89966</v>
      </c>
      <c r="E9" s="402">
        <v>1.658404286063624E-2</v>
      </c>
      <c r="F9" s="401">
        <v>75389</v>
      </c>
      <c r="G9" s="401">
        <v>73441</v>
      </c>
      <c r="H9" s="402">
        <v>2.6524693291213354E-2</v>
      </c>
      <c r="I9" s="401">
        <v>16069</v>
      </c>
      <c r="J9" s="401">
        <v>16525</v>
      </c>
      <c r="K9" s="402">
        <v>-2.7594553706505296E-2</v>
      </c>
      <c r="L9" s="403"/>
      <c r="M9" s="404">
        <v>0.8158950955131552</v>
      </c>
      <c r="N9" s="404">
        <v>0.80817709635308166</v>
      </c>
      <c r="O9" s="405">
        <v>0.8</v>
      </c>
      <c r="P9" s="401">
        <v>145346</v>
      </c>
      <c r="Q9" s="401">
        <v>145484</v>
      </c>
      <c r="R9" s="402">
        <v>-9.4855791702180305E-4</v>
      </c>
      <c r="S9" s="401">
        <v>178143</v>
      </c>
      <c r="T9" s="401">
        <v>180015</v>
      </c>
      <c r="U9" s="402">
        <v>-1.0399133405549538E-2</v>
      </c>
      <c r="V9" s="401">
        <v>252086</v>
      </c>
      <c r="W9" s="401">
        <v>243258</v>
      </c>
      <c r="X9" s="402">
        <v>3.6290687253862156E-2</v>
      </c>
      <c r="Y9" s="406">
        <v>2.7563034398303046</v>
      </c>
      <c r="Z9" s="407">
        <v>2.7038881355178623</v>
      </c>
    </row>
    <row r="10" spans="1:26" ht="15.75" thickBot="1">
      <c r="A10" s="410" t="s">
        <v>57</v>
      </c>
      <c r="B10" s="411"/>
      <c r="C10" s="412">
        <v>117173</v>
      </c>
      <c r="D10" s="412">
        <v>110114</v>
      </c>
      <c r="E10" s="413">
        <v>6.410628984506965E-2</v>
      </c>
      <c r="F10" s="412">
        <v>95841</v>
      </c>
      <c r="G10" s="412">
        <v>89933</v>
      </c>
      <c r="H10" s="413">
        <v>6.5693349493511841E-2</v>
      </c>
      <c r="I10" s="412">
        <v>21332</v>
      </c>
      <c r="J10" s="412">
        <v>20181</v>
      </c>
      <c r="K10" s="413">
        <v>5.7033843714384816E-2</v>
      </c>
      <c r="L10" s="403"/>
      <c r="M10" s="414">
        <v>0.77097315072766426</v>
      </c>
      <c r="N10" s="414">
        <v>0.77096410533910531</v>
      </c>
      <c r="O10" s="415">
        <v>0</v>
      </c>
      <c r="P10" s="412">
        <v>177946</v>
      </c>
      <c r="Q10" s="412">
        <v>170969</v>
      </c>
      <c r="R10" s="413">
        <v>4.0808567635068349E-2</v>
      </c>
      <c r="S10" s="412">
        <v>230807</v>
      </c>
      <c r="T10" s="412">
        <v>221760</v>
      </c>
      <c r="U10" s="413">
        <v>4.0796356421356421E-2</v>
      </c>
      <c r="V10" s="412">
        <v>310051</v>
      </c>
      <c r="W10" s="412">
        <v>287856</v>
      </c>
      <c r="X10" s="413">
        <v>7.7104524484464448E-2</v>
      </c>
      <c r="Y10" s="416">
        <v>2.6460959436047555</v>
      </c>
      <c r="Z10" s="417">
        <v>2.6141635032784207</v>
      </c>
    </row>
    <row r="11" spans="1:26" ht="15">
      <c r="A11" s="399" t="s">
        <v>58</v>
      </c>
      <c r="B11" s="400" t="s">
        <v>54</v>
      </c>
      <c r="C11" s="401">
        <v>15424</v>
      </c>
      <c r="D11" s="401">
        <v>14745</v>
      </c>
      <c r="E11" s="402">
        <v>4.6049508307900985E-2</v>
      </c>
      <c r="F11" s="401">
        <v>2819</v>
      </c>
      <c r="G11" s="401">
        <v>2632</v>
      </c>
      <c r="H11" s="402">
        <v>7.1048632218844984E-2</v>
      </c>
      <c r="I11" s="401">
        <v>12605</v>
      </c>
      <c r="J11" s="401">
        <v>12113</v>
      </c>
      <c r="K11" s="402">
        <v>4.0617518368694788E-2</v>
      </c>
      <c r="L11" s="403"/>
      <c r="M11" s="404">
        <v>0.37775805612510327</v>
      </c>
      <c r="N11" s="404">
        <v>0.34044811659064178</v>
      </c>
      <c r="O11" s="405">
        <v>3.6999999999999997</v>
      </c>
      <c r="P11" s="401">
        <v>12344</v>
      </c>
      <c r="Q11" s="401">
        <v>11867</v>
      </c>
      <c r="R11" s="402">
        <v>4.019550012640094E-2</v>
      </c>
      <c r="S11" s="401">
        <v>32677</v>
      </c>
      <c r="T11" s="401">
        <v>34857</v>
      </c>
      <c r="U11" s="402">
        <v>-6.2541239923114444E-2</v>
      </c>
      <c r="V11" s="401">
        <v>29054</v>
      </c>
      <c r="W11" s="401">
        <v>28034</v>
      </c>
      <c r="X11" s="402">
        <v>3.638439038310623E-2</v>
      </c>
      <c r="Y11" s="406">
        <v>1.8836877593360997</v>
      </c>
      <c r="Z11" s="407">
        <v>1.9012546625974907</v>
      </c>
    </row>
    <row r="12" spans="1:26" ht="15.75" thickBot="1">
      <c r="A12" s="409"/>
      <c r="B12" s="400" t="s">
        <v>55</v>
      </c>
      <c r="C12" s="401">
        <v>15600</v>
      </c>
      <c r="D12" s="401">
        <v>14342</v>
      </c>
      <c r="E12" s="402">
        <v>8.7714405243341231E-2</v>
      </c>
      <c r="F12" s="401">
        <v>4730</v>
      </c>
      <c r="G12" s="401">
        <v>3419</v>
      </c>
      <c r="H12" s="402">
        <v>0.38344545188651652</v>
      </c>
      <c r="I12" s="401">
        <v>10870</v>
      </c>
      <c r="J12" s="401">
        <v>10923</v>
      </c>
      <c r="K12" s="402">
        <v>-4.85214684610455E-3</v>
      </c>
      <c r="L12" s="403"/>
      <c r="M12" s="404">
        <v>0.58056603773584903</v>
      </c>
      <c r="N12" s="404">
        <v>0.51382880098887518</v>
      </c>
      <c r="O12" s="405">
        <v>6.7</v>
      </c>
      <c r="P12" s="401">
        <v>15385</v>
      </c>
      <c r="Q12" s="401">
        <v>13302</v>
      </c>
      <c r="R12" s="402">
        <v>0.1565929935348068</v>
      </c>
      <c r="S12" s="401">
        <v>26500</v>
      </c>
      <c r="T12" s="401">
        <v>25888</v>
      </c>
      <c r="U12" s="402">
        <v>2.3640296662546353E-2</v>
      </c>
      <c r="V12" s="401">
        <v>35084</v>
      </c>
      <c r="W12" s="401">
        <v>30439</v>
      </c>
      <c r="X12" s="402">
        <v>0.15260028253227767</v>
      </c>
      <c r="Y12" s="406">
        <v>2.2489743589743592</v>
      </c>
      <c r="Z12" s="407">
        <v>2.1223678705898759</v>
      </c>
    </row>
    <row r="13" spans="1:26" ht="15.75" thickBot="1">
      <c r="A13" s="410" t="s">
        <v>57</v>
      </c>
      <c r="B13" s="411"/>
      <c r="C13" s="412">
        <v>31024</v>
      </c>
      <c r="D13" s="412">
        <v>29087</v>
      </c>
      <c r="E13" s="413">
        <v>6.6593323477842331E-2</v>
      </c>
      <c r="F13" s="412">
        <v>7549</v>
      </c>
      <c r="G13" s="412">
        <v>6051</v>
      </c>
      <c r="H13" s="413">
        <v>0.24756238638241612</v>
      </c>
      <c r="I13" s="412">
        <v>23475</v>
      </c>
      <c r="J13" s="412">
        <v>23036</v>
      </c>
      <c r="K13" s="413">
        <v>1.9057127973606529E-2</v>
      </c>
      <c r="L13" s="403"/>
      <c r="M13" s="414">
        <v>0.46857731889078524</v>
      </c>
      <c r="N13" s="414">
        <v>0.41433862869371962</v>
      </c>
      <c r="O13" s="415">
        <v>5.4</v>
      </c>
      <c r="P13" s="412">
        <v>27729</v>
      </c>
      <c r="Q13" s="412">
        <v>25169</v>
      </c>
      <c r="R13" s="413">
        <v>0.1017124240136676</v>
      </c>
      <c r="S13" s="412">
        <v>59177</v>
      </c>
      <c r="T13" s="412">
        <v>60745</v>
      </c>
      <c r="U13" s="413">
        <v>-2.5812824100749032E-2</v>
      </c>
      <c r="V13" s="412">
        <v>64138</v>
      </c>
      <c r="W13" s="412">
        <v>58473</v>
      </c>
      <c r="X13" s="413">
        <v>9.6882321755340076E-2</v>
      </c>
      <c r="Y13" s="416">
        <v>2.0673671995874163</v>
      </c>
      <c r="Z13" s="417">
        <v>2.01027950630866</v>
      </c>
    </row>
    <row r="14" spans="1:26" ht="15">
      <c r="A14" s="399" t="s">
        <v>59</v>
      </c>
      <c r="B14" s="400" t="s">
        <v>54</v>
      </c>
      <c r="C14" s="401">
        <v>1354</v>
      </c>
      <c r="D14" s="401">
        <v>1589</v>
      </c>
      <c r="E14" s="402">
        <v>-0.14789175582127123</v>
      </c>
      <c r="F14" s="401">
        <v>319</v>
      </c>
      <c r="G14" s="401">
        <v>458</v>
      </c>
      <c r="H14" s="402">
        <v>-0.30349344978165937</v>
      </c>
      <c r="I14" s="401">
        <v>1035</v>
      </c>
      <c r="J14" s="401">
        <v>1131</v>
      </c>
      <c r="K14" s="402">
        <v>-8.4880636604774531E-2</v>
      </c>
      <c r="L14" s="403"/>
      <c r="M14" s="404">
        <v>0.27941815023881894</v>
      </c>
      <c r="N14" s="404">
        <v>0.30305602716468588</v>
      </c>
      <c r="O14" s="405">
        <v>-2.4</v>
      </c>
      <c r="P14" s="401">
        <v>1287</v>
      </c>
      <c r="Q14" s="401">
        <v>1428</v>
      </c>
      <c r="R14" s="402">
        <v>-9.8739495798319324E-2</v>
      </c>
      <c r="S14" s="401">
        <v>4606</v>
      </c>
      <c r="T14" s="401">
        <v>4712</v>
      </c>
      <c r="U14" s="402">
        <v>-2.2495755517826826E-2</v>
      </c>
      <c r="V14" s="401">
        <v>2937</v>
      </c>
      <c r="W14" s="401">
        <v>3246</v>
      </c>
      <c r="X14" s="402">
        <v>-9.519408502772643E-2</v>
      </c>
      <c r="Y14" s="406">
        <v>2.1691285081240768</v>
      </c>
      <c r="Z14" s="407">
        <v>2.0427942101950913</v>
      </c>
    </row>
    <row r="15" spans="1:26" ht="15">
      <c r="A15" s="408"/>
      <c r="B15" s="400" t="s">
        <v>55</v>
      </c>
      <c r="C15" s="401">
        <v>7930</v>
      </c>
      <c r="D15" s="401">
        <v>7992</v>
      </c>
      <c r="E15" s="402">
        <v>-7.7577577577577581E-3</v>
      </c>
      <c r="F15" s="401">
        <v>4972</v>
      </c>
      <c r="G15" s="401">
        <v>5378</v>
      </c>
      <c r="H15" s="402">
        <v>-7.5492748233544071E-2</v>
      </c>
      <c r="I15" s="401">
        <v>2958</v>
      </c>
      <c r="J15" s="401">
        <v>2614</v>
      </c>
      <c r="K15" s="402">
        <v>0.13159908186687069</v>
      </c>
      <c r="L15" s="403"/>
      <c r="M15" s="404">
        <v>0.5929383540210702</v>
      </c>
      <c r="N15" s="404">
        <v>0.64431350054753089</v>
      </c>
      <c r="O15" s="405">
        <v>-5.0999999999999996</v>
      </c>
      <c r="P15" s="401">
        <v>11369</v>
      </c>
      <c r="Q15" s="401">
        <v>12356</v>
      </c>
      <c r="R15" s="402">
        <v>-7.9880220135966337E-2</v>
      </c>
      <c r="S15" s="401">
        <v>19174</v>
      </c>
      <c r="T15" s="401">
        <v>19177</v>
      </c>
      <c r="U15" s="402">
        <v>-1.5643739896751315E-4</v>
      </c>
      <c r="V15" s="401">
        <v>20642</v>
      </c>
      <c r="W15" s="401">
        <v>21566</v>
      </c>
      <c r="X15" s="402">
        <v>-4.2845219326717983E-2</v>
      </c>
      <c r="Y15" s="406">
        <v>2.6030264817150064</v>
      </c>
      <c r="Z15" s="407">
        <v>2.6984484484484486</v>
      </c>
    </row>
    <row r="16" spans="1:26" ht="15.75" thickBot="1">
      <c r="A16" s="409"/>
      <c r="B16" s="400" t="s">
        <v>56</v>
      </c>
      <c r="C16" s="401">
        <v>29177</v>
      </c>
      <c r="D16" s="401">
        <v>34275</v>
      </c>
      <c r="E16" s="402">
        <v>-0.14873814733770971</v>
      </c>
      <c r="F16" s="401">
        <v>16894</v>
      </c>
      <c r="G16" s="401">
        <v>20027</v>
      </c>
      <c r="H16" s="402">
        <v>-0.15643880760972687</v>
      </c>
      <c r="I16" s="401">
        <v>12283</v>
      </c>
      <c r="J16" s="401">
        <v>14248</v>
      </c>
      <c r="K16" s="402">
        <v>-0.13791409320606401</v>
      </c>
      <c r="L16" s="403"/>
      <c r="M16" s="404">
        <v>0.68815985261815349</v>
      </c>
      <c r="N16" s="404">
        <v>0.71364150749288435</v>
      </c>
      <c r="O16" s="405">
        <v>-2.5</v>
      </c>
      <c r="P16" s="401">
        <v>38848</v>
      </c>
      <c r="Q16" s="401">
        <v>41621</v>
      </c>
      <c r="R16" s="402">
        <v>-6.6625021023041256E-2</v>
      </c>
      <c r="S16" s="401">
        <v>56452</v>
      </c>
      <c r="T16" s="401">
        <v>58322</v>
      </c>
      <c r="U16" s="402">
        <v>-3.206337231233497E-2</v>
      </c>
      <c r="V16" s="401">
        <v>85189</v>
      </c>
      <c r="W16" s="401">
        <v>95794</v>
      </c>
      <c r="X16" s="402">
        <v>-0.11070630728438106</v>
      </c>
      <c r="Y16" s="406">
        <v>2.9197312951982726</v>
      </c>
      <c r="Z16" s="407">
        <v>2.7948650619985411</v>
      </c>
    </row>
    <row r="17" spans="1:26" ht="15.75" thickBot="1">
      <c r="A17" s="410" t="s">
        <v>57</v>
      </c>
      <c r="B17" s="411"/>
      <c r="C17" s="412">
        <v>38461</v>
      </c>
      <c r="D17" s="412">
        <v>43856</v>
      </c>
      <c r="E17" s="413">
        <v>-0.1230162349507479</v>
      </c>
      <c r="F17" s="412">
        <v>22185</v>
      </c>
      <c r="G17" s="412">
        <v>25863</v>
      </c>
      <c r="H17" s="413">
        <v>-0.14221088040830529</v>
      </c>
      <c r="I17" s="412">
        <v>16276</v>
      </c>
      <c r="J17" s="412">
        <v>17993</v>
      </c>
      <c r="K17" s="413">
        <v>-9.5425998999610961E-2</v>
      </c>
      <c r="L17" s="403"/>
      <c r="M17" s="414">
        <v>0.64193837870176484</v>
      </c>
      <c r="N17" s="414">
        <v>0.67393657783021732</v>
      </c>
      <c r="O17" s="415">
        <v>-3.2</v>
      </c>
      <c r="P17" s="412">
        <v>51504</v>
      </c>
      <c r="Q17" s="412">
        <v>55405</v>
      </c>
      <c r="R17" s="413">
        <v>-7.0408807869325879E-2</v>
      </c>
      <c r="S17" s="412">
        <v>80232</v>
      </c>
      <c r="T17" s="412">
        <v>82211</v>
      </c>
      <c r="U17" s="413">
        <v>-2.4072204449526218E-2</v>
      </c>
      <c r="V17" s="412">
        <v>108768</v>
      </c>
      <c r="W17" s="412">
        <v>120606</v>
      </c>
      <c r="X17" s="413">
        <v>-9.8154320680563151E-2</v>
      </c>
      <c r="Y17" s="416">
        <v>2.8280075921062893</v>
      </c>
      <c r="Z17" s="417">
        <v>2.7500456037942356</v>
      </c>
    </row>
    <row r="18" spans="1:26" ht="15">
      <c r="A18" s="399" t="s">
        <v>60</v>
      </c>
      <c r="B18" s="400" t="s">
        <v>54</v>
      </c>
      <c r="C18" s="401">
        <v>3193</v>
      </c>
      <c r="D18" s="401">
        <v>3282</v>
      </c>
      <c r="E18" s="402">
        <v>-2.7117611212675197E-2</v>
      </c>
      <c r="F18" s="401">
        <v>997</v>
      </c>
      <c r="G18" s="401">
        <v>1105</v>
      </c>
      <c r="H18" s="402">
        <v>-9.7737556561085973E-2</v>
      </c>
      <c r="I18" s="401">
        <v>2196</v>
      </c>
      <c r="J18" s="401">
        <v>2177</v>
      </c>
      <c r="K18" s="402">
        <v>8.727606798346348E-3</v>
      </c>
      <c r="L18" s="403"/>
      <c r="M18" s="404">
        <v>0.36587376354215734</v>
      </c>
      <c r="N18" s="404">
        <v>0.29951690821256038</v>
      </c>
      <c r="O18" s="405">
        <v>6.6000000000000005</v>
      </c>
      <c r="P18" s="401">
        <v>3107</v>
      </c>
      <c r="Q18" s="401">
        <v>2852</v>
      </c>
      <c r="R18" s="402">
        <v>8.9410939691444605E-2</v>
      </c>
      <c r="S18" s="401">
        <v>8492</v>
      </c>
      <c r="T18" s="401">
        <v>9522</v>
      </c>
      <c r="U18" s="402">
        <v>-0.10817055240495695</v>
      </c>
      <c r="V18" s="401">
        <v>5872</v>
      </c>
      <c r="W18" s="401">
        <v>5412</v>
      </c>
      <c r="X18" s="402">
        <v>8.4996304508499626E-2</v>
      </c>
      <c r="Y18" s="406">
        <v>1.8390228625117444</v>
      </c>
      <c r="Z18" s="407">
        <v>1.6489945155393053</v>
      </c>
    </row>
    <row r="19" spans="1:26" ht="15.75" thickBot="1">
      <c r="A19" s="409"/>
      <c r="B19" s="400" t="s">
        <v>61</v>
      </c>
      <c r="C19" s="401">
        <v>9018</v>
      </c>
      <c r="D19" s="401">
        <v>8405</v>
      </c>
      <c r="E19" s="402">
        <v>7.2932778108268884E-2</v>
      </c>
      <c r="F19" s="401">
        <v>4617</v>
      </c>
      <c r="G19" s="401">
        <v>4353</v>
      </c>
      <c r="H19" s="402">
        <v>6.0647829083390767E-2</v>
      </c>
      <c r="I19" s="401">
        <v>4401</v>
      </c>
      <c r="J19" s="401">
        <v>4052</v>
      </c>
      <c r="K19" s="402">
        <v>8.6130306021717673E-2</v>
      </c>
      <c r="L19" s="403"/>
      <c r="M19" s="404">
        <v>0.51322182769575775</v>
      </c>
      <c r="N19" s="404">
        <v>0.51712095786656986</v>
      </c>
      <c r="O19" s="405">
        <v>-0.4</v>
      </c>
      <c r="P19" s="401">
        <v>10985</v>
      </c>
      <c r="Q19" s="401">
        <v>11402</v>
      </c>
      <c r="R19" s="402">
        <v>-3.6572531134888613E-2</v>
      </c>
      <c r="S19" s="401">
        <v>21404</v>
      </c>
      <c r="T19" s="401">
        <v>22049</v>
      </c>
      <c r="U19" s="402">
        <v>-2.9253027348179056E-2</v>
      </c>
      <c r="V19" s="401">
        <v>20525</v>
      </c>
      <c r="W19" s="401">
        <v>20253</v>
      </c>
      <c r="X19" s="402">
        <v>1.3430109119636597E-2</v>
      </c>
      <c r="Y19" s="406">
        <v>2.2760035484586383</v>
      </c>
      <c r="Z19" s="407">
        <v>2.4096371207614515</v>
      </c>
    </row>
    <row r="20" spans="1:26" ht="15.75" thickBot="1">
      <c r="A20" s="410" t="s">
        <v>57</v>
      </c>
      <c r="B20" s="411"/>
      <c r="C20" s="412">
        <v>12211</v>
      </c>
      <c r="D20" s="412">
        <v>11687</v>
      </c>
      <c r="E20" s="413">
        <v>4.4836142722683325E-2</v>
      </c>
      <c r="F20" s="412">
        <v>5614</v>
      </c>
      <c r="G20" s="412">
        <v>5458</v>
      </c>
      <c r="H20" s="413">
        <v>2.8581898131183583E-2</v>
      </c>
      <c r="I20" s="412">
        <v>6597</v>
      </c>
      <c r="J20" s="412">
        <v>6229</v>
      </c>
      <c r="K20" s="413">
        <v>5.9078503772676191E-2</v>
      </c>
      <c r="L20" s="403"/>
      <c r="M20" s="414">
        <v>0.47136740701097135</v>
      </c>
      <c r="N20" s="414">
        <v>0.45149029172341704</v>
      </c>
      <c r="O20" s="415">
        <v>2</v>
      </c>
      <c r="P20" s="412">
        <v>14092</v>
      </c>
      <c r="Q20" s="412">
        <v>14254</v>
      </c>
      <c r="R20" s="413">
        <v>-1.1365230812403536E-2</v>
      </c>
      <c r="S20" s="412">
        <v>29896</v>
      </c>
      <c r="T20" s="412">
        <v>31571</v>
      </c>
      <c r="U20" s="413">
        <v>-5.3055018846409681E-2</v>
      </c>
      <c r="V20" s="412">
        <v>26397</v>
      </c>
      <c r="W20" s="412">
        <v>25665</v>
      </c>
      <c r="X20" s="413">
        <v>2.8521332554061953E-2</v>
      </c>
      <c r="Y20" s="416">
        <v>2.1617394152813039</v>
      </c>
      <c r="Z20" s="417">
        <v>2.1960297766749379</v>
      </c>
    </row>
    <row r="21" spans="1:26" ht="15">
      <c r="A21" s="399" t="s">
        <v>62</v>
      </c>
      <c r="B21" s="400" t="s">
        <v>54</v>
      </c>
      <c r="C21" s="401">
        <v>2315</v>
      </c>
      <c r="D21" s="401">
        <v>2359</v>
      </c>
      <c r="E21" s="402">
        <v>-1.8651971174226366E-2</v>
      </c>
      <c r="F21" s="401">
        <v>924</v>
      </c>
      <c r="G21" s="401">
        <v>1111</v>
      </c>
      <c r="H21" s="402">
        <v>-0.16831683168316833</v>
      </c>
      <c r="I21" s="401">
        <v>1391</v>
      </c>
      <c r="J21" s="401">
        <v>1248</v>
      </c>
      <c r="K21" s="402">
        <v>0.11458333333333333</v>
      </c>
      <c r="L21" s="403"/>
      <c r="M21" s="404">
        <v>0.45285808147174772</v>
      </c>
      <c r="N21" s="404">
        <v>0.60580455547391621</v>
      </c>
      <c r="O21" s="405">
        <v>-15.299999999999999</v>
      </c>
      <c r="P21" s="401">
        <v>2757</v>
      </c>
      <c r="Q21" s="401">
        <v>3298</v>
      </c>
      <c r="R21" s="402">
        <v>-0.164038811400849</v>
      </c>
      <c r="S21" s="401">
        <v>6088</v>
      </c>
      <c r="T21" s="401">
        <v>5444</v>
      </c>
      <c r="U21" s="402">
        <v>0.11829537105069801</v>
      </c>
      <c r="V21" s="401">
        <v>4792</v>
      </c>
      <c r="W21" s="401">
        <v>5459</v>
      </c>
      <c r="X21" s="402">
        <v>-0.12218355010075105</v>
      </c>
      <c r="Y21" s="406">
        <v>2.069978401727862</v>
      </c>
      <c r="Z21" s="407">
        <v>2.3141161509114032</v>
      </c>
    </row>
    <row r="22" spans="1:26" ht="15.75" thickBot="1">
      <c r="A22" s="409"/>
      <c r="B22" s="400" t="s">
        <v>55</v>
      </c>
      <c r="C22" s="401">
        <v>8195</v>
      </c>
      <c r="D22" s="401">
        <v>5297</v>
      </c>
      <c r="E22" s="402">
        <v>0.5471021332829904</v>
      </c>
      <c r="F22" s="401">
        <v>4492</v>
      </c>
      <c r="G22" s="401">
        <v>2944</v>
      </c>
      <c r="H22" s="402">
        <v>0.52581521739130432</v>
      </c>
      <c r="I22" s="401">
        <v>3703</v>
      </c>
      <c r="J22" s="401">
        <v>2353</v>
      </c>
      <c r="K22" s="402">
        <v>0.57373565660858483</v>
      </c>
      <c r="L22" s="403"/>
      <c r="M22" s="404">
        <v>0.65806334622823981</v>
      </c>
      <c r="N22" s="404">
        <v>0.67300455535749648</v>
      </c>
      <c r="O22" s="405">
        <v>-1.5</v>
      </c>
      <c r="P22" s="401">
        <v>10887</v>
      </c>
      <c r="Q22" s="401">
        <v>6796</v>
      </c>
      <c r="R22" s="402">
        <v>0.60197174808711007</v>
      </c>
      <c r="S22" s="401">
        <v>16544</v>
      </c>
      <c r="T22" s="401">
        <v>10098</v>
      </c>
      <c r="U22" s="402">
        <v>0.63834422657952072</v>
      </c>
      <c r="V22" s="401">
        <v>24761</v>
      </c>
      <c r="W22" s="401">
        <v>16636</v>
      </c>
      <c r="X22" s="402">
        <v>0.48839865352248135</v>
      </c>
      <c r="Y22" s="406">
        <v>3.0214765100671142</v>
      </c>
      <c r="Z22" s="407">
        <v>3.1406456484802718</v>
      </c>
    </row>
    <row r="23" spans="1:26" ht="15.75" thickBot="1">
      <c r="A23" s="410" t="s">
        <v>57</v>
      </c>
      <c r="B23" s="411"/>
      <c r="C23" s="412">
        <v>10510</v>
      </c>
      <c r="D23" s="412">
        <v>7656</v>
      </c>
      <c r="E23" s="413">
        <v>0.37277951933124348</v>
      </c>
      <c r="F23" s="412">
        <v>5416</v>
      </c>
      <c r="G23" s="412">
        <v>4055</v>
      </c>
      <c r="H23" s="413">
        <v>0.33563501849568433</v>
      </c>
      <c r="I23" s="412">
        <v>5094</v>
      </c>
      <c r="J23" s="412">
        <v>3601</v>
      </c>
      <c r="K23" s="413">
        <v>0.4146070535962233</v>
      </c>
      <c r="L23" s="418"/>
      <c r="M23" s="414">
        <v>0.60286320254506898</v>
      </c>
      <c r="N23" s="414">
        <v>0.64946596319649985</v>
      </c>
      <c r="O23" s="415">
        <v>-4.7</v>
      </c>
      <c r="P23" s="412">
        <v>13644</v>
      </c>
      <c r="Q23" s="412">
        <v>10094</v>
      </c>
      <c r="R23" s="413">
        <v>0.35169407568852784</v>
      </c>
      <c r="S23" s="412">
        <v>22632</v>
      </c>
      <c r="T23" s="412">
        <v>15542</v>
      </c>
      <c r="U23" s="413">
        <v>0.45618324539956245</v>
      </c>
      <c r="V23" s="412">
        <v>29553</v>
      </c>
      <c r="W23" s="412">
        <v>22095</v>
      </c>
      <c r="X23" s="413">
        <v>0.33754243041412085</v>
      </c>
      <c r="Y23" s="416">
        <v>2.8118934348239772</v>
      </c>
      <c r="Z23" s="417">
        <v>2.8859717868338559</v>
      </c>
    </row>
    <row r="24" spans="1:26" ht="4.5" customHeight="1" thickBot="1">
      <c r="A24" s="419"/>
      <c r="B24" s="420"/>
      <c r="C24" s="421"/>
      <c r="D24" s="421"/>
      <c r="E24" s="422"/>
      <c r="F24" s="421"/>
      <c r="G24" s="421"/>
      <c r="H24" s="422"/>
      <c r="I24" s="421"/>
      <c r="J24" s="421"/>
      <c r="K24" s="422"/>
      <c r="L24" s="423"/>
      <c r="M24" s="424" t="e">
        <v>#DIV/0!</v>
      </c>
      <c r="N24" s="424" t="e">
        <v>#DIV/0!</v>
      </c>
      <c r="O24" s="425" t="e">
        <v>#DIV/0!</v>
      </c>
      <c r="P24" s="421"/>
      <c r="Q24" s="421"/>
      <c r="R24" s="422" t="e">
        <v>#DIV/0!</v>
      </c>
      <c r="S24" s="421"/>
      <c r="T24" s="421"/>
      <c r="U24" s="422" t="e">
        <v>#DIV/0!</v>
      </c>
      <c r="V24" s="421"/>
      <c r="W24" s="421"/>
      <c r="X24" s="422" t="e">
        <v>#DIV/0!</v>
      </c>
      <c r="Y24" s="426" t="e">
        <v>#DIV/0!</v>
      </c>
      <c r="Z24" s="427" t="e">
        <v>#DIV/0!</v>
      </c>
    </row>
    <row r="25" spans="1:26" ht="16.5" thickBot="1">
      <c r="A25" s="428" t="s">
        <v>63</v>
      </c>
      <c r="B25" s="429"/>
      <c r="C25" s="430">
        <v>209379</v>
      </c>
      <c r="D25" s="430">
        <v>202400</v>
      </c>
      <c r="E25" s="431">
        <v>3.4481225296442687E-2</v>
      </c>
      <c r="F25" s="430">
        <v>136605</v>
      </c>
      <c r="G25" s="430">
        <v>131360</v>
      </c>
      <c r="H25" s="431">
        <v>3.9928440925700366E-2</v>
      </c>
      <c r="I25" s="430">
        <v>72774</v>
      </c>
      <c r="J25" s="430">
        <v>71040</v>
      </c>
      <c r="K25" s="431">
        <v>2.4408783783783784E-2</v>
      </c>
      <c r="L25" s="432"/>
      <c r="M25" s="433">
        <v>0.67396580436387032</v>
      </c>
      <c r="N25" s="433">
        <v>0.66991639733967256</v>
      </c>
      <c r="O25" s="434">
        <v>0.4</v>
      </c>
      <c r="P25" s="430">
        <v>284915</v>
      </c>
      <c r="Q25" s="430">
        <v>275891</v>
      </c>
      <c r="R25" s="431">
        <v>3.2708569688753894E-2</v>
      </c>
      <c r="S25" s="430">
        <v>422744</v>
      </c>
      <c r="T25" s="430">
        <v>411829</v>
      </c>
      <c r="U25" s="431">
        <v>2.6503718776482471E-2</v>
      </c>
      <c r="V25" s="430">
        <v>538907</v>
      </c>
      <c r="W25" s="430">
        <v>514695</v>
      </c>
      <c r="X25" s="431">
        <v>4.704145173355094E-2</v>
      </c>
      <c r="Y25" s="435">
        <v>2.5738350073312031</v>
      </c>
      <c r="Z25" s="436">
        <v>2.5429594861660081</v>
      </c>
    </row>
    <row r="26" spans="1:26" s="439" customFormat="1" ht="11.25" customHeight="1" thickBot="1">
      <c r="A26" s="437"/>
      <c r="B26" s="437"/>
      <c r="C26" s="401"/>
      <c r="D26" s="401"/>
      <c r="E26" s="404"/>
      <c r="F26" s="401"/>
      <c r="G26" s="401"/>
      <c r="H26" s="404"/>
      <c r="I26" s="401"/>
      <c r="J26" s="401"/>
      <c r="K26" s="404"/>
      <c r="L26" s="437"/>
      <c r="M26" s="404"/>
      <c r="N26" s="404"/>
      <c r="O26" s="404"/>
      <c r="P26" s="401"/>
      <c r="Q26" s="401"/>
      <c r="R26" s="404"/>
      <c r="S26" s="401"/>
      <c r="T26" s="401"/>
      <c r="U26" s="404"/>
      <c r="V26" s="401"/>
      <c r="W26" s="401"/>
      <c r="X26" s="404"/>
      <c r="Y26" s="438"/>
      <c r="Z26" s="438"/>
    </row>
    <row r="27" spans="1:26" ht="16.5" thickBot="1">
      <c r="A27" s="440" t="s">
        <v>64</v>
      </c>
      <c r="B27" s="441"/>
      <c r="C27" s="442">
        <v>10878</v>
      </c>
      <c r="D27" s="442">
        <v>10571</v>
      </c>
      <c r="E27" s="443">
        <v>2.9041717907482736E-2</v>
      </c>
      <c r="F27" s="442">
        <v>2258</v>
      </c>
      <c r="G27" s="442">
        <v>1994</v>
      </c>
      <c r="H27" s="443">
        <v>0.13239719157472418</v>
      </c>
      <c r="I27" s="442">
        <v>8620</v>
      </c>
      <c r="J27" s="442">
        <v>8577</v>
      </c>
      <c r="K27" s="443">
        <v>5.0134079514981928E-3</v>
      </c>
      <c r="L27" s="444"/>
      <c r="M27" s="445">
        <v>0.387648194099807</v>
      </c>
      <c r="N27" s="445">
        <v>0.35773005620333864</v>
      </c>
      <c r="O27" s="446">
        <v>3</v>
      </c>
      <c r="P27" s="442">
        <v>8436</v>
      </c>
      <c r="Q27" s="442">
        <v>8529</v>
      </c>
      <c r="R27" s="443">
        <v>-1.0903974674639466E-2</v>
      </c>
      <c r="S27" s="442">
        <v>21762</v>
      </c>
      <c r="T27" s="442">
        <v>23842</v>
      </c>
      <c r="U27" s="443">
        <v>-8.7241003271537623E-2</v>
      </c>
      <c r="V27" s="442">
        <v>20993</v>
      </c>
      <c r="W27" s="442">
        <v>20710</v>
      </c>
      <c r="X27" s="443">
        <v>1.3664896185417672E-2</v>
      </c>
      <c r="Y27" s="447">
        <v>1.9298584298584298</v>
      </c>
      <c r="Z27" s="448">
        <v>1.9591334783842589</v>
      </c>
    </row>
    <row r="28" spans="1:26">
      <c r="O28" s="449"/>
    </row>
    <row r="30" spans="1:26" ht="24" thickBot="1">
      <c r="A30" s="450" t="s">
        <v>65</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row>
    <row r="31" spans="1:26" ht="15">
      <c r="A31" s="382"/>
      <c r="B31" s="383"/>
      <c r="C31" s="384" t="s">
        <v>40</v>
      </c>
      <c r="D31" s="384"/>
      <c r="E31" s="385" t="s">
        <v>41</v>
      </c>
      <c r="F31" s="384" t="s">
        <v>42</v>
      </c>
      <c r="G31" s="384"/>
      <c r="H31" s="385" t="s">
        <v>41</v>
      </c>
      <c r="I31" s="384" t="s">
        <v>43</v>
      </c>
      <c r="J31" s="384"/>
      <c r="K31" s="386" t="s">
        <v>41</v>
      </c>
      <c r="L31" s="387"/>
      <c r="M31" s="388" t="s">
        <v>44</v>
      </c>
      <c r="N31" s="388"/>
      <c r="O31" s="385" t="s">
        <v>45</v>
      </c>
      <c r="P31" s="384" t="s">
        <v>46</v>
      </c>
      <c r="Q31" s="384"/>
      <c r="R31" s="385" t="s">
        <v>41</v>
      </c>
      <c r="S31" s="384" t="s">
        <v>47</v>
      </c>
      <c r="T31" s="384"/>
      <c r="U31" s="385" t="s">
        <v>41</v>
      </c>
      <c r="V31" s="384" t="s">
        <v>48</v>
      </c>
      <c r="W31" s="384"/>
      <c r="X31" s="385" t="s">
        <v>41</v>
      </c>
      <c r="Y31" s="389" t="s">
        <v>49</v>
      </c>
      <c r="Z31" s="390"/>
    </row>
    <row r="32" spans="1:26" ht="28.5" customHeight="1" thickBot="1">
      <c r="A32" s="451" t="s">
        <v>51</v>
      </c>
      <c r="B32" s="452"/>
      <c r="C32" s="393">
        <v>2014</v>
      </c>
      <c r="D32" s="393">
        <v>2013</v>
      </c>
      <c r="E32" s="394" t="s">
        <v>52</v>
      </c>
      <c r="F32" s="393">
        <v>2014</v>
      </c>
      <c r="G32" s="393">
        <v>2013</v>
      </c>
      <c r="H32" s="394" t="s">
        <v>52</v>
      </c>
      <c r="I32" s="393">
        <v>2014</v>
      </c>
      <c r="J32" s="393">
        <v>2013</v>
      </c>
      <c r="K32" s="394" t="s">
        <v>52</v>
      </c>
      <c r="L32" s="395"/>
      <c r="M32" s="393">
        <v>2014</v>
      </c>
      <c r="N32" s="393">
        <v>2013</v>
      </c>
      <c r="O32" s="394" t="s">
        <v>52</v>
      </c>
      <c r="P32" s="393">
        <v>2014</v>
      </c>
      <c r="Q32" s="393">
        <v>2013</v>
      </c>
      <c r="R32" s="394" t="s">
        <v>52</v>
      </c>
      <c r="S32" s="393">
        <v>2014</v>
      </c>
      <c r="T32" s="393">
        <v>2013</v>
      </c>
      <c r="U32" s="394" t="s">
        <v>52</v>
      </c>
      <c r="V32" s="393">
        <v>2014</v>
      </c>
      <c r="W32" s="393">
        <v>2013</v>
      </c>
      <c r="X32" s="394" t="s">
        <v>52</v>
      </c>
      <c r="Y32" s="393">
        <v>2014</v>
      </c>
      <c r="Z32" s="398">
        <v>2013</v>
      </c>
    </row>
    <row r="33" spans="1:26" ht="15">
      <c r="A33" s="453" t="s">
        <v>54</v>
      </c>
      <c r="B33" s="454"/>
      <c r="C33" s="401">
        <f>C7+C11+C14+C18+C21</f>
        <v>32815</v>
      </c>
      <c r="D33" s="401">
        <f>D7+D11+D14+D18+D21</f>
        <v>31881</v>
      </c>
      <c r="E33" s="402">
        <f>(C33-D33)/D33</f>
        <v>2.9296446159154357E-2</v>
      </c>
      <c r="F33" s="401">
        <f>F7+F11+F14+F18+F21</f>
        <v>13379</v>
      </c>
      <c r="G33" s="401">
        <f>G7+G11+G14+G18+G21</f>
        <v>13178</v>
      </c>
      <c r="H33" s="402">
        <f>(F33-G33)/G33</f>
        <v>1.5252693883745637E-2</v>
      </c>
      <c r="I33" s="401">
        <f>I7+I11+I14+I18+I21</f>
        <v>19436</v>
      </c>
      <c r="J33" s="401">
        <f>J7+J11+J14+J18+J21</f>
        <v>18703</v>
      </c>
      <c r="K33" s="402">
        <f>(I33-J33)/J33</f>
        <v>3.9191573544351176E-2</v>
      </c>
      <c r="L33" s="455"/>
      <c r="M33" s="404">
        <f t="shared" ref="M33:N35" si="0">P33/S33</f>
        <v>0.42733458656570206</v>
      </c>
      <c r="N33" s="404">
        <f t="shared" si="0"/>
        <v>0.41413323230079824</v>
      </c>
      <c r="O33" s="405">
        <f>ROUND(+M33-N33,3)*100</f>
        <v>1.3</v>
      </c>
      <c r="P33" s="401">
        <f>P7+P11+P14+P18+P21</f>
        <v>32280</v>
      </c>
      <c r="Q33" s="401">
        <f>Q7+Q11+Q14+Q18+Q21</f>
        <v>31699</v>
      </c>
      <c r="R33" s="402">
        <f>(P33-Q33)/Q33</f>
        <v>1.8328653900753968E-2</v>
      </c>
      <c r="S33" s="401">
        <f>S7+S11+S14+S18+S21</f>
        <v>75538</v>
      </c>
      <c r="T33" s="401">
        <f>T7+T11+T14+T18+T21</f>
        <v>76543</v>
      </c>
      <c r="U33" s="402">
        <f>(S33-T33)/T33</f>
        <v>-1.3129874710946787E-2</v>
      </c>
      <c r="V33" s="401">
        <f>V7+V11+V14+V18+V21</f>
        <v>66419</v>
      </c>
      <c r="W33" s="401">
        <f>W7+W11+W14+W18+W21</f>
        <v>65348</v>
      </c>
      <c r="X33" s="402">
        <f>(V33-W33)/W33</f>
        <v>1.6389177939646202E-2</v>
      </c>
      <c r="Y33" s="456">
        <f t="shared" ref="Y33:Z35" si="1">V33/C33</f>
        <v>2.0240438823708669</v>
      </c>
      <c r="Z33" s="457">
        <f t="shared" si="1"/>
        <v>2.0497474985100843</v>
      </c>
    </row>
    <row r="34" spans="1:26" ht="15">
      <c r="A34" s="458" t="s">
        <v>55</v>
      </c>
      <c r="B34" s="459"/>
      <c r="C34" s="460">
        <f>C8+C12+C19+C15+C22</f>
        <v>55929</v>
      </c>
      <c r="D34" s="460">
        <f>D8+D12+D19+D15+D22</f>
        <v>46278</v>
      </c>
      <c r="E34" s="461">
        <f>(C34-D34)/D34</f>
        <v>0.20854401659535848</v>
      </c>
      <c r="F34" s="460">
        <f>F8+F12+F19+F15+F22</f>
        <v>30943</v>
      </c>
      <c r="G34" s="460">
        <f>G8+G12+G19+G15+G22</f>
        <v>24714</v>
      </c>
      <c r="H34" s="461">
        <f>(F34-G34)/G34</f>
        <v>0.25204337622400258</v>
      </c>
      <c r="I34" s="460">
        <f>I8+I12+I19+I15+I22</f>
        <v>24986</v>
      </c>
      <c r="J34" s="460">
        <f>J8+J12+J19+J15+J22</f>
        <v>21564</v>
      </c>
      <c r="K34" s="461">
        <f>(I34-J34)/J34</f>
        <v>0.15869040994249675</v>
      </c>
      <c r="L34" s="455"/>
      <c r="M34" s="462">
        <f t="shared" si="0"/>
        <v>0.60776478319169536</v>
      </c>
      <c r="N34" s="463">
        <f t="shared" si="0"/>
        <v>0.58883536704865447</v>
      </c>
      <c r="O34" s="464">
        <f>ROUND(+M34-N34,3)*100</f>
        <v>1.9</v>
      </c>
      <c r="P34" s="460">
        <f>P8+P12+P19+P15+P22</f>
        <v>68441</v>
      </c>
      <c r="Q34" s="460">
        <f>Q8+Q12+Q19+Q15+Q22</f>
        <v>57087</v>
      </c>
      <c r="R34" s="461">
        <f>(P34-Q34)/Q34</f>
        <v>0.19888941440257851</v>
      </c>
      <c r="S34" s="460">
        <f>S8+S12+S19+S15+S22</f>
        <v>112611</v>
      </c>
      <c r="T34" s="460">
        <f>T8+T12+T19+T15+T22</f>
        <v>96949</v>
      </c>
      <c r="U34" s="461">
        <f>(S34-T34)/T34</f>
        <v>0.16154885558386367</v>
      </c>
      <c r="V34" s="460">
        <f>V8+V12+V19+V15+V22</f>
        <v>135213</v>
      </c>
      <c r="W34" s="460">
        <f>W8+W12+W19+W15+W22</f>
        <v>110295</v>
      </c>
      <c r="X34" s="461">
        <f>(V34-W34)/W34</f>
        <v>0.22592139262885896</v>
      </c>
      <c r="Y34" s="465">
        <f t="shared" si="1"/>
        <v>2.4175830070267659</v>
      </c>
      <c r="Z34" s="466">
        <f t="shared" si="1"/>
        <v>2.3833138856476079</v>
      </c>
    </row>
    <row r="35" spans="1:26" ht="15.75" thickBot="1">
      <c r="A35" s="467" t="s">
        <v>56</v>
      </c>
      <c r="B35" s="468"/>
      <c r="C35" s="469">
        <f>C9+C16</f>
        <v>120635</v>
      </c>
      <c r="D35" s="470">
        <f>D9+D16</f>
        <v>124241</v>
      </c>
      <c r="E35" s="471">
        <f>(C35-D35)/D35</f>
        <v>-2.9024235155866419E-2</v>
      </c>
      <c r="F35" s="472">
        <f>F9+F16</f>
        <v>92283</v>
      </c>
      <c r="G35" s="470">
        <f>G9+G16</f>
        <v>93468</v>
      </c>
      <c r="H35" s="471">
        <f>(F35-G35)/G35</f>
        <v>-1.2678135832584415E-2</v>
      </c>
      <c r="I35" s="472">
        <f>I9+I16</f>
        <v>28352</v>
      </c>
      <c r="J35" s="470">
        <f>J9+J16</f>
        <v>30773</v>
      </c>
      <c r="K35" s="473">
        <f>(I35-J35)/J35</f>
        <v>-7.8672862574334645E-2</v>
      </c>
      <c r="L35" s="474"/>
      <c r="M35" s="475">
        <f t="shared" si="0"/>
        <v>0.78515739892154568</v>
      </c>
      <c r="N35" s="476">
        <f t="shared" si="0"/>
        <v>0.78504386645799851</v>
      </c>
      <c r="O35" s="477">
        <f>ROUND(+M35-N35,3)*100</f>
        <v>0</v>
      </c>
      <c r="P35" s="472">
        <f>P9+P16</f>
        <v>184194</v>
      </c>
      <c r="Q35" s="470">
        <f>Q9+Q16</f>
        <v>187105</v>
      </c>
      <c r="R35" s="471">
        <f>(P35-Q35)/Q35</f>
        <v>-1.5558109083135138E-2</v>
      </c>
      <c r="S35" s="472">
        <f>S9+S16</f>
        <v>234595</v>
      </c>
      <c r="T35" s="470">
        <f>T9+T16</f>
        <v>238337</v>
      </c>
      <c r="U35" s="471">
        <f>(S35-T35)/T35</f>
        <v>-1.5700457755195376E-2</v>
      </c>
      <c r="V35" s="472">
        <f>V9+V16</f>
        <v>337275</v>
      </c>
      <c r="W35" s="470">
        <f>W9+W16</f>
        <v>339052</v>
      </c>
      <c r="X35" s="473">
        <f>(V35-W35)/W35</f>
        <v>-5.2410839635218193E-3</v>
      </c>
      <c r="Y35" s="478">
        <f t="shared" si="1"/>
        <v>2.7958303974800018</v>
      </c>
      <c r="Z35" s="479">
        <f t="shared" si="1"/>
        <v>2.7289864054539161</v>
      </c>
    </row>
    <row r="36" spans="1:26" ht="4.5" customHeight="1" thickBot="1">
      <c r="A36" s="419"/>
      <c r="B36" s="420"/>
      <c r="C36" s="421"/>
      <c r="D36" s="421"/>
      <c r="E36" s="480"/>
      <c r="F36" s="421"/>
      <c r="G36" s="421"/>
      <c r="H36" s="480"/>
      <c r="I36" s="421"/>
      <c r="J36" s="421"/>
      <c r="K36" s="481"/>
      <c r="L36" s="422"/>
      <c r="M36" s="424"/>
      <c r="N36" s="424"/>
      <c r="O36" s="482"/>
      <c r="P36" s="421"/>
      <c r="Q36" s="421"/>
      <c r="R36" s="480"/>
      <c r="S36" s="421"/>
      <c r="T36" s="421"/>
      <c r="U36" s="480"/>
      <c r="V36" s="421"/>
      <c r="W36" s="421"/>
      <c r="X36" s="480"/>
      <c r="Y36" s="483"/>
      <c r="Z36" s="483"/>
    </row>
    <row r="37" spans="1:26" ht="16.5" thickBot="1">
      <c r="A37" s="428" t="s">
        <v>63</v>
      </c>
      <c r="B37" s="429"/>
      <c r="C37" s="430">
        <f>SUM(C33:C35)</f>
        <v>209379</v>
      </c>
      <c r="D37" s="430">
        <f>SUM(D33:D35)</f>
        <v>202400</v>
      </c>
      <c r="E37" s="431">
        <f>(C37-D37)/D37</f>
        <v>3.4481225296442687E-2</v>
      </c>
      <c r="F37" s="430">
        <f>SUM(F33:F35)</f>
        <v>136605</v>
      </c>
      <c r="G37" s="430">
        <f>SUM(G33:G35)</f>
        <v>131360</v>
      </c>
      <c r="H37" s="431">
        <f>(F37-G37)/G37</f>
        <v>3.9928440925700366E-2</v>
      </c>
      <c r="I37" s="430">
        <f>SUM(I33:I35)</f>
        <v>72774</v>
      </c>
      <c r="J37" s="430">
        <f>SUM(J33:J35)</f>
        <v>71040</v>
      </c>
      <c r="K37" s="431">
        <f>(I37-J37)/J37</f>
        <v>2.4408783783783784E-2</v>
      </c>
      <c r="L37" s="484"/>
      <c r="M37" s="433">
        <f>P37/S37</f>
        <v>0.67396580436387032</v>
      </c>
      <c r="N37" s="433">
        <f>Q37/T37</f>
        <v>0.66991639733967256</v>
      </c>
      <c r="O37" s="434">
        <f>ROUND(+M37-N37,3)*100</f>
        <v>0.4</v>
      </c>
      <c r="P37" s="430">
        <f>SUM(P33:P35)</f>
        <v>284915</v>
      </c>
      <c r="Q37" s="430">
        <f>SUM(Q33:Q35)</f>
        <v>275891</v>
      </c>
      <c r="R37" s="431">
        <f>(P37-Q37)/Q37</f>
        <v>3.2708569688753894E-2</v>
      </c>
      <c r="S37" s="430">
        <f>SUM(S33:S35)</f>
        <v>422744</v>
      </c>
      <c r="T37" s="430">
        <f>SUM(T33:T35)</f>
        <v>411829</v>
      </c>
      <c r="U37" s="431">
        <f>(S37-T37)/T37</f>
        <v>2.6503718776482471E-2</v>
      </c>
      <c r="V37" s="430">
        <f>SUM(V33:V35)</f>
        <v>538907</v>
      </c>
      <c r="W37" s="430">
        <f>SUM(W33:W35)</f>
        <v>514695</v>
      </c>
      <c r="X37" s="431">
        <f>(V37-W37)/W37</f>
        <v>4.704145173355094E-2</v>
      </c>
      <c r="Y37" s="485">
        <f>V37/C37</f>
        <v>2.5738350073312031</v>
      </c>
      <c r="Z37" s="486">
        <f>W37/D37</f>
        <v>2.5429594861660081</v>
      </c>
    </row>
    <row r="38" spans="1:26" ht="11.25" customHeight="1">
      <c r="A38" s="487"/>
      <c r="B38" s="487"/>
      <c r="C38" s="487"/>
      <c r="D38" s="487"/>
      <c r="E38" s="488"/>
      <c r="F38" s="487"/>
      <c r="G38" s="487"/>
      <c r="H38" s="488"/>
      <c r="I38" s="487"/>
      <c r="J38" s="487"/>
      <c r="K38" s="488"/>
      <c r="L38" s="487"/>
      <c r="M38" s="489"/>
      <c r="N38" s="489"/>
      <c r="O38" s="488"/>
      <c r="P38" s="487"/>
      <c r="Q38" s="487"/>
      <c r="R38" s="487"/>
      <c r="S38" s="487"/>
      <c r="T38" s="487"/>
      <c r="U38" s="487"/>
      <c r="V38" s="487"/>
      <c r="W38" s="487"/>
      <c r="X38" s="487"/>
      <c r="Y38" s="487"/>
      <c r="Z38" s="487"/>
    </row>
    <row r="39" spans="1:26">
      <c r="C39" s="490"/>
      <c r="D39" s="490"/>
      <c r="E39" s="490"/>
      <c r="F39" s="490"/>
      <c r="G39" s="490"/>
      <c r="H39" s="490"/>
      <c r="I39" s="490"/>
    </row>
    <row r="40" spans="1:26" ht="24" thickBot="1">
      <c r="A40" s="450" t="s">
        <v>66</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row>
    <row r="41" spans="1:26" ht="15">
      <c r="A41" s="382"/>
      <c r="B41" s="383"/>
      <c r="C41" s="384" t="s">
        <v>40</v>
      </c>
      <c r="D41" s="384"/>
      <c r="E41" s="385" t="s">
        <v>41</v>
      </c>
      <c r="F41" s="384" t="s">
        <v>42</v>
      </c>
      <c r="G41" s="384"/>
      <c r="H41" s="385" t="s">
        <v>41</v>
      </c>
      <c r="I41" s="384" t="s">
        <v>43</v>
      </c>
      <c r="J41" s="384"/>
      <c r="K41" s="386" t="s">
        <v>41</v>
      </c>
      <c r="L41" s="387"/>
      <c r="M41" s="388" t="s">
        <v>44</v>
      </c>
      <c r="N41" s="388"/>
      <c r="O41" s="385" t="s">
        <v>45</v>
      </c>
      <c r="P41" s="384" t="s">
        <v>46</v>
      </c>
      <c r="Q41" s="384"/>
      <c r="R41" s="385" t="s">
        <v>41</v>
      </c>
      <c r="S41" s="384" t="s">
        <v>47</v>
      </c>
      <c r="T41" s="384"/>
      <c r="U41" s="385" t="s">
        <v>41</v>
      </c>
      <c r="V41" s="384" t="s">
        <v>48</v>
      </c>
      <c r="W41" s="384"/>
      <c r="X41" s="385" t="s">
        <v>41</v>
      </c>
      <c r="Y41" s="389" t="s">
        <v>49</v>
      </c>
      <c r="Z41" s="390"/>
    </row>
    <row r="42" spans="1:26" ht="15.75" thickBot="1">
      <c r="A42" s="491" t="s">
        <v>50</v>
      </c>
      <c r="B42" s="492"/>
      <c r="C42" s="393">
        <v>2014</v>
      </c>
      <c r="D42" s="393">
        <v>2013</v>
      </c>
      <c r="E42" s="394" t="s">
        <v>52</v>
      </c>
      <c r="F42" s="393">
        <v>2014</v>
      </c>
      <c r="G42" s="393">
        <v>2013</v>
      </c>
      <c r="H42" s="394" t="s">
        <v>52</v>
      </c>
      <c r="I42" s="393">
        <v>2014</v>
      </c>
      <c r="J42" s="393">
        <v>2013</v>
      </c>
      <c r="K42" s="394" t="s">
        <v>52</v>
      </c>
      <c r="L42" s="395"/>
      <c r="M42" s="393">
        <v>2014</v>
      </c>
      <c r="N42" s="393">
        <v>2013</v>
      </c>
      <c r="O42" s="394" t="s">
        <v>52</v>
      </c>
      <c r="P42" s="393">
        <v>2014</v>
      </c>
      <c r="Q42" s="393">
        <v>2013</v>
      </c>
      <c r="R42" s="394" t="s">
        <v>52</v>
      </c>
      <c r="S42" s="393">
        <v>2014</v>
      </c>
      <c r="T42" s="393">
        <v>2013</v>
      </c>
      <c r="U42" s="394" t="s">
        <v>52</v>
      </c>
      <c r="V42" s="393">
        <v>2014</v>
      </c>
      <c r="W42" s="393">
        <v>2013</v>
      </c>
      <c r="X42" s="394" t="s">
        <v>52</v>
      </c>
      <c r="Y42" s="393">
        <v>2014</v>
      </c>
      <c r="Z42" s="398">
        <v>2013</v>
      </c>
    </row>
    <row r="43" spans="1:26" s="498" customFormat="1" ht="15">
      <c r="A43" s="493" t="s">
        <v>53</v>
      </c>
      <c r="B43" s="494"/>
      <c r="C43" s="421">
        <f>C10</f>
        <v>117173</v>
      </c>
      <c r="D43" s="495">
        <f>D10</f>
        <v>110114</v>
      </c>
      <c r="E43" s="480">
        <f>(C43-D43)/D43</f>
        <v>6.410628984506965E-2</v>
      </c>
      <c r="F43" s="421">
        <f>F10</f>
        <v>95841</v>
      </c>
      <c r="G43" s="495">
        <f>G10</f>
        <v>89933</v>
      </c>
      <c r="H43" s="480">
        <f>(F43-G43)/G43</f>
        <v>6.5693349493511841E-2</v>
      </c>
      <c r="I43" s="421">
        <f>I10</f>
        <v>21332</v>
      </c>
      <c r="J43" s="495">
        <f>J10</f>
        <v>20181</v>
      </c>
      <c r="K43" s="480">
        <f>(I43-J43)/J43</f>
        <v>5.7033843714384816E-2</v>
      </c>
      <c r="L43" s="455"/>
      <c r="M43" s="424">
        <f t="shared" ref="M43:N47" si="2">P43/S43</f>
        <v>0.77097315072766426</v>
      </c>
      <c r="N43" s="496">
        <f t="shared" si="2"/>
        <v>0.77096410533910531</v>
      </c>
      <c r="O43" s="482">
        <f>ROUND(+M43-N43,3)*100</f>
        <v>0</v>
      </c>
      <c r="P43" s="421">
        <f>P10</f>
        <v>177946</v>
      </c>
      <c r="Q43" s="495">
        <f>Q10</f>
        <v>170969</v>
      </c>
      <c r="R43" s="480">
        <f>(P43-Q43)/Q43</f>
        <v>4.0808567635068349E-2</v>
      </c>
      <c r="S43" s="421">
        <f>S10</f>
        <v>230807</v>
      </c>
      <c r="T43" s="495">
        <f>T10</f>
        <v>221760</v>
      </c>
      <c r="U43" s="480">
        <f>(S43-T43)/T43</f>
        <v>4.0796356421356421E-2</v>
      </c>
      <c r="V43" s="421">
        <f>V10</f>
        <v>310051</v>
      </c>
      <c r="W43" s="495">
        <f>W10</f>
        <v>287856</v>
      </c>
      <c r="X43" s="480">
        <f>(V43-W43)/W43</f>
        <v>7.7104524484464448E-2</v>
      </c>
      <c r="Y43" s="483">
        <f t="shared" ref="Y43:Z47" si="3">V43/C43</f>
        <v>2.6460959436047555</v>
      </c>
      <c r="Z43" s="497">
        <f t="shared" si="3"/>
        <v>2.6141635032784207</v>
      </c>
    </row>
    <row r="44" spans="1:26" s="498" customFormat="1" ht="15">
      <c r="A44" s="499" t="s">
        <v>58</v>
      </c>
      <c r="B44" s="500"/>
      <c r="C44" s="501">
        <f>C13</f>
        <v>31024</v>
      </c>
      <c r="D44" s="502">
        <f>D13</f>
        <v>29087</v>
      </c>
      <c r="E44" s="503">
        <f>(C44-D44)/D44</f>
        <v>6.6593323477842331E-2</v>
      </c>
      <c r="F44" s="501">
        <f>F13</f>
        <v>7549</v>
      </c>
      <c r="G44" s="502">
        <f>G13</f>
        <v>6051</v>
      </c>
      <c r="H44" s="503">
        <f>(F44-G44)/G44</f>
        <v>0.24756238638241612</v>
      </c>
      <c r="I44" s="501">
        <f>I13</f>
        <v>23475</v>
      </c>
      <c r="J44" s="502">
        <f>J13</f>
        <v>23036</v>
      </c>
      <c r="K44" s="503">
        <f>(I44-J44)/J44</f>
        <v>1.9057127973606529E-2</v>
      </c>
      <c r="L44" s="455"/>
      <c r="M44" s="504">
        <f t="shared" si="2"/>
        <v>0.46857731889078524</v>
      </c>
      <c r="N44" s="505">
        <f t="shared" si="2"/>
        <v>0.41433862869371962</v>
      </c>
      <c r="O44" s="506">
        <f>ROUND(+M44-N44,3)*100</f>
        <v>5.4</v>
      </c>
      <c r="P44" s="501">
        <f>P13</f>
        <v>27729</v>
      </c>
      <c r="Q44" s="502">
        <f>Q13</f>
        <v>25169</v>
      </c>
      <c r="R44" s="503">
        <f>(P44-Q44)/Q44</f>
        <v>0.1017124240136676</v>
      </c>
      <c r="S44" s="501">
        <f>S13</f>
        <v>59177</v>
      </c>
      <c r="T44" s="502">
        <f>T13</f>
        <v>60745</v>
      </c>
      <c r="U44" s="503">
        <f>(S44-T44)/T44</f>
        <v>-2.5812824100749032E-2</v>
      </c>
      <c r="V44" s="501">
        <f>V13</f>
        <v>64138</v>
      </c>
      <c r="W44" s="502">
        <f>W13</f>
        <v>58473</v>
      </c>
      <c r="X44" s="503">
        <f>(V44-W44)/W44</f>
        <v>9.6882321755340076E-2</v>
      </c>
      <c r="Y44" s="507">
        <f t="shared" si="3"/>
        <v>2.0673671995874163</v>
      </c>
      <c r="Z44" s="508">
        <f t="shared" si="3"/>
        <v>2.01027950630866</v>
      </c>
    </row>
    <row r="45" spans="1:26" s="498" customFormat="1" ht="15">
      <c r="A45" s="499" t="s">
        <v>59</v>
      </c>
      <c r="B45" s="500"/>
      <c r="C45" s="501">
        <f>C17</f>
        <v>38461</v>
      </c>
      <c r="D45" s="502">
        <f>D17</f>
        <v>43856</v>
      </c>
      <c r="E45" s="503">
        <f>(C45-D45)/D45</f>
        <v>-0.1230162349507479</v>
      </c>
      <c r="F45" s="501">
        <f>F17</f>
        <v>22185</v>
      </c>
      <c r="G45" s="502">
        <f>G17</f>
        <v>25863</v>
      </c>
      <c r="H45" s="503">
        <f>(F45-G45)/G45</f>
        <v>-0.14221088040830529</v>
      </c>
      <c r="I45" s="501">
        <f>I17</f>
        <v>16276</v>
      </c>
      <c r="J45" s="502">
        <f>J17</f>
        <v>17993</v>
      </c>
      <c r="K45" s="503">
        <f>(I45-J45)/J45</f>
        <v>-9.5425998999610961E-2</v>
      </c>
      <c r="L45" s="455"/>
      <c r="M45" s="504">
        <f t="shared" si="2"/>
        <v>0.64193837870176484</v>
      </c>
      <c r="N45" s="505">
        <f t="shared" si="2"/>
        <v>0.67393657783021732</v>
      </c>
      <c r="O45" s="506">
        <f>ROUND(+M45-N45,3)*100</f>
        <v>-3.2</v>
      </c>
      <c r="P45" s="501">
        <f>P17</f>
        <v>51504</v>
      </c>
      <c r="Q45" s="502">
        <f>Q17</f>
        <v>55405</v>
      </c>
      <c r="R45" s="503">
        <f>(P45-Q45)/Q45</f>
        <v>-7.0408807869325879E-2</v>
      </c>
      <c r="S45" s="501">
        <f>S17</f>
        <v>80232</v>
      </c>
      <c r="T45" s="502">
        <f>T17</f>
        <v>82211</v>
      </c>
      <c r="U45" s="503">
        <f>(S45-T45)/T45</f>
        <v>-2.4072204449526218E-2</v>
      </c>
      <c r="V45" s="501">
        <f>V17</f>
        <v>108768</v>
      </c>
      <c r="W45" s="502">
        <f>W17</f>
        <v>120606</v>
      </c>
      <c r="X45" s="503">
        <f>(V45-W45)/W45</f>
        <v>-9.8154320680563151E-2</v>
      </c>
      <c r="Y45" s="507">
        <f t="shared" si="3"/>
        <v>2.8280075921062893</v>
      </c>
      <c r="Z45" s="508">
        <f t="shared" si="3"/>
        <v>2.7500456037942356</v>
      </c>
    </row>
    <row r="46" spans="1:26" s="498" customFormat="1" ht="15">
      <c r="A46" s="499" t="s">
        <v>60</v>
      </c>
      <c r="B46" s="500"/>
      <c r="C46" s="501">
        <f>C20</f>
        <v>12211</v>
      </c>
      <c r="D46" s="502">
        <f>D20</f>
        <v>11687</v>
      </c>
      <c r="E46" s="503">
        <f>(C46-D46)/D46</f>
        <v>4.4836142722683325E-2</v>
      </c>
      <c r="F46" s="501">
        <f>F20</f>
        <v>5614</v>
      </c>
      <c r="G46" s="502">
        <f>G20</f>
        <v>5458</v>
      </c>
      <c r="H46" s="503">
        <f>(F46-G46)/G46</f>
        <v>2.8581898131183583E-2</v>
      </c>
      <c r="I46" s="501">
        <f>I20</f>
        <v>6597</v>
      </c>
      <c r="J46" s="502">
        <f>J20</f>
        <v>6229</v>
      </c>
      <c r="K46" s="503">
        <f>(I46-J46)/J46</f>
        <v>5.9078503772676191E-2</v>
      </c>
      <c r="L46" s="455"/>
      <c r="M46" s="504">
        <f t="shared" si="2"/>
        <v>0.47136740701097135</v>
      </c>
      <c r="N46" s="505">
        <f t="shared" si="2"/>
        <v>0.45149029172341704</v>
      </c>
      <c r="O46" s="506">
        <f>ROUND(+M46-N46,3)*100</f>
        <v>2</v>
      </c>
      <c r="P46" s="501">
        <f>P20</f>
        <v>14092</v>
      </c>
      <c r="Q46" s="502">
        <f>Q20</f>
        <v>14254</v>
      </c>
      <c r="R46" s="503">
        <f>(P46-Q46)/Q46</f>
        <v>-1.1365230812403536E-2</v>
      </c>
      <c r="S46" s="501">
        <f>S20</f>
        <v>29896</v>
      </c>
      <c r="T46" s="502">
        <f>T20</f>
        <v>31571</v>
      </c>
      <c r="U46" s="503">
        <f>(S46-T46)/T46</f>
        <v>-5.3055018846409681E-2</v>
      </c>
      <c r="V46" s="501">
        <f>V20</f>
        <v>26397</v>
      </c>
      <c r="W46" s="502">
        <f>W20</f>
        <v>25665</v>
      </c>
      <c r="X46" s="503">
        <f>(V46-W46)/W46</f>
        <v>2.8521332554061953E-2</v>
      </c>
      <c r="Y46" s="507">
        <f t="shared" si="3"/>
        <v>2.1617394152813039</v>
      </c>
      <c r="Z46" s="508">
        <f t="shared" si="3"/>
        <v>2.1960297766749379</v>
      </c>
    </row>
    <row r="47" spans="1:26" s="498" customFormat="1" ht="15.75" thickBot="1">
      <c r="A47" s="509" t="s">
        <v>62</v>
      </c>
      <c r="B47" s="510"/>
      <c r="C47" s="511">
        <f>C23</f>
        <v>10510</v>
      </c>
      <c r="D47" s="512">
        <f>D23</f>
        <v>7656</v>
      </c>
      <c r="E47" s="513">
        <f>(C47-D47)/D47</f>
        <v>0.37277951933124348</v>
      </c>
      <c r="F47" s="511">
        <f>F23</f>
        <v>5416</v>
      </c>
      <c r="G47" s="512">
        <f>G23</f>
        <v>4055</v>
      </c>
      <c r="H47" s="513">
        <f>(F47-G47)/G47</f>
        <v>0.33563501849568433</v>
      </c>
      <c r="I47" s="511">
        <f>I23</f>
        <v>5094</v>
      </c>
      <c r="J47" s="512">
        <f>J23</f>
        <v>3601</v>
      </c>
      <c r="K47" s="513">
        <f>(I47-J47)/J47</f>
        <v>0.4146070535962233</v>
      </c>
      <c r="L47" s="474"/>
      <c r="M47" s="514">
        <f t="shared" si="2"/>
        <v>0.60286320254506898</v>
      </c>
      <c r="N47" s="515">
        <f t="shared" si="2"/>
        <v>0.64946596319649985</v>
      </c>
      <c r="O47" s="516">
        <f>ROUND(+M47-N47,3)*100</f>
        <v>-4.7</v>
      </c>
      <c r="P47" s="511">
        <f>P23</f>
        <v>13644</v>
      </c>
      <c r="Q47" s="512">
        <f>Q23</f>
        <v>10094</v>
      </c>
      <c r="R47" s="513">
        <f>(P47-Q47)/Q47</f>
        <v>0.35169407568852784</v>
      </c>
      <c r="S47" s="511">
        <f>S23</f>
        <v>22632</v>
      </c>
      <c r="T47" s="512">
        <f>T23</f>
        <v>15542</v>
      </c>
      <c r="U47" s="513">
        <f>(S47-T47)/T47</f>
        <v>0.45618324539956245</v>
      </c>
      <c r="V47" s="511">
        <f>V23</f>
        <v>29553</v>
      </c>
      <c r="W47" s="512">
        <f>W23</f>
        <v>22095</v>
      </c>
      <c r="X47" s="513">
        <f>(V47-W47)/W47</f>
        <v>0.33754243041412085</v>
      </c>
      <c r="Y47" s="517">
        <f t="shared" si="3"/>
        <v>2.8118934348239772</v>
      </c>
      <c r="Z47" s="518">
        <f t="shared" si="3"/>
        <v>2.8859717868338559</v>
      </c>
    </row>
    <row r="48" spans="1:26" ht="4.5" customHeight="1" thickBot="1">
      <c r="A48" s="419"/>
      <c r="B48" s="420"/>
      <c r="C48" s="421"/>
      <c r="D48" s="421"/>
      <c r="E48" s="480"/>
      <c r="F48" s="421"/>
      <c r="G48" s="421"/>
      <c r="H48" s="480"/>
      <c r="I48" s="421"/>
      <c r="J48" s="421"/>
      <c r="K48" s="481"/>
      <c r="L48" s="422"/>
      <c r="M48" s="424"/>
      <c r="N48" s="424"/>
      <c r="O48" s="482"/>
      <c r="P48" s="421"/>
      <c r="Q48" s="421"/>
      <c r="R48" s="480"/>
      <c r="S48" s="421"/>
      <c r="T48" s="421"/>
      <c r="U48" s="480"/>
      <c r="V48" s="421"/>
      <c r="W48" s="421"/>
      <c r="X48" s="480"/>
      <c r="Y48" s="483"/>
      <c r="Z48" s="483"/>
    </row>
    <row r="49" spans="1:26" ht="16.5" thickBot="1">
      <c r="A49" s="428" t="s">
        <v>63</v>
      </c>
      <c r="B49" s="429"/>
      <c r="C49" s="430">
        <f>SUM(C43:C47)</f>
        <v>209379</v>
      </c>
      <c r="D49" s="430">
        <f>SUM(D43:D47)</f>
        <v>202400</v>
      </c>
      <c r="E49" s="431">
        <f>(C49-D49)/D49</f>
        <v>3.4481225296442687E-2</v>
      </c>
      <c r="F49" s="430">
        <f>SUM(F43:F47)</f>
        <v>136605</v>
      </c>
      <c r="G49" s="430">
        <f>SUM(G43:G47)</f>
        <v>131360</v>
      </c>
      <c r="H49" s="431">
        <f>(F49-G49)/G49</f>
        <v>3.9928440925700366E-2</v>
      </c>
      <c r="I49" s="430">
        <f>SUM(I43:I47)</f>
        <v>72774</v>
      </c>
      <c r="J49" s="430">
        <f>SUM(J43:J47)</f>
        <v>71040</v>
      </c>
      <c r="K49" s="431">
        <f>(I49-J49)/J49</f>
        <v>2.4408783783783784E-2</v>
      </c>
      <c r="L49" s="484"/>
      <c r="M49" s="433">
        <f>P49/S49</f>
        <v>0.67396580436387032</v>
      </c>
      <c r="N49" s="433">
        <f>Q49/T49</f>
        <v>0.66991639733967256</v>
      </c>
      <c r="O49" s="434">
        <f>ROUND(+M49-N49,3)*100</f>
        <v>0.4</v>
      </c>
      <c r="P49" s="430">
        <f>SUM(P43:P47)</f>
        <v>284915</v>
      </c>
      <c r="Q49" s="430">
        <f>SUM(Q43:Q47)</f>
        <v>275891</v>
      </c>
      <c r="R49" s="431">
        <f>(P49-Q49)/Q49</f>
        <v>3.2708569688753894E-2</v>
      </c>
      <c r="S49" s="430">
        <f>SUM(S43:S47)</f>
        <v>422744</v>
      </c>
      <c r="T49" s="430">
        <f>SUM(T43:T47)</f>
        <v>411829</v>
      </c>
      <c r="U49" s="431">
        <f>(S49-T49)/T49</f>
        <v>2.6503718776482471E-2</v>
      </c>
      <c r="V49" s="430">
        <f>SUM(V43:V47)</f>
        <v>538907</v>
      </c>
      <c r="W49" s="430">
        <f>SUM(W43:W47)</f>
        <v>514695</v>
      </c>
      <c r="X49" s="431">
        <f>(V49-W49)/W49</f>
        <v>4.704145173355094E-2</v>
      </c>
      <c r="Y49" s="485">
        <f>V49/C49</f>
        <v>2.5738350073312031</v>
      </c>
      <c r="Z49" s="486">
        <f>W49/D49</f>
        <v>2.5429594861660081</v>
      </c>
    </row>
    <row r="50" spans="1:26" ht="11.25" customHeight="1">
      <c r="A50" s="487"/>
      <c r="B50" s="487"/>
      <c r="C50" s="487"/>
      <c r="D50" s="487"/>
      <c r="E50" s="488"/>
      <c r="F50" s="487"/>
      <c r="G50" s="487"/>
      <c r="H50" s="488"/>
      <c r="I50" s="487"/>
      <c r="J50" s="487"/>
      <c r="K50" s="488"/>
      <c r="L50" s="487"/>
      <c r="M50" s="489"/>
      <c r="N50" s="489"/>
      <c r="O50" s="488"/>
      <c r="P50" s="487"/>
      <c r="Q50" s="487"/>
      <c r="R50" s="487"/>
      <c r="S50" s="487"/>
      <c r="T50" s="487"/>
      <c r="U50" s="487"/>
      <c r="V50" s="487"/>
      <c r="W50" s="487"/>
      <c r="X50" s="487"/>
      <c r="Y50" s="487"/>
      <c r="Z50" s="487"/>
    </row>
    <row r="51" spans="1:26">
      <c r="A51" s="519" t="s">
        <v>67</v>
      </c>
      <c r="C51" s="490"/>
      <c r="D51" s="490"/>
    </row>
    <row r="52" spans="1:26">
      <c r="A52" s="51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521" customWidth="1"/>
    <col min="2" max="2" width="30.5703125" style="521" bestFit="1" customWidth="1"/>
    <col min="3" max="4" width="11.42578125" style="521" bestFit="1" customWidth="1"/>
    <col min="5" max="5" width="13.85546875" style="521" customWidth="1"/>
    <col min="6" max="7" width="11.42578125" style="521" bestFit="1" customWidth="1"/>
    <col min="8" max="8" width="11.28515625" style="521" customWidth="1"/>
    <col min="9" max="10" width="9.5703125" style="521" bestFit="1" customWidth="1"/>
    <col min="11" max="11" width="11.28515625" style="521" customWidth="1"/>
    <col min="12" max="12" width="1.140625" style="521" customWidth="1"/>
    <col min="13" max="14" width="11.42578125" style="521" bestFit="1" customWidth="1"/>
    <col min="15" max="15" width="10.28515625" style="521" bestFit="1" customWidth="1"/>
    <col min="16" max="17" width="11.42578125" style="521" customWidth="1"/>
    <col min="18" max="18" width="11.28515625" style="521" customWidth="1"/>
    <col min="19" max="19" width="12.5703125" style="521" customWidth="1"/>
    <col min="20" max="20" width="12" style="521" customWidth="1"/>
    <col min="21" max="21" width="11.28515625" style="521" customWidth="1"/>
    <col min="22" max="22" width="11.7109375" style="521" customWidth="1"/>
    <col min="23" max="24" width="11.28515625" style="521" customWidth="1"/>
    <col min="25" max="26" width="12.28515625" style="521"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2" customFormat="1" ht="26.25" customHeight="1">
      <c r="A2" s="520" t="s">
        <v>69</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2" customFormat="1" ht="20.25" customHeight="1">
      <c r="A3" s="523"/>
      <c r="B3" s="523"/>
      <c r="C3" s="523"/>
      <c r="D3" s="523"/>
      <c r="E3" s="523"/>
      <c r="F3" s="523"/>
      <c r="G3" s="523"/>
      <c r="H3" s="523"/>
      <c r="I3" s="523"/>
      <c r="J3" s="523"/>
      <c r="K3" s="523"/>
      <c r="L3" s="523"/>
      <c r="M3" s="523"/>
      <c r="N3" s="523"/>
      <c r="O3" s="524"/>
      <c r="P3" s="523"/>
      <c r="Q3" s="523"/>
      <c r="R3" s="523"/>
      <c r="S3" s="523"/>
      <c r="T3" s="523"/>
      <c r="U3" s="523"/>
      <c r="V3" s="523"/>
      <c r="W3" s="523"/>
      <c r="X3" s="523"/>
      <c r="Y3" s="525"/>
      <c r="Z3" s="525"/>
    </row>
    <row r="4" spans="1:26" ht="24" thickBot="1">
      <c r="A4" s="526" t="s">
        <v>70</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531" t="s">
        <v>41</v>
      </c>
      <c r="L5" s="532"/>
      <c r="M5" s="533" t="s">
        <v>44</v>
      </c>
      <c r="N5" s="533"/>
      <c r="O5" s="530" t="s">
        <v>45</v>
      </c>
      <c r="P5" s="529" t="s">
        <v>46</v>
      </c>
      <c r="Q5" s="529"/>
      <c r="R5" s="530" t="s">
        <v>41</v>
      </c>
      <c r="S5" s="529" t="s">
        <v>47</v>
      </c>
      <c r="T5" s="529"/>
      <c r="U5" s="530" t="s">
        <v>41</v>
      </c>
      <c r="V5" s="529" t="s">
        <v>48</v>
      </c>
      <c r="W5" s="529"/>
      <c r="X5" s="530" t="s">
        <v>41</v>
      </c>
      <c r="Y5" s="534" t="s">
        <v>49</v>
      </c>
      <c r="Z5" s="535"/>
    </row>
    <row r="6" spans="1:26" ht="30.75" thickBot="1">
      <c r="A6" s="536" t="s">
        <v>50</v>
      </c>
      <c r="B6" s="537" t="s">
        <v>51</v>
      </c>
      <c r="C6" s="538">
        <v>2014</v>
      </c>
      <c r="D6" s="538">
        <v>2013</v>
      </c>
      <c r="E6" s="539" t="s">
        <v>52</v>
      </c>
      <c r="F6" s="538">
        <v>2014</v>
      </c>
      <c r="G6" s="538">
        <v>2013</v>
      </c>
      <c r="H6" s="539" t="s">
        <v>52</v>
      </c>
      <c r="I6" s="538">
        <v>2014</v>
      </c>
      <c r="J6" s="538">
        <v>2013</v>
      </c>
      <c r="K6" s="539" t="s">
        <v>52</v>
      </c>
      <c r="L6" s="540"/>
      <c r="M6" s="541">
        <v>2014</v>
      </c>
      <c r="N6" s="538">
        <v>2013</v>
      </c>
      <c r="O6" s="539" t="s">
        <v>52</v>
      </c>
      <c r="P6" s="538">
        <v>2014</v>
      </c>
      <c r="Q6" s="538">
        <v>2013</v>
      </c>
      <c r="R6" s="539" t="s">
        <v>52</v>
      </c>
      <c r="S6" s="538">
        <v>2014</v>
      </c>
      <c r="T6" s="538">
        <v>2013</v>
      </c>
      <c r="U6" s="539" t="s">
        <v>52</v>
      </c>
      <c r="V6" s="538">
        <v>2014</v>
      </c>
      <c r="W6" s="538">
        <v>2013</v>
      </c>
      <c r="X6" s="539" t="s">
        <v>52</v>
      </c>
      <c r="Y6" s="542">
        <v>2014</v>
      </c>
      <c r="Z6" s="543">
        <v>2013</v>
      </c>
    </row>
    <row r="7" spans="1:26" ht="15">
      <c r="A7" s="544" t="s">
        <v>53</v>
      </c>
      <c r="B7" s="545" t="s">
        <v>54</v>
      </c>
      <c r="C7" s="546">
        <v>123685</v>
      </c>
      <c r="D7" s="546">
        <v>115782</v>
      </c>
      <c r="E7" s="547">
        <v>6.8257587535195452E-2</v>
      </c>
      <c r="F7" s="546">
        <v>96344</v>
      </c>
      <c r="G7" s="546">
        <v>90621</v>
      </c>
      <c r="H7" s="547">
        <v>6.315313227618323E-2</v>
      </c>
      <c r="I7" s="546">
        <v>27341</v>
      </c>
      <c r="J7" s="546">
        <v>25161</v>
      </c>
      <c r="K7" s="547">
        <v>8.6642025356702831E-2</v>
      </c>
      <c r="L7" s="548"/>
      <c r="M7" s="549">
        <v>0.5896361802808161</v>
      </c>
      <c r="N7" s="549">
        <v>0.59243130494008467</v>
      </c>
      <c r="O7" s="550">
        <v>-0.3</v>
      </c>
      <c r="P7" s="546">
        <v>144419</v>
      </c>
      <c r="Q7" s="546">
        <v>139171</v>
      </c>
      <c r="R7" s="547">
        <v>3.7709005468093207E-2</v>
      </c>
      <c r="S7" s="546">
        <v>244929</v>
      </c>
      <c r="T7" s="546">
        <v>234915</v>
      </c>
      <c r="U7" s="547">
        <v>4.262818466253751E-2</v>
      </c>
      <c r="V7" s="546">
        <v>273981</v>
      </c>
      <c r="W7" s="546">
        <v>262684</v>
      </c>
      <c r="X7" s="547">
        <v>4.3006045286351664E-2</v>
      </c>
      <c r="Y7" s="551">
        <v>2.2151513926506854</v>
      </c>
      <c r="Z7" s="552">
        <v>2.2687809849544833</v>
      </c>
    </row>
    <row r="8" spans="1:26" ht="15">
      <c r="A8" s="553"/>
      <c r="B8" s="545" t="s">
        <v>55</v>
      </c>
      <c r="C8" s="546">
        <v>150162</v>
      </c>
      <c r="D8" s="546">
        <v>141215</v>
      </c>
      <c r="E8" s="547">
        <v>6.335729207237191E-2</v>
      </c>
      <c r="F8" s="546">
        <v>125628</v>
      </c>
      <c r="G8" s="546">
        <v>120826</v>
      </c>
      <c r="H8" s="547">
        <v>3.9743101650307054E-2</v>
      </c>
      <c r="I8" s="546">
        <v>24534</v>
      </c>
      <c r="J8" s="546">
        <v>20389</v>
      </c>
      <c r="K8" s="547">
        <v>0.2032958948452597</v>
      </c>
      <c r="L8" s="548"/>
      <c r="M8" s="549">
        <v>0.73939232300022573</v>
      </c>
      <c r="N8" s="549">
        <v>0.75229815693712165</v>
      </c>
      <c r="O8" s="550">
        <v>-1.3</v>
      </c>
      <c r="P8" s="546">
        <v>180201</v>
      </c>
      <c r="Q8" s="546">
        <v>165802</v>
      </c>
      <c r="R8" s="547">
        <v>8.6844549522924933E-2</v>
      </c>
      <c r="S8" s="546">
        <v>243715</v>
      </c>
      <c r="T8" s="546">
        <v>220394</v>
      </c>
      <c r="U8" s="547">
        <v>0.10581504033685128</v>
      </c>
      <c r="V8" s="546">
        <v>312113</v>
      </c>
      <c r="W8" s="546">
        <v>273510</v>
      </c>
      <c r="X8" s="547">
        <v>0.1411392636466674</v>
      </c>
      <c r="Y8" s="551">
        <v>2.078508544105699</v>
      </c>
      <c r="Z8" s="552">
        <v>1.9368339057465567</v>
      </c>
    </row>
    <row r="9" spans="1:26" ht="15.75" thickBot="1">
      <c r="A9" s="554"/>
      <c r="B9" s="545" t="s">
        <v>56</v>
      </c>
      <c r="C9" s="546">
        <v>979700</v>
      </c>
      <c r="D9" s="546">
        <v>967670</v>
      </c>
      <c r="E9" s="547">
        <v>1.2431924106358573E-2</v>
      </c>
      <c r="F9" s="546">
        <v>817289</v>
      </c>
      <c r="G9" s="546">
        <v>803862</v>
      </c>
      <c r="H9" s="547">
        <v>1.6703115708915212E-2</v>
      </c>
      <c r="I9" s="546">
        <v>162411</v>
      </c>
      <c r="J9" s="546">
        <v>163808</v>
      </c>
      <c r="K9" s="547">
        <v>-8.5282770072279742E-3</v>
      </c>
      <c r="L9" s="548"/>
      <c r="M9" s="549">
        <v>0.82039783851597536</v>
      </c>
      <c r="N9" s="549">
        <v>0.82438696008391299</v>
      </c>
      <c r="O9" s="550">
        <v>-0.4</v>
      </c>
      <c r="P9" s="546">
        <v>1564214</v>
      </c>
      <c r="Q9" s="546">
        <v>1579748</v>
      </c>
      <c r="R9" s="547">
        <v>-9.8332139050025698E-3</v>
      </c>
      <c r="S9" s="546">
        <v>1906653</v>
      </c>
      <c r="T9" s="546">
        <v>1916270</v>
      </c>
      <c r="U9" s="547">
        <v>-5.0186038501881256E-3</v>
      </c>
      <c r="V9" s="546">
        <v>2717556</v>
      </c>
      <c r="W9" s="546">
        <v>2694504</v>
      </c>
      <c r="X9" s="547">
        <v>8.5551923470887411E-3</v>
      </c>
      <c r="Y9" s="551">
        <v>2.7738654690211288</v>
      </c>
      <c r="Z9" s="552">
        <v>2.7845277832318871</v>
      </c>
    </row>
    <row r="10" spans="1:26" ht="15.75" thickBot="1">
      <c r="A10" s="555" t="s">
        <v>57</v>
      </c>
      <c r="B10" s="556"/>
      <c r="C10" s="557">
        <v>1253547</v>
      </c>
      <c r="D10" s="557">
        <v>1224667</v>
      </c>
      <c r="E10" s="558">
        <v>2.3581920636385239E-2</v>
      </c>
      <c r="F10" s="557">
        <v>1039261</v>
      </c>
      <c r="G10" s="557">
        <v>1015309</v>
      </c>
      <c r="H10" s="558">
        <v>2.3590847712371309E-2</v>
      </c>
      <c r="I10" s="557">
        <v>214286</v>
      </c>
      <c r="J10" s="557">
        <v>209358</v>
      </c>
      <c r="K10" s="558">
        <v>2.3538627613943579E-2</v>
      </c>
      <c r="L10" s="548"/>
      <c r="M10" s="559">
        <v>0.78855941455276735</v>
      </c>
      <c r="N10" s="559">
        <v>0.79471145595402892</v>
      </c>
      <c r="O10" s="560">
        <v>-0.6</v>
      </c>
      <c r="P10" s="557">
        <v>1888834</v>
      </c>
      <c r="Q10" s="557">
        <v>1884721</v>
      </c>
      <c r="R10" s="558">
        <v>2.1822858661839075E-3</v>
      </c>
      <c r="S10" s="557">
        <v>2395297</v>
      </c>
      <c r="T10" s="557">
        <v>2371579</v>
      </c>
      <c r="U10" s="558">
        <v>1.0000931868598937E-2</v>
      </c>
      <c r="V10" s="557">
        <v>3303650</v>
      </c>
      <c r="W10" s="557">
        <v>3230698</v>
      </c>
      <c r="X10" s="558">
        <v>2.258087880699465E-2</v>
      </c>
      <c r="Y10" s="561">
        <v>2.6354416707151787</v>
      </c>
      <c r="Z10" s="562">
        <v>2.6380216009739792</v>
      </c>
    </row>
    <row r="11" spans="1:26" ht="15">
      <c r="A11" s="544" t="s">
        <v>58</v>
      </c>
      <c r="B11" s="545" t="s">
        <v>54</v>
      </c>
      <c r="C11" s="546">
        <v>153845</v>
      </c>
      <c r="D11" s="546">
        <v>164172</v>
      </c>
      <c r="E11" s="547">
        <v>-6.2903540189557294E-2</v>
      </c>
      <c r="F11" s="546">
        <v>32124</v>
      </c>
      <c r="G11" s="546">
        <v>33205</v>
      </c>
      <c r="H11" s="547">
        <v>-3.2555338051498267E-2</v>
      </c>
      <c r="I11" s="546">
        <v>121721</v>
      </c>
      <c r="J11" s="546">
        <v>130967</v>
      </c>
      <c r="K11" s="547">
        <v>-7.0597936884864126E-2</v>
      </c>
      <c r="L11" s="548"/>
      <c r="M11" s="549">
        <v>0.372438343953716</v>
      </c>
      <c r="N11" s="549">
        <v>0.36761881075474795</v>
      </c>
      <c r="O11" s="550">
        <v>0.5</v>
      </c>
      <c r="P11" s="546">
        <v>132032</v>
      </c>
      <c r="Q11" s="546">
        <v>138943</v>
      </c>
      <c r="R11" s="547">
        <v>-4.9739821365595967E-2</v>
      </c>
      <c r="S11" s="546">
        <v>354507</v>
      </c>
      <c r="T11" s="546">
        <v>377954</v>
      </c>
      <c r="U11" s="547">
        <v>-6.2036649962693875E-2</v>
      </c>
      <c r="V11" s="546">
        <v>304675</v>
      </c>
      <c r="W11" s="546">
        <v>328275</v>
      </c>
      <c r="X11" s="547">
        <v>-7.1890945091767577E-2</v>
      </c>
      <c r="Y11" s="551">
        <v>1.9804023530176476</v>
      </c>
      <c r="Z11" s="552">
        <v>1.9995797090855931</v>
      </c>
    </row>
    <row r="12" spans="1:26" ht="15.75" thickBot="1">
      <c r="A12" s="554"/>
      <c r="B12" s="545" t="s">
        <v>55</v>
      </c>
      <c r="C12" s="546">
        <v>154488</v>
      </c>
      <c r="D12" s="546">
        <v>150538</v>
      </c>
      <c r="E12" s="547">
        <v>2.623922199046088E-2</v>
      </c>
      <c r="F12" s="546">
        <v>49937</v>
      </c>
      <c r="G12" s="546">
        <v>41500</v>
      </c>
      <c r="H12" s="547">
        <v>0.2033012048192771</v>
      </c>
      <c r="I12" s="546">
        <v>104551</v>
      </c>
      <c r="J12" s="546">
        <v>109038</v>
      </c>
      <c r="K12" s="547">
        <v>-4.1150791467194921E-2</v>
      </c>
      <c r="L12" s="548"/>
      <c r="M12" s="549">
        <v>0.58180512907994997</v>
      </c>
      <c r="N12" s="549">
        <v>0.56858143910720849</v>
      </c>
      <c r="O12" s="550">
        <v>1.3</v>
      </c>
      <c r="P12" s="546">
        <v>163706</v>
      </c>
      <c r="Q12" s="546">
        <v>157737</v>
      </c>
      <c r="R12" s="547">
        <v>3.7841470295491862E-2</v>
      </c>
      <c r="S12" s="546">
        <v>281376</v>
      </c>
      <c r="T12" s="546">
        <v>277422</v>
      </c>
      <c r="U12" s="547">
        <v>1.4252654800268183E-2</v>
      </c>
      <c r="V12" s="546">
        <v>367454</v>
      </c>
      <c r="W12" s="546">
        <v>349839</v>
      </c>
      <c r="X12" s="547">
        <v>5.0351733225855323E-2</v>
      </c>
      <c r="Y12" s="551">
        <v>2.3785277820931077</v>
      </c>
      <c r="Z12" s="552">
        <v>2.3239248561824923</v>
      </c>
    </row>
    <row r="13" spans="1:26" ht="15.75" thickBot="1">
      <c r="A13" s="555" t="s">
        <v>57</v>
      </c>
      <c r="B13" s="556"/>
      <c r="C13" s="557">
        <v>308333</v>
      </c>
      <c r="D13" s="557">
        <v>314710</v>
      </c>
      <c r="E13" s="558">
        <v>-2.0263099361316768E-2</v>
      </c>
      <c r="F13" s="557">
        <v>82061</v>
      </c>
      <c r="G13" s="557">
        <v>74705</v>
      </c>
      <c r="H13" s="558">
        <v>9.8467304731945648E-2</v>
      </c>
      <c r="I13" s="557">
        <v>226272</v>
      </c>
      <c r="J13" s="557">
        <v>240005</v>
      </c>
      <c r="K13" s="558">
        <v>-5.7219641257473801E-2</v>
      </c>
      <c r="L13" s="548"/>
      <c r="M13" s="559">
        <v>0.46508241295961678</v>
      </c>
      <c r="N13" s="559">
        <v>0.45268670198481481</v>
      </c>
      <c r="O13" s="560">
        <v>1.2</v>
      </c>
      <c r="P13" s="557">
        <v>295738</v>
      </c>
      <c r="Q13" s="557">
        <v>296680</v>
      </c>
      <c r="R13" s="558">
        <v>-3.1751381960361332E-3</v>
      </c>
      <c r="S13" s="557">
        <v>635883</v>
      </c>
      <c r="T13" s="557">
        <v>655376</v>
      </c>
      <c r="U13" s="558">
        <v>-2.9743231366421718E-2</v>
      </c>
      <c r="V13" s="557">
        <v>672129</v>
      </c>
      <c r="W13" s="557">
        <v>678114</v>
      </c>
      <c r="X13" s="558">
        <v>-8.8259496190905961E-3</v>
      </c>
      <c r="Y13" s="561">
        <v>2.179880194465075</v>
      </c>
      <c r="Z13" s="562">
        <v>2.1547265736709988</v>
      </c>
    </row>
    <row r="14" spans="1:26" ht="15">
      <c r="A14" s="544" t="s">
        <v>59</v>
      </c>
      <c r="B14" s="545" t="s">
        <v>54</v>
      </c>
      <c r="C14" s="546">
        <v>17115</v>
      </c>
      <c r="D14" s="546">
        <v>19441</v>
      </c>
      <c r="E14" s="547">
        <v>-0.11964405123193252</v>
      </c>
      <c r="F14" s="546">
        <v>4591</v>
      </c>
      <c r="G14" s="546">
        <v>4726</v>
      </c>
      <c r="H14" s="547">
        <v>-2.8565382987727466E-2</v>
      </c>
      <c r="I14" s="546">
        <v>12524</v>
      </c>
      <c r="J14" s="546">
        <v>14715</v>
      </c>
      <c r="K14" s="547">
        <v>-0.14889568467550118</v>
      </c>
      <c r="L14" s="548"/>
      <c r="M14" s="549">
        <v>0.3477169142471303</v>
      </c>
      <c r="N14" s="549">
        <v>0.34887382898146302</v>
      </c>
      <c r="O14" s="550">
        <v>-0.1</v>
      </c>
      <c r="P14" s="546">
        <v>16479</v>
      </c>
      <c r="Q14" s="546">
        <v>17503</v>
      </c>
      <c r="R14" s="547">
        <v>-5.8504256413186309E-2</v>
      </c>
      <c r="S14" s="546">
        <v>47392</v>
      </c>
      <c r="T14" s="546">
        <v>50170</v>
      </c>
      <c r="U14" s="547">
        <v>-5.5371736097269288E-2</v>
      </c>
      <c r="V14" s="546">
        <v>36518</v>
      </c>
      <c r="W14" s="546">
        <v>40627</v>
      </c>
      <c r="X14" s="547">
        <v>-0.10113963620252542</v>
      </c>
      <c r="Y14" s="551">
        <v>2.1336839030090564</v>
      </c>
      <c r="Z14" s="552">
        <v>2.0897587572655727</v>
      </c>
    </row>
    <row r="15" spans="1:26" ht="15">
      <c r="A15" s="553"/>
      <c r="B15" s="545" t="s">
        <v>55</v>
      </c>
      <c r="C15" s="546">
        <v>92524</v>
      </c>
      <c r="D15" s="546">
        <v>90837</v>
      </c>
      <c r="E15" s="547">
        <v>1.8571727379812192E-2</v>
      </c>
      <c r="F15" s="546">
        <v>60641</v>
      </c>
      <c r="G15" s="546">
        <v>60680</v>
      </c>
      <c r="H15" s="547">
        <v>-6.4271588661832561E-4</v>
      </c>
      <c r="I15" s="546">
        <v>31883</v>
      </c>
      <c r="J15" s="546">
        <v>30157</v>
      </c>
      <c r="K15" s="547">
        <v>5.7233809729084456E-2</v>
      </c>
      <c r="L15" s="548"/>
      <c r="M15" s="549">
        <v>0.64813312481673346</v>
      </c>
      <c r="N15" s="549">
        <v>0.64298968416002034</v>
      </c>
      <c r="O15" s="550">
        <v>0.5</v>
      </c>
      <c r="P15" s="546">
        <v>132621</v>
      </c>
      <c r="Q15" s="546">
        <v>131330</v>
      </c>
      <c r="R15" s="547">
        <v>9.8301987360085285E-3</v>
      </c>
      <c r="S15" s="546">
        <v>204620</v>
      </c>
      <c r="T15" s="546">
        <v>204249</v>
      </c>
      <c r="U15" s="547">
        <v>1.8164103618622369E-3</v>
      </c>
      <c r="V15" s="546">
        <v>249493</v>
      </c>
      <c r="W15" s="546">
        <v>241881</v>
      </c>
      <c r="X15" s="547">
        <v>3.1470020381923342E-2</v>
      </c>
      <c r="Y15" s="551">
        <v>2.6965219834853658</v>
      </c>
      <c r="Z15" s="552">
        <v>2.6628026024637537</v>
      </c>
    </row>
    <row r="16" spans="1:26" ht="15.75" thickBot="1">
      <c r="A16" s="554"/>
      <c r="B16" s="545" t="s">
        <v>56</v>
      </c>
      <c r="C16" s="546">
        <v>325092</v>
      </c>
      <c r="D16" s="546">
        <v>335390</v>
      </c>
      <c r="E16" s="547">
        <v>-3.0704552908554221E-2</v>
      </c>
      <c r="F16" s="546">
        <v>200448</v>
      </c>
      <c r="G16" s="546">
        <v>200949</v>
      </c>
      <c r="H16" s="547">
        <v>-2.4931699087828254E-3</v>
      </c>
      <c r="I16" s="546">
        <v>124644</v>
      </c>
      <c r="J16" s="546">
        <v>134441</v>
      </c>
      <c r="K16" s="547">
        <v>-7.2872114905423196E-2</v>
      </c>
      <c r="L16" s="548"/>
      <c r="M16" s="549">
        <v>0.71812018803283639</v>
      </c>
      <c r="N16" s="549">
        <v>0.72130176592527939</v>
      </c>
      <c r="O16" s="550">
        <v>-0.3</v>
      </c>
      <c r="P16" s="546">
        <v>445004</v>
      </c>
      <c r="Q16" s="546">
        <v>462780</v>
      </c>
      <c r="R16" s="547">
        <v>-3.8411340161631877E-2</v>
      </c>
      <c r="S16" s="546">
        <v>619679</v>
      </c>
      <c r="T16" s="546">
        <v>641590</v>
      </c>
      <c r="U16" s="547">
        <v>-3.4151093377390543E-2</v>
      </c>
      <c r="V16" s="546">
        <v>1031139</v>
      </c>
      <c r="W16" s="546">
        <v>1053657</v>
      </c>
      <c r="X16" s="547">
        <v>-2.1371281166451702E-2</v>
      </c>
      <c r="Y16" s="551">
        <v>3.1718375106123804</v>
      </c>
      <c r="Z16" s="552">
        <v>3.141587405706789</v>
      </c>
    </row>
    <row r="17" spans="1:26" ht="15.75" thickBot="1">
      <c r="A17" s="555" t="s">
        <v>57</v>
      </c>
      <c r="B17" s="556"/>
      <c r="C17" s="557">
        <v>434731</v>
      </c>
      <c r="D17" s="557">
        <v>445668</v>
      </c>
      <c r="E17" s="558">
        <v>-2.4540689481856448E-2</v>
      </c>
      <c r="F17" s="557">
        <v>265680</v>
      </c>
      <c r="G17" s="557">
        <v>266355</v>
      </c>
      <c r="H17" s="558">
        <v>-2.5342118601115052E-3</v>
      </c>
      <c r="I17" s="557">
        <v>169051</v>
      </c>
      <c r="J17" s="557">
        <v>179313</v>
      </c>
      <c r="K17" s="558">
        <v>-5.7229537178007168E-2</v>
      </c>
      <c r="L17" s="548"/>
      <c r="M17" s="559">
        <v>0.68155344038197019</v>
      </c>
      <c r="N17" s="559">
        <v>0.68259693820039757</v>
      </c>
      <c r="O17" s="560">
        <v>-0.1</v>
      </c>
      <c r="P17" s="557">
        <v>594104</v>
      </c>
      <c r="Q17" s="557">
        <v>611613</v>
      </c>
      <c r="R17" s="558">
        <v>-2.8627579858505298E-2</v>
      </c>
      <c r="S17" s="557">
        <v>871691</v>
      </c>
      <c r="T17" s="557">
        <v>896009</v>
      </c>
      <c r="U17" s="558">
        <v>-2.7140352384853277E-2</v>
      </c>
      <c r="V17" s="557">
        <v>1317150</v>
      </c>
      <c r="W17" s="557">
        <v>1336165</v>
      </c>
      <c r="X17" s="558">
        <v>-1.4231026856713055E-2</v>
      </c>
      <c r="Y17" s="561">
        <v>3.0298046378105079</v>
      </c>
      <c r="Z17" s="562">
        <v>2.9981174327077555</v>
      </c>
    </row>
    <row r="18" spans="1:26" ht="15">
      <c r="A18" s="544" t="s">
        <v>60</v>
      </c>
      <c r="B18" s="545" t="s">
        <v>54</v>
      </c>
      <c r="C18" s="546">
        <v>36105</v>
      </c>
      <c r="D18" s="546">
        <v>41617</v>
      </c>
      <c r="E18" s="547">
        <v>-0.13244587548357642</v>
      </c>
      <c r="F18" s="546">
        <v>9780</v>
      </c>
      <c r="G18" s="546">
        <v>13234</v>
      </c>
      <c r="H18" s="547">
        <v>-0.26099440834214899</v>
      </c>
      <c r="I18" s="546">
        <v>26325</v>
      </c>
      <c r="J18" s="546">
        <v>28383</v>
      </c>
      <c r="K18" s="547">
        <v>-7.2508191523094817E-2</v>
      </c>
      <c r="L18" s="548"/>
      <c r="M18" s="549">
        <v>0.3399076963472395</v>
      </c>
      <c r="N18" s="549">
        <v>0.37009842060219406</v>
      </c>
      <c r="O18" s="550">
        <v>-3</v>
      </c>
      <c r="P18" s="546">
        <v>33658</v>
      </c>
      <c r="Q18" s="546">
        <v>38055</v>
      </c>
      <c r="R18" s="547">
        <v>-0.11554329260281172</v>
      </c>
      <c r="S18" s="546">
        <v>99021</v>
      </c>
      <c r="T18" s="546">
        <v>102824</v>
      </c>
      <c r="U18" s="547">
        <v>-3.6985528670349335E-2</v>
      </c>
      <c r="V18" s="546">
        <v>65028</v>
      </c>
      <c r="W18" s="546">
        <v>74682</v>
      </c>
      <c r="X18" s="547">
        <v>-0.12926809673013578</v>
      </c>
      <c r="Y18" s="551">
        <v>1.8010801828001661</v>
      </c>
      <c r="Z18" s="552">
        <v>1.7945070524064686</v>
      </c>
    </row>
    <row r="19" spans="1:26" ht="15.75" thickBot="1">
      <c r="A19" s="554"/>
      <c r="B19" s="545" t="s">
        <v>61</v>
      </c>
      <c r="C19" s="546">
        <v>96592</v>
      </c>
      <c r="D19" s="546">
        <v>94328</v>
      </c>
      <c r="E19" s="547">
        <v>2.4001356967178356E-2</v>
      </c>
      <c r="F19" s="546">
        <v>43412</v>
      </c>
      <c r="G19" s="546">
        <v>41562</v>
      </c>
      <c r="H19" s="547">
        <v>4.4511813675953998E-2</v>
      </c>
      <c r="I19" s="546">
        <v>53180</v>
      </c>
      <c r="J19" s="546">
        <v>52766</v>
      </c>
      <c r="K19" s="547">
        <v>7.8459614145472457E-3</v>
      </c>
      <c r="L19" s="548"/>
      <c r="M19" s="549">
        <v>0.54031718243138871</v>
      </c>
      <c r="N19" s="549">
        <v>0.54328236338918556</v>
      </c>
      <c r="O19" s="550">
        <v>-0.3</v>
      </c>
      <c r="P19" s="546">
        <v>125922</v>
      </c>
      <c r="Q19" s="546">
        <v>129079</v>
      </c>
      <c r="R19" s="547">
        <v>-2.445789012930066E-2</v>
      </c>
      <c r="S19" s="546">
        <v>233052</v>
      </c>
      <c r="T19" s="546">
        <v>237591</v>
      </c>
      <c r="U19" s="547">
        <v>-1.9104258999709585E-2</v>
      </c>
      <c r="V19" s="546">
        <v>232518</v>
      </c>
      <c r="W19" s="546">
        <v>235825</v>
      </c>
      <c r="X19" s="547">
        <v>-1.402311035725644E-2</v>
      </c>
      <c r="Y19" s="551">
        <v>2.4072179890674175</v>
      </c>
      <c r="Z19" s="552">
        <v>2.5000530065304045</v>
      </c>
    </row>
    <row r="20" spans="1:26" ht="15.75" thickBot="1">
      <c r="A20" s="555" t="s">
        <v>57</v>
      </c>
      <c r="B20" s="556"/>
      <c r="C20" s="557">
        <v>132697</v>
      </c>
      <c r="D20" s="557">
        <v>135945</v>
      </c>
      <c r="E20" s="558">
        <v>-2.3892015153186952E-2</v>
      </c>
      <c r="F20" s="557">
        <v>53192</v>
      </c>
      <c r="G20" s="557">
        <v>54796</v>
      </c>
      <c r="H20" s="558">
        <v>-2.9272209650339442E-2</v>
      </c>
      <c r="I20" s="557">
        <v>79505</v>
      </c>
      <c r="J20" s="557">
        <v>81149</v>
      </c>
      <c r="K20" s="558">
        <v>-2.0259029686132916E-2</v>
      </c>
      <c r="L20" s="548"/>
      <c r="M20" s="559">
        <v>0.48055698596392959</v>
      </c>
      <c r="N20" s="559">
        <v>0.49097131442504005</v>
      </c>
      <c r="O20" s="560">
        <v>-1</v>
      </c>
      <c r="P20" s="557">
        <v>159580</v>
      </c>
      <c r="Q20" s="557">
        <v>167134</v>
      </c>
      <c r="R20" s="558">
        <v>-4.5197266863714149E-2</v>
      </c>
      <c r="S20" s="557">
        <v>332073</v>
      </c>
      <c r="T20" s="557">
        <v>340415</v>
      </c>
      <c r="U20" s="558">
        <v>-2.4505383135290749E-2</v>
      </c>
      <c r="V20" s="557">
        <v>297546</v>
      </c>
      <c r="W20" s="557">
        <v>310507</v>
      </c>
      <c r="X20" s="558">
        <v>-4.1741410016521367E-2</v>
      </c>
      <c r="Y20" s="561">
        <v>2.2422963593751177</v>
      </c>
      <c r="Z20" s="562">
        <v>2.2840634079958808</v>
      </c>
    </row>
    <row r="21" spans="1:26" ht="15">
      <c r="A21" s="544" t="s">
        <v>62</v>
      </c>
      <c r="B21" s="545" t="s">
        <v>54</v>
      </c>
      <c r="C21" s="546">
        <v>28082</v>
      </c>
      <c r="D21" s="546">
        <v>29124</v>
      </c>
      <c r="E21" s="547">
        <v>-3.5778052465320696E-2</v>
      </c>
      <c r="F21" s="546">
        <v>12740</v>
      </c>
      <c r="G21" s="546">
        <v>12933</v>
      </c>
      <c r="H21" s="547">
        <v>-1.492306502744916E-2</v>
      </c>
      <c r="I21" s="546">
        <v>15342</v>
      </c>
      <c r="J21" s="546">
        <v>16191</v>
      </c>
      <c r="K21" s="547">
        <v>-5.2436538817861776E-2</v>
      </c>
      <c r="L21" s="548"/>
      <c r="M21" s="549">
        <v>0.53526184867304749</v>
      </c>
      <c r="N21" s="549">
        <v>0.61886044365450998</v>
      </c>
      <c r="O21" s="550">
        <v>-8.4</v>
      </c>
      <c r="P21" s="546">
        <v>32492</v>
      </c>
      <c r="Q21" s="546">
        <v>36212</v>
      </c>
      <c r="R21" s="547">
        <v>-0.10272837733348061</v>
      </c>
      <c r="S21" s="546">
        <v>60703</v>
      </c>
      <c r="T21" s="546">
        <v>58514</v>
      </c>
      <c r="U21" s="547">
        <v>3.7409850634036297E-2</v>
      </c>
      <c r="V21" s="546">
        <v>56990</v>
      </c>
      <c r="W21" s="546">
        <v>62537</v>
      </c>
      <c r="X21" s="547">
        <v>-8.8699489901978026E-2</v>
      </c>
      <c r="Y21" s="551">
        <v>2.029413859411723</v>
      </c>
      <c r="Z21" s="552">
        <v>2.1472668589479467</v>
      </c>
    </row>
    <row r="22" spans="1:26" ht="15.75" thickBot="1">
      <c r="A22" s="554"/>
      <c r="B22" s="545" t="s">
        <v>55</v>
      </c>
      <c r="C22" s="546">
        <v>60716</v>
      </c>
      <c r="D22" s="546">
        <v>49776</v>
      </c>
      <c r="E22" s="547">
        <v>0.21978463516554161</v>
      </c>
      <c r="F22" s="546">
        <v>38733</v>
      </c>
      <c r="G22" s="546">
        <v>31411</v>
      </c>
      <c r="H22" s="547">
        <v>0.23310305307058038</v>
      </c>
      <c r="I22" s="546">
        <v>21983</v>
      </c>
      <c r="J22" s="546">
        <v>18365</v>
      </c>
      <c r="K22" s="547">
        <v>0.19700517288320174</v>
      </c>
      <c r="L22" s="548"/>
      <c r="M22" s="549">
        <v>0.70417393599085165</v>
      </c>
      <c r="N22" s="549">
        <v>0.73614618927351061</v>
      </c>
      <c r="O22" s="550">
        <v>-3.2</v>
      </c>
      <c r="P22" s="546">
        <v>96062</v>
      </c>
      <c r="Q22" s="546">
        <v>79280</v>
      </c>
      <c r="R22" s="547">
        <v>0.21168012108980827</v>
      </c>
      <c r="S22" s="546">
        <v>136418</v>
      </c>
      <c r="T22" s="546">
        <v>107696</v>
      </c>
      <c r="U22" s="547">
        <v>0.26669514188084981</v>
      </c>
      <c r="V22" s="546">
        <v>217912</v>
      </c>
      <c r="W22" s="546">
        <v>184088</v>
      </c>
      <c r="X22" s="547">
        <v>0.18373821215940203</v>
      </c>
      <c r="Y22" s="551">
        <v>3.5890374860003953</v>
      </c>
      <c r="Z22" s="552">
        <v>3.6983285117325617</v>
      </c>
    </row>
    <row r="23" spans="1:26" ht="15.75" thickBot="1">
      <c r="A23" s="563" t="s">
        <v>57</v>
      </c>
      <c r="B23" s="564"/>
      <c r="C23" s="565">
        <v>88798</v>
      </c>
      <c r="D23" s="565">
        <v>78900</v>
      </c>
      <c r="E23" s="566">
        <v>0.12544993662864384</v>
      </c>
      <c r="F23" s="565">
        <v>51473</v>
      </c>
      <c r="G23" s="565">
        <v>44344</v>
      </c>
      <c r="H23" s="566">
        <v>0.16076583077755727</v>
      </c>
      <c r="I23" s="565">
        <v>37325</v>
      </c>
      <c r="J23" s="565">
        <v>34556</v>
      </c>
      <c r="K23" s="566">
        <v>8.0130802176177796E-2</v>
      </c>
      <c r="L23" s="567"/>
      <c r="M23" s="568">
        <v>0.652157811699413</v>
      </c>
      <c r="N23" s="568">
        <v>0.69485590518019369</v>
      </c>
      <c r="O23" s="569">
        <v>-4.3</v>
      </c>
      <c r="P23" s="565">
        <v>128554</v>
      </c>
      <c r="Q23" s="565">
        <v>115492</v>
      </c>
      <c r="R23" s="566">
        <v>0.113098742770062</v>
      </c>
      <c r="S23" s="565">
        <v>197121</v>
      </c>
      <c r="T23" s="565">
        <v>166210</v>
      </c>
      <c r="U23" s="566">
        <v>0.18597557307021237</v>
      </c>
      <c r="V23" s="565">
        <v>274902</v>
      </c>
      <c r="W23" s="565">
        <v>246625</v>
      </c>
      <c r="X23" s="566">
        <v>0.11465585402939686</v>
      </c>
      <c r="Y23" s="570">
        <v>3.0958129687605576</v>
      </c>
      <c r="Z23" s="571">
        <v>3.125792141951838</v>
      </c>
    </row>
    <row r="24" spans="1:26" ht="4.5" customHeight="1" thickBot="1">
      <c r="A24" s="572"/>
      <c r="B24" s="573"/>
      <c r="C24" s="574"/>
      <c r="D24" s="574"/>
      <c r="E24" s="575" t="e">
        <v>#DIV/0!</v>
      </c>
      <c r="F24" s="574"/>
      <c r="G24" s="574"/>
      <c r="H24" s="575" t="e">
        <v>#DIV/0!</v>
      </c>
      <c r="I24" s="574"/>
      <c r="J24" s="574"/>
      <c r="K24" s="575" t="e">
        <v>#DIV/0!</v>
      </c>
      <c r="L24" s="575"/>
      <c r="M24" s="576"/>
      <c r="N24" s="576"/>
      <c r="O24" s="577">
        <v>0</v>
      </c>
      <c r="P24" s="574"/>
      <c r="Q24" s="574"/>
      <c r="R24" s="575" t="e">
        <v>#DIV/0!</v>
      </c>
      <c r="S24" s="574"/>
      <c r="T24" s="574"/>
      <c r="U24" s="575" t="e">
        <v>#DIV/0!</v>
      </c>
      <c r="V24" s="574"/>
      <c r="W24" s="574"/>
      <c r="X24" s="575" t="e">
        <v>#DIV/0!</v>
      </c>
      <c r="Y24" s="578" t="e">
        <v>#DIV/0!</v>
      </c>
      <c r="Z24" s="579" t="e">
        <v>#DIV/0!</v>
      </c>
    </row>
    <row r="25" spans="1:26" ht="16.5" thickBot="1">
      <c r="A25" s="580" t="s">
        <v>63</v>
      </c>
      <c r="B25" s="581"/>
      <c r="C25" s="582">
        <v>2218106</v>
      </c>
      <c r="D25" s="582">
        <v>2199890</v>
      </c>
      <c r="E25" s="583">
        <v>8.2804140207010345E-3</v>
      </c>
      <c r="F25" s="582">
        <v>1491667</v>
      </c>
      <c r="G25" s="582">
        <v>1455509</v>
      </c>
      <c r="H25" s="583">
        <v>2.4842168615927487E-2</v>
      </c>
      <c r="I25" s="582">
        <v>726439</v>
      </c>
      <c r="J25" s="582">
        <v>744381</v>
      </c>
      <c r="K25" s="583">
        <v>-2.410324820219753E-2</v>
      </c>
      <c r="L25" s="584"/>
      <c r="M25" s="585">
        <v>0.69195961701825226</v>
      </c>
      <c r="N25" s="585">
        <v>0.69433981346802154</v>
      </c>
      <c r="O25" s="586">
        <v>-0.2</v>
      </c>
      <c r="P25" s="582">
        <v>3066810</v>
      </c>
      <c r="Q25" s="582">
        <v>3075640</v>
      </c>
      <c r="R25" s="583">
        <v>-2.8709471849761351E-3</v>
      </c>
      <c r="S25" s="582">
        <v>4432065</v>
      </c>
      <c r="T25" s="582">
        <v>4429589</v>
      </c>
      <c r="U25" s="583">
        <v>5.5896833769453549E-4</v>
      </c>
      <c r="V25" s="582">
        <v>5865377</v>
      </c>
      <c r="W25" s="582">
        <v>5802109</v>
      </c>
      <c r="X25" s="583">
        <v>1.0904310829045093E-2</v>
      </c>
      <c r="Y25" s="587">
        <v>2.6443177197122227</v>
      </c>
      <c r="Z25" s="588">
        <v>2.6374541454345444</v>
      </c>
    </row>
    <row r="26" spans="1:26" s="592" customFormat="1" ht="11.25" customHeight="1" thickBot="1">
      <c r="A26" s="589"/>
      <c r="B26" s="589"/>
      <c r="C26" s="546"/>
      <c r="D26" s="546"/>
      <c r="E26" s="549"/>
      <c r="F26" s="546"/>
      <c r="G26" s="546"/>
      <c r="H26" s="549"/>
      <c r="I26" s="546"/>
      <c r="J26" s="546"/>
      <c r="K26" s="549"/>
      <c r="L26" s="590"/>
      <c r="M26" s="549"/>
      <c r="N26" s="549"/>
      <c r="O26" s="591"/>
      <c r="P26" s="546"/>
      <c r="Q26" s="546"/>
      <c r="R26" s="549"/>
      <c r="S26" s="546"/>
      <c r="T26" s="546"/>
      <c r="U26" s="549"/>
      <c r="V26" s="546"/>
      <c r="W26" s="546"/>
      <c r="X26" s="549"/>
      <c r="Y26" s="591"/>
      <c r="Z26" s="591"/>
    </row>
    <row r="27" spans="1:26" ht="16.5" thickBot="1">
      <c r="A27" s="593" t="s">
        <v>64</v>
      </c>
      <c r="B27" s="594"/>
      <c r="C27" s="595">
        <v>113138</v>
      </c>
      <c r="D27" s="595">
        <v>120394</v>
      </c>
      <c r="E27" s="596">
        <v>-6.0268784158679006E-2</v>
      </c>
      <c r="F27" s="595">
        <v>25056</v>
      </c>
      <c r="G27" s="595">
        <v>24028</v>
      </c>
      <c r="H27" s="596">
        <v>4.2783419344098551E-2</v>
      </c>
      <c r="I27" s="595">
        <v>88082</v>
      </c>
      <c r="J27" s="595">
        <v>96366</v>
      </c>
      <c r="K27" s="596">
        <v>-8.5963929186642599E-2</v>
      </c>
      <c r="L27" s="597"/>
      <c r="M27" s="598">
        <v>0.39151081422277217</v>
      </c>
      <c r="N27" s="598">
        <v>0.38502175142896161</v>
      </c>
      <c r="O27" s="599">
        <v>0.6</v>
      </c>
      <c r="P27" s="595">
        <v>93658</v>
      </c>
      <c r="Q27" s="595">
        <v>98683</v>
      </c>
      <c r="R27" s="596">
        <v>-5.092062462632875E-2</v>
      </c>
      <c r="S27" s="595">
        <v>239222</v>
      </c>
      <c r="T27" s="595">
        <v>256305</v>
      </c>
      <c r="U27" s="596">
        <v>-6.665106026023683E-2</v>
      </c>
      <c r="V27" s="595">
        <v>228273</v>
      </c>
      <c r="W27" s="595">
        <v>245806</v>
      </c>
      <c r="X27" s="596">
        <v>-7.1328608740226035E-2</v>
      </c>
      <c r="Y27" s="600">
        <v>2.0176510102706429</v>
      </c>
      <c r="Z27" s="601">
        <v>2.0416798179311262</v>
      </c>
    </row>
    <row r="28" spans="1:26">
      <c r="O28" s="602"/>
    </row>
    <row r="30" spans="1:26" ht="24" thickBot="1">
      <c r="A30" s="603" t="s">
        <v>65</v>
      </c>
      <c r="B30" s="603"/>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34" t="s">
        <v>49</v>
      </c>
      <c r="Z31" s="535"/>
    </row>
    <row r="32" spans="1:26" ht="28.5" customHeight="1" thickBot="1">
      <c r="A32" s="604" t="s">
        <v>51</v>
      </c>
      <c r="B32" s="605"/>
      <c r="C32" s="538">
        <v>2014</v>
      </c>
      <c r="D32" s="538">
        <v>2013</v>
      </c>
      <c r="E32" s="539" t="s">
        <v>52</v>
      </c>
      <c r="F32" s="538">
        <v>2014</v>
      </c>
      <c r="G32" s="538">
        <v>2013</v>
      </c>
      <c r="H32" s="539" t="s">
        <v>52</v>
      </c>
      <c r="I32" s="538">
        <v>2014</v>
      </c>
      <c r="J32" s="538">
        <v>2013</v>
      </c>
      <c r="K32" s="539" t="s">
        <v>52</v>
      </c>
      <c r="L32" s="540"/>
      <c r="M32" s="538">
        <v>2014</v>
      </c>
      <c r="N32" s="538">
        <v>2013</v>
      </c>
      <c r="O32" s="539" t="s">
        <v>52</v>
      </c>
      <c r="P32" s="538">
        <v>2014</v>
      </c>
      <c r="Q32" s="538">
        <v>2013</v>
      </c>
      <c r="R32" s="539" t="s">
        <v>52</v>
      </c>
      <c r="S32" s="538">
        <v>2014</v>
      </c>
      <c r="T32" s="538">
        <v>2013</v>
      </c>
      <c r="U32" s="539" t="s">
        <v>52</v>
      </c>
      <c r="V32" s="538">
        <v>2014</v>
      </c>
      <c r="W32" s="538">
        <v>2013</v>
      </c>
      <c r="X32" s="539" t="s">
        <v>52</v>
      </c>
      <c r="Y32" s="538">
        <v>2014</v>
      </c>
      <c r="Z32" s="543">
        <v>2013</v>
      </c>
    </row>
    <row r="33" spans="1:26" ht="15">
      <c r="A33" s="606" t="s">
        <v>54</v>
      </c>
      <c r="B33" s="607"/>
      <c r="C33" s="608">
        <f>C7+C11+C14+C18+C21</f>
        <v>358832</v>
      </c>
      <c r="D33" s="608">
        <f>D7+D11+D14+D18+D21</f>
        <v>370136</v>
      </c>
      <c r="E33" s="547">
        <f>(C33-D33)/D33</f>
        <v>-3.0540125791600925E-2</v>
      </c>
      <c r="F33" s="608">
        <f>F7+F11+F14+F18+F21</f>
        <v>155579</v>
      </c>
      <c r="G33" s="608">
        <f>G7+G11+G14+G18+G21</f>
        <v>154719</v>
      </c>
      <c r="H33" s="547">
        <f>(F33-G33)/G33</f>
        <v>5.5584640541885616E-3</v>
      </c>
      <c r="I33" s="608">
        <f>I7+I11+I14+I18+I21</f>
        <v>203253</v>
      </c>
      <c r="J33" s="608">
        <f>J7+J11+J14+J18+J21</f>
        <v>215417</v>
      </c>
      <c r="K33" s="547">
        <f>(I33-J33)/J33</f>
        <v>-5.646722403524327E-2</v>
      </c>
      <c r="L33" s="609"/>
      <c r="M33" s="610">
        <f t="shared" ref="M33:N35" si="0">P33/S33</f>
        <v>0.44520378103333696</v>
      </c>
      <c r="N33" s="610">
        <f t="shared" si="0"/>
        <v>0.44868306612144687</v>
      </c>
      <c r="O33" s="550">
        <f>ROUND(+M33-N33,3)*100</f>
        <v>-0.3</v>
      </c>
      <c r="P33" s="608">
        <f>P7+P11+P14+P18+P21</f>
        <v>359080</v>
      </c>
      <c r="Q33" s="608">
        <f>Q7+Q11+Q14+Q18+Q21</f>
        <v>369884</v>
      </c>
      <c r="R33" s="547">
        <f>(P33-Q33)/Q33</f>
        <v>-2.9209157465583804E-2</v>
      </c>
      <c r="S33" s="608">
        <f>S7+S11+S14+S18+S21</f>
        <v>806552</v>
      </c>
      <c r="T33" s="608">
        <f>T7+T11+T14+T18+T21</f>
        <v>824377</v>
      </c>
      <c r="U33" s="547">
        <f>(S33-T33)/T33</f>
        <v>-2.1622388785713334E-2</v>
      </c>
      <c r="V33" s="608">
        <f>V7+V11+V14+V18+V21</f>
        <v>737192</v>
      </c>
      <c r="W33" s="608">
        <f>W7+W11+W14+W18+W21</f>
        <v>768805</v>
      </c>
      <c r="X33" s="547">
        <f>(V33-W33)/W33</f>
        <v>-4.1119659731661477E-2</v>
      </c>
      <c r="Y33" s="611">
        <f t="shared" ref="Y33:Z35" si="1">V33/C33</f>
        <v>2.0544210103892628</v>
      </c>
      <c r="Z33" s="612">
        <f t="shared" si="1"/>
        <v>2.0770878812112303</v>
      </c>
    </row>
    <row r="34" spans="1:26" ht="15">
      <c r="A34" s="613" t="s">
        <v>55</v>
      </c>
      <c r="B34" s="614"/>
      <c r="C34" s="615">
        <f>C8+C12+C19+C15+C22</f>
        <v>554482</v>
      </c>
      <c r="D34" s="615">
        <f>D8+D12+D19+D15+D22</f>
        <v>526694</v>
      </c>
      <c r="E34" s="616">
        <f>(C34-D34)/D34</f>
        <v>5.275928717623516E-2</v>
      </c>
      <c r="F34" s="615">
        <f>F8+F12+F19+F15+F22</f>
        <v>318351</v>
      </c>
      <c r="G34" s="615">
        <f>G8+G12+G19+G15+G22</f>
        <v>295979</v>
      </c>
      <c r="H34" s="616">
        <f>(F34-G34)/G34</f>
        <v>7.5586443632825295E-2</v>
      </c>
      <c r="I34" s="615">
        <f>I8+I12+I19+I15+I22</f>
        <v>236131</v>
      </c>
      <c r="J34" s="615">
        <f>J8+J12+J19+J15+J22</f>
        <v>230715</v>
      </c>
      <c r="K34" s="616">
        <f>(I34-J34)/J34</f>
        <v>2.3474849923065255E-2</v>
      </c>
      <c r="L34" s="609"/>
      <c r="M34" s="617">
        <f t="shared" si="0"/>
        <v>0.63548405585613288</v>
      </c>
      <c r="N34" s="618">
        <f t="shared" si="0"/>
        <v>0.63324269204622707</v>
      </c>
      <c r="O34" s="619">
        <f>ROUND(+M34-N34,3)*100</f>
        <v>0.2</v>
      </c>
      <c r="P34" s="615">
        <f>P8+P12+P19+P15+P22</f>
        <v>698512</v>
      </c>
      <c r="Q34" s="615">
        <f>Q8+Q12+Q19+Q15+Q22</f>
        <v>663228</v>
      </c>
      <c r="R34" s="616">
        <f>(P34-Q34)/Q34</f>
        <v>5.3200407702931725E-2</v>
      </c>
      <c r="S34" s="615">
        <f>S8+S12+S19+S15+S22</f>
        <v>1099181</v>
      </c>
      <c r="T34" s="615">
        <f>T8+T12+T19+T15+T22</f>
        <v>1047352</v>
      </c>
      <c r="U34" s="616">
        <f>(S34-T34)/T34</f>
        <v>4.9485750731368253E-2</v>
      </c>
      <c r="V34" s="615">
        <f>V8+V12+V19+V15+V22</f>
        <v>1379490</v>
      </c>
      <c r="W34" s="615">
        <f>W8+W12+W19+W15+W22</f>
        <v>1285143</v>
      </c>
      <c r="X34" s="616">
        <f>(V34-W34)/W34</f>
        <v>7.3413620118539344E-2</v>
      </c>
      <c r="Y34" s="620">
        <f t="shared" si="1"/>
        <v>2.4878895978589024</v>
      </c>
      <c r="Z34" s="621">
        <f t="shared" si="1"/>
        <v>2.4400183028475739</v>
      </c>
    </row>
    <row r="35" spans="1:26" ht="15.75" thickBot="1">
      <c r="A35" s="622" t="s">
        <v>56</v>
      </c>
      <c r="B35" s="623"/>
      <c r="C35" s="624">
        <f>C9+C16</f>
        <v>1304792</v>
      </c>
      <c r="D35" s="625">
        <f>D9+D16</f>
        <v>1303060</v>
      </c>
      <c r="E35" s="626">
        <f>(C35-D35)/D35</f>
        <v>1.3291790094086227E-3</v>
      </c>
      <c r="F35" s="627">
        <f>F9+F16</f>
        <v>1017737</v>
      </c>
      <c r="G35" s="625">
        <f>G9+G16</f>
        <v>1004811</v>
      </c>
      <c r="H35" s="626">
        <f>(F35-G35)/G35</f>
        <v>1.2864110763118636E-2</v>
      </c>
      <c r="I35" s="627">
        <f>I9+I16</f>
        <v>287055</v>
      </c>
      <c r="J35" s="625">
        <f>J9+J16</f>
        <v>298249</v>
      </c>
      <c r="K35" s="628">
        <f>(I35-J35)/J35</f>
        <v>-3.7532397426311571E-2</v>
      </c>
      <c r="L35" s="629"/>
      <c r="M35" s="630">
        <f t="shared" si="0"/>
        <v>0.79531035509188819</v>
      </c>
      <c r="N35" s="631">
        <f t="shared" si="0"/>
        <v>0.79853002118958816</v>
      </c>
      <c r="O35" s="632">
        <f>ROUND(+M35-N35,3)*100</f>
        <v>-0.3</v>
      </c>
      <c r="P35" s="627">
        <f>P9+P16</f>
        <v>2009218</v>
      </c>
      <c r="Q35" s="625">
        <f>Q9+Q16</f>
        <v>2042528</v>
      </c>
      <c r="R35" s="626">
        <f>(P35-Q35)/Q35</f>
        <v>-1.6308221968070941E-2</v>
      </c>
      <c r="S35" s="627">
        <f>S9+S16</f>
        <v>2526332</v>
      </c>
      <c r="T35" s="625">
        <f>T9+T16</f>
        <v>2557860</v>
      </c>
      <c r="U35" s="626">
        <f>(S35-T35)/T35</f>
        <v>-1.2325928706027695E-2</v>
      </c>
      <c r="V35" s="627">
        <f>V9+V16</f>
        <v>3748695</v>
      </c>
      <c r="W35" s="625">
        <f>W9+W16</f>
        <v>3748161</v>
      </c>
      <c r="X35" s="628">
        <f>(V35-W35)/W35</f>
        <v>1.4246986722288611E-4</v>
      </c>
      <c r="Y35" s="633">
        <f t="shared" si="1"/>
        <v>2.8730211405342767</v>
      </c>
      <c r="Z35" s="634">
        <f t="shared" si="1"/>
        <v>2.8764300953141069</v>
      </c>
    </row>
    <row r="36" spans="1:26" ht="4.5" customHeight="1" thickBot="1">
      <c r="A36" s="572"/>
      <c r="B36" s="573"/>
      <c r="C36" s="635"/>
      <c r="D36" s="635"/>
      <c r="E36" s="636"/>
      <c r="F36" s="635"/>
      <c r="G36" s="635"/>
      <c r="H36" s="636"/>
      <c r="I36" s="635"/>
      <c r="J36" s="635"/>
      <c r="K36" s="637"/>
      <c r="L36" s="638"/>
      <c r="M36" s="639"/>
      <c r="N36" s="639"/>
      <c r="O36" s="640"/>
      <c r="P36" s="635"/>
      <c r="Q36" s="635"/>
      <c r="R36" s="636"/>
      <c r="S36" s="635"/>
      <c r="T36" s="635"/>
      <c r="U36" s="636"/>
      <c r="V36" s="635"/>
      <c r="W36" s="635"/>
      <c r="X36" s="636"/>
      <c r="Y36" s="641"/>
      <c r="Z36" s="641"/>
    </row>
    <row r="37" spans="1:26" ht="16.5" thickBot="1">
      <c r="A37" s="580" t="s">
        <v>63</v>
      </c>
      <c r="B37" s="581"/>
      <c r="C37" s="642">
        <f>SUM(C33:C35)</f>
        <v>2218106</v>
      </c>
      <c r="D37" s="642">
        <f>SUM(D33:D35)</f>
        <v>2199890</v>
      </c>
      <c r="E37" s="583">
        <f>(C37-D37)/D37</f>
        <v>8.2804140207010345E-3</v>
      </c>
      <c r="F37" s="642">
        <f>SUM(F33:F35)</f>
        <v>1491667</v>
      </c>
      <c r="G37" s="642">
        <f>SUM(G33:G35)</f>
        <v>1455509</v>
      </c>
      <c r="H37" s="583">
        <f>(F37-G37)/G37</f>
        <v>2.4842168615927487E-2</v>
      </c>
      <c r="I37" s="642">
        <f>SUM(I33:I35)</f>
        <v>726439</v>
      </c>
      <c r="J37" s="642">
        <f>SUM(J33:J35)</f>
        <v>744381</v>
      </c>
      <c r="K37" s="583">
        <f>(I37-J37)/J37</f>
        <v>-2.410324820219753E-2</v>
      </c>
      <c r="L37" s="643"/>
      <c r="M37" s="644">
        <f>P37/S37</f>
        <v>0.69195961701825226</v>
      </c>
      <c r="N37" s="644">
        <f>Q37/T37</f>
        <v>0.69433981346802154</v>
      </c>
      <c r="O37" s="586">
        <f>ROUND(+M37-N37,3)*100</f>
        <v>-0.2</v>
      </c>
      <c r="P37" s="642">
        <f>SUM(P33:P35)</f>
        <v>3066810</v>
      </c>
      <c r="Q37" s="642">
        <f>SUM(Q33:Q35)</f>
        <v>3075640</v>
      </c>
      <c r="R37" s="583">
        <f>(P37-Q37)/Q37</f>
        <v>-2.8709471849761351E-3</v>
      </c>
      <c r="S37" s="642">
        <f>SUM(S33:S35)</f>
        <v>4432065</v>
      </c>
      <c r="T37" s="642">
        <f>SUM(T33:T35)</f>
        <v>4429589</v>
      </c>
      <c r="U37" s="583">
        <f>(S37-T37)/T37</f>
        <v>5.5896833769453549E-4</v>
      </c>
      <c r="V37" s="642">
        <f>SUM(V33:V35)</f>
        <v>5865377</v>
      </c>
      <c r="W37" s="642">
        <f>SUM(W33:W35)</f>
        <v>5802109</v>
      </c>
      <c r="X37" s="583">
        <f>(V37-W37)/W37</f>
        <v>1.0904310829045093E-2</v>
      </c>
      <c r="Y37" s="645">
        <f>V37/C37</f>
        <v>2.6443177197122227</v>
      </c>
      <c r="Z37" s="646">
        <f>W37/D37</f>
        <v>2.6374541454345444</v>
      </c>
    </row>
    <row r="38" spans="1:26" ht="11.25" customHeight="1">
      <c r="A38" s="647"/>
      <c r="B38" s="647"/>
      <c r="C38" s="647"/>
      <c r="D38" s="647"/>
      <c r="E38" s="648"/>
      <c r="F38" s="647"/>
      <c r="G38" s="647"/>
      <c r="H38" s="648"/>
      <c r="I38" s="647"/>
      <c r="J38" s="647"/>
      <c r="K38" s="648"/>
      <c r="L38" s="647"/>
      <c r="M38" s="649"/>
      <c r="N38" s="649"/>
      <c r="O38" s="648"/>
      <c r="P38" s="647"/>
      <c r="Q38" s="647"/>
      <c r="R38" s="647"/>
      <c r="S38" s="647"/>
      <c r="T38" s="647"/>
      <c r="U38" s="647"/>
      <c r="V38" s="647"/>
      <c r="W38" s="647"/>
      <c r="X38" s="647"/>
      <c r="Y38" s="647"/>
      <c r="Z38" s="647"/>
    </row>
    <row r="39" spans="1:26">
      <c r="C39" s="650"/>
      <c r="D39" s="650"/>
      <c r="E39" s="650"/>
      <c r="F39" s="650"/>
      <c r="G39" s="650"/>
      <c r="H39" s="650"/>
      <c r="I39" s="650"/>
    </row>
    <row r="40" spans="1:26" ht="24" thickBot="1">
      <c r="A40" s="603" t="s">
        <v>66</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34" t="s">
        <v>49</v>
      </c>
      <c r="Z41" s="535"/>
    </row>
    <row r="42" spans="1:26" ht="15.75" thickBot="1">
      <c r="A42" s="651" t="s">
        <v>50</v>
      </c>
      <c r="B42" s="652"/>
      <c r="C42" s="538">
        <v>2014</v>
      </c>
      <c r="D42" s="538">
        <v>2013</v>
      </c>
      <c r="E42" s="539" t="s">
        <v>52</v>
      </c>
      <c r="F42" s="538">
        <v>2014</v>
      </c>
      <c r="G42" s="538">
        <v>2013</v>
      </c>
      <c r="H42" s="539" t="s">
        <v>52</v>
      </c>
      <c r="I42" s="538">
        <v>2014</v>
      </c>
      <c r="J42" s="538">
        <v>2013</v>
      </c>
      <c r="K42" s="539" t="s">
        <v>52</v>
      </c>
      <c r="L42" s="540"/>
      <c r="M42" s="538">
        <v>2014</v>
      </c>
      <c r="N42" s="538">
        <v>2013</v>
      </c>
      <c r="O42" s="539" t="s">
        <v>52</v>
      </c>
      <c r="P42" s="538">
        <v>2014</v>
      </c>
      <c r="Q42" s="538">
        <v>2013</v>
      </c>
      <c r="R42" s="539" t="s">
        <v>52</v>
      </c>
      <c r="S42" s="538">
        <v>2014</v>
      </c>
      <c r="T42" s="538">
        <v>2013</v>
      </c>
      <c r="U42" s="539" t="s">
        <v>52</v>
      </c>
      <c r="V42" s="538">
        <v>2014</v>
      </c>
      <c r="W42" s="538">
        <v>2013</v>
      </c>
      <c r="X42" s="539" t="s">
        <v>52</v>
      </c>
      <c r="Y42" s="538">
        <v>2014</v>
      </c>
      <c r="Z42" s="543">
        <v>2013</v>
      </c>
    </row>
    <row r="43" spans="1:26" s="658" customFormat="1" ht="15">
      <c r="A43" s="653" t="s">
        <v>53</v>
      </c>
      <c r="B43" s="654"/>
      <c r="C43" s="635">
        <f>C10</f>
        <v>1253547</v>
      </c>
      <c r="D43" s="655">
        <f>D10</f>
        <v>1224667</v>
      </c>
      <c r="E43" s="636">
        <f>(C43-D43)/D43</f>
        <v>2.3581920636385239E-2</v>
      </c>
      <c r="F43" s="635">
        <f>F10</f>
        <v>1039261</v>
      </c>
      <c r="G43" s="655">
        <f>G10</f>
        <v>1015309</v>
      </c>
      <c r="H43" s="636">
        <f>(F43-G43)/G43</f>
        <v>2.3590847712371309E-2</v>
      </c>
      <c r="I43" s="635">
        <f>I10</f>
        <v>214286</v>
      </c>
      <c r="J43" s="655">
        <f>J10</f>
        <v>209358</v>
      </c>
      <c r="K43" s="636">
        <f>(I43-J43)/J43</f>
        <v>2.3538627613943579E-2</v>
      </c>
      <c r="L43" s="609"/>
      <c r="M43" s="639">
        <f t="shared" ref="M43:N47" si="2">P43/S43</f>
        <v>0.78855941455276735</v>
      </c>
      <c r="N43" s="656">
        <f t="shared" si="2"/>
        <v>0.79471145595402892</v>
      </c>
      <c r="O43" s="640">
        <f>ROUND(+M43-N43,3)*100</f>
        <v>-0.6</v>
      </c>
      <c r="P43" s="635">
        <f>P10</f>
        <v>1888834</v>
      </c>
      <c r="Q43" s="655">
        <f>Q10</f>
        <v>1884721</v>
      </c>
      <c r="R43" s="636">
        <f>(P43-Q43)/Q43</f>
        <v>2.1822858661839075E-3</v>
      </c>
      <c r="S43" s="635">
        <f>S10</f>
        <v>2395297</v>
      </c>
      <c r="T43" s="655">
        <f>T10</f>
        <v>2371579</v>
      </c>
      <c r="U43" s="636">
        <f>(S43-T43)/T43</f>
        <v>1.0000931868598937E-2</v>
      </c>
      <c r="V43" s="635">
        <f>V10</f>
        <v>3303650</v>
      </c>
      <c r="W43" s="655">
        <f>W10</f>
        <v>3230698</v>
      </c>
      <c r="X43" s="636">
        <f>(V43-W43)/W43</f>
        <v>2.258087880699465E-2</v>
      </c>
      <c r="Y43" s="641">
        <f t="shared" ref="Y43:Z47" si="3">V43/C43</f>
        <v>2.6354416707151787</v>
      </c>
      <c r="Z43" s="657">
        <f t="shared" si="3"/>
        <v>2.6380216009739792</v>
      </c>
    </row>
    <row r="44" spans="1:26" s="658" customFormat="1" ht="15">
      <c r="A44" s="659" t="s">
        <v>58</v>
      </c>
      <c r="B44" s="660"/>
      <c r="C44" s="661">
        <f>C13</f>
        <v>308333</v>
      </c>
      <c r="D44" s="662">
        <f>D13</f>
        <v>314710</v>
      </c>
      <c r="E44" s="663">
        <f>(C44-D44)/D44</f>
        <v>-2.0263099361316768E-2</v>
      </c>
      <c r="F44" s="661">
        <f>F13</f>
        <v>82061</v>
      </c>
      <c r="G44" s="662">
        <f>G13</f>
        <v>74705</v>
      </c>
      <c r="H44" s="663">
        <f>(F44-G44)/G44</f>
        <v>9.8467304731945648E-2</v>
      </c>
      <c r="I44" s="661">
        <f>I13</f>
        <v>226272</v>
      </c>
      <c r="J44" s="662">
        <f>J13</f>
        <v>240005</v>
      </c>
      <c r="K44" s="663">
        <f>(I44-J44)/J44</f>
        <v>-5.7219641257473801E-2</v>
      </c>
      <c r="L44" s="609"/>
      <c r="M44" s="664">
        <f t="shared" si="2"/>
        <v>0.46508241295961678</v>
      </c>
      <c r="N44" s="665">
        <f t="shared" si="2"/>
        <v>0.45268670198481481</v>
      </c>
      <c r="O44" s="666">
        <f>ROUND(+M44-N44,3)*100</f>
        <v>1.2</v>
      </c>
      <c r="P44" s="661">
        <f>P13</f>
        <v>295738</v>
      </c>
      <c r="Q44" s="662">
        <f>Q13</f>
        <v>296680</v>
      </c>
      <c r="R44" s="663">
        <f>(P44-Q44)/Q44</f>
        <v>-3.1751381960361332E-3</v>
      </c>
      <c r="S44" s="661">
        <f>S13</f>
        <v>635883</v>
      </c>
      <c r="T44" s="662">
        <f>T13</f>
        <v>655376</v>
      </c>
      <c r="U44" s="663">
        <f>(S44-T44)/T44</f>
        <v>-2.9743231366421718E-2</v>
      </c>
      <c r="V44" s="661">
        <f>V13</f>
        <v>672129</v>
      </c>
      <c r="W44" s="662">
        <f>W13</f>
        <v>678114</v>
      </c>
      <c r="X44" s="663">
        <f>(V44-W44)/W44</f>
        <v>-8.8259496190905961E-3</v>
      </c>
      <c r="Y44" s="667">
        <f t="shared" si="3"/>
        <v>2.179880194465075</v>
      </c>
      <c r="Z44" s="668">
        <f t="shared" si="3"/>
        <v>2.1547265736709988</v>
      </c>
    </row>
    <row r="45" spans="1:26" s="658" customFormat="1" ht="15">
      <c r="A45" s="659" t="s">
        <v>59</v>
      </c>
      <c r="B45" s="660"/>
      <c r="C45" s="661">
        <f>C17</f>
        <v>434731</v>
      </c>
      <c r="D45" s="662">
        <f>D17</f>
        <v>445668</v>
      </c>
      <c r="E45" s="663">
        <f>(C45-D45)/D45</f>
        <v>-2.4540689481856448E-2</v>
      </c>
      <c r="F45" s="661">
        <f>F17</f>
        <v>265680</v>
      </c>
      <c r="G45" s="662">
        <f>G17</f>
        <v>266355</v>
      </c>
      <c r="H45" s="663">
        <f>(F45-G45)/G45</f>
        <v>-2.5342118601115052E-3</v>
      </c>
      <c r="I45" s="661">
        <f>I17</f>
        <v>169051</v>
      </c>
      <c r="J45" s="662">
        <f>J17</f>
        <v>179313</v>
      </c>
      <c r="K45" s="663">
        <f>(I45-J45)/J45</f>
        <v>-5.7229537178007168E-2</v>
      </c>
      <c r="L45" s="609"/>
      <c r="M45" s="664">
        <f t="shared" si="2"/>
        <v>0.68155344038197019</v>
      </c>
      <c r="N45" s="665">
        <f t="shared" si="2"/>
        <v>0.68259693820039757</v>
      </c>
      <c r="O45" s="666">
        <f>ROUND(+M45-N45,3)*100</f>
        <v>-0.1</v>
      </c>
      <c r="P45" s="661">
        <f>P17</f>
        <v>594104</v>
      </c>
      <c r="Q45" s="662">
        <f>Q17</f>
        <v>611613</v>
      </c>
      <c r="R45" s="663">
        <f>(P45-Q45)/Q45</f>
        <v>-2.8627579858505298E-2</v>
      </c>
      <c r="S45" s="661">
        <f>S17</f>
        <v>871691</v>
      </c>
      <c r="T45" s="662">
        <f>T17</f>
        <v>896009</v>
      </c>
      <c r="U45" s="663">
        <f>(S45-T45)/T45</f>
        <v>-2.7140352384853277E-2</v>
      </c>
      <c r="V45" s="661">
        <f>V17</f>
        <v>1317150</v>
      </c>
      <c r="W45" s="662">
        <f>W17</f>
        <v>1336165</v>
      </c>
      <c r="X45" s="663">
        <f>(V45-W45)/W45</f>
        <v>-1.4231026856713055E-2</v>
      </c>
      <c r="Y45" s="667">
        <f t="shared" si="3"/>
        <v>3.0298046378105079</v>
      </c>
      <c r="Z45" s="668">
        <f t="shared" si="3"/>
        <v>2.9981174327077555</v>
      </c>
    </row>
    <row r="46" spans="1:26" s="658" customFormat="1" ht="15">
      <c r="A46" s="659" t="s">
        <v>60</v>
      </c>
      <c r="B46" s="660"/>
      <c r="C46" s="661">
        <f>C20</f>
        <v>132697</v>
      </c>
      <c r="D46" s="662">
        <f>D20</f>
        <v>135945</v>
      </c>
      <c r="E46" s="663">
        <f>(C46-D46)/D46</f>
        <v>-2.3892015153186952E-2</v>
      </c>
      <c r="F46" s="661">
        <f>F20</f>
        <v>53192</v>
      </c>
      <c r="G46" s="662">
        <f>G20</f>
        <v>54796</v>
      </c>
      <c r="H46" s="663">
        <f>(F46-G46)/G46</f>
        <v>-2.9272209650339442E-2</v>
      </c>
      <c r="I46" s="661">
        <f>I20</f>
        <v>79505</v>
      </c>
      <c r="J46" s="662">
        <f>J20</f>
        <v>81149</v>
      </c>
      <c r="K46" s="663">
        <f>(I46-J46)/J46</f>
        <v>-2.0259029686132916E-2</v>
      </c>
      <c r="L46" s="609"/>
      <c r="M46" s="664">
        <f t="shared" si="2"/>
        <v>0.48055698596392959</v>
      </c>
      <c r="N46" s="665">
        <f t="shared" si="2"/>
        <v>0.49097131442504005</v>
      </c>
      <c r="O46" s="666">
        <f>ROUND(+M46-N46,3)*100</f>
        <v>-1</v>
      </c>
      <c r="P46" s="661">
        <f>P20</f>
        <v>159580</v>
      </c>
      <c r="Q46" s="662">
        <f>Q20</f>
        <v>167134</v>
      </c>
      <c r="R46" s="663">
        <f>(P46-Q46)/Q46</f>
        <v>-4.5197266863714149E-2</v>
      </c>
      <c r="S46" s="661">
        <f>S20</f>
        <v>332073</v>
      </c>
      <c r="T46" s="662">
        <f>T20</f>
        <v>340415</v>
      </c>
      <c r="U46" s="663">
        <f>(S46-T46)/T46</f>
        <v>-2.4505383135290749E-2</v>
      </c>
      <c r="V46" s="661">
        <f>V20</f>
        <v>297546</v>
      </c>
      <c r="W46" s="662">
        <f>W20</f>
        <v>310507</v>
      </c>
      <c r="X46" s="663">
        <f>(V46-W46)/W46</f>
        <v>-4.1741410016521367E-2</v>
      </c>
      <c r="Y46" s="667">
        <f t="shared" si="3"/>
        <v>2.2422963593751177</v>
      </c>
      <c r="Z46" s="668">
        <f t="shared" si="3"/>
        <v>2.2840634079958808</v>
      </c>
    </row>
    <row r="47" spans="1:26" s="658" customFormat="1" ht="15.75" thickBot="1">
      <c r="A47" s="669" t="s">
        <v>62</v>
      </c>
      <c r="B47" s="670"/>
      <c r="C47" s="671">
        <f>C23</f>
        <v>88798</v>
      </c>
      <c r="D47" s="672">
        <f>D23</f>
        <v>78900</v>
      </c>
      <c r="E47" s="673">
        <f>(C47-D47)/D47</f>
        <v>0.12544993662864384</v>
      </c>
      <c r="F47" s="671">
        <f>F23</f>
        <v>51473</v>
      </c>
      <c r="G47" s="672">
        <f>G23</f>
        <v>44344</v>
      </c>
      <c r="H47" s="673">
        <f>(F47-G47)/G47</f>
        <v>0.16076583077755727</v>
      </c>
      <c r="I47" s="671">
        <f>I23</f>
        <v>37325</v>
      </c>
      <c r="J47" s="672">
        <f>J23</f>
        <v>34556</v>
      </c>
      <c r="K47" s="673">
        <f>(I47-J47)/J47</f>
        <v>8.0130802176177796E-2</v>
      </c>
      <c r="L47" s="629"/>
      <c r="M47" s="674">
        <f t="shared" si="2"/>
        <v>0.652157811699413</v>
      </c>
      <c r="N47" s="675">
        <f t="shared" si="2"/>
        <v>0.69485590518019369</v>
      </c>
      <c r="O47" s="676">
        <f>ROUND(+M47-N47,3)*100</f>
        <v>-4.3</v>
      </c>
      <c r="P47" s="671">
        <f>P23</f>
        <v>128554</v>
      </c>
      <c r="Q47" s="672">
        <f>Q23</f>
        <v>115492</v>
      </c>
      <c r="R47" s="673">
        <f>(P47-Q47)/Q47</f>
        <v>0.113098742770062</v>
      </c>
      <c r="S47" s="671">
        <f>S23</f>
        <v>197121</v>
      </c>
      <c r="T47" s="672">
        <f>T23</f>
        <v>166210</v>
      </c>
      <c r="U47" s="673">
        <f>(S47-T47)/T47</f>
        <v>0.18597557307021237</v>
      </c>
      <c r="V47" s="671">
        <f>V23</f>
        <v>274902</v>
      </c>
      <c r="W47" s="672">
        <f>W23</f>
        <v>246625</v>
      </c>
      <c r="X47" s="673">
        <f>(V47-W47)/W47</f>
        <v>0.11465585402939686</v>
      </c>
      <c r="Y47" s="677">
        <f t="shared" si="3"/>
        <v>3.0958129687605576</v>
      </c>
      <c r="Z47" s="678">
        <f t="shared" si="3"/>
        <v>3.125792141951838</v>
      </c>
    </row>
    <row r="48" spans="1:26" ht="4.5" customHeight="1" thickBot="1">
      <c r="A48" s="572"/>
      <c r="B48" s="573"/>
      <c r="C48" s="635"/>
      <c r="D48" s="635"/>
      <c r="E48" s="636"/>
      <c r="F48" s="635"/>
      <c r="G48" s="635"/>
      <c r="H48" s="636"/>
      <c r="I48" s="635"/>
      <c r="J48" s="635"/>
      <c r="K48" s="637"/>
      <c r="L48" s="638"/>
      <c r="M48" s="639"/>
      <c r="N48" s="639"/>
      <c r="O48" s="640"/>
      <c r="P48" s="635"/>
      <c r="Q48" s="635"/>
      <c r="R48" s="636"/>
      <c r="S48" s="635"/>
      <c r="T48" s="635"/>
      <c r="U48" s="636"/>
      <c r="V48" s="635"/>
      <c r="W48" s="635"/>
      <c r="X48" s="636"/>
      <c r="Y48" s="641"/>
      <c r="Z48" s="641"/>
    </row>
    <row r="49" spans="1:26" ht="16.5" thickBot="1">
      <c r="A49" s="580" t="s">
        <v>63</v>
      </c>
      <c r="B49" s="581"/>
      <c r="C49" s="642">
        <f>SUM(C43:C47)</f>
        <v>2218106</v>
      </c>
      <c r="D49" s="642">
        <f>SUM(D43:D47)</f>
        <v>2199890</v>
      </c>
      <c r="E49" s="583">
        <f>(C49-D49)/D49</f>
        <v>8.2804140207010345E-3</v>
      </c>
      <c r="F49" s="642">
        <f>SUM(F43:F47)</f>
        <v>1491667</v>
      </c>
      <c r="G49" s="642">
        <f>SUM(G43:G47)</f>
        <v>1455509</v>
      </c>
      <c r="H49" s="583">
        <f>(F49-G49)/G49</f>
        <v>2.4842168615927487E-2</v>
      </c>
      <c r="I49" s="642">
        <f>SUM(I43:I47)</f>
        <v>726439</v>
      </c>
      <c r="J49" s="642">
        <f>SUM(J43:J47)</f>
        <v>744381</v>
      </c>
      <c r="K49" s="583">
        <f>(I49-J49)/J49</f>
        <v>-2.410324820219753E-2</v>
      </c>
      <c r="L49" s="643"/>
      <c r="M49" s="644">
        <f>P49/S49</f>
        <v>0.69195961701825226</v>
      </c>
      <c r="N49" s="644">
        <f>Q49/T49</f>
        <v>0.69433981346802154</v>
      </c>
      <c r="O49" s="586">
        <f>ROUND(+M49-N49,3)*100</f>
        <v>-0.2</v>
      </c>
      <c r="P49" s="642">
        <f>SUM(P43:P47)</f>
        <v>3066810</v>
      </c>
      <c r="Q49" s="642">
        <f>SUM(Q43:Q47)</f>
        <v>3075640</v>
      </c>
      <c r="R49" s="583">
        <f>(P49-Q49)/Q49</f>
        <v>-2.8709471849761351E-3</v>
      </c>
      <c r="S49" s="642">
        <f>SUM(S43:S47)</f>
        <v>4432065</v>
      </c>
      <c r="T49" s="642">
        <f>SUM(T43:T47)</f>
        <v>4429589</v>
      </c>
      <c r="U49" s="583">
        <f>(S49-T49)/T49</f>
        <v>5.5896833769453549E-4</v>
      </c>
      <c r="V49" s="642">
        <f>SUM(V43:V47)</f>
        <v>5865377</v>
      </c>
      <c r="W49" s="642">
        <f>SUM(W43:W47)</f>
        <v>5802109</v>
      </c>
      <c r="X49" s="583">
        <f>(V49-W49)/W49</f>
        <v>1.0904310829045093E-2</v>
      </c>
      <c r="Y49" s="645">
        <f>V49/C49</f>
        <v>2.6443177197122227</v>
      </c>
      <c r="Z49" s="646">
        <f>W49/D49</f>
        <v>2.6374541454345444</v>
      </c>
    </row>
    <row r="50" spans="1:26" ht="11.25" customHeight="1">
      <c r="A50" s="647"/>
      <c r="B50" s="647"/>
      <c r="C50" s="647"/>
      <c r="D50" s="647"/>
      <c r="E50" s="648"/>
      <c r="F50" s="647"/>
      <c r="G50" s="647"/>
      <c r="H50" s="648"/>
      <c r="I50" s="647"/>
      <c r="J50" s="647"/>
      <c r="K50" s="648"/>
      <c r="L50" s="647"/>
      <c r="M50" s="649"/>
      <c r="N50" s="649"/>
      <c r="O50" s="648"/>
      <c r="P50" s="647"/>
      <c r="Q50" s="647"/>
      <c r="R50" s="647"/>
      <c r="S50" s="647"/>
      <c r="T50" s="647"/>
      <c r="U50" s="647"/>
      <c r="V50" s="647"/>
      <c r="W50" s="647"/>
      <c r="X50" s="647"/>
      <c r="Y50" s="647"/>
      <c r="Z50" s="647"/>
    </row>
    <row r="51" spans="1:26">
      <c r="A51" s="679" t="s">
        <v>67</v>
      </c>
      <c r="C51" s="650"/>
      <c r="D51" s="650"/>
    </row>
    <row r="52" spans="1:26">
      <c r="A52" s="67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521" customWidth="1"/>
    <col min="2" max="2" width="30.5703125" style="521" bestFit="1" customWidth="1"/>
    <col min="3" max="4" width="12.7109375" style="521" customWidth="1"/>
    <col min="5" max="5" width="11.7109375" style="705" customWidth="1"/>
    <col min="6" max="7" width="12.7109375" style="521" customWidth="1"/>
    <col min="8" max="8" width="11.7109375" style="705" customWidth="1"/>
    <col min="9" max="10" width="12.7109375" style="521" customWidth="1"/>
    <col min="11" max="11" width="11.7109375" style="705" customWidth="1"/>
    <col min="12" max="12" width="1.140625" style="521" customWidth="1"/>
    <col min="13" max="14" width="11.7109375" style="521" customWidth="1"/>
    <col min="15" max="15" width="11.7109375" style="705" customWidth="1"/>
    <col min="16" max="17" width="12.7109375" style="521" customWidth="1"/>
    <col min="18" max="18" width="11.7109375" style="705" customWidth="1"/>
    <col min="19" max="20" width="12.7109375" style="521" customWidth="1"/>
    <col min="21" max="21" width="11.7109375" style="705" customWidth="1"/>
    <col min="22" max="23" width="12.7109375" style="521" customWidth="1"/>
    <col min="24" max="24" width="11.7109375" style="521" customWidth="1"/>
    <col min="25" max="26" width="12.7109375" style="705"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3" customFormat="1" ht="26.25">
      <c r="A2" s="520" t="s">
        <v>36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3" customFormat="1" ht="20.25">
      <c r="E3" s="525"/>
      <c r="H3" s="525"/>
      <c r="K3" s="525"/>
      <c r="O3" s="525"/>
      <c r="R3" s="525"/>
      <c r="U3" s="525"/>
      <c r="Y3" s="525"/>
      <c r="Z3" s="525"/>
    </row>
    <row r="4" spans="1:26" ht="24" thickBot="1">
      <c r="A4" s="526" t="s">
        <v>70</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680" t="s">
        <v>41</v>
      </c>
      <c r="L5" s="532"/>
      <c r="M5" s="533" t="s">
        <v>44</v>
      </c>
      <c r="N5" s="533"/>
      <c r="O5" s="530" t="s">
        <v>45</v>
      </c>
      <c r="P5" s="529" t="s">
        <v>46</v>
      </c>
      <c r="Q5" s="529"/>
      <c r="R5" s="530" t="s">
        <v>41</v>
      </c>
      <c r="S5" s="529" t="s">
        <v>47</v>
      </c>
      <c r="T5" s="529"/>
      <c r="U5" s="530" t="s">
        <v>41</v>
      </c>
      <c r="V5" s="529" t="s">
        <v>48</v>
      </c>
      <c r="W5" s="529"/>
      <c r="X5" s="530" t="s">
        <v>41</v>
      </c>
      <c r="Y5" s="529" t="s">
        <v>49</v>
      </c>
      <c r="Z5" s="535"/>
    </row>
    <row r="6" spans="1:26" ht="30.75" thickBot="1">
      <c r="A6" s="536" t="s">
        <v>50</v>
      </c>
      <c r="B6" s="537" t="s">
        <v>51</v>
      </c>
      <c r="C6" s="538">
        <v>2014</v>
      </c>
      <c r="D6" s="538">
        <v>2013</v>
      </c>
      <c r="E6" s="539" t="s">
        <v>52</v>
      </c>
      <c r="F6" s="538">
        <v>2014</v>
      </c>
      <c r="G6" s="538">
        <v>2013</v>
      </c>
      <c r="H6" s="539" t="s">
        <v>52</v>
      </c>
      <c r="I6" s="538">
        <v>2014</v>
      </c>
      <c r="J6" s="538">
        <v>2013</v>
      </c>
      <c r="K6" s="539" t="s">
        <v>52</v>
      </c>
      <c r="L6" s="540"/>
      <c r="M6" s="681">
        <v>2014</v>
      </c>
      <c r="N6" s="681">
        <v>2013</v>
      </c>
      <c r="O6" s="539" t="s">
        <v>52</v>
      </c>
      <c r="P6" s="538">
        <v>2014</v>
      </c>
      <c r="Q6" s="538">
        <v>2013</v>
      </c>
      <c r="R6" s="539" t="s">
        <v>52</v>
      </c>
      <c r="S6" s="538">
        <v>2014</v>
      </c>
      <c r="T6" s="538">
        <v>2013</v>
      </c>
      <c r="U6" s="539" t="s">
        <v>52</v>
      </c>
      <c r="V6" s="538">
        <v>2014</v>
      </c>
      <c r="W6" s="538">
        <v>2013</v>
      </c>
      <c r="X6" s="539" t="s">
        <v>52</v>
      </c>
      <c r="Y6" s="538">
        <v>2014</v>
      </c>
      <c r="Z6" s="543">
        <v>2013</v>
      </c>
    </row>
    <row r="7" spans="1:26" ht="15">
      <c r="A7" s="544" t="s">
        <v>53</v>
      </c>
      <c r="B7" s="545" t="s">
        <v>54</v>
      </c>
      <c r="C7" s="546">
        <v>63688</v>
      </c>
      <c r="D7" s="546">
        <v>59934</v>
      </c>
      <c r="E7" s="547">
        <v>6.2635565789034606E-2</v>
      </c>
      <c r="F7" s="546">
        <v>51496</v>
      </c>
      <c r="G7" s="546">
        <v>48491</v>
      </c>
      <c r="H7" s="547">
        <v>6.1970262522942403E-2</v>
      </c>
      <c r="I7" s="546">
        <v>12192</v>
      </c>
      <c r="J7" s="546">
        <v>11443</v>
      </c>
      <c r="K7" s="547">
        <v>6.5454863235165597E-2</v>
      </c>
      <c r="L7" s="682"/>
      <c r="M7" s="549">
        <v>0.6237466694713224</v>
      </c>
      <c r="N7" s="549">
        <v>0.64128858311640013</v>
      </c>
      <c r="O7" s="550">
        <v>-1.7999999999999998</v>
      </c>
      <c r="P7" s="546">
        <v>71167</v>
      </c>
      <c r="Q7" s="546">
        <v>68977</v>
      </c>
      <c r="R7" s="547">
        <v>3.1749713672673499E-2</v>
      </c>
      <c r="S7" s="546">
        <v>114096</v>
      </c>
      <c r="T7" s="546">
        <v>107560</v>
      </c>
      <c r="U7" s="547">
        <v>6.0766084046113798E-2</v>
      </c>
      <c r="V7" s="546">
        <v>134401</v>
      </c>
      <c r="W7" s="546">
        <v>131001</v>
      </c>
      <c r="X7" s="547">
        <v>2.5954000351142356E-2</v>
      </c>
      <c r="Y7" s="591">
        <v>2.1103033538500187</v>
      </c>
      <c r="Z7" s="552">
        <v>2.1857543297627391</v>
      </c>
    </row>
    <row r="8" spans="1:26" ht="15">
      <c r="A8" s="553"/>
      <c r="B8" s="545" t="s">
        <v>55</v>
      </c>
      <c r="C8" s="546">
        <v>83369</v>
      </c>
      <c r="D8" s="546">
        <v>65501</v>
      </c>
      <c r="E8" s="547">
        <v>0.27278972840109311</v>
      </c>
      <c r="F8" s="546">
        <v>70487</v>
      </c>
      <c r="G8" s="546">
        <v>57164</v>
      </c>
      <c r="H8" s="547">
        <v>0.23306626548177176</v>
      </c>
      <c r="I8" s="546">
        <v>12882</v>
      </c>
      <c r="J8" s="546">
        <v>8337</v>
      </c>
      <c r="K8" s="547">
        <v>0.54516012954300108</v>
      </c>
      <c r="L8" s="682"/>
      <c r="M8" s="549">
        <v>0.75657959030257471</v>
      </c>
      <c r="N8" s="549">
        <v>0.77075421617869244</v>
      </c>
      <c r="O8" s="550">
        <v>-1.4000000000000001</v>
      </c>
      <c r="P8" s="546">
        <v>100644</v>
      </c>
      <c r="Q8" s="546">
        <v>75500</v>
      </c>
      <c r="R8" s="547">
        <v>0.33303311258278145</v>
      </c>
      <c r="S8" s="546">
        <v>133025</v>
      </c>
      <c r="T8" s="546">
        <v>97956</v>
      </c>
      <c r="U8" s="547">
        <v>0.35800767691616642</v>
      </c>
      <c r="V8" s="546">
        <v>175930</v>
      </c>
      <c r="W8" s="546">
        <v>123687</v>
      </c>
      <c r="X8" s="547">
        <v>0.42238068673344814</v>
      </c>
      <c r="Y8" s="591">
        <v>2.1102568100852834</v>
      </c>
      <c r="Z8" s="552">
        <v>1.8883223156898368</v>
      </c>
    </row>
    <row r="9" spans="1:26" ht="15.75" thickBot="1">
      <c r="A9" s="554"/>
      <c r="B9" s="545" t="s">
        <v>56</v>
      </c>
      <c r="C9" s="546">
        <v>466182</v>
      </c>
      <c r="D9" s="546">
        <v>454941</v>
      </c>
      <c r="E9" s="547">
        <v>2.4708698490573503E-2</v>
      </c>
      <c r="F9" s="546">
        <v>405138</v>
      </c>
      <c r="G9" s="546">
        <v>391697</v>
      </c>
      <c r="H9" s="547">
        <v>3.4314789237599473E-2</v>
      </c>
      <c r="I9" s="546">
        <v>61044</v>
      </c>
      <c r="J9" s="546">
        <v>63244</v>
      </c>
      <c r="K9" s="547">
        <v>-3.478590854468408E-2</v>
      </c>
      <c r="L9" s="682"/>
      <c r="M9" s="549">
        <v>0.83882478192183529</v>
      </c>
      <c r="N9" s="549">
        <v>0.84115711937552573</v>
      </c>
      <c r="O9" s="550">
        <v>-0.2</v>
      </c>
      <c r="P9" s="546">
        <v>732747</v>
      </c>
      <c r="Q9" s="546">
        <v>737932</v>
      </c>
      <c r="R9" s="547">
        <v>-7.0263926757479006E-3</v>
      </c>
      <c r="S9" s="546">
        <v>873540</v>
      </c>
      <c r="T9" s="546">
        <v>877282</v>
      </c>
      <c r="U9" s="547">
        <v>-4.265447142423987E-3</v>
      </c>
      <c r="V9" s="546">
        <v>1275640</v>
      </c>
      <c r="W9" s="546">
        <v>1252252</v>
      </c>
      <c r="X9" s="547">
        <v>1.8676751963662266E-2</v>
      </c>
      <c r="Y9" s="591">
        <v>2.7363561870685698</v>
      </c>
      <c r="Z9" s="552">
        <v>2.752559123051121</v>
      </c>
    </row>
    <row r="10" spans="1:26" ht="15.75" thickBot="1">
      <c r="A10" s="683" t="s">
        <v>57</v>
      </c>
      <c r="B10" s="684"/>
      <c r="C10" s="685">
        <v>613239</v>
      </c>
      <c r="D10" s="685">
        <v>580376</v>
      </c>
      <c r="E10" s="686">
        <v>5.6623637090437925E-2</v>
      </c>
      <c r="F10" s="685">
        <v>527121</v>
      </c>
      <c r="G10" s="685">
        <v>497352</v>
      </c>
      <c r="H10" s="686">
        <v>5.9854992037832358E-2</v>
      </c>
      <c r="I10" s="685">
        <v>86118</v>
      </c>
      <c r="J10" s="685">
        <v>83024</v>
      </c>
      <c r="K10" s="686">
        <v>3.726633262671035E-2</v>
      </c>
      <c r="L10" s="682"/>
      <c r="M10" s="687">
        <v>0.8071647001189477</v>
      </c>
      <c r="N10" s="687">
        <v>0.8149340874290496</v>
      </c>
      <c r="O10" s="688">
        <v>-0.8</v>
      </c>
      <c r="P10" s="685">
        <v>904558</v>
      </c>
      <c r="Q10" s="685">
        <v>882409</v>
      </c>
      <c r="R10" s="686">
        <v>2.5100605274878202E-2</v>
      </c>
      <c r="S10" s="685">
        <v>1120661</v>
      </c>
      <c r="T10" s="685">
        <v>1082798</v>
      </c>
      <c r="U10" s="686">
        <v>3.4967740982159184E-2</v>
      </c>
      <c r="V10" s="685">
        <v>1585971</v>
      </c>
      <c r="W10" s="685">
        <v>1506940</v>
      </c>
      <c r="X10" s="686">
        <v>5.2444689237793142E-2</v>
      </c>
      <c r="Y10" s="689">
        <v>2.5862200544975122</v>
      </c>
      <c r="Z10" s="690">
        <v>2.5964891725364247</v>
      </c>
    </row>
    <row r="11" spans="1:26" ht="15">
      <c r="A11" s="553" t="s">
        <v>58</v>
      </c>
      <c r="B11" s="545" t="s">
        <v>54</v>
      </c>
      <c r="C11" s="546">
        <v>67030</v>
      </c>
      <c r="D11" s="546">
        <v>69739</v>
      </c>
      <c r="E11" s="547">
        <v>-3.8844835744705257E-2</v>
      </c>
      <c r="F11" s="546">
        <v>15540</v>
      </c>
      <c r="G11" s="546">
        <v>16402</v>
      </c>
      <c r="H11" s="547">
        <v>-5.2554566516278503E-2</v>
      </c>
      <c r="I11" s="546">
        <v>51490</v>
      </c>
      <c r="J11" s="546">
        <v>53337</v>
      </c>
      <c r="K11" s="547">
        <v>-3.4628869265238012E-2</v>
      </c>
      <c r="L11" s="682"/>
      <c r="M11" s="549">
        <v>0.37815339322877012</v>
      </c>
      <c r="N11" s="549">
        <v>0.36128134529413508</v>
      </c>
      <c r="O11" s="550">
        <v>1.7000000000000002</v>
      </c>
      <c r="P11" s="546">
        <v>59600</v>
      </c>
      <c r="Q11" s="546">
        <v>61015</v>
      </c>
      <c r="R11" s="547">
        <v>-2.319101860198312E-2</v>
      </c>
      <c r="S11" s="546">
        <v>157608</v>
      </c>
      <c r="T11" s="546">
        <v>168885</v>
      </c>
      <c r="U11" s="547">
        <v>-6.6773248068212096E-2</v>
      </c>
      <c r="V11" s="546">
        <v>132238</v>
      </c>
      <c r="W11" s="546">
        <v>137557</v>
      </c>
      <c r="X11" s="547">
        <v>-3.8667606882964882E-2</v>
      </c>
      <c r="Y11" s="591">
        <v>1.972818141130837</v>
      </c>
      <c r="Z11" s="552">
        <v>1.9724544372589226</v>
      </c>
    </row>
    <row r="12" spans="1:26" ht="15.75" thickBot="1">
      <c r="A12" s="553"/>
      <c r="B12" s="545" t="s">
        <v>55</v>
      </c>
      <c r="C12" s="546">
        <v>67873</v>
      </c>
      <c r="D12" s="546">
        <v>62817</v>
      </c>
      <c r="E12" s="547">
        <v>8.0487766050591394E-2</v>
      </c>
      <c r="F12" s="546">
        <v>27345</v>
      </c>
      <c r="G12" s="546">
        <v>20714</v>
      </c>
      <c r="H12" s="547">
        <v>0.32012165685043931</v>
      </c>
      <c r="I12" s="546">
        <v>40528</v>
      </c>
      <c r="J12" s="546">
        <v>42103</v>
      </c>
      <c r="K12" s="547">
        <v>-3.7408260694012305E-2</v>
      </c>
      <c r="L12" s="682"/>
      <c r="M12" s="549">
        <v>0.5882490966258388</v>
      </c>
      <c r="N12" s="549">
        <v>0.54773653380873555</v>
      </c>
      <c r="O12" s="550">
        <v>4.1000000000000005</v>
      </c>
      <c r="P12" s="546">
        <v>75210</v>
      </c>
      <c r="Q12" s="546">
        <v>68822</v>
      </c>
      <c r="R12" s="547">
        <v>9.28191566650199E-2</v>
      </c>
      <c r="S12" s="546">
        <v>127854</v>
      </c>
      <c r="T12" s="546">
        <v>125648</v>
      </c>
      <c r="U12" s="547">
        <v>1.7556984591875716E-2</v>
      </c>
      <c r="V12" s="546">
        <v>161910</v>
      </c>
      <c r="W12" s="546">
        <v>146496</v>
      </c>
      <c r="X12" s="547">
        <v>0.10521788990825688</v>
      </c>
      <c r="Y12" s="591">
        <v>2.385484655164793</v>
      </c>
      <c r="Z12" s="552">
        <v>2.3321075505038444</v>
      </c>
    </row>
    <row r="13" spans="1:26" ht="15.75" thickBot="1">
      <c r="A13" s="683" t="s">
        <v>57</v>
      </c>
      <c r="B13" s="684"/>
      <c r="C13" s="685">
        <v>134903</v>
      </c>
      <c r="D13" s="685">
        <v>132556</v>
      </c>
      <c r="E13" s="686">
        <v>1.7705724373095144E-2</v>
      </c>
      <c r="F13" s="685">
        <v>42885</v>
      </c>
      <c r="G13" s="685">
        <v>37116</v>
      </c>
      <c r="H13" s="686">
        <v>0.15543161978661493</v>
      </c>
      <c r="I13" s="685">
        <v>92018</v>
      </c>
      <c r="J13" s="685">
        <v>95440</v>
      </c>
      <c r="K13" s="686">
        <v>-3.5854987426655494E-2</v>
      </c>
      <c r="L13" s="682"/>
      <c r="M13" s="687">
        <v>0.47225199851468846</v>
      </c>
      <c r="N13" s="687">
        <v>0.44082326937898297</v>
      </c>
      <c r="O13" s="688">
        <v>3.1</v>
      </c>
      <c r="P13" s="685">
        <v>134810</v>
      </c>
      <c r="Q13" s="685">
        <v>129837</v>
      </c>
      <c r="R13" s="686">
        <v>3.8301870807242927E-2</v>
      </c>
      <c r="S13" s="685">
        <v>285462</v>
      </c>
      <c r="T13" s="685">
        <v>294533</v>
      </c>
      <c r="U13" s="686">
        <v>-3.0797907195458572E-2</v>
      </c>
      <c r="V13" s="685">
        <v>294148</v>
      </c>
      <c r="W13" s="685">
        <v>284053</v>
      </c>
      <c r="X13" s="686">
        <v>3.5539142343154272E-2</v>
      </c>
      <c r="Y13" s="689">
        <v>2.1804407611394856</v>
      </c>
      <c r="Z13" s="690">
        <v>2.14289055191768</v>
      </c>
    </row>
    <row r="14" spans="1:26" ht="15">
      <c r="A14" s="553" t="s">
        <v>59</v>
      </c>
      <c r="B14" s="545" t="s">
        <v>54</v>
      </c>
      <c r="C14" s="546">
        <v>7868</v>
      </c>
      <c r="D14" s="546">
        <v>8168</v>
      </c>
      <c r="E14" s="547">
        <v>-3.6728697355533788E-2</v>
      </c>
      <c r="F14" s="546">
        <v>2938</v>
      </c>
      <c r="G14" s="546">
        <v>2746</v>
      </c>
      <c r="H14" s="547">
        <v>6.9919883466860885E-2</v>
      </c>
      <c r="I14" s="546">
        <v>4930</v>
      </c>
      <c r="J14" s="546">
        <v>5422</v>
      </c>
      <c r="K14" s="547">
        <v>-9.0741423828845438E-2</v>
      </c>
      <c r="L14" s="682"/>
      <c r="M14" s="549">
        <v>0.35663338088445079</v>
      </c>
      <c r="N14" s="549">
        <v>0.32220527348006101</v>
      </c>
      <c r="O14" s="550">
        <v>3.4000000000000004</v>
      </c>
      <c r="P14" s="546">
        <v>8000</v>
      </c>
      <c r="Q14" s="546">
        <v>7393</v>
      </c>
      <c r="R14" s="547">
        <v>8.2104693629108619E-2</v>
      </c>
      <c r="S14" s="546">
        <v>22432</v>
      </c>
      <c r="T14" s="546">
        <v>22945</v>
      </c>
      <c r="U14" s="547">
        <v>-2.2357812159511877E-2</v>
      </c>
      <c r="V14" s="546">
        <v>16979</v>
      </c>
      <c r="W14" s="546">
        <v>16854</v>
      </c>
      <c r="X14" s="547">
        <v>7.4166370001186666E-3</v>
      </c>
      <c r="Y14" s="591">
        <v>2.1579816980172852</v>
      </c>
      <c r="Z14" s="552">
        <v>2.0634182174338882</v>
      </c>
    </row>
    <row r="15" spans="1:26" ht="15">
      <c r="A15" s="553"/>
      <c r="B15" s="545" t="s">
        <v>55</v>
      </c>
      <c r="C15" s="546">
        <v>43604</v>
      </c>
      <c r="D15" s="546">
        <v>43243</v>
      </c>
      <c r="E15" s="547">
        <v>8.3481719584672671E-3</v>
      </c>
      <c r="F15" s="546">
        <v>30639</v>
      </c>
      <c r="G15" s="546">
        <v>31748</v>
      </c>
      <c r="H15" s="547">
        <v>-3.4931334257276049E-2</v>
      </c>
      <c r="I15" s="546">
        <v>12965</v>
      </c>
      <c r="J15" s="546">
        <v>11495</v>
      </c>
      <c r="K15" s="547">
        <v>0.12788168769030014</v>
      </c>
      <c r="L15" s="682"/>
      <c r="M15" s="549">
        <v>0.68930422689536008</v>
      </c>
      <c r="N15" s="549">
        <v>0.70150230677463288</v>
      </c>
      <c r="O15" s="550">
        <v>-1.2</v>
      </c>
      <c r="P15" s="546">
        <v>65426</v>
      </c>
      <c r="Q15" s="546">
        <v>66447</v>
      </c>
      <c r="R15" s="547">
        <v>-1.5365629750026337E-2</v>
      </c>
      <c r="S15" s="546">
        <v>94916</v>
      </c>
      <c r="T15" s="546">
        <v>94721</v>
      </c>
      <c r="U15" s="547">
        <v>2.0586775899747679E-3</v>
      </c>
      <c r="V15" s="546">
        <v>121604</v>
      </c>
      <c r="W15" s="546">
        <v>120844</v>
      </c>
      <c r="X15" s="547">
        <v>6.289099996689947E-3</v>
      </c>
      <c r="Y15" s="591">
        <v>2.7888267131455828</v>
      </c>
      <c r="Z15" s="552">
        <v>2.7945332192493582</v>
      </c>
    </row>
    <row r="16" spans="1:26" ht="15.75" thickBot="1">
      <c r="A16" s="553"/>
      <c r="B16" s="545" t="s">
        <v>56</v>
      </c>
      <c r="C16" s="546">
        <v>137378</v>
      </c>
      <c r="D16" s="546">
        <v>142975</v>
      </c>
      <c r="E16" s="547">
        <v>-3.9146703969225392E-2</v>
      </c>
      <c r="F16" s="546">
        <v>108195</v>
      </c>
      <c r="G16" s="546">
        <v>112486</v>
      </c>
      <c r="H16" s="547">
        <v>-3.8146969400636527E-2</v>
      </c>
      <c r="I16" s="546">
        <v>29183</v>
      </c>
      <c r="J16" s="546">
        <v>30489</v>
      </c>
      <c r="K16" s="547">
        <v>-4.2835120863262161E-2</v>
      </c>
      <c r="L16" s="682"/>
      <c r="M16" s="549">
        <v>0.76144233967201613</v>
      </c>
      <c r="N16" s="549">
        <v>0.77305657673700356</v>
      </c>
      <c r="O16" s="550">
        <v>-1.2</v>
      </c>
      <c r="P16" s="546">
        <v>208339</v>
      </c>
      <c r="Q16" s="546">
        <v>222270</v>
      </c>
      <c r="R16" s="547">
        <v>-6.2676024654699236E-2</v>
      </c>
      <c r="S16" s="546">
        <v>273611</v>
      </c>
      <c r="T16" s="546">
        <v>287521</v>
      </c>
      <c r="U16" s="547">
        <v>-4.837907491974499E-2</v>
      </c>
      <c r="V16" s="546">
        <v>475527</v>
      </c>
      <c r="W16" s="546">
        <v>485784</v>
      </c>
      <c r="X16" s="547">
        <v>-2.1114322414900449E-2</v>
      </c>
      <c r="Y16" s="591">
        <v>3.4614494314955815</v>
      </c>
      <c r="Z16" s="552">
        <v>3.3976849099492918</v>
      </c>
    </row>
    <row r="17" spans="1:26" ht="15.75" thickBot="1">
      <c r="A17" s="683" t="s">
        <v>57</v>
      </c>
      <c r="B17" s="684"/>
      <c r="C17" s="685">
        <v>188850</v>
      </c>
      <c r="D17" s="685">
        <v>194386</v>
      </c>
      <c r="E17" s="686">
        <v>-2.8479417241982448E-2</v>
      </c>
      <c r="F17" s="685">
        <v>141772</v>
      </c>
      <c r="G17" s="685">
        <v>146980</v>
      </c>
      <c r="H17" s="686">
        <v>-3.5433392298271874E-2</v>
      </c>
      <c r="I17" s="685">
        <v>47078</v>
      </c>
      <c r="J17" s="685">
        <v>47406</v>
      </c>
      <c r="K17" s="686">
        <v>-6.9189554064886302E-3</v>
      </c>
      <c r="L17" s="682"/>
      <c r="M17" s="687">
        <v>0.72070217081586563</v>
      </c>
      <c r="N17" s="687">
        <v>0.73079837210966792</v>
      </c>
      <c r="O17" s="688">
        <v>-1</v>
      </c>
      <c r="P17" s="685">
        <v>281765</v>
      </c>
      <c r="Q17" s="685">
        <v>296110</v>
      </c>
      <c r="R17" s="686">
        <v>-4.8444834689811221E-2</v>
      </c>
      <c r="S17" s="685">
        <v>390959</v>
      </c>
      <c r="T17" s="685">
        <v>405187</v>
      </c>
      <c r="U17" s="686">
        <v>-3.5114650766189436E-2</v>
      </c>
      <c r="V17" s="685">
        <v>614110</v>
      </c>
      <c r="W17" s="685">
        <v>623482</v>
      </c>
      <c r="X17" s="686">
        <v>-1.5031709014855281E-2</v>
      </c>
      <c r="Y17" s="689">
        <v>3.2518400847233253</v>
      </c>
      <c r="Z17" s="690">
        <v>3.2074429228442378</v>
      </c>
    </row>
    <row r="18" spans="1:26" ht="15">
      <c r="A18" s="553" t="s">
        <v>60</v>
      </c>
      <c r="B18" s="545" t="s">
        <v>54</v>
      </c>
      <c r="C18" s="546">
        <v>16050</v>
      </c>
      <c r="D18" s="546">
        <v>19516</v>
      </c>
      <c r="E18" s="547">
        <v>-0.17759786841565894</v>
      </c>
      <c r="F18" s="546">
        <v>4987</v>
      </c>
      <c r="G18" s="546">
        <v>7438</v>
      </c>
      <c r="H18" s="547">
        <v>-0.32952406560903469</v>
      </c>
      <c r="I18" s="546">
        <v>11063</v>
      </c>
      <c r="J18" s="546">
        <v>12078</v>
      </c>
      <c r="K18" s="547">
        <v>-8.4037092233813546E-2</v>
      </c>
      <c r="L18" s="682"/>
      <c r="M18" s="549">
        <v>0.36203536290417265</v>
      </c>
      <c r="N18" s="549">
        <v>0.40703246416853739</v>
      </c>
      <c r="O18" s="550">
        <v>-4.5</v>
      </c>
      <c r="P18" s="546">
        <v>15418</v>
      </c>
      <c r="Q18" s="546">
        <v>18857</v>
      </c>
      <c r="R18" s="547">
        <v>-0.1823725937317707</v>
      </c>
      <c r="S18" s="546">
        <v>42587</v>
      </c>
      <c r="T18" s="546">
        <v>46328</v>
      </c>
      <c r="U18" s="547">
        <v>-8.075030219305819E-2</v>
      </c>
      <c r="V18" s="546">
        <v>29009</v>
      </c>
      <c r="W18" s="546">
        <v>35870</v>
      </c>
      <c r="X18" s="547">
        <v>-0.19127404516308893</v>
      </c>
      <c r="Y18" s="591">
        <v>1.8074143302180685</v>
      </c>
      <c r="Z18" s="552">
        <v>1.8379790940766552</v>
      </c>
    </row>
    <row r="19" spans="1:26" ht="15.75" thickBot="1">
      <c r="A19" s="553"/>
      <c r="B19" s="545" t="s">
        <v>61</v>
      </c>
      <c r="C19" s="546">
        <v>41899</v>
      </c>
      <c r="D19" s="546">
        <v>39428</v>
      </c>
      <c r="E19" s="547">
        <v>6.267119813330628E-2</v>
      </c>
      <c r="F19" s="546">
        <v>23246</v>
      </c>
      <c r="G19" s="546">
        <v>22062</v>
      </c>
      <c r="H19" s="547">
        <v>5.3666938627504303E-2</v>
      </c>
      <c r="I19" s="546">
        <v>18653</v>
      </c>
      <c r="J19" s="546">
        <v>17366</v>
      </c>
      <c r="K19" s="547">
        <v>7.4110330530922489E-2</v>
      </c>
      <c r="L19" s="682"/>
      <c r="M19" s="549">
        <v>0.593910177016444</v>
      </c>
      <c r="N19" s="549">
        <v>0.61663367072842024</v>
      </c>
      <c r="O19" s="550">
        <v>-2.2999999999999998</v>
      </c>
      <c r="P19" s="546">
        <v>62338</v>
      </c>
      <c r="Q19" s="546">
        <v>66343</v>
      </c>
      <c r="R19" s="547">
        <v>-6.0368087062689355E-2</v>
      </c>
      <c r="S19" s="546">
        <v>104962</v>
      </c>
      <c r="T19" s="546">
        <v>107589</v>
      </c>
      <c r="U19" s="547">
        <v>-2.4416994302391509E-2</v>
      </c>
      <c r="V19" s="546">
        <v>107547</v>
      </c>
      <c r="W19" s="546">
        <v>111440</v>
      </c>
      <c r="X19" s="547">
        <v>-3.4933596554199572E-2</v>
      </c>
      <c r="Y19" s="591">
        <v>2.5668154371226044</v>
      </c>
      <c r="Z19" s="552">
        <v>2.8264177741706402</v>
      </c>
    </row>
    <row r="20" spans="1:26" ht="15.75" thickBot="1">
      <c r="A20" s="683" t="s">
        <v>57</v>
      </c>
      <c r="B20" s="684"/>
      <c r="C20" s="685">
        <v>57949</v>
      </c>
      <c r="D20" s="685">
        <v>58944</v>
      </c>
      <c r="E20" s="686">
        <v>-1.6880428881650381E-2</v>
      </c>
      <c r="F20" s="685">
        <v>28233</v>
      </c>
      <c r="G20" s="685">
        <v>29500</v>
      </c>
      <c r="H20" s="686">
        <v>-4.294915254237288E-2</v>
      </c>
      <c r="I20" s="685">
        <v>29716</v>
      </c>
      <c r="J20" s="685">
        <v>29444</v>
      </c>
      <c r="K20" s="686">
        <v>9.2378752886836026E-3</v>
      </c>
      <c r="L20" s="682"/>
      <c r="M20" s="687">
        <v>0.52698425607764199</v>
      </c>
      <c r="N20" s="687">
        <v>0.55354509248491068</v>
      </c>
      <c r="O20" s="688">
        <v>-2.7</v>
      </c>
      <c r="P20" s="685">
        <v>77756</v>
      </c>
      <c r="Q20" s="685">
        <v>85200</v>
      </c>
      <c r="R20" s="686">
        <v>-8.7370892018779345E-2</v>
      </c>
      <c r="S20" s="685">
        <v>147549</v>
      </c>
      <c r="T20" s="685">
        <v>153917</v>
      </c>
      <c r="U20" s="686">
        <v>-4.1372947757557642E-2</v>
      </c>
      <c r="V20" s="685">
        <v>136556</v>
      </c>
      <c r="W20" s="685">
        <v>147310</v>
      </c>
      <c r="X20" s="686">
        <v>-7.3002511709999315E-2</v>
      </c>
      <c r="Y20" s="689">
        <v>2.3564858755112255</v>
      </c>
      <c r="Z20" s="690">
        <v>2.4991517372421281</v>
      </c>
    </row>
    <row r="21" spans="1:26" ht="15">
      <c r="A21" s="544" t="s">
        <v>62</v>
      </c>
      <c r="B21" s="545" t="s">
        <v>54</v>
      </c>
      <c r="C21" s="546">
        <v>12622</v>
      </c>
      <c r="D21" s="546">
        <v>12564</v>
      </c>
      <c r="E21" s="547">
        <v>4.6163642152180833E-3</v>
      </c>
      <c r="F21" s="546">
        <v>6231</v>
      </c>
      <c r="G21" s="546">
        <v>6329</v>
      </c>
      <c r="H21" s="547">
        <v>-1.5484278717016907E-2</v>
      </c>
      <c r="I21" s="546">
        <v>6391</v>
      </c>
      <c r="J21" s="546">
        <v>6235</v>
      </c>
      <c r="K21" s="547">
        <v>2.5020048115477145E-2</v>
      </c>
      <c r="L21" s="682"/>
      <c r="M21" s="549">
        <v>0.52000278299589509</v>
      </c>
      <c r="N21" s="549">
        <v>0.64250319093024999</v>
      </c>
      <c r="O21" s="550">
        <v>-12.3</v>
      </c>
      <c r="P21" s="546">
        <v>14948</v>
      </c>
      <c r="Q21" s="546">
        <v>17115</v>
      </c>
      <c r="R21" s="547">
        <v>-0.12661408121530821</v>
      </c>
      <c r="S21" s="546">
        <v>28746</v>
      </c>
      <c r="T21" s="546">
        <v>26638</v>
      </c>
      <c r="U21" s="547">
        <v>7.9135070200465507E-2</v>
      </c>
      <c r="V21" s="546">
        <v>25899</v>
      </c>
      <c r="W21" s="546">
        <v>28146</v>
      </c>
      <c r="X21" s="547">
        <v>-7.9833724152632707E-2</v>
      </c>
      <c r="Y21" s="591">
        <v>2.0518935192520997</v>
      </c>
      <c r="Z21" s="552">
        <v>2.2402101241642787</v>
      </c>
    </row>
    <row r="22" spans="1:26" ht="15.75" thickBot="1">
      <c r="A22" s="554"/>
      <c r="B22" s="545" t="s">
        <v>55</v>
      </c>
      <c r="C22" s="546">
        <v>29559</v>
      </c>
      <c r="D22" s="546">
        <v>22224</v>
      </c>
      <c r="E22" s="547">
        <v>0.33004859611231102</v>
      </c>
      <c r="F22" s="546">
        <v>20503</v>
      </c>
      <c r="G22" s="546">
        <v>15860</v>
      </c>
      <c r="H22" s="547">
        <v>0.29274905422446407</v>
      </c>
      <c r="I22" s="546">
        <v>9056</v>
      </c>
      <c r="J22" s="546">
        <v>6364</v>
      </c>
      <c r="K22" s="547">
        <v>0.42300439974858578</v>
      </c>
      <c r="L22" s="682"/>
      <c r="M22" s="549">
        <v>0.72796115382392046</v>
      </c>
      <c r="N22" s="549">
        <v>0.76716575156512756</v>
      </c>
      <c r="O22" s="550">
        <v>-3.9</v>
      </c>
      <c r="P22" s="546">
        <v>50372</v>
      </c>
      <c r="Q22" s="546">
        <v>37865</v>
      </c>
      <c r="R22" s="547">
        <v>0.33030503103129538</v>
      </c>
      <c r="S22" s="546">
        <v>69196</v>
      </c>
      <c r="T22" s="546">
        <v>49357</v>
      </c>
      <c r="U22" s="547">
        <v>0.40194906497558602</v>
      </c>
      <c r="V22" s="546">
        <v>108262</v>
      </c>
      <c r="W22" s="546">
        <v>83838</v>
      </c>
      <c r="X22" s="547">
        <v>0.29132374340990957</v>
      </c>
      <c r="Y22" s="591">
        <v>3.6625731587672115</v>
      </c>
      <c r="Z22" s="552">
        <v>3.7724082073434126</v>
      </c>
    </row>
    <row r="23" spans="1:26" ht="15.75" thickBot="1">
      <c r="A23" s="683" t="s">
        <v>57</v>
      </c>
      <c r="B23" s="684"/>
      <c r="C23" s="685">
        <v>42181</v>
      </c>
      <c r="D23" s="685">
        <v>34788</v>
      </c>
      <c r="E23" s="686">
        <v>0.21251581004944234</v>
      </c>
      <c r="F23" s="685">
        <v>26734</v>
      </c>
      <c r="G23" s="685">
        <v>22189</v>
      </c>
      <c r="H23" s="686">
        <v>0.20483122267790346</v>
      </c>
      <c r="I23" s="685">
        <v>15447</v>
      </c>
      <c r="J23" s="685">
        <v>12599</v>
      </c>
      <c r="K23" s="686">
        <v>0.22604968648305421</v>
      </c>
      <c r="L23" s="691"/>
      <c r="M23" s="687">
        <v>0.66692532315043596</v>
      </c>
      <c r="N23" s="687">
        <v>0.72346864925324039</v>
      </c>
      <c r="O23" s="688">
        <v>-5.7</v>
      </c>
      <c r="P23" s="685">
        <v>65320</v>
      </c>
      <c r="Q23" s="685">
        <v>54980</v>
      </c>
      <c r="R23" s="686">
        <v>0.18806838850491087</v>
      </c>
      <c r="S23" s="685">
        <v>97942</v>
      </c>
      <c r="T23" s="685">
        <v>75995</v>
      </c>
      <c r="U23" s="686">
        <v>0.28879531548128168</v>
      </c>
      <c r="V23" s="685">
        <v>134161</v>
      </c>
      <c r="W23" s="685">
        <v>111984</v>
      </c>
      <c r="X23" s="686">
        <v>0.19803721960280041</v>
      </c>
      <c r="Y23" s="689">
        <v>3.1806026409995023</v>
      </c>
      <c r="Z23" s="690">
        <v>3.219041048637461</v>
      </c>
    </row>
    <row r="24" spans="1:26" s="592" customFormat="1" ht="4.5" customHeight="1" thickBot="1">
      <c r="A24" s="589"/>
      <c r="B24" s="589"/>
      <c r="C24" s="608"/>
      <c r="D24" s="608"/>
      <c r="E24" s="549" t="e">
        <v>#DIV/0!</v>
      </c>
      <c r="F24" s="608"/>
      <c r="G24" s="608"/>
      <c r="H24" s="549" t="e">
        <v>#DIV/0!</v>
      </c>
      <c r="I24" s="608"/>
      <c r="J24" s="608"/>
      <c r="K24" s="549" t="e">
        <v>#DIV/0!</v>
      </c>
      <c r="L24" s="692"/>
      <c r="M24" s="610"/>
      <c r="N24" s="610"/>
      <c r="O24" s="591">
        <v>0</v>
      </c>
      <c r="P24" s="608"/>
      <c r="Q24" s="608"/>
      <c r="R24" s="549" t="e">
        <v>#DIV/0!</v>
      </c>
      <c r="S24" s="608"/>
      <c r="T24" s="608"/>
      <c r="U24" s="549" t="e">
        <v>#DIV/0!</v>
      </c>
      <c r="V24" s="608"/>
      <c r="W24" s="608"/>
      <c r="X24" s="549" t="e">
        <v>#DIV/0!</v>
      </c>
      <c r="Y24" s="591" t="e">
        <v>#DIV/0!</v>
      </c>
      <c r="Z24" s="591" t="e">
        <v>#DIV/0!</v>
      </c>
    </row>
    <row r="25" spans="1:26" ht="16.5" thickBot="1">
      <c r="A25" s="693" t="s">
        <v>63</v>
      </c>
      <c r="B25" s="694"/>
      <c r="C25" s="695">
        <v>1037122</v>
      </c>
      <c r="D25" s="695">
        <v>1001050</v>
      </c>
      <c r="E25" s="696">
        <v>3.6034164127665948E-2</v>
      </c>
      <c r="F25" s="695">
        <v>766745</v>
      </c>
      <c r="G25" s="695">
        <v>733137</v>
      </c>
      <c r="H25" s="696">
        <v>4.5841363892423929E-2</v>
      </c>
      <c r="I25" s="695">
        <v>270377</v>
      </c>
      <c r="J25" s="695">
        <v>267913</v>
      </c>
      <c r="K25" s="696">
        <v>9.1970154490450262E-3</v>
      </c>
      <c r="L25" s="597"/>
      <c r="M25" s="697">
        <v>0.71684537100999568</v>
      </c>
      <c r="N25" s="697">
        <v>0.71979447732343482</v>
      </c>
      <c r="O25" s="698">
        <v>-0.3</v>
      </c>
      <c r="P25" s="695">
        <v>1464209</v>
      </c>
      <c r="Q25" s="695">
        <v>1448536</v>
      </c>
      <c r="R25" s="696">
        <v>1.081988987501864E-2</v>
      </c>
      <c r="S25" s="695">
        <v>2042573</v>
      </c>
      <c r="T25" s="695">
        <v>2012430</v>
      </c>
      <c r="U25" s="696">
        <v>1.4978409186903395E-2</v>
      </c>
      <c r="V25" s="695">
        <v>2764946</v>
      </c>
      <c r="W25" s="695">
        <v>2673769</v>
      </c>
      <c r="X25" s="696">
        <v>3.4100552441142074E-2</v>
      </c>
      <c r="Y25" s="699">
        <v>2.6659795086788245</v>
      </c>
      <c r="Z25" s="700">
        <v>2.6709644872883471</v>
      </c>
    </row>
    <row r="26" spans="1:26" ht="11.25" customHeight="1" thickBot="1">
      <c r="A26" s="647"/>
      <c r="B26" s="647"/>
      <c r="C26" s="701"/>
      <c r="D26" s="701"/>
      <c r="E26" s="702"/>
      <c r="F26" s="701"/>
      <c r="G26" s="701"/>
      <c r="H26" s="702"/>
      <c r="I26" s="701"/>
      <c r="J26" s="701"/>
      <c r="K26" s="702"/>
      <c r="L26" s="648"/>
      <c r="M26" s="702"/>
      <c r="N26" s="702"/>
      <c r="O26" s="703"/>
      <c r="P26" s="701"/>
      <c r="Q26" s="701"/>
      <c r="R26" s="702"/>
      <c r="S26" s="701"/>
      <c r="T26" s="701"/>
      <c r="U26" s="702"/>
      <c r="V26" s="701"/>
      <c r="W26" s="701"/>
      <c r="X26" s="702"/>
      <c r="Y26" s="703"/>
      <c r="Z26" s="703"/>
    </row>
    <row r="27" spans="1:26" ht="16.5" thickBot="1">
      <c r="A27" s="593" t="s">
        <v>64</v>
      </c>
      <c r="B27" s="594"/>
      <c r="C27" s="595">
        <v>49727</v>
      </c>
      <c r="D27" s="595">
        <v>49721</v>
      </c>
      <c r="E27" s="596">
        <v>1.2067335733392329E-4</v>
      </c>
      <c r="F27" s="595">
        <v>13525</v>
      </c>
      <c r="G27" s="595">
        <v>12319</v>
      </c>
      <c r="H27" s="596">
        <v>9.7897556619855511E-2</v>
      </c>
      <c r="I27" s="595">
        <v>36202</v>
      </c>
      <c r="J27" s="595">
        <v>37402</v>
      </c>
      <c r="K27" s="596">
        <v>-3.2083845783647931E-2</v>
      </c>
      <c r="L27" s="597"/>
      <c r="M27" s="598">
        <v>0.40823115852566699</v>
      </c>
      <c r="N27" s="598">
        <v>0.37969746390880771</v>
      </c>
      <c r="O27" s="599">
        <v>2.9000000000000004</v>
      </c>
      <c r="P27" s="595">
        <v>43317</v>
      </c>
      <c r="Q27" s="595">
        <v>44002</v>
      </c>
      <c r="R27" s="596">
        <v>-1.5567474205717921E-2</v>
      </c>
      <c r="S27" s="595">
        <v>106109</v>
      </c>
      <c r="T27" s="595">
        <v>115887</v>
      </c>
      <c r="U27" s="596">
        <v>-8.4375296625160717E-2</v>
      </c>
      <c r="V27" s="595">
        <v>100447</v>
      </c>
      <c r="W27" s="595">
        <v>101566</v>
      </c>
      <c r="X27" s="596">
        <v>-1.1017466475001477E-2</v>
      </c>
      <c r="Y27" s="704">
        <v>2.0199690309087619</v>
      </c>
      <c r="Z27" s="601">
        <v>2.0427183684962089</v>
      </c>
    </row>
    <row r="28" spans="1:26">
      <c r="O28" s="602"/>
    </row>
    <row r="30" spans="1:26" ht="24" thickBot="1">
      <c r="A30" s="526" t="s">
        <v>65</v>
      </c>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29" t="s">
        <v>49</v>
      </c>
      <c r="Z31" s="535"/>
    </row>
    <row r="32" spans="1:26" ht="28.5" customHeight="1" thickBot="1">
      <c r="A32" s="604" t="s">
        <v>51</v>
      </c>
      <c r="B32" s="605"/>
      <c r="C32" s="538">
        <v>2014</v>
      </c>
      <c r="D32" s="538">
        <v>2013</v>
      </c>
      <c r="E32" s="539" t="s">
        <v>52</v>
      </c>
      <c r="F32" s="538">
        <v>2014</v>
      </c>
      <c r="G32" s="538">
        <v>2013</v>
      </c>
      <c r="H32" s="539" t="s">
        <v>52</v>
      </c>
      <c r="I32" s="538">
        <v>2014</v>
      </c>
      <c r="J32" s="538">
        <v>2013</v>
      </c>
      <c r="K32" s="539" t="s">
        <v>52</v>
      </c>
      <c r="L32" s="540"/>
      <c r="M32" s="541">
        <v>2014</v>
      </c>
      <c r="N32" s="681">
        <v>2013</v>
      </c>
      <c r="O32" s="539" t="s">
        <v>52</v>
      </c>
      <c r="P32" s="538">
        <v>2014</v>
      </c>
      <c r="Q32" s="538">
        <v>2013</v>
      </c>
      <c r="R32" s="539" t="s">
        <v>52</v>
      </c>
      <c r="S32" s="538">
        <v>2014</v>
      </c>
      <c r="T32" s="538">
        <v>2013</v>
      </c>
      <c r="U32" s="539" t="s">
        <v>52</v>
      </c>
      <c r="V32" s="538">
        <v>2014</v>
      </c>
      <c r="W32" s="538">
        <v>2013</v>
      </c>
      <c r="X32" s="539" t="s">
        <v>52</v>
      </c>
      <c r="Y32" s="538">
        <v>2014</v>
      </c>
      <c r="Z32" s="543">
        <v>2013</v>
      </c>
    </row>
    <row r="33" spans="1:26" ht="15">
      <c r="A33" s="606" t="s">
        <v>54</v>
      </c>
      <c r="B33" s="607"/>
      <c r="C33" s="546">
        <f>C7+C11+C14+C18+C21</f>
        <v>167258</v>
      </c>
      <c r="D33" s="546">
        <f>D7+D11+D14+D18+D21</f>
        <v>169921</v>
      </c>
      <c r="E33" s="547">
        <f>(C33-D33)/D33</f>
        <v>-1.5671988747712171E-2</v>
      </c>
      <c r="F33" s="546">
        <f>F7+F11+F14+F18+F21</f>
        <v>81192</v>
      </c>
      <c r="G33" s="546">
        <f>G7+G11+G14+G18+G21</f>
        <v>81406</v>
      </c>
      <c r="H33" s="547">
        <f>(F33-G33)/G33</f>
        <v>-2.628798860034887E-3</v>
      </c>
      <c r="I33" s="546">
        <f>I7+I11+I14+I18+I21</f>
        <v>86066</v>
      </c>
      <c r="J33" s="546">
        <f>J7+J11+J14+J18+J21</f>
        <v>88515</v>
      </c>
      <c r="K33" s="547">
        <f>(I33-J33)/J33</f>
        <v>-2.7667626955883182E-2</v>
      </c>
      <c r="L33" s="706"/>
      <c r="M33" s="549">
        <f t="shared" ref="M33:N35" si="0">P33/S33</f>
        <v>0.46278343717250986</v>
      </c>
      <c r="N33" s="549">
        <f t="shared" si="0"/>
        <v>0.46556789738852067</v>
      </c>
      <c r="O33" s="550">
        <f>ROUND(+M33-N33,3)*100</f>
        <v>-0.3</v>
      </c>
      <c r="P33" s="546">
        <f>P7+P11+P14+P18+P21</f>
        <v>169133</v>
      </c>
      <c r="Q33" s="546">
        <f>Q7+Q11+Q14+Q18+Q21</f>
        <v>173357</v>
      </c>
      <c r="R33" s="547">
        <f>(P33-Q33)/Q33</f>
        <v>-2.4365903886200153E-2</v>
      </c>
      <c r="S33" s="546">
        <f>S7+S11+S14+S18+S21</f>
        <v>365469</v>
      </c>
      <c r="T33" s="546">
        <f>T7+T11+T14+T18+T21</f>
        <v>372356</v>
      </c>
      <c r="U33" s="547">
        <f>(S33-T33)/T33</f>
        <v>-1.8495740635305999E-2</v>
      </c>
      <c r="V33" s="546">
        <f>V7+V11+V14+V18+V21</f>
        <v>338526</v>
      </c>
      <c r="W33" s="546">
        <f>W7+W11+W14+W18+W21</f>
        <v>349428</v>
      </c>
      <c r="X33" s="547">
        <f>(V33-W33)/W33</f>
        <v>-3.1199560424465127E-2</v>
      </c>
      <c r="Y33" s="707">
        <f t="shared" ref="Y33:Z35" si="1">V33/C33</f>
        <v>2.0239749369237945</v>
      </c>
      <c r="Z33" s="708">
        <f t="shared" si="1"/>
        <v>2.056414451421543</v>
      </c>
    </row>
    <row r="34" spans="1:26" ht="15">
      <c r="A34" s="613" t="s">
        <v>55</v>
      </c>
      <c r="B34" s="614"/>
      <c r="C34" s="709">
        <f>C8+C12+C19+C15+C22</f>
        <v>266304</v>
      </c>
      <c r="D34" s="709">
        <f>D8+D12+D19+D15+D22</f>
        <v>233213</v>
      </c>
      <c r="E34" s="616">
        <f>(C34-D34)/D34</f>
        <v>0.14189174702953952</v>
      </c>
      <c r="F34" s="709">
        <f>F8+F12+F19+F15+F22</f>
        <v>172220</v>
      </c>
      <c r="G34" s="709">
        <f>G8+G12+G19+G15+G22</f>
        <v>147548</v>
      </c>
      <c r="H34" s="616">
        <f>(F34-G34)/G34</f>
        <v>0.16721338140808414</v>
      </c>
      <c r="I34" s="709">
        <f>I8+I12+I19+I15+I22</f>
        <v>94084</v>
      </c>
      <c r="J34" s="709">
        <f>J8+J12+J19+J15+J22</f>
        <v>85665</v>
      </c>
      <c r="K34" s="616">
        <f>(I34-J34)/J34</f>
        <v>9.8278176618222149E-2</v>
      </c>
      <c r="L34" s="706"/>
      <c r="M34" s="710">
        <f t="shared" si="0"/>
        <v>0.66796489500012268</v>
      </c>
      <c r="N34" s="711">
        <f t="shared" si="0"/>
        <v>0.66273136799846821</v>
      </c>
      <c r="O34" s="619">
        <f>ROUND(+M34-N34,3)*100</f>
        <v>0.5</v>
      </c>
      <c r="P34" s="709">
        <f>P8+P12+P19+P15+P22</f>
        <v>353990</v>
      </c>
      <c r="Q34" s="709">
        <f>Q8+Q12+Q19+Q15+Q22</f>
        <v>314977</v>
      </c>
      <c r="R34" s="616">
        <f>(P34-Q34)/Q34</f>
        <v>0.12385983738495192</v>
      </c>
      <c r="S34" s="709">
        <f>S8+S12+S19+S15+S22</f>
        <v>529953</v>
      </c>
      <c r="T34" s="709">
        <f>T8+T12+T19+T15+T22</f>
        <v>475271</v>
      </c>
      <c r="U34" s="616">
        <f>(S34-T34)/T34</f>
        <v>0.11505435846075186</v>
      </c>
      <c r="V34" s="709">
        <f>V8+V12+V19+V15+V22</f>
        <v>675253</v>
      </c>
      <c r="W34" s="709">
        <f>W8+W12+W19+W15+W22</f>
        <v>586305</v>
      </c>
      <c r="X34" s="616">
        <f>(V34-W34)/W34</f>
        <v>0.15170943450934241</v>
      </c>
      <c r="Y34" s="712">
        <f t="shared" si="1"/>
        <v>2.535647230233117</v>
      </c>
      <c r="Z34" s="713">
        <f t="shared" si="1"/>
        <v>2.514032236624888</v>
      </c>
    </row>
    <row r="35" spans="1:26" ht="15.75" thickBot="1">
      <c r="A35" s="622" t="s">
        <v>56</v>
      </c>
      <c r="B35" s="623"/>
      <c r="C35" s="714">
        <f>C9+C16</f>
        <v>603560</v>
      </c>
      <c r="D35" s="715">
        <f>D9+D16</f>
        <v>597916</v>
      </c>
      <c r="E35" s="716">
        <f>(C35-D35)/D35</f>
        <v>9.439453033536483E-3</v>
      </c>
      <c r="F35" s="717">
        <f>F9+F16</f>
        <v>513333</v>
      </c>
      <c r="G35" s="715">
        <f>G9+G16</f>
        <v>504183</v>
      </c>
      <c r="H35" s="716">
        <f>(F35-G35)/G35</f>
        <v>1.814817238978704E-2</v>
      </c>
      <c r="I35" s="717">
        <f>I9+I16</f>
        <v>90227</v>
      </c>
      <c r="J35" s="715">
        <f>J9+J16</f>
        <v>93733</v>
      </c>
      <c r="K35" s="628">
        <f>(I35-J35)/J35</f>
        <v>-3.7404115946358271E-2</v>
      </c>
      <c r="L35" s="718"/>
      <c r="M35" s="719">
        <f t="shared" si="0"/>
        <v>0.82036802478488013</v>
      </c>
      <c r="N35" s="720">
        <f t="shared" si="0"/>
        <v>0.82434712135871901</v>
      </c>
      <c r="O35" s="721">
        <f>ROUND(+M35-N35,3)*100</f>
        <v>-0.4</v>
      </c>
      <c r="P35" s="717">
        <f>P9+P16</f>
        <v>941086</v>
      </c>
      <c r="Q35" s="715">
        <f>Q9+Q16</f>
        <v>960202</v>
      </c>
      <c r="R35" s="716">
        <f>(P35-Q35)/Q35</f>
        <v>-1.9908310959568923E-2</v>
      </c>
      <c r="S35" s="717">
        <f>S9+S16</f>
        <v>1147151</v>
      </c>
      <c r="T35" s="715">
        <f>T9+T16</f>
        <v>1164803</v>
      </c>
      <c r="U35" s="716">
        <f>(S35-T35)/T35</f>
        <v>-1.5154493935884437E-2</v>
      </c>
      <c r="V35" s="717">
        <f>V9+V16</f>
        <v>1751167</v>
      </c>
      <c r="W35" s="715">
        <f>W9+W16</f>
        <v>1738036</v>
      </c>
      <c r="X35" s="628">
        <f>(V35-W35)/W35</f>
        <v>7.55507941147364E-3</v>
      </c>
      <c r="Y35" s="722">
        <f t="shared" si="1"/>
        <v>2.9013967128371663</v>
      </c>
      <c r="Z35" s="723">
        <f t="shared" si="1"/>
        <v>2.9068230319978059</v>
      </c>
    </row>
    <row r="36" spans="1:26" s="592" customFormat="1" ht="4.5" customHeight="1" thickBot="1">
      <c r="A36" s="724"/>
      <c r="B36" s="724"/>
      <c r="C36" s="635"/>
      <c r="D36" s="635"/>
      <c r="E36" s="576"/>
      <c r="F36" s="635"/>
      <c r="G36" s="635"/>
      <c r="H36" s="576"/>
      <c r="I36" s="635"/>
      <c r="J36" s="635"/>
      <c r="K36" s="576"/>
      <c r="L36" s="638"/>
      <c r="M36" s="639"/>
      <c r="N36" s="639"/>
      <c r="O36" s="578"/>
      <c r="P36" s="635"/>
      <c r="Q36" s="635"/>
      <c r="R36" s="576"/>
      <c r="S36" s="635"/>
      <c r="T36" s="635"/>
      <c r="U36" s="576"/>
      <c r="V36" s="635"/>
      <c r="W36" s="635"/>
      <c r="X36" s="576"/>
      <c r="Y36" s="725"/>
      <c r="Z36" s="725"/>
    </row>
    <row r="37" spans="1:26" ht="16.5" thickBot="1">
      <c r="A37" s="693" t="s">
        <v>63</v>
      </c>
      <c r="B37" s="694"/>
      <c r="C37" s="695">
        <f>SUM(C33:C35)</f>
        <v>1037122</v>
      </c>
      <c r="D37" s="695">
        <f>SUM(D33:D35)</f>
        <v>1001050</v>
      </c>
      <c r="E37" s="696">
        <f>(C37-D37)/D37</f>
        <v>3.6034164127665948E-2</v>
      </c>
      <c r="F37" s="695">
        <f>SUM(F33:F35)</f>
        <v>766745</v>
      </c>
      <c r="G37" s="695">
        <f>SUM(G33:G35)</f>
        <v>733137</v>
      </c>
      <c r="H37" s="696">
        <f>(F37-G37)/G37</f>
        <v>4.5841363892423929E-2</v>
      </c>
      <c r="I37" s="695">
        <f>SUM(I33:I35)</f>
        <v>270377</v>
      </c>
      <c r="J37" s="695">
        <f>SUM(J33:J35)</f>
        <v>267913</v>
      </c>
      <c r="K37" s="696">
        <f>(I37-J37)/J37</f>
        <v>9.1970154490450262E-3</v>
      </c>
      <c r="L37" s="584"/>
      <c r="M37" s="697">
        <f>P37/S37</f>
        <v>0.71684537100999568</v>
      </c>
      <c r="N37" s="697">
        <f>Q37/T37</f>
        <v>0.71979447732343482</v>
      </c>
      <c r="O37" s="698">
        <f>ROUND(+M37-N37,3)*100</f>
        <v>-0.3</v>
      </c>
      <c r="P37" s="695">
        <f>SUM(P33:P35)</f>
        <v>1464209</v>
      </c>
      <c r="Q37" s="695">
        <f>SUM(Q33:Q35)</f>
        <v>1448536</v>
      </c>
      <c r="R37" s="696">
        <f>(P37-Q37)/Q37</f>
        <v>1.081988987501864E-2</v>
      </c>
      <c r="S37" s="695">
        <f>SUM(S33:S35)</f>
        <v>2042573</v>
      </c>
      <c r="T37" s="695">
        <f>SUM(T33:T35)</f>
        <v>2012430</v>
      </c>
      <c r="U37" s="696">
        <f>(S37-T37)/T37</f>
        <v>1.4978409186903395E-2</v>
      </c>
      <c r="V37" s="695">
        <f>SUM(V33:V35)</f>
        <v>2764946</v>
      </c>
      <c r="W37" s="695">
        <f>SUM(W33:W35)</f>
        <v>2673769</v>
      </c>
      <c r="X37" s="696">
        <f>(V37-W37)/W37</f>
        <v>3.4100552441142074E-2</v>
      </c>
      <c r="Y37" s="726">
        <f>V37/C37</f>
        <v>2.6659795086788245</v>
      </c>
      <c r="Z37" s="727">
        <f>W37/D37</f>
        <v>2.6709644872883471</v>
      </c>
    </row>
    <row r="38" spans="1:26" ht="11.25" customHeight="1">
      <c r="A38" s="647"/>
      <c r="B38" s="647"/>
      <c r="C38" s="647"/>
      <c r="D38" s="647"/>
      <c r="E38" s="648"/>
      <c r="F38" s="647"/>
      <c r="G38" s="647"/>
      <c r="H38" s="648"/>
      <c r="I38" s="647"/>
      <c r="J38" s="647"/>
      <c r="K38" s="648"/>
      <c r="L38" s="647"/>
      <c r="M38" s="649"/>
      <c r="N38" s="649"/>
      <c r="O38" s="648"/>
      <c r="P38" s="647"/>
      <c r="Q38" s="647"/>
      <c r="R38" s="648"/>
      <c r="S38" s="647"/>
      <c r="T38" s="647"/>
      <c r="U38" s="648"/>
    </row>
    <row r="39" spans="1:26">
      <c r="C39" s="650"/>
      <c r="D39" s="650"/>
      <c r="E39" s="728"/>
      <c r="F39" s="650"/>
      <c r="G39" s="650"/>
      <c r="H39" s="728"/>
      <c r="I39" s="650"/>
    </row>
    <row r="40" spans="1:26" ht="24" thickBot="1">
      <c r="A40" s="526" t="s">
        <v>66</v>
      </c>
      <c r="B40" s="526"/>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29" t="s">
        <v>49</v>
      </c>
      <c r="Z41" s="535"/>
    </row>
    <row r="42" spans="1:26" ht="15.75" thickBot="1">
      <c r="A42" s="651" t="s">
        <v>50</v>
      </c>
      <c r="B42" s="652"/>
      <c r="C42" s="538">
        <v>2014</v>
      </c>
      <c r="D42" s="538">
        <v>2013</v>
      </c>
      <c r="E42" s="539" t="s">
        <v>52</v>
      </c>
      <c r="F42" s="538">
        <v>2014</v>
      </c>
      <c r="G42" s="538">
        <v>2013</v>
      </c>
      <c r="H42" s="539" t="s">
        <v>52</v>
      </c>
      <c r="I42" s="538">
        <v>2014</v>
      </c>
      <c r="J42" s="538">
        <v>2013</v>
      </c>
      <c r="K42" s="539" t="s">
        <v>52</v>
      </c>
      <c r="L42" s="540"/>
      <c r="M42" s="541">
        <v>2014</v>
      </c>
      <c r="N42" s="681">
        <v>2013</v>
      </c>
      <c r="O42" s="539" t="s">
        <v>52</v>
      </c>
      <c r="P42" s="538">
        <v>2014</v>
      </c>
      <c r="Q42" s="538">
        <v>2013</v>
      </c>
      <c r="R42" s="539" t="s">
        <v>52</v>
      </c>
      <c r="S42" s="538">
        <v>2014</v>
      </c>
      <c r="T42" s="538">
        <v>2013</v>
      </c>
      <c r="U42" s="539" t="s">
        <v>52</v>
      </c>
      <c r="V42" s="538">
        <v>2014</v>
      </c>
      <c r="W42" s="538">
        <v>2013</v>
      </c>
      <c r="X42" s="539" t="s">
        <v>52</v>
      </c>
      <c r="Y42" s="538">
        <v>2014</v>
      </c>
      <c r="Z42" s="543">
        <v>2013</v>
      </c>
    </row>
    <row r="43" spans="1:26" s="658" customFormat="1" ht="15">
      <c r="A43" s="653" t="s">
        <v>53</v>
      </c>
      <c r="B43" s="654"/>
      <c r="C43" s="574">
        <f>C10</f>
        <v>613239</v>
      </c>
      <c r="D43" s="729">
        <f>D10</f>
        <v>580376</v>
      </c>
      <c r="E43" s="636">
        <f>(C43-D43)/D43</f>
        <v>5.6623637090437925E-2</v>
      </c>
      <c r="F43" s="574">
        <f>F10</f>
        <v>527121</v>
      </c>
      <c r="G43" s="729">
        <f>G10</f>
        <v>497352</v>
      </c>
      <c r="H43" s="636">
        <f>(F43-G43)/G43</f>
        <v>5.9854992037832358E-2</v>
      </c>
      <c r="I43" s="574">
        <f>I10</f>
        <v>86118</v>
      </c>
      <c r="J43" s="729">
        <f>J10</f>
        <v>83024</v>
      </c>
      <c r="K43" s="636">
        <f>(I43-J43)/J43</f>
        <v>3.726633262671035E-2</v>
      </c>
      <c r="L43" s="706"/>
      <c r="M43" s="576">
        <f t="shared" ref="M43:N47" si="2">P43/S43</f>
        <v>0.8071647001189477</v>
      </c>
      <c r="N43" s="730">
        <f t="shared" si="2"/>
        <v>0.8149340874290496</v>
      </c>
      <c r="O43" s="640">
        <f>ROUND(+M43-N43,3)*100</f>
        <v>-0.8</v>
      </c>
      <c r="P43" s="574">
        <f>P10</f>
        <v>904558</v>
      </c>
      <c r="Q43" s="729">
        <f>Q10</f>
        <v>882409</v>
      </c>
      <c r="R43" s="636">
        <f>(P43-Q43)/Q43</f>
        <v>2.5100605274878202E-2</v>
      </c>
      <c r="S43" s="574">
        <f>S10</f>
        <v>1120661</v>
      </c>
      <c r="T43" s="729">
        <f>T10</f>
        <v>1082798</v>
      </c>
      <c r="U43" s="636">
        <f>(S43-T43)/T43</f>
        <v>3.4967740982159184E-2</v>
      </c>
      <c r="V43" s="574">
        <f>V10</f>
        <v>1585971</v>
      </c>
      <c r="W43" s="729">
        <f>W10</f>
        <v>1506940</v>
      </c>
      <c r="X43" s="636">
        <f>(V43-W43)/W43</f>
        <v>5.2444689237793142E-2</v>
      </c>
      <c r="Y43" s="725">
        <f t="shared" ref="Y43:Z47" si="3">V43/C43</f>
        <v>2.5862200544975122</v>
      </c>
      <c r="Z43" s="731">
        <f t="shared" si="3"/>
        <v>2.5964891725364247</v>
      </c>
    </row>
    <row r="44" spans="1:26" s="658" customFormat="1" ht="15">
      <c r="A44" s="659" t="s">
        <v>58</v>
      </c>
      <c r="B44" s="660"/>
      <c r="C44" s="732">
        <f>C13</f>
        <v>134903</v>
      </c>
      <c r="D44" s="733">
        <f>D13</f>
        <v>132556</v>
      </c>
      <c r="E44" s="663">
        <f>(C44-D44)/D44</f>
        <v>1.7705724373095144E-2</v>
      </c>
      <c r="F44" s="732">
        <f>F13</f>
        <v>42885</v>
      </c>
      <c r="G44" s="733">
        <f>G13</f>
        <v>37116</v>
      </c>
      <c r="H44" s="663">
        <f>(F44-G44)/G44</f>
        <v>0.15543161978661493</v>
      </c>
      <c r="I44" s="732">
        <f>I13</f>
        <v>92018</v>
      </c>
      <c r="J44" s="733">
        <f>J13</f>
        <v>95440</v>
      </c>
      <c r="K44" s="663">
        <f>(I44-J44)/J44</f>
        <v>-3.5854987426655494E-2</v>
      </c>
      <c r="L44" s="706"/>
      <c r="M44" s="734">
        <f t="shared" si="2"/>
        <v>0.47225199851468846</v>
      </c>
      <c r="N44" s="735">
        <f t="shared" si="2"/>
        <v>0.44082326937898297</v>
      </c>
      <c r="O44" s="666">
        <f>ROUND(+M44-N44,3)*100</f>
        <v>3.1</v>
      </c>
      <c r="P44" s="732">
        <f>P13</f>
        <v>134810</v>
      </c>
      <c r="Q44" s="733">
        <f>Q13</f>
        <v>129837</v>
      </c>
      <c r="R44" s="663">
        <f>(P44-Q44)/Q44</f>
        <v>3.8301870807242927E-2</v>
      </c>
      <c r="S44" s="732">
        <f>S13</f>
        <v>285462</v>
      </c>
      <c r="T44" s="733">
        <f>T13</f>
        <v>294533</v>
      </c>
      <c r="U44" s="663">
        <f>(S44-T44)/T44</f>
        <v>-3.0797907195458572E-2</v>
      </c>
      <c r="V44" s="732">
        <f>V13</f>
        <v>294148</v>
      </c>
      <c r="W44" s="733">
        <f>W13</f>
        <v>284053</v>
      </c>
      <c r="X44" s="663">
        <f>(V44-W44)/W44</f>
        <v>3.5539142343154272E-2</v>
      </c>
      <c r="Y44" s="736">
        <f t="shared" si="3"/>
        <v>2.1804407611394856</v>
      </c>
      <c r="Z44" s="737">
        <f t="shared" si="3"/>
        <v>2.14289055191768</v>
      </c>
    </row>
    <row r="45" spans="1:26" s="658" customFormat="1" ht="15">
      <c r="A45" s="659" t="s">
        <v>59</v>
      </c>
      <c r="B45" s="660"/>
      <c r="C45" s="732">
        <f>C17</f>
        <v>188850</v>
      </c>
      <c r="D45" s="733">
        <f>D17</f>
        <v>194386</v>
      </c>
      <c r="E45" s="663">
        <f>(C45-D45)/D45</f>
        <v>-2.8479417241982448E-2</v>
      </c>
      <c r="F45" s="732">
        <f>F17</f>
        <v>141772</v>
      </c>
      <c r="G45" s="733">
        <f>G17</f>
        <v>146980</v>
      </c>
      <c r="H45" s="663">
        <f>(F45-G45)/G45</f>
        <v>-3.5433392298271874E-2</v>
      </c>
      <c r="I45" s="732">
        <f>I17</f>
        <v>47078</v>
      </c>
      <c r="J45" s="733">
        <f>J17</f>
        <v>47406</v>
      </c>
      <c r="K45" s="663">
        <f>(I45-J45)/J45</f>
        <v>-6.9189554064886302E-3</v>
      </c>
      <c r="L45" s="706"/>
      <c r="M45" s="734">
        <f t="shared" si="2"/>
        <v>0.72070217081586563</v>
      </c>
      <c r="N45" s="735">
        <f t="shared" si="2"/>
        <v>0.73079837210966792</v>
      </c>
      <c r="O45" s="666">
        <f>ROUND(+M45-N45,3)*100</f>
        <v>-1</v>
      </c>
      <c r="P45" s="732">
        <f>P17</f>
        <v>281765</v>
      </c>
      <c r="Q45" s="733">
        <f>Q17</f>
        <v>296110</v>
      </c>
      <c r="R45" s="663">
        <f>(P45-Q45)/Q45</f>
        <v>-4.8444834689811221E-2</v>
      </c>
      <c r="S45" s="732">
        <f>S17</f>
        <v>390959</v>
      </c>
      <c r="T45" s="733">
        <f>T17</f>
        <v>405187</v>
      </c>
      <c r="U45" s="663">
        <f>(S45-T45)/T45</f>
        <v>-3.5114650766189436E-2</v>
      </c>
      <c r="V45" s="732">
        <f>V17</f>
        <v>614110</v>
      </c>
      <c r="W45" s="733">
        <f>W17</f>
        <v>623482</v>
      </c>
      <c r="X45" s="663">
        <f>(V45-W45)/W45</f>
        <v>-1.5031709014855281E-2</v>
      </c>
      <c r="Y45" s="736">
        <f t="shared" si="3"/>
        <v>3.2518400847233253</v>
      </c>
      <c r="Z45" s="737">
        <f t="shared" si="3"/>
        <v>3.2074429228442378</v>
      </c>
    </row>
    <row r="46" spans="1:26" s="658" customFormat="1" ht="15">
      <c r="A46" s="659" t="s">
        <v>60</v>
      </c>
      <c r="B46" s="660"/>
      <c r="C46" s="732">
        <f>C20</f>
        <v>57949</v>
      </c>
      <c r="D46" s="733">
        <f>D20</f>
        <v>58944</v>
      </c>
      <c r="E46" s="663">
        <f>(C46-D46)/D46</f>
        <v>-1.6880428881650381E-2</v>
      </c>
      <c r="F46" s="732">
        <f>F20</f>
        <v>28233</v>
      </c>
      <c r="G46" s="733">
        <f>G20</f>
        <v>29500</v>
      </c>
      <c r="H46" s="663">
        <f>(F46-G46)/G46</f>
        <v>-4.294915254237288E-2</v>
      </c>
      <c r="I46" s="732">
        <f>I20</f>
        <v>29716</v>
      </c>
      <c r="J46" s="733">
        <f>J20</f>
        <v>29444</v>
      </c>
      <c r="K46" s="663">
        <f>(I46-J46)/J46</f>
        <v>9.2378752886836026E-3</v>
      </c>
      <c r="L46" s="706"/>
      <c r="M46" s="734">
        <f t="shared" si="2"/>
        <v>0.52698425607764199</v>
      </c>
      <c r="N46" s="735">
        <f t="shared" si="2"/>
        <v>0.55354509248491068</v>
      </c>
      <c r="O46" s="666">
        <f>ROUND(+M46-N46,3)*100</f>
        <v>-2.7</v>
      </c>
      <c r="P46" s="732">
        <f>P20</f>
        <v>77756</v>
      </c>
      <c r="Q46" s="733">
        <f>Q20</f>
        <v>85200</v>
      </c>
      <c r="R46" s="663">
        <f>(P46-Q46)/Q46</f>
        <v>-8.7370892018779345E-2</v>
      </c>
      <c r="S46" s="732">
        <f>S20</f>
        <v>147549</v>
      </c>
      <c r="T46" s="733">
        <f>T20</f>
        <v>153917</v>
      </c>
      <c r="U46" s="663">
        <f>(S46-T46)/T46</f>
        <v>-4.1372947757557642E-2</v>
      </c>
      <c r="V46" s="732">
        <f>V20</f>
        <v>136556</v>
      </c>
      <c r="W46" s="733">
        <f>W20</f>
        <v>147310</v>
      </c>
      <c r="X46" s="663">
        <f>(V46-W46)/W46</f>
        <v>-7.3002511709999315E-2</v>
      </c>
      <c r="Y46" s="736">
        <f t="shared" si="3"/>
        <v>2.3564858755112255</v>
      </c>
      <c r="Z46" s="737">
        <f t="shared" si="3"/>
        <v>2.4991517372421281</v>
      </c>
    </row>
    <row r="47" spans="1:26" s="658" customFormat="1" ht="15.75" thickBot="1">
      <c r="A47" s="669" t="s">
        <v>62</v>
      </c>
      <c r="B47" s="670"/>
      <c r="C47" s="738">
        <f>C23</f>
        <v>42181</v>
      </c>
      <c r="D47" s="739">
        <f>D23</f>
        <v>34788</v>
      </c>
      <c r="E47" s="673">
        <f>(C47-D47)/D47</f>
        <v>0.21251581004944234</v>
      </c>
      <c r="F47" s="738">
        <f>F23</f>
        <v>26734</v>
      </c>
      <c r="G47" s="739">
        <f>G23</f>
        <v>22189</v>
      </c>
      <c r="H47" s="673">
        <f>(F47-G47)/G47</f>
        <v>0.20483122267790346</v>
      </c>
      <c r="I47" s="738">
        <f>I23</f>
        <v>15447</v>
      </c>
      <c r="J47" s="739">
        <f>J23</f>
        <v>12599</v>
      </c>
      <c r="K47" s="673">
        <f>(I47-J47)/J47</f>
        <v>0.22604968648305421</v>
      </c>
      <c r="L47" s="718"/>
      <c r="M47" s="740">
        <f t="shared" si="2"/>
        <v>0.66692532315043596</v>
      </c>
      <c r="N47" s="741">
        <f t="shared" si="2"/>
        <v>0.72346864925324039</v>
      </c>
      <c r="O47" s="676">
        <f>ROUND(+M47-N47,3)*100</f>
        <v>-5.7</v>
      </c>
      <c r="P47" s="738">
        <f>P23</f>
        <v>65320</v>
      </c>
      <c r="Q47" s="739">
        <f>Q23</f>
        <v>54980</v>
      </c>
      <c r="R47" s="673">
        <f>(P47-Q47)/Q47</f>
        <v>0.18806838850491087</v>
      </c>
      <c r="S47" s="738">
        <f>S23</f>
        <v>97942</v>
      </c>
      <c r="T47" s="739">
        <f>T23</f>
        <v>75995</v>
      </c>
      <c r="U47" s="673">
        <f>(S47-T47)/T47</f>
        <v>0.28879531548128168</v>
      </c>
      <c r="V47" s="738">
        <f>V23</f>
        <v>134161</v>
      </c>
      <c r="W47" s="739">
        <f>W23</f>
        <v>111984</v>
      </c>
      <c r="X47" s="673">
        <f>(V47-W47)/W47</f>
        <v>0.19803721960280041</v>
      </c>
      <c r="Y47" s="742">
        <f t="shared" si="3"/>
        <v>3.1806026409995023</v>
      </c>
      <c r="Z47" s="743">
        <f t="shared" si="3"/>
        <v>3.219041048637461</v>
      </c>
    </row>
    <row r="48" spans="1:26" s="592" customFormat="1" ht="4.5" customHeight="1" thickBot="1">
      <c r="A48" s="724"/>
      <c r="B48" s="724"/>
      <c r="C48" s="635"/>
      <c r="D48" s="635"/>
      <c r="E48" s="576"/>
      <c r="F48" s="635"/>
      <c r="G48" s="635"/>
      <c r="H48" s="576"/>
      <c r="I48" s="635"/>
      <c r="J48" s="635"/>
      <c r="K48" s="576"/>
      <c r="L48" s="674"/>
      <c r="M48" s="639"/>
      <c r="N48" s="639"/>
      <c r="O48" s="578"/>
      <c r="P48" s="635"/>
      <c r="Q48" s="635"/>
      <c r="R48" s="576"/>
      <c r="S48" s="635"/>
      <c r="T48" s="635"/>
      <c r="U48" s="576"/>
      <c r="V48" s="635"/>
      <c r="W48" s="635"/>
      <c r="X48" s="576"/>
      <c r="Y48" s="725"/>
      <c r="Z48" s="725"/>
    </row>
    <row r="49" spans="1:26" ht="16.5" thickBot="1">
      <c r="A49" s="693" t="s">
        <v>63</v>
      </c>
      <c r="B49" s="694"/>
      <c r="C49" s="695">
        <f>SUM(C43:C47)</f>
        <v>1037122</v>
      </c>
      <c r="D49" s="695">
        <f>SUM(D43:D47)</f>
        <v>1001050</v>
      </c>
      <c r="E49" s="696">
        <f>(C49-D49)/D49</f>
        <v>3.6034164127665948E-2</v>
      </c>
      <c r="F49" s="695">
        <f>SUM(F43:F47)</f>
        <v>766745</v>
      </c>
      <c r="G49" s="695">
        <f>SUM(G43:G47)</f>
        <v>733137</v>
      </c>
      <c r="H49" s="696">
        <f>(F49-G49)/G49</f>
        <v>4.5841363892423929E-2</v>
      </c>
      <c r="I49" s="695">
        <f>SUM(I43:I47)</f>
        <v>270377</v>
      </c>
      <c r="J49" s="695">
        <f>SUM(J43:J47)</f>
        <v>267913</v>
      </c>
      <c r="K49" s="696">
        <f>(I49-J49)/J49</f>
        <v>9.1970154490450262E-3</v>
      </c>
      <c r="L49" s="597"/>
      <c r="M49" s="697">
        <f>P49/S49</f>
        <v>0.71684537100999568</v>
      </c>
      <c r="N49" s="697">
        <f>Q49/T49</f>
        <v>0.71979447732343482</v>
      </c>
      <c r="O49" s="698">
        <f>ROUND(+M49-N49,3)*100</f>
        <v>-0.3</v>
      </c>
      <c r="P49" s="695">
        <f>SUM(P43:P47)</f>
        <v>1464209</v>
      </c>
      <c r="Q49" s="695">
        <f>SUM(Q43:Q47)</f>
        <v>1448536</v>
      </c>
      <c r="R49" s="696">
        <f>(P49-Q49)/Q49</f>
        <v>1.081988987501864E-2</v>
      </c>
      <c r="S49" s="695">
        <f>SUM(S43:S47)</f>
        <v>2042573</v>
      </c>
      <c r="T49" s="695">
        <f>SUM(T43:T47)</f>
        <v>2012430</v>
      </c>
      <c r="U49" s="696">
        <f>(S49-T49)/T49</f>
        <v>1.4978409186903395E-2</v>
      </c>
      <c r="V49" s="695">
        <f>SUM(V43:V47)</f>
        <v>2764946</v>
      </c>
      <c r="W49" s="695">
        <f>SUM(W43:W47)</f>
        <v>2673769</v>
      </c>
      <c r="X49" s="696">
        <f>(V49-W49)/W49</f>
        <v>3.4100552441142074E-2</v>
      </c>
      <c r="Y49" s="726">
        <f>V49/C49</f>
        <v>2.6659795086788245</v>
      </c>
      <c r="Z49" s="727">
        <f>W49/D49</f>
        <v>2.6709644872883471</v>
      </c>
    </row>
    <row r="50" spans="1:26" ht="11.25" customHeight="1">
      <c r="A50" s="647"/>
      <c r="B50" s="647"/>
      <c r="C50" s="647"/>
      <c r="D50" s="647"/>
      <c r="E50" s="648"/>
      <c r="F50" s="647"/>
      <c r="G50" s="647"/>
      <c r="H50" s="648"/>
      <c r="I50" s="647"/>
      <c r="J50" s="647"/>
      <c r="K50" s="648"/>
      <c r="L50" s="647"/>
      <c r="M50" s="649"/>
      <c r="N50" s="649"/>
      <c r="O50" s="648"/>
      <c r="P50" s="647"/>
      <c r="Q50" s="647"/>
      <c r="R50" s="648"/>
      <c r="S50" s="647"/>
      <c r="T50" s="647"/>
      <c r="U50" s="648"/>
    </row>
    <row r="51" spans="1:26">
      <c r="A51" s="679" t="s">
        <v>67</v>
      </c>
      <c r="C51" s="650"/>
      <c r="D51" s="650"/>
    </row>
    <row r="52" spans="1:26">
      <c r="A52" s="67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42"/>
  <sheetViews>
    <sheetView workbookViewId="0">
      <selection sqref="A1:E1"/>
    </sheetView>
  </sheetViews>
  <sheetFormatPr defaultRowHeight="12.75"/>
  <cols>
    <col min="1" max="1" width="26.140625" style="519" customWidth="1"/>
    <col min="2" max="2" width="30.28515625" style="519" bestFit="1" customWidth="1"/>
    <col min="3" max="4" width="22.5703125" style="519" bestFit="1" customWidth="1"/>
    <col min="5" max="5" width="15.5703125" style="818" bestFit="1" customWidth="1"/>
    <col min="6" max="16384" width="9.140625" style="519"/>
  </cols>
  <sheetData>
    <row r="1" spans="1:5" ht="20.25" thickBot="1">
      <c r="A1" s="744" t="s">
        <v>71</v>
      </c>
      <c r="B1" s="744"/>
      <c r="C1" s="744"/>
      <c r="D1" s="744"/>
      <c r="E1" s="744"/>
    </row>
    <row r="2" spans="1:5" s="111" customFormat="1" ht="16.149999999999999" customHeight="1">
      <c r="A2" s="745" t="s">
        <v>50</v>
      </c>
      <c r="B2" s="746" t="s">
        <v>72</v>
      </c>
      <c r="C2" s="747" t="s">
        <v>73</v>
      </c>
      <c r="D2" s="747"/>
      <c r="E2" s="748" t="s">
        <v>74</v>
      </c>
    </row>
    <row r="3" spans="1:5" s="754" customFormat="1" ht="16.5" thickBot="1">
      <c r="A3" s="749"/>
      <c r="B3" s="750" t="s">
        <v>75</v>
      </c>
      <c r="C3" s="751" t="s">
        <v>76</v>
      </c>
      <c r="D3" s="752" t="s">
        <v>77</v>
      </c>
      <c r="E3" s="753"/>
    </row>
    <row r="4" spans="1:5" ht="13.15" customHeight="1">
      <c r="A4" s="755" t="s">
        <v>78</v>
      </c>
      <c r="B4" s="756" t="s">
        <v>54</v>
      </c>
      <c r="C4" s="757">
        <v>106.11499999999998</v>
      </c>
      <c r="D4" s="758">
        <v>111.77055555555555</v>
      </c>
      <c r="E4" s="759">
        <v>-5.0599690834894996E-2</v>
      </c>
    </row>
    <row r="5" spans="1:5" ht="13.15" customHeight="1">
      <c r="A5" s="760"/>
      <c r="B5" s="761" t="s">
        <v>55</v>
      </c>
      <c r="C5" s="762">
        <v>119.98714285714286</v>
      </c>
      <c r="D5" s="763">
        <v>117.63200000000002</v>
      </c>
      <c r="E5" s="764">
        <v>2.0021277009171289E-2</v>
      </c>
    </row>
    <row r="6" spans="1:5" ht="13.15" customHeight="1">
      <c r="A6" s="760"/>
      <c r="B6" s="761" t="s">
        <v>56</v>
      </c>
      <c r="C6" s="762">
        <v>175.60066666666668</v>
      </c>
      <c r="D6" s="763">
        <v>170.67999999999995</v>
      </c>
      <c r="E6" s="764">
        <v>2.8829778923521999E-2</v>
      </c>
    </row>
    <row r="7" spans="1:5" s="487" customFormat="1" ht="15.75" thickBot="1">
      <c r="A7" s="765"/>
      <c r="B7" s="766" t="s">
        <v>57</v>
      </c>
      <c r="C7" s="767">
        <v>133.24333333333328</v>
      </c>
      <c r="D7" s="768">
        <v>135.79552631578946</v>
      </c>
      <c r="E7" s="769">
        <v>-1.879438190416604E-2</v>
      </c>
    </row>
    <row r="8" spans="1:5" ht="13.15" customHeight="1">
      <c r="A8" s="770" t="s">
        <v>58</v>
      </c>
      <c r="B8" s="771" t="s">
        <v>54</v>
      </c>
      <c r="C8" s="772">
        <v>102.21800000000003</v>
      </c>
      <c r="D8" s="758">
        <v>110.7976923076923</v>
      </c>
      <c r="E8" s="773">
        <v>-7.7435658893200712E-2</v>
      </c>
    </row>
    <row r="9" spans="1:5" ht="13.15" customHeight="1">
      <c r="A9" s="760"/>
      <c r="B9" s="761" t="s">
        <v>55</v>
      </c>
      <c r="C9" s="762">
        <v>132.91000000000003</v>
      </c>
      <c r="D9" s="763">
        <v>128.69571428571427</v>
      </c>
      <c r="E9" s="764">
        <v>3.2746123192025772E-2</v>
      </c>
    </row>
    <row r="10" spans="1:5" s="487" customFormat="1" ht="15.75" thickBot="1">
      <c r="A10" s="774"/>
      <c r="B10" s="775" t="s">
        <v>57</v>
      </c>
      <c r="C10" s="776">
        <v>108.93187500000003</v>
      </c>
      <c r="D10" s="777">
        <v>114.59424242424244</v>
      </c>
      <c r="E10" s="778">
        <v>-4.941232041379183E-2</v>
      </c>
    </row>
    <row r="11" spans="1:5" ht="13.15" customHeight="1">
      <c r="A11" s="770" t="s">
        <v>59</v>
      </c>
      <c r="B11" s="771" t="s">
        <v>54</v>
      </c>
      <c r="C11" s="772">
        <v>84.897999999999996</v>
      </c>
      <c r="D11" s="758">
        <v>88.578000000000003</v>
      </c>
      <c r="E11" s="773">
        <v>-4.1545304703199518E-2</v>
      </c>
    </row>
    <row r="12" spans="1:5" ht="13.15" customHeight="1">
      <c r="A12" s="760"/>
      <c r="B12" s="761" t="s">
        <v>55</v>
      </c>
      <c r="C12" s="762">
        <v>245.898</v>
      </c>
      <c r="D12" s="763">
        <v>215.70999999999998</v>
      </c>
      <c r="E12" s="764">
        <v>0.13994715126790608</v>
      </c>
    </row>
    <row r="13" spans="1:5" ht="13.15" customHeight="1">
      <c r="A13" s="760"/>
      <c r="B13" s="761" t="s">
        <v>56</v>
      </c>
      <c r="C13" s="762">
        <v>163.01</v>
      </c>
      <c r="D13" s="763">
        <v>158.66666666666666</v>
      </c>
      <c r="E13" s="764">
        <v>2.7373949579831938E-2</v>
      </c>
    </row>
    <row r="14" spans="1:5" s="487" customFormat="1" ht="15.75" thickBot="1">
      <c r="A14" s="774"/>
      <c r="B14" s="775" t="s">
        <v>57</v>
      </c>
      <c r="C14" s="776">
        <v>164.84692307692305</v>
      </c>
      <c r="D14" s="777">
        <v>153.64923076923077</v>
      </c>
      <c r="E14" s="778">
        <v>7.2878284203780647E-2</v>
      </c>
    </row>
    <row r="15" spans="1:5" ht="13.15" customHeight="1">
      <c r="A15" s="755" t="s">
        <v>60</v>
      </c>
      <c r="B15" s="756" t="s">
        <v>54</v>
      </c>
      <c r="C15" s="757">
        <v>95.388888888888886</v>
      </c>
      <c r="D15" s="779">
        <v>90.838000000000008</v>
      </c>
      <c r="E15" s="759">
        <v>5.0098955160713325E-2</v>
      </c>
    </row>
    <row r="16" spans="1:5" ht="13.15" customHeight="1">
      <c r="A16" s="760"/>
      <c r="B16" s="761" t="s">
        <v>61</v>
      </c>
      <c r="C16" s="762">
        <v>119.08500000000001</v>
      </c>
      <c r="D16" s="763">
        <v>119.97500000000001</v>
      </c>
      <c r="E16" s="764">
        <v>-7.4182121275265722E-3</v>
      </c>
    </row>
    <row r="17" spans="1:5" s="487" customFormat="1" ht="15.75" thickBot="1">
      <c r="A17" s="765"/>
      <c r="B17" s="766" t="s">
        <v>57</v>
      </c>
      <c r="C17" s="767">
        <v>102.67999999999999</v>
      </c>
      <c r="D17" s="768">
        <v>99.162857142857163</v>
      </c>
      <c r="E17" s="769">
        <v>3.5468349324343507E-2</v>
      </c>
    </row>
    <row r="18" spans="1:5" ht="13.15" customHeight="1">
      <c r="A18" s="770" t="s">
        <v>62</v>
      </c>
      <c r="B18" s="771" t="s">
        <v>54</v>
      </c>
      <c r="C18" s="772">
        <v>146.83000000000001</v>
      </c>
      <c r="D18" s="758">
        <v>96.23</v>
      </c>
      <c r="E18" s="773">
        <v>0.52582354775018192</v>
      </c>
    </row>
    <row r="19" spans="1:5" ht="13.15" customHeight="1">
      <c r="A19" s="780"/>
      <c r="B19" s="761" t="s">
        <v>55</v>
      </c>
      <c r="C19" s="781">
        <v>320.38499999999999</v>
      </c>
      <c r="D19" s="782">
        <v>168.41</v>
      </c>
      <c r="E19" s="783">
        <v>0.902410783207648</v>
      </c>
    </row>
    <row r="20" spans="1:5" s="487" customFormat="1" ht="15.75" thickBot="1">
      <c r="A20" s="774"/>
      <c r="B20" s="775" t="s">
        <v>57</v>
      </c>
      <c r="C20" s="776">
        <v>216.25199999999995</v>
      </c>
      <c r="D20" s="777">
        <v>116.85285714285715</v>
      </c>
      <c r="E20" s="778">
        <v>0.85063510886707294</v>
      </c>
    </row>
    <row r="21" spans="1:5" s="111" customFormat="1" ht="16.5" thickBot="1">
      <c r="A21" s="784" t="s">
        <v>79</v>
      </c>
      <c r="B21" s="785"/>
      <c r="C21" s="786">
        <v>133.84009090909089</v>
      </c>
      <c r="D21" s="787">
        <v>125.19552380952379</v>
      </c>
      <c r="E21" s="788">
        <v>6.9048531740792909E-2</v>
      </c>
    </row>
    <row r="23" spans="1:5" ht="20.25" thickBot="1">
      <c r="A23" s="789" t="s">
        <v>80</v>
      </c>
      <c r="B23" s="789"/>
      <c r="C23" s="789"/>
      <c r="D23" s="789"/>
      <c r="E23" s="789"/>
    </row>
    <row r="24" spans="1:5" s="111" customFormat="1" ht="15.75" customHeight="1">
      <c r="A24" s="790" t="s">
        <v>81</v>
      </c>
      <c r="B24" s="791" t="s">
        <v>72</v>
      </c>
      <c r="C24" s="747" t="s">
        <v>73</v>
      </c>
      <c r="D24" s="747"/>
      <c r="E24" s="792" t="s">
        <v>74</v>
      </c>
    </row>
    <row r="25" spans="1:5" s="111" customFormat="1" ht="16.5" thickBot="1">
      <c r="A25" s="793"/>
      <c r="B25" s="794" t="s">
        <v>75</v>
      </c>
      <c r="C25" s="751" t="s">
        <v>76</v>
      </c>
      <c r="D25" s="752" t="s">
        <v>77</v>
      </c>
      <c r="E25" s="795"/>
    </row>
    <row r="26" spans="1:5" ht="13.15" customHeight="1">
      <c r="A26" s="770" t="s">
        <v>82</v>
      </c>
      <c r="B26" s="771" t="s">
        <v>54</v>
      </c>
      <c r="C26" s="772">
        <v>106.11499999999998</v>
      </c>
      <c r="D26" s="758">
        <v>111.77055555555555</v>
      </c>
      <c r="E26" s="796">
        <v>-5.0599690834894996E-2</v>
      </c>
    </row>
    <row r="27" spans="1:5" ht="13.15" customHeight="1">
      <c r="A27" s="760"/>
      <c r="B27" s="761" t="s">
        <v>55</v>
      </c>
      <c r="C27" s="762">
        <v>121.23375</v>
      </c>
      <c r="D27" s="763">
        <v>119.59500000000001</v>
      </c>
      <c r="E27" s="797">
        <v>1.3702495923742525E-2</v>
      </c>
    </row>
    <row r="28" spans="1:5" ht="13.15" customHeight="1">
      <c r="A28" s="760"/>
      <c r="B28" s="761" t="s">
        <v>56</v>
      </c>
      <c r="C28" s="762">
        <v>175.60066666666668</v>
      </c>
      <c r="D28" s="763">
        <v>170.67999999999995</v>
      </c>
      <c r="E28" s="797">
        <v>2.8829778923521999E-2</v>
      </c>
    </row>
    <row r="29" spans="1:5" s="487" customFormat="1" ht="15.75" thickBot="1">
      <c r="A29" s="774"/>
      <c r="B29" s="775" t="s">
        <v>57</v>
      </c>
      <c r="C29" s="776">
        <v>133.166976744186</v>
      </c>
      <c r="D29" s="777">
        <v>135.63179487179485</v>
      </c>
      <c r="E29" s="798">
        <v>-1.8172863744365438E-2</v>
      </c>
    </row>
    <row r="30" spans="1:5" ht="13.15" customHeight="1">
      <c r="A30" s="770" t="s">
        <v>83</v>
      </c>
      <c r="B30" s="771" t="s">
        <v>54</v>
      </c>
      <c r="C30" s="772">
        <v>104.87599999999996</v>
      </c>
      <c r="D30" s="758">
        <v>102.46000000000002</v>
      </c>
      <c r="E30" s="796">
        <v>2.3579933632636534E-2</v>
      </c>
    </row>
    <row r="31" spans="1:5" ht="13.15" customHeight="1">
      <c r="A31" s="760"/>
      <c r="B31" s="761" t="s">
        <v>55</v>
      </c>
      <c r="C31" s="762">
        <v>200.95055555555555</v>
      </c>
      <c r="D31" s="763">
        <v>156.02687499999999</v>
      </c>
      <c r="E31" s="797">
        <v>0.28792270918427076</v>
      </c>
    </row>
    <row r="32" spans="1:5" ht="13.15" customHeight="1">
      <c r="A32" s="760"/>
      <c r="B32" s="761" t="s">
        <v>56</v>
      </c>
      <c r="C32" s="762">
        <v>164.92500000000001</v>
      </c>
      <c r="D32" s="763">
        <v>161.57500000000002</v>
      </c>
      <c r="E32" s="797">
        <v>2.0733405539223232E-2</v>
      </c>
    </row>
    <row r="33" spans="1:5" s="487" customFormat="1" ht="15.75" thickBot="1">
      <c r="A33" s="774"/>
      <c r="B33" s="775" t="s">
        <v>57</v>
      </c>
      <c r="C33" s="776">
        <v>134.27208955223884</v>
      </c>
      <c r="D33" s="777">
        <v>119.02863636363639</v>
      </c>
      <c r="E33" s="798">
        <v>0.1280654273987748</v>
      </c>
    </row>
    <row r="34" spans="1:5" s="111" customFormat="1" ht="16.5" thickBot="1">
      <c r="A34" s="799" t="s">
        <v>79</v>
      </c>
      <c r="B34" s="800"/>
      <c r="C34" s="801">
        <v>133.84009090909089</v>
      </c>
      <c r="D34" s="787">
        <v>125.19552380952379</v>
      </c>
      <c r="E34" s="802">
        <v>6.9048531740792909E-2</v>
      </c>
    </row>
    <row r="36" spans="1:5" ht="20.25" thickBot="1">
      <c r="A36" s="803" t="s">
        <v>84</v>
      </c>
      <c r="B36" s="803"/>
      <c r="C36" s="803"/>
      <c r="D36" s="803"/>
      <c r="E36" s="803"/>
    </row>
    <row r="37" spans="1:5" ht="15">
      <c r="A37" s="804"/>
      <c r="B37" s="805"/>
      <c r="C37" s="806" t="s">
        <v>73</v>
      </c>
      <c r="D37" s="806"/>
      <c r="E37" s="807" t="s">
        <v>74</v>
      </c>
    </row>
    <row r="38" spans="1:5" ht="15.75" thickBot="1">
      <c r="A38" s="808"/>
      <c r="B38" s="809"/>
      <c r="C38" s="810" t="s">
        <v>76</v>
      </c>
      <c r="D38" s="811" t="s">
        <v>77</v>
      </c>
      <c r="E38" s="812"/>
    </row>
    <row r="39" spans="1:5" ht="15.75" thickBot="1">
      <c r="A39" s="813" t="s">
        <v>83</v>
      </c>
      <c r="B39" s="814" t="s">
        <v>57</v>
      </c>
      <c r="C39" s="815">
        <v>89.518823529411748</v>
      </c>
      <c r="D39" s="816">
        <v>83.375555555555536</v>
      </c>
      <c r="E39" s="817">
        <v>7.3681883531951695E-2</v>
      </c>
    </row>
    <row r="42" spans="1:5">
      <c r="C42" s="1134"/>
    </row>
  </sheetData>
  <mergeCells count="21">
    <mergeCell ref="A26:A29"/>
    <mergeCell ref="A30:A33"/>
    <mergeCell ref="A34:B34"/>
    <mergeCell ref="A36:E36"/>
    <mergeCell ref="A37:A38"/>
    <mergeCell ref="C37:D37"/>
    <mergeCell ref="E37:E38"/>
    <mergeCell ref="A11:A14"/>
    <mergeCell ref="A15:A17"/>
    <mergeCell ref="A18:A20"/>
    <mergeCell ref="A21:B21"/>
    <mergeCell ref="A23:E23"/>
    <mergeCell ref="A24:A25"/>
    <mergeCell ref="C24:D24"/>
    <mergeCell ref="E24:E25"/>
    <mergeCell ref="A1:E1"/>
    <mergeCell ref="A2:A3"/>
    <mergeCell ref="C2:D2"/>
    <mergeCell ref="E2:E3"/>
    <mergeCell ref="A4:A7"/>
    <mergeCell ref="A8:A10"/>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822" bestFit="1" customWidth="1"/>
    <col min="2" max="2" width="30.28515625" style="822" bestFit="1" customWidth="1"/>
    <col min="3" max="14" width="12.85546875" style="822" bestFit="1" customWidth="1"/>
    <col min="15" max="15" width="16.5703125" style="848" customWidth="1"/>
    <col min="16" max="16384" width="13" style="822"/>
  </cols>
  <sheetData>
    <row r="1" spans="1:15" ht="24.95" customHeight="1" thickBot="1">
      <c r="A1" s="819" t="s">
        <v>85</v>
      </c>
      <c r="B1" s="820"/>
      <c r="C1" s="820"/>
      <c r="D1" s="820"/>
      <c r="E1" s="820"/>
      <c r="F1" s="820"/>
      <c r="G1" s="820"/>
      <c r="H1" s="820"/>
      <c r="I1" s="820"/>
      <c r="J1" s="820"/>
      <c r="K1" s="820"/>
      <c r="L1" s="820"/>
      <c r="M1" s="820"/>
      <c r="N1" s="820"/>
      <c r="O1" s="821"/>
    </row>
    <row r="2" spans="1:15">
      <c r="A2" s="823" t="s">
        <v>50</v>
      </c>
      <c r="B2" s="824" t="s">
        <v>86</v>
      </c>
      <c r="C2" s="825" t="s">
        <v>87</v>
      </c>
      <c r="D2" s="825" t="s">
        <v>88</v>
      </c>
      <c r="E2" s="825" t="s">
        <v>89</v>
      </c>
      <c r="F2" s="825" t="s">
        <v>90</v>
      </c>
      <c r="G2" s="825" t="s">
        <v>91</v>
      </c>
      <c r="H2" s="825" t="s">
        <v>92</v>
      </c>
      <c r="I2" s="825" t="s">
        <v>93</v>
      </c>
      <c r="J2" s="825" t="s">
        <v>94</v>
      </c>
      <c r="K2" s="825" t="s">
        <v>95</v>
      </c>
      <c r="L2" s="825" t="s">
        <v>96</v>
      </c>
      <c r="M2" s="825" t="s">
        <v>97</v>
      </c>
      <c r="N2" s="825" t="s">
        <v>98</v>
      </c>
      <c r="O2" s="826" t="s">
        <v>16</v>
      </c>
    </row>
    <row r="3" spans="1:15" ht="13.5" thickBot="1">
      <c r="A3" s="827"/>
      <c r="B3" s="828"/>
      <c r="C3" s="829" t="s">
        <v>99</v>
      </c>
      <c r="D3" s="829" t="s">
        <v>99</v>
      </c>
      <c r="E3" s="829" t="s">
        <v>99</v>
      </c>
      <c r="F3" s="829" t="s">
        <v>99</v>
      </c>
      <c r="G3" s="829" t="s">
        <v>99</v>
      </c>
      <c r="H3" s="829" t="s">
        <v>99</v>
      </c>
      <c r="I3" s="829" t="s">
        <v>99</v>
      </c>
      <c r="J3" s="829" t="s">
        <v>99</v>
      </c>
      <c r="K3" s="829" t="s">
        <v>99</v>
      </c>
      <c r="L3" s="829" t="s">
        <v>99</v>
      </c>
      <c r="M3" s="829" t="s">
        <v>99</v>
      </c>
      <c r="N3" s="829" t="s">
        <v>99</v>
      </c>
      <c r="O3" s="830" t="s">
        <v>99</v>
      </c>
    </row>
    <row r="4" spans="1:15" ht="13.5" thickBot="1">
      <c r="A4" s="831" t="s">
        <v>78</v>
      </c>
      <c r="B4" s="832" t="s">
        <v>54</v>
      </c>
      <c r="C4" s="833">
        <v>103.82999999999998</v>
      </c>
      <c r="D4" s="833">
        <v>95.407368421052638</v>
      </c>
      <c r="E4" s="833">
        <v>99.245789473684198</v>
      </c>
      <c r="F4" s="833">
        <v>101.33736842105263</v>
      </c>
      <c r="G4" s="833">
        <v>110.11105263157893</v>
      </c>
      <c r="H4" s="833">
        <v>123.6457894736842</v>
      </c>
      <c r="I4" s="833">
        <v>142.22315789473686</v>
      </c>
      <c r="J4" s="833">
        <v>138.29105263157899</v>
      </c>
      <c r="K4" s="833">
        <v>132.45999999999998</v>
      </c>
      <c r="L4" s="833">
        <v>122.90899999999996</v>
      </c>
      <c r="M4" s="833">
        <v>106.11499999999998</v>
      </c>
      <c r="N4" s="833"/>
      <c r="O4" s="834">
        <v>114.71</v>
      </c>
    </row>
    <row r="5" spans="1:15" ht="13.5" thickBot="1">
      <c r="A5" s="835"/>
      <c r="B5" s="836" t="s">
        <v>55</v>
      </c>
      <c r="C5" s="837">
        <v>113.85599999999999</v>
      </c>
      <c r="D5" s="837">
        <v>114.88600000000001</v>
      </c>
      <c r="E5" s="837">
        <v>110.404</v>
      </c>
      <c r="F5" s="837">
        <v>110.57599999999999</v>
      </c>
      <c r="G5" s="837">
        <v>116.62</v>
      </c>
      <c r="H5" s="837">
        <v>134.82333333333335</v>
      </c>
      <c r="I5" s="837">
        <v>148.685</v>
      </c>
      <c r="J5" s="837">
        <v>152.1114285714286</v>
      </c>
      <c r="K5" s="837">
        <v>152.14857142857142</v>
      </c>
      <c r="L5" s="837">
        <v>138.66428571428571</v>
      </c>
      <c r="M5" s="837">
        <v>119.98714285714286</v>
      </c>
      <c r="N5" s="837"/>
      <c r="O5" s="838">
        <v>132.06</v>
      </c>
    </row>
    <row r="6" spans="1:15" ht="13.5" thickBot="1">
      <c r="A6" s="835"/>
      <c r="B6" s="836" t="s">
        <v>56</v>
      </c>
      <c r="C6" s="837">
        <v>160.82133333333334</v>
      </c>
      <c r="D6" s="837">
        <v>157.74533333333335</v>
      </c>
      <c r="E6" s="837">
        <v>149.196</v>
      </c>
      <c r="F6" s="837">
        <v>155.42933333333332</v>
      </c>
      <c r="G6" s="837">
        <v>168.72466666666668</v>
      </c>
      <c r="H6" s="837">
        <v>218.28933333333336</v>
      </c>
      <c r="I6" s="837">
        <v>224.87266666666667</v>
      </c>
      <c r="J6" s="837">
        <v>240.51400000000001</v>
      </c>
      <c r="K6" s="837">
        <v>230.84199999999998</v>
      </c>
      <c r="L6" s="837">
        <v>204.93600000000001</v>
      </c>
      <c r="M6" s="837">
        <v>175.60066666666668</v>
      </c>
      <c r="N6" s="837"/>
      <c r="O6" s="838">
        <v>189.72</v>
      </c>
    </row>
    <row r="7" spans="1:15" s="842" customFormat="1" ht="15.75" thickBot="1">
      <c r="A7" s="835"/>
      <c r="B7" s="839" t="s">
        <v>57</v>
      </c>
      <c r="C7" s="840">
        <v>127.64578947368416</v>
      </c>
      <c r="D7" s="840">
        <v>121.88076923076922</v>
      </c>
      <c r="E7" s="840">
        <v>119.88794871794872</v>
      </c>
      <c r="F7" s="840">
        <v>123.32641025641024</v>
      </c>
      <c r="G7" s="840">
        <v>133.48923076923074</v>
      </c>
      <c r="H7" s="840">
        <v>160.81375</v>
      </c>
      <c r="I7" s="840">
        <v>174.18599999999998</v>
      </c>
      <c r="J7" s="840">
        <v>178.04926829268291</v>
      </c>
      <c r="K7" s="840">
        <v>170.87785714285715</v>
      </c>
      <c r="L7" s="840">
        <v>154.83023809523809</v>
      </c>
      <c r="M7" s="840">
        <v>133.24333333333328</v>
      </c>
      <c r="N7" s="840"/>
      <c r="O7" s="841">
        <v>144.38999999999999</v>
      </c>
    </row>
    <row r="8" spans="1:15" ht="13.5" thickBot="1">
      <c r="A8" s="835" t="s">
        <v>58</v>
      </c>
      <c r="B8" s="836" t="s">
        <v>54</v>
      </c>
      <c r="C8" s="837">
        <v>118.09600000000002</v>
      </c>
      <c r="D8" s="837">
        <v>105.65560000000001</v>
      </c>
      <c r="E8" s="837">
        <v>105.75200000000002</v>
      </c>
      <c r="F8" s="837">
        <v>105.22375</v>
      </c>
      <c r="G8" s="837">
        <v>117.02583333333332</v>
      </c>
      <c r="H8" s="837">
        <v>134.62458333333333</v>
      </c>
      <c r="I8" s="837">
        <v>123.73958333333331</v>
      </c>
      <c r="J8" s="837">
        <v>125.17759999999997</v>
      </c>
      <c r="K8" s="837">
        <v>119.79079999999996</v>
      </c>
      <c r="L8" s="837">
        <v>129.62500000000003</v>
      </c>
      <c r="M8" s="837">
        <v>102.21800000000003</v>
      </c>
      <c r="N8" s="837"/>
      <c r="O8" s="838">
        <v>116.16</v>
      </c>
    </row>
    <row r="9" spans="1:15" ht="13.5" thickBot="1">
      <c r="A9" s="835"/>
      <c r="B9" s="836" t="s">
        <v>55</v>
      </c>
      <c r="C9" s="837">
        <v>150.08285714285716</v>
      </c>
      <c r="D9" s="837">
        <v>125.86285714285714</v>
      </c>
      <c r="E9" s="837">
        <v>119.78142857142856</v>
      </c>
      <c r="F9" s="837">
        <v>118.63428571428571</v>
      </c>
      <c r="G9" s="837">
        <v>116.62714285714286</v>
      </c>
      <c r="H9" s="837">
        <v>131.84857142857143</v>
      </c>
      <c r="I9" s="837">
        <v>136.51428571428571</v>
      </c>
      <c r="J9" s="837">
        <v>140.29142857142861</v>
      </c>
      <c r="K9" s="837">
        <v>135.89428571428573</v>
      </c>
      <c r="L9" s="837">
        <v>139.38857142857142</v>
      </c>
      <c r="M9" s="837">
        <v>132.91000000000003</v>
      </c>
      <c r="N9" s="837"/>
      <c r="O9" s="838">
        <v>131.62</v>
      </c>
    </row>
    <row r="10" spans="1:15" s="842" customFormat="1" ht="15.75" thickBot="1">
      <c r="A10" s="835"/>
      <c r="B10" s="839" t="s">
        <v>57</v>
      </c>
      <c r="C10" s="840">
        <v>125.09312500000001</v>
      </c>
      <c r="D10" s="840">
        <v>110.07593750000001</v>
      </c>
      <c r="E10" s="840">
        <v>108.82093750000003</v>
      </c>
      <c r="F10" s="840">
        <v>108.25193548387095</v>
      </c>
      <c r="G10" s="840">
        <v>116.93580645161288</v>
      </c>
      <c r="H10" s="840">
        <v>133.99774193548384</v>
      </c>
      <c r="I10" s="840">
        <v>126.62419354838711</v>
      </c>
      <c r="J10" s="840">
        <v>128.48374999999999</v>
      </c>
      <c r="K10" s="840">
        <v>123.31343750000001</v>
      </c>
      <c r="L10" s="840">
        <v>131.6960606060606</v>
      </c>
      <c r="M10" s="840">
        <v>108.93187500000003</v>
      </c>
      <c r="N10" s="840"/>
      <c r="O10" s="841">
        <v>119.34</v>
      </c>
    </row>
    <row r="11" spans="1:15" ht="13.5" thickBot="1">
      <c r="A11" s="835" t="s">
        <v>59</v>
      </c>
      <c r="B11" s="836" t="s">
        <v>54</v>
      </c>
      <c r="C11" s="837">
        <v>82.477499999999992</v>
      </c>
      <c r="D11" s="837">
        <v>78.672499999999999</v>
      </c>
      <c r="E11" s="837">
        <v>72.137500000000003</v>
      </c>
      <c r="F11" s="837">
        <v>78.064999999999998</v>
      </c>
      <c r="G11" s="837">
        <v>78.814999999999998</v>
      </c>
      <c r="H11" s="837">
        <v>77.582499999999996</v>
      </c>
      <c r="I11" s="837">
        <v>79.573999999999998</v>
      </c>
      <c r="J11" s="837">
        <v>85.587999999999994</v>
      </c>
      <c r="K11" s="837">
        <v>90.822000000000003</v>
      </c>
      <c r="L11" s="837">
        <v>83.6</v>
      </c>
      <c r="M11" s="837">
        <v>84.897999999999996</v>
      </c>
      <c r="N11" s="837"/>
      <c r="O11" s="838">
        <v>83.32</v>
      </c>
    </row>
    <row r="12" spans="1:15" ht="13.5" thickBot="1">
      <c r="A12" s="835"/>
      <c r="B12" s="836" t="s">
        <v>55</v>
      </c>
      <c r="C12" s="837">
        <v>215.13200000000001</v>
      </c>
      <c r="D12" s="837">
        <v>207.28399999999996</v>
      </c>
      <c r="E12" s="837">
        <v>217.36999999999998</v>
      </c>
      <c r="F12" s="837">
        <v>214.46199999999999</v>
      </c>
      <c r="G12" s="837">
        <v>232.14400000000001</v>
      </c>
      <c r="H12" s="837">
        <v>396.28400000000005</v>
      </c>
      <c r="I12" s="837">
        <v>304.98599999999999</v>
      </c>
      <c r="J12" s="837">
        <v>312.37</v>
      </c>
      <c r="K12" s="837">
        <v>318.334</v>
      </c>
      <c r="L12" s="837">
        <v>286.69400000000002</v>
      </c>
      <c r="M12" s="837">
        <v>245.898</v>
      </c>
      <c r="N12" s="837"/>
      <c r="O12" s="838">
        <v>268.27</v>
      </c>
    </row>
    <row r="13" spans="1:15" ht="13.5" thickBot="1">
      <c r="A13" s="835"/>
      <c r="B13" s="836" t="s">
        <v>56</v>
      </c>
      <c r="C13" s="837">
        <v>150.79</v>
      </c>
      <c r="D13" s="837">
        <v>153.39000000000001</v>
      </c>
      <c r="E13" s="837">
        <v>149.39666666666668</v>
      </c>
      <c r="F13" s="837">
        <v>146.23333333333332</v>
      </c>
      <c r="G13" s="837">
        <v>161.22333333333333</v>
      </c>
      <c r="H13" s="837">
        <v>238.74666666666667</v>
      </c>
      <c r="I13" s="837">
        <v>209.23000000000002</v>
      </c>
      <c r="J13" s="837">
        <v>226.22000000000003</v>
      </c>
      <c r="K13" s="837">
        <v>228.35000000000002</v>
      </c>
      <c r="L13" s="837">
        <v>219.67999999999998</v>
      </c>
      <c r="M13" s="837">
        <v>163.01</v>
      </c>
      <c r="N13" s="837"/>
      <c r="O13" s="838">
        <v>186.02</v>
      </c>
    </row>
    <row r="14" spans="1:15" s="842" customFormat="1" ht="15.75" thickBot="1">
      <c r="A14" s="835"/>
      <c r="B14" s="839" t="s">
        <v>57</v>
      </c>
      <c r="C14" s="840">
        <v>154.82833333333335</v>
      </c>
      <c r="D14" s="840">
        <v>150.94000000000003</v>
      </c>
      <c r="E14" s="840">
        <v>151.96583333333336</v>
      </c>
      <c r="F14" s="840">
        <v>151.93916666666667</v>
      </c>
      <c r="G14" s="840">
        <v>163.30416666666665</v>
      </c>
      <c r="H14" s="840">
        <v>250.66583333333335</v>
      </c>
      <c r="I14" s="840">
        <v>196.19153846153844</v>
      </c>
      <c r="J14" s="840">
        <v>205.26538461538459</v>
      </c>
      <c r="K14" s="840">
        <v>210.0638461538461</v>
      </c>
      <c r="L14" s="840">
        <v>193.11615384615385</v>
      </c>
      <c r="M14" s="840">
        <v>164.84692307692305</v>
      </c>
      <c r="N14" s="840"/>
      <c r="O14" s="841">
        <v>178.16</v>
      </c>
    </row>
    <row r="15" spans="1:15" ht="13.5" thickBot="1">
      <c r="A15" s="835" t="s">
        <v>60</v>
      </c>
      <c r="B15" s="836" t="s">
        <v>54</v>
      </c>
      <c r="C15" s="837">
        <v>97.070999999999998</v>
      </c>
      <c r="D15" s="837">
        <v>99.352000000000004</v>
      </c>
      <c r="E15" s="837">
        <v>91.023999999999987</v>
      </c>
      <c r="F15" s="837">
        <v>83.423999999999992</v>
      </c>
      <c r="G15" s="837">
        <v>88.378000000000014</v>
      </c>
      <c r="H15" s="837">
        <v>94.938999999999993</v>
      </c>
      <c r="I15" s="837">
        <v>90.419999999999987</v>
      </c>
      <c r="J15" s="837">
        <v>104.16222222222223</v>
      </c>
      <c r="K15" s="837">
        <v>99.826666666666654</v>
      </c>
      <c r="L15" s="837">
        <v>103.87999999999998</v>
      </c>
      <c r="M15" s="837">
        <v>95.388888888888886</v>
      </c>
      <c r="N15" s="837"/>
      <c r="O15" s="838">
        <v>93.54</v>
      </c>
    </row>
    <row r="16" spans="1:15" ht="13.5" thickBot="1">
      <c r="A16" s="835"/>
      <c r="B16" s="836" t="s">
        <v>61</v>
      </c>
      <c r="C16" s="837">
        <v>121.80000000000001</v>
      </c>
      <c r="D16" s="837">
        <v>122.47499999999999</v>
      </c>
      <c r="E16" s="837">
        <v>122.91</v>
      </c>
      <c r="F16" s="837">
        <v>111.66250000000001</v>
      </c>
      <c r="G16" s="837">
        <v>109.77</v>
      </c>
      <c r="H16" s="837">
        <v>117.70750000000001</v>
      </c>
      <c r="I16" s="837">
        <v>119.92749999999999</v>
      </c>
      <c r="J16" s="837">
        <v>120.645</v>
      </c>
      <c r="K16" s="837">
        <v>121.32249999999999</v>
      </c>
      <c r="L16" s="837">
        <v>129.685</v>
      </c>
      <c r="M16" s="837">
        <v>119.08500000000001</v>
      </c>
      <c r="N16" s="837"/>
      <c r="O16" s="838">
        <v>119.73</v>
      </c>
    </row>
    <row r="17" spans="1:15" s="842" customFormat="1" ht="15.75" thickBot="1">
      <c r="A17" s="835"/>
      <c r="B17" s="839" t="s">
        <v>57</v>
      </c>
      <c r="C17" s="840">
        <v>104.13642857142858</v>
      </c>
      <c r="D17" s="840">
        <v>105.95857142857143</v>
      </c>
      <c r="E17" s="840">
        <v>100.13428571428574</v>
      </c>
      <c r="F17" s="840">
        <v>91.492142857142866</v>
      </c>
      <c r="G17" s="840">
        <v>94.49</v>
      </c>
      <c r="H17" s="840">
        <v>101.44428571428571</v>
      </c>
      <c r="I17" s="840">
        <v>98.850714285714275</v>
      </c>
      <c r="J17" s="840">
        <v>109.23384615384614</v>
      </c>
      <c r="K17" s="840">
        <v>106.44076923076922</v>
      </c>
      <c r="L17" s="840">
        <v>111.82000000000001</v>
      </c>
      <c r="M17" s="840">
        <v>102.67999999999999</v>
      </c>
      <c r="N17" s="840"/>
      <c r="O17" s="841">
        <v>101.02</v>
      </c>
    </row>
    <row r="18" spans="1:15" ht="13.5" thickBot="1">
      <c r="A18" s="835" t="s">
        <v>62</v>
      </c>
      <c r="B18" s="836" t="s">
        <v>54</v>
      </c>
      <c r="C18" s="837">
        <v>101.40200000000002</v>
      </c>
      <c r="D18" s="837">
        <v>94.162000000000006</v>
      </c>
      <c r="E18" s="837">
        <v>91.375999999999991</v>
      </c>
      <c r="F18" s="837">
        <v>94.76400000000001</v>
      </c>
      <c r="G18" s="837">
        <v>94.896000000000001</v>
      </c>
      <c r="H18" s="837">
        <v>101.63600000000001</v>
      </c>
      <c r="I18" s="837">
        <v>102.19800000000001</v>
      </c>
      <c r="J18" s="837">
        <v>98.123999999999995</v>
      </c>
      <c r="K18" s="837">
        <v>210.09333333333333</v>
      </c>
      <c r="L18" s="837">
        <v>185.13666666666666</v>
      </c>
      <c r="M18" s="837">
        <v>146.83000000000001</v>
      </c>
      <c r="N18" s="837"/>
      <c r="O18" s="838">
        <v>178.66</v>
      </c>
    </row>
    <row r="19" spans="1:15" ht="13.5" thickBot="1">
      <c r="A19" s="835"/>
      <c r="B19" s="836" t="s">
        <v>55</v>
      </c>
      <c r="C19" s="837">
        <v>163.23500000000001</v>
      </c>
      <c r="D19" s="837">
        <v>142.38</v>
      </c>
      <c r="E19" s="837">
        <v>135.47499999999999</v>
      </c>
      <c r="F19" s="837">
        <v>332.32333333333332</v>
      </c>
      <c r="G19" s="837">
        <v>440.46666666666664</v>
      </c>
      <c r="H19" s="837">
        <v>913.79666666666662</v>
      </c>
      <c r="I19" s="837">
        <v>791.24</v>
      </c>
      <c r="J19" s="837">
        <v>794.44666666666672</v>
      </c>
      <c r="K19" s="837">
        <v>906.15333333333319</v>
      </c>
      <c r="L19" s="837">
        <v>637.46333333333325</v>
      </c>
      <c r="M19" s="837">
        <v>320.38499999999999</v>
      </c>
      <c r="N19" s="837"/>
      <c r="O19" s="838">
        <v>517.64</v>
      </c>
    </row>
    <row r="20" spans="1:15" s="842" customFormat="1" ht="15.75" thickBot="1">
      <c r="A20" s="835"/>
      <c r="B20" s="839" t="s">
        <v>57</v>
      </c>
      <c r="C20" s="840">
        <v>119.06857142857143</v>
      </c>
      <c r="D20" s="840">
        <v>107.93857142857144</v>
      </c>
      <c r="E20" s="840">
        <v>103.97571428571428</v>
      </c>
      <c r="F20" s="840">
        <v>183.84875</v>
      </c>
      <c r="G20" s="840">
        <v>224.48499999999999</v>
      </c>
      <c r="H20" s="840">
        <v>406.19625000000002</v>
      </c>
      <c r="I20" s="840">
        <v>360.59</v>
      </c>
      <c r="J20" s="840">
        <v>359.24500000000006</v>
      </c>
      <c r="K20" s="840">
        <v>442.11333333333323</v>
      </c>
      <c r="L20" s="840">
        <v>335.91222222222223</v>
      </c>
      <c r="M20" s="840">
        <v>216.25199999999995</v>
      </c>
      <c r="N20" s="840"/>
      <c r="O20" s="841">
        <v>314.25</v>
      </c>
    </row>
    <row r="21" spans="1:15" s="847" customFormat="1" ht="16.5" thickBot="1">
      <c r="A21" s="843" t="s">
        <v>79</v>
      </c>
      <c r="B21" s="844"/>
      <c r="C21" s="845">
        <v>126.24126213592233</v>
      </c>
      <c r="D21" s="845">
        <v>118.51971153846156</v>
      </c>
      <c r="E21" s="845">
        <v>116.45384615384611</v>
      </c>
      <c r="F21" s="845">
        <v>122.50471153846155</v>
      </c>
      <c r="G21" s="845">
        <v>133.74499999999998</v>
      </c>
      <c r="H21" s="845">
        <v>173.94533333333339</v>
      </c>
      <c r="I21" s="845">
        <v>167.09</v>
      </c>
      <c r="J21" s="845">
        <v>171.7191588785046</v>
      </c>
      <c r="K21" s="845">
        <v>176.29798165137615</v>
      </c>
      <c r="L21" s="845">
        <v>162.14745454545448</v>
      </c>
      <c r="M21" s="845">
        <v>133.84009090909089</v>
      </c>
      <c r="N21" s="845"/>
      <c r="O21" s="846">
        <v>150.4</v>
      </c>
    </row>
    <row r="22" spans="1:15" ht="15" customHeight="1" thickBot="1"/>
    <row r="23" spans="1:15" ht="15.75" customHeight="1" thickBot="1">
      <c r="A23" s="849" t="s">
        <v>64</v>
      </c>
      <c r="B23" s="850" t="s">
        <v>57</v>
      </c>
      <c r="C23" s="851">
        <v>98.822941176470607</v>
      </c>
      <c r="D23" s="851">
        <v>85.0535294117647</v>
      </c>
      <c r="E23" s="851">
        <v>85.41</v>
      </c>
      <c r="F23" s="851">
        <v>79.459999999999994</v>
      </c>
      <c r="G23" s="851">
        <v>82.09</v>
      </c>
      <c r="H23" s="851">
        <v>86.26</v>
      </c>
      <c r="I23" s="851">
        <v>87.55</v>
      </c>
      <c r="J23" s="851">
        <v>88.06</v>
      </c>
      <c r="K23" s="851">
        <v>89.464705882352945</v>
      </c>
      <c r="L23" s="851">
        <v>96.41</v>
      </c>
      <c r="M23" s="851">
        <v>89.52</v>
      </c>
      <c r="N23" s="851"/>
      <c r="O23" s="852">
        <v>87.72</v>
      </c>
    </row>
    <row r="24" spans="1:15" ht="22.5" customHeight="1" thickBot="1"/>
    <row r="25" spans="1:15" ht="24.95" customHeight="1" thickBot="1">
      <c r="A25" s="819" t="s">
        <v>100</v>
      </c>
      <c r="B25" s="820"/>
      <c r="C25" s="820"/>
      <c r="D25" s="820"/>
      <c r="E25" s="820"/>
      <c r="F25" s="820"/>
      <c r="G25" s="820"/>
      <c r="H25" s="820"/>
      <c r="I25" s="820"/>
      <c r="J25" s="820"/>
      <c r="K25" s="820"/>
      <c r="L25" s="820"/>
      <c r="M25" s="820"/>
      <c r="N25" s="820"/>
      <c r="O25" s="821"/>
    </row>
    <row r="26" spans="1:15" ht="12.75" customHeight="1">
      <c r="A26" s="823" t="s">
        <v>50</v>
      </c>
      <c r="B26" s="824" t="s">
        <v>86</v>
      </c>
      <c r="C26" s="825" t="s">
        <v>101</v>
      </c>
      <c r="D26" s="825" t="s">
        <v>102</v>
      </c>
      <c r="E26" s="825" t="s">
        <v>103</v>
      </c>
      <c r="F26" s="825" t="s">
        <v>104</v>
      </c>
      <c r="G26" s="825" t="s">
        <v>105</v>
      </c>
      <c r="H26" s="825" t="s">
        <v>106</v>
      </c>
      <c r="I26" s="825" t="s">
        <v>107</v>
      </c>
      <c r="J26" s="825" t="s">
        <v>108</v>
      </c>
      <c r="K26" s="825" t="s">
        <v>109</v>
      </c>
      <c r="L26" s="825" t="s">
        <v>110</v>
      </c>
      <c r="M26" s="825" t="s">
        <v>111</v>
      </c>
      <c r="N26" s="825" t="s">
        <v>112</v>
      </c>
      <c r="O26" s="826" t="s">
        <v>16</v>
      </c>
    </row>
    <row r="27" spans="1:15" ht="13.5" thickBot="1">
      <c r="A27" s="827"/>
      <c r="B27" s="828"/>
      <c r="C27" s="829" t="s">
        <v>99</v>
      </c>
      <c r="D27" s="829" t="s">
        <v>99</v>
      </c>
      <c r="E27" s="829" t="s">
        <v>99</v>
      </c>
      <c r="F27" s="829" t="s">
        <v>99</v>
      </c>
      <c r="G27" s="829" t="s">
        <v>99</v>
      </c>
      <c r="H27" s="829" t="s">
        <v>99</v>
      </c>
      <c r="I27" s="829" t="s">
        <v>99</v>
      </c>
      <c r="J27" s="829" t="s">
        <v>99</v>
      </c>
      <c r="K27" s="829" t="s">
        <v>99</v>
      </c>
      <c r="L27" s="829" t="s">
        <v>99</v>
      </c>
      <c r="M27" s="829" t="s">
        <v>99</v>
      </c>
      <c r="N27" s="829" t="s">
        <v>99</v>
      </c>
      <c r="O27" s="830" t="s">
        <v>99</v>
      </c>
    </row>
    <row r="28" spans="1:15" ht="12.75" customHeight="1" thickBot="1">
      <c r="A28" s="831" t="s">
        <v>78</v>
      </c>
      <c r="B28" s="832" t="s">
        <v>54</v>
      </c>
      <c r="C28" s="833">
        <v>100.05749999999999</v>
      </c>
      <c r="D28" s="833">
        <v>100.28764705882354</v>
      </c>
      <c r="E28" s="833">
        <v>98.481764705882355</v>
      </c>
      <c r="F28" s="833">
        <v>100.32823529411765</v>
      </c>
      <c r="G28" s="833">
        <v>104.6670588235294</v>
      </c>
      <c r="H28" s="833">
        <v>132.27611111111111</v>
      </c>
      <c r="I28" s="833">
        <v>140.91333333333333</v>
      </c>
      <c r="J28" s="833">
        <v>137.23000000000002</v>
      </c>
      <c r="K28" s="833">
        <v>138.84</v>
      </c>
      <c r="L28" s="833">
        <v>124.28166666666665</v>
      </c>
      <c r="M28" s="833">
        <v>111.77055555555555</v>
      </c>
      <c r="N28" s="833"/>
      <c r="O28" s="834">
        <v>121.13</v>
      </c>
    </row>
    <row r="29" spans="1:15" ht="13.5" thickBot="1">
      <c r="A29" s="835"/>
      <c r="B29" s="836" t="s">
        <v>55</v>
      </c>
      <c r="C29" s="837">
        <v>118.602</v>
      </c>
      <c r="D29" s="837">
        <v>115.58799999999999</v>
      </c>
      <c r="E29" s="837">
        <v>110.306</v>
      </c>
      <c r="F29" s="837">
        <v>111.71600000000001</v>
      </c>
      <c r="G29" s="837">
        <v>115.15</v>
      </c>
      <c r="H29" s="837">
        <v>127.556</v>
      </c>
      <c r="I29" s="837">
        <v>143.602</v>
      </c>
      <c r="J29" s="837">
        <v>141.84399999999999</v>
      </c>
      <c r="K29" s="837">
        <v>141.67400000000001</v>
      </c>
      <c r="L29" s="837">
        <v>128.72</v>
      </c>
      <c r="M29" s="837">
        <v>117.63200000000002</v>
      </c>
      <c r="N29" s="837"/>
      <c r="O29" s="838">
        <v>124.76</v>
      </c>
    </row>
    <row r="30" spans="1:15" ht="13.5" thickBot="1">
      <c r="A30" s="835"/>
      <c r="B30" s="836" t="s">
        <v>56</v>
      </c>
      <c r="C30" s="837">
        <v>158.44933333333333</v>
      </c>
      <c r="D30" s="837">
        <v>152.55800000000002</v>
      </c>
      <c r="E30" s="837">
        <v>147.5213333333333</v>
      </c>
      <c r="F30" s="837">
        <v>157.92933333333337</v>
      </c>
      <c r="G30" s="837">
        <v>168.05266666666668</v>
      </c>
      <c r="H30" s="837">
        <v>209.4026666666667</v>
      </c>
      <c r="I30" s="837">
        <v>224.52866666666665</v>
      </c>
      <c r="J30" s="837">
        <v>228.59866666666665</v>
      </c>
      <c r="K30" s="837">
        <v>224.49800000000002</v>
      </c>
      <c r="L30" s="837">
        <v>187.73599999999999</v>
      </c>
      <c r="M30" s="837">
        <v>170.67999999999995</v>
      </c>
      <c r="N30" s="837"/>
      <c r="O30" s="838">
        <v>184.54</v>
      </c>
    </row>
    <row r="31" spans="1:15" ht="15" thickBot="1">
      <c r="A31" s="835"/>
      <c r="B31" s="839" t="s">
        <v>57</v>
      </c>
      <c r="C31" s="840">
        <v>126.96305555555556</v>
      </c>
      <c r="D31" s="840">
        <v>123.54594594594595</v>
      </c>
      <c r="E31" s="840">
        <v>119.96054054054053</v>
      </c>
      <c r="F31" s="840">
        <v>125.21891891891893</v>
      </c>
      <c r="G31" s="840">
        <v>131.78054054054053</v>
      </c>
      <c r="H31" s="840">
        <v>162.09973684210527</v>
      </c>
      <c r="I31" s="840">
        <v>174.27315789473681</v>
      </c>
      <c r="J31" s="840">
        <v>173.90368421052631</v>
      </c>
      <c r="K31" s="840">
        <v>173.0252631578947</v>
      </c>
      <c r="L31" s="840">
        <v>149.91342105263155</v>
      </c>
      <c r="M31" s="840">
        <v>135.79552631578946</v>
      </c>
      <c r="N31" s="840"/>
      <c r="O31" s="841">
        <v>146.63999999999999</v>
      </c>
    </row>
    <row r="32" spans="1:15" ht="13.5" thickBot="1">
      <c r="A32" s="835" t="s">
        <v>58</v>
      </c>
      <c r="B32" s="836" t="s">
        <v>54</v>
      </c>
      <c r="C32" s="837">
        <v>111.07461538461538</v>
      </c>
      <c r="D32" s="837">
        <v>93.466923076923067</v>
      </c>
      <c r="E32" s="837">
        <v>101.01481481481484</v>
      </c>
      <c r="F32" s="837">
        <v>98.03</v>
      </c>
      <c r="G32" s="837">
        <v>102.74346153846152</v>
      </c>
      <c r="H32" s="837">
        <v>126.37153846153845</v>
      </c>
      <c r="I32" s="837">
        <v>126.29461538461538</v>
      </c>
      <c r="J32" s="837">
        <v>125.51769230769234</v>
      </c>
      <c r="K32" s="837">
        <v>126.0230769230769</v>
      </c>
      <c r="L32" s="837">
        <v>112.55307692307693</v>
      </c>
      <c r="M32" s="837">
        <v>110.7976923076923</v>
      </c>
      <c r="N32" s="837"/>
      <c r="O32" s="838">
        <v>114.6</v>
      </c>
    </row>
    <row r="33" spans="1:15" ht="13.5" thickBot="1">
      <c r="A33" s="835"/>
      <c r="B33" s="836" t="s">
        <v>55</v>
      </c>
      <c r="C33" s="837">
        <v>144.38333333333335</v>
      </c>
      <c r="D33" s="837">
        <v>125.63999999999999</v>
      </c>
      <c r="E33" s="837">
        <v>118.15285714285713</v>
      </c>
      <c r="F33" s="837">
        <v>123.21285714285715</v>
      </c>
      <c r="G33" s="837">
        <v>120.33285714285714</v>
      </c>
      <c r="H33" s="837">
        <v>138.42285714285714</v>
      </c>
      <c r="I33" s="837">
        <v>134.29571428571427</v>
      </c>
      <c r="J33" s="837">
        <v>135.59285714285713</v>
      </c>
      <c r="K33" s="837">
        <v>140.12571428571428</v>
      </c>
      <c r="L33" s="837">
        <v>130.76142857142858</v>
      </c>
      <c r="M33" s="837">
        <v>128.69571428571427</v>
      </c>
      <c r="N33" s="837"/>
      <c r="O33" s="838">
        <v>130.59</v>
      </c>
    </row>
    <row r="34" spans="1:15" ht="15" thickBot="1">
      <c r="A34" s="835"/>
      <c r="B34" s="839" t="s">
        <v>57</v>
      </c>
      <c r="C34" s="840">
        <v>117.32</v>
      </c>
      <c r="D34" s="840">
        <v>100.29151515151516</v>
      </c>
      <c r="E34" s="840">
        <v>104.54323529411765</v>
      </c>
      <c r="F34" s="840">
        <v>103.3718181818182</v>
      </c>
      <c r="G34" s="840">
        <v>106.47454545454546</v>
      </c>
      <c r="H34" s="840">
        <v>128.9278787878788</v>
      </c>
      <c r="I34" s="840">
        <v>127.99181818181818</v>
      </c>
      <c r="J34" s="840">
        <v>127.65484848484853</v>
      </c>
      <c r="K34" s="840">
        <v>129.01454545454541</v>
      </c>
      <c r="L34" s="840">
        <v>116.41545454545458</v>
      </c>
      <c r="M34" s="840">
        <v>114.59424242424244</v>
      </c>
      <c r="N34" s="840"/>
      <c r="O34" s="841">
        <v>116.81</v>
      </c>
    </row>
    <row r="35" spans="1:15" ht="13.5" thickBot="1">
      <c r="A35" s="835" t="s">
        <v>59</v>
      </c>
      <c r="B35" s="836" t="s">
        <v>54</v>
      </c>
      <c r="C35" s="837">
        <v>91.716000000000008</v>
      </c>
      <c r="D35" s="837">
        <v>86.575999999999993</v>
      </c>
      <c r="E35" s="837">
        <v>87.115999999999985</v>
      </c>
      <c r="F35" s="837">
        <v>79.982500000000002</v>
      </c>
      <c r="G35" s="837">
        <v>84.813999999999993</v>
      </c>
      <c r="H35" s="837">
        <v>89.831999999999994</v>
      </c>
      <c r="I35" s="837">
        <v>89.212000000000003</v>
      </c>
      <c r="J35" s="837">
        <v>84.323999999999984</v>
      </c>
      <c r="K35" s="837">
        <v>90.207999999999998</v>
      </c>
      <c r="L35" s="837">
        <v>89.001999999999995</v>
      </c>
      <c r="M35" s="837">
        <v>88.578000000000003</v>
      </c>
      <c r="N35" s="837"/>
      <c r="O35" s="838">
        <v>88.2</v>
      </c>
    </row>
    <row r="36" spans="1:15" ht="13.5" thickBot="1">
      <c r="A36" s="835"/>
      <c r="B36" s="836" t="s">
        <v>55</v>
      </c>
      <c r="C36" s="837">
        <v>209.35999999999999</v>
      </c>
      <c r="D36" s="837">
        <v>202.43199999999996</v>
      </c>
      <c r="E36" s="837">
        <v>208.14600000000002</v>
      </c>
      <c r="F36" s="837">
        <v>202.024</v>
      </c>
      <c r="G36" s="837">
        <v>222.202</v>
      </c>
      <c r="H36" s="837">
        <v>363.738</v>
      </c>
      <c r="I36" s="837">
        <v>285.678</v>
      </c>
      <c r="J36" s="837">
        <v>297.32599999999996</v>
      </c>
      <c r="K36" s="837">
        <v>310.214</v>
      </c>
      <c r="L36" s="837">
        <v>242.85599999999999</v>
      </c>
      <c r="M36" s="837">
        <v>215.70999999999998</v>
      </c>
      <c r="N36" s="837"/>
      <c r="O36" s="838">
        <v>250.88</v>
      </c>
    </row>
    <row r="37" spans="1:15" ht="13.5" thickBot="1">
      <c r="A37" s="835"/>
      <c r="B37" s="836" t="s">
        <v>56</v>
      </c>
      <c r="C37" s="837">
        <v>154.68333333333331</v>
      </c>
      <c r="D37" s="837">
        <v>144.49666666666667</v>
      </c>
      <c r="E37" s="837">
        <v>135.34666666666669</v>
      </c>
      <c r="F37" s="837">
        <v>146.76333333333332</v>
      </c>
      <c r="G37" s="837">
        <v>141.77666666666667</v>
      </c>
      <c r="H37" s="837">
        <v>215.28666666666666</v>
      </c>
      <c r="I37" s="837">
        <v>213.09</v>
      </c>
      <c r="J37" s="837">
        <v>220.61666666666667</v>
      </c>
      <c r="K37" s="837">
        <v>227.5</v>
      </c>
      <c r="L37" s="837">
        <v>190.20000000000002</v>
      </c>
      <c r="M37" s="837">
        <v>158.66666666666666</v>
      </c>
      <c r="N37" s="837"/>
      <c r="O37" s="838">
        <v>177.13</v>
      </c>
    </row>
    <row r="38" spans="1:15" ht="15" thickBot="1">
      <c r="A38" s="835"/>
      <c r="B38" s="839" t="s">
        <v>57</v>
      </c>
      <c r="C38" s="840">
        <v>151.4946153846154</v>
      </c>
      <c r="D38" s="840">
        <v>144.50230769230768</v>
      </c>
      <c r="E38" s="840">
        <v>144.79615384615386</v>
      </c>
      <c r="F38" s="840">
        <v>147.52833333333331</v>
      </c>
      <c r="G38" s="840">
        <v>150.80076923076925</v>
      </c>
      <c r="H38" s="840">
        <v>224.13153846153847</v>
      </c>
      <c r="I38" s="840">
        <v>193.3630769230769</v>
      </c>
      <c r="J38" s="840">
        <v>197.7</v>
      </c>
      <c r="K38" s="840">
        <v>206.50846153846155</v>
      </c>
      <c r="L38" s="840">
        <v>171.53</v>
      </c>
      <c r="M38" s="840">
        <v>153.64923076923077</v>
      </c>
      <c r="N38" s="840"/>
      <c r="O38" s="841">
        <v>171.29</v>
      </c>
    </row>
    <row r="39" spans="1:15" ht="13.5" thickBot="1">
      <c r="A39" s="835" t="s">
        <v>60</v>
      </c>
      <c r="B39" s="836" t="s">
        <v>54</v>
      </c>
      <c r="C39" s="837">
        <v>96.47</v>
      </c>
      <c r="D39" s="837">
        <v>88.046999999999997</v>
      </c>
      <c r="E39" s="837">
        <v>89.737999999999985</v>
      </c>
      <c r="F39" s="837">
        <v>91.211999999999989</v>
      </c>
      <c r="G39" s="837">
        <v>89.816000000000003</v>
      </c>
      <c r="H39" s="837">
        <v>92.470000000000013</v>
      </c>
      <c r="I39" s="837">
        <v>90.585000000000008</v>
      </c>
      <c r="J39" s="837">
        <v>88.095999999999975</v>
      </c>
      <c r="K39" s="837">
        <v>90.59099999999998</v>
      </c>
      <c r="L39" s="837">
        <v>95.296999999999997</v>
      </c>
      <c r="M39" s="837">
        <v>90.838000000000008</v>
      </c>
      <c r="N39" s="837"/>
      <c r="O39" s="838">
        <v>91.2</v>
      </c>
    </row>
    <row r="40" spans="1:15" ht="13.5" thickBot="1">
      <c r="A40" s="835"/>
      <c r="B40" s="836" t="s">
        <v>61</v>
      </c>
      <c r="C40" s="837">
        <v>116.44999999999999</v>
      </c>
      <c r="D40" s="837">
        <v>111.02000000000001</v>
      </c>
      <c r="E40" s="837">
        <v>116.3075</v>
      </c>
      <c r="F40" s="837">
        <v>111.565</v>
      </c>
      <c r="G40" s="837">
        <v>110.30250000000001</v>
      </c>
      <c r="H40" s="837">
        <v>116.83000000000001</v>
      </c>
      <c r="I40" s="837">
        <v>116.42749999999999</v>
      </c>
      <c r="J40" s="837">
        <v>119.7775</v>
      </c>
      <c r="K40" s="837">
        <v>118.58499999999999</v>
      </c>
      <c r="L40" s="837">
        <v>128.2525</v>
      </c>
      <c r="M40" s="837">
        <v>119.97500000000001</v>
      </c>
      <c r="N40" s="837"/>
      <c r="O40" s="838">
        <v>116.86</v>
      </c>
    </row>
    <row r="41" spans="1:15" ht="15" thickBot="1">
      <c r="A41" s="835"/>
      <c r="B41" s="839" t="s">
        <v>57</v>
      </c>
      <c r="C41" s="840">
        <v>102.17857142857143</v>
      </c>
      <c r="D41" s="840">
        <v>94.61071428571428</v>
      </c>
      <c r="E41" s="840">
        <v>97.329285714285717</v>
      </c>
      <c r="F41" s="840">
        <v>97.027142857142863</v>
      </c>
      <c r="G41" s="840">
        <v>95.669285714285706</v>
      </c>
      <c r="H41" s="840">
        <v>99.429999999999978</v>
      </c>
      <c r="I41" s="840">
        <v>97.968571428571423</v>
      </c>
      <c r="J41" s="840">
        <v>97.147857142857134</v>
      </c>
      <c r="K41" s="840">
        <v>98.589285714285737</v>
      </c>
      <c r="L41" s="840">
        <v>104.71285714285715</v>
      </c>
      <c r="M41" s="840">
        <v>99.162857142857163</v>
      </c>
      <c r="N41" s="840"/>
      <c r="O41" s="841">
        <v>98.53</v>
      </c>
    </row>
    <row r="42" spans="1:15" ht="13.5" thickBot="1">
      <c r="A42" s="835" t="s">
        <v>62</v>
      </c>
      <c r="B42" s="836" t="s">
        <v>54</v>
      </c>
      <c r="C42" s="837">
        <v>101.70599999999999</v>
      </c>
      <c r="D42" s="837">
        <v>95.133999999999986</v>
      </c>
      <c r="E42" s="837">
        <v>93.597999999999999</v>
      </c>
      <c r="F42" s="837">
        <v>90.623999999999995</v>
      </c>
      <c r="G42" s="837">
        <v>95.488000000000014</v>
      </c>
      <c r="H42" s="837">
        <v>98.158000000000001</v>
      </c>
      <c r="I42" s="837">
        <v>103.75</v>
      </c>
      <c r="J42" s="837">
        <v>102.24199999999999</v>
      </c>
      <c r="K42" s="837">
        <v>100.67200000000001</v>
      </c>
      <c r="L42" s="837">
        <v>96.405999999999992</v>
      </c>
      <c r="M42" s="837">
        <v>96.23</v>
      </c>
      <c r="N42" s="837"/>
      <c r="O42" s="838">
        <v>97.64</v>
      </c>
    </row>
    <row r="43" spans="1:15" ht="13.5" thickBot="1">
      <c r="A43" s="835"/>
      <c r="B43" s="836" t="s">
        <v>55</v>
      </c>
      <c r="C43" s="837">
        <v>151.17500000000001</v>
      </c>
      <c r="D43" s="837">
        <v>133.01499999999999</v>
      </c>
      <c r="E43" s="837">
        <v>130.36000000000001</v>
      </c>
      <c r="F43" s="837">
        <v>132.18</v>
      </c>
      <c r="G43" s="837">
        <v>136.07499999999999</v>
      </c>
      <c r="H43" s="837">
        <v>158.24</v>
      </c>
      <c r="I43" s="837">
        <v>167.97499999999999</v>
      </c>
      <c r="J43" s="837">
        <v>181.18</v>
      </c>
      <c r="K43" s="837">
        <v>181.26999999999998</v>
      </c>
      <c r="L43" s="837">
        <v>177.215</v>
      </c>
      <c r="M43" s="837">
        <v>168.41</v>
      </c>
      <c r="N43" s="837"/>
      <c r="O43" s="838">
        <v>156.1</v>
      </c>
    </row>
    <row r="44" spans="1:15" ht="15" thickBot="1">
      <c r="A44" s="835"/>
      <c r="B44" s="839" t="s">
        <v>57</v>
      </c>
      <c r="C44" s="840">
        <v>115.84</v>
      </c>
      <c r="D44" s="840">
        <v>105.95714285714284</v>
      </c>
      <c r="E44" s="840">
        <v>104.10142857142857</v>
      </c>
      <c r="F44" s="840">
        <v>102.49714285714286</v>
      </c>
      <c r="G44" s="840">
        <v>107.08428571428571</v>
      </c>
      <c r="H44" s="840">
        <v>115.32428571428572</v>
      </c>
      <c r="I44" s="840">
        <v>122.1</v>
      </c>
      <c r="J44" s="840">
        <v>124.79571428571428</v>
      </c>
      <c r="K44" s="840">
        <v>123.7</v>
      </c>
      <c r="L44" s="840">
        <v>119.49428571428571</v>
      </c>
      <c r="M44" s="840">
        <v>116.85285714285715</v>
      </c>
      <c r="N44" s="840"/>
      <c r="O44" s="841">
        <v>114.34</v>
      </c>
    </row>
    <row r="45" spans="1:15" ht="15.75" thickBot="1">
      <c r="A45" s="843" t="s">
        <v>79</v>
      </c>
      <c r="B45" s="844"/>
      <c r="C45" s="845">
        <v>122.8992156862745</v>
      </c>
      <c r="D45" s="845">
        <v>113.70769230769231</v>
      </c>
      <c r="E45" s="845">
        <v>113.9683809523809</v>
      </c>
      <c r="F45" s="845">
        <v>115.44242718446601</v>
      </c>
      <c r="G45" s="845">
        <v>119.6049038461538</v>
      </c>
      <c r="H45" s="845">
        <v>147.88009523809518</v>
      </c>
      <c r="I45" s="845">
        <v>148.43895238095243</v>
      </c>
      <c r="J45" s="845">
        <v>148.8065714285714</v>
      </c>
      <c r="K45" s="845">
        <v>150.12571428571428</v>
      </c>
      <c r="L45" s="845">
        <v>134.00714285714287</v>
      </c>
      <c r="M45" s="845">
        <v>125.19552380952379</v>
      </c>
      <c r="N45" s="845"/>
      <c r="O45" s="846">
        <v>131.61000000000001</v>
      </c>
    </row>
    <row r="46" spans="1:15" ht="15" customHeight="1" thickBot="1"/>
    <row r="47" spans="1:15" ht="15.75" customHeight="1" thickBot="1">
      <c r="A47" s="849" t="s">
        <v>64</v>
      </c>
      <c r="B47" s="850" t="s">
        <v>57</v>
      </c>
      <c r="C47" s="851">
        <v>98.246111111111119</v>
      </c>
      <c r="D47" s="851">
        <v>84.826666666666654</v>
      </c>
      <c r="E47" s="851">
        <v>82.96</v>
      </c>
      <c r="F47" s="851">
        <v>84.06</v>
      </c>
      <c r="G47" s="851">
        <v>77.790000000000006</v>
      </c>
      <c r="H47" s="851">
        <v>80.930000000000007</v>
      </c>
      <c r="I47" s="851">
        <v>86.1</v>
      </c>
      <c r="J47" s="851">
        <v>84.46</v>
      </c>
      <c r="K47" s="851">
        <v>87.832777777777778</v>
      </c>
      <c r="L47" s="851">
        <v>85.03</v>
      </c>
      <c r="M47" s="851">
        <v>83.38</v>
      </c>
      <c r="N47" s="851"/>
      <c r="O47" s="852">
        <v>85.06</v>
      </c>
    </row>
    <row r="48" spans="1:15" ht="22.5" customHeight="1" thickBot="1"/>
    <row r="49" spans="1:15" ht="24.95" customHeight="1" thickBot="1">
      <c r="A49" s="819" t="s">
        <v>113</v>
      </c>
      <c r="B49" s="820"/>
      <c r="C49" s="820"/>
      <c r="D49" s="820"/>
      <c r="E49" s="820"/>
      <c r="F49" s="820"/>
      <c r="G49" s="820"/>
      <c r="H49" s="820"/>
      <c r="I49" s="820"/>
      <c r="J49" s="820"/>
      <c r="K49" s="820"/>
      <c r="L49" s="820"/>
      <c r="M49" s="820"/>
      <c r="N49" s="820"/>
      <c r="O49" s="821"/>
    </row>
    <row r="50" spans="1:15" ht="12.75" customHeight="1">
      <c r="A50" s="853" t="s">
        <v>50</v>
      </c>
      <c r="B50" s="854" t="s">
        <v>86</v>
      </c>
      <c r="C50" s="854" t="s">
        <v>114</v>
      </c>
      <c r="D50" s="854" t="s">
        <v>115</v>
      </c>
      <c r="E50" s="854" t="s">
        <v>116</v>
      </c>
      <c r="F50" s="854" t="s">
        <v>117</v>
      </c>
      <c r="G50" s="854" t="s">
        <v>118</v>
      </c>
      <c r="H50" s="854" t="s">
        <v>119</v>
      </c>
      <c r="I50" s="854" t="s">
        <v>120</v>
      </c>
      <c r="J50" s="854" t="s">
        <v>121</v>
      </c>
      <c r="K50" s="854" t="s">
        <v>122</v>
      </c>
      <c r="L50" s="854" t="s">
        <v>123</v>
      </c>
      <c r="M50" s="854" t="s">
        <v>6</v>
      </c>
      <c r="N50" s="854" t="s">
        <v>124</v>
      </c>
      <c r="O50" s="855" t="s">
        <v>16</v>
      </c>
    </row>
    <row r="51" spans="1:15" ht="13.5" thickBot="1">
      <c r="A51" s="856"/>
      <c r="B51" s="857"/>
      <c r="C51" s="857"/>
      <c r="D51" s="857"/>
      <c r="E51" s="857"/>
      <c r="F51" s="857"/>
      <c r="G51" s="857"/>
      <c r="H51" s="857"/>
      <c r="I51" s="857"/>
      <c r="J51" s="857"/>
      <c r="K51" s="857"/>
      <c r="L51" s="857"/>
      <c r="M51" s="857"/>
      <c r="N51" s="857"/>
      <c r="O51" s="858" t="s">
        <v>99</v>
      </c>
    </row>
    <row r="52" spans="1:15" ht="13.5" thickBot="1">
      <c r="A52" s="859" t="s">
        <v>78</v>
      </c>
      <c r="B52" s="860" t="s">
        <v>54</v>
      </c>
      <c r="C52" s="861">
        <v>3.7703320590660311E-2</v>
      </c>
      <c r="D52" s="861">
        <v>-4.8662809238194424E-2</v>
      </c>
      <c r="E52" s="861">
        <v>7.7580328711982054E-3</v>
      </c>
      <c r="F52" s="861">
        <v>1.0058316325176611E-2</v>
      </c>
      <c r="G52" s="861">
        <v>5.2012484818439397E-2</v>
      </c>
      <c r="H52" s="861">
        <v>-6.5244748767806504E-2</v>
      </c>
      <c r="I52" s="861">
        <v>9.2952492884765866E-3</v>
      </c>
      <c r="J52" s="861">
        <v>7.7319291086422352E-3</v>
      </c>
      <c r="K52" s="861">
        <v>-4.5952175165658485E-2</v>
      </c>
      <c r="L52" s="861">
        <v>-1.1044804141131211E-2</v>
      </c>
      <c r="M52" s="861">
        <v>-5.0599690834894996E-2</v>
      </c>
      <c r="N52" s="861"/>
      <c r="O52" s="862">
        <v>-5.3000908115248095E-2</v>
      </c>
    </row>
    <row r="53" spans="1:15" ht="13.5" thickBot="1">
      <c r="A53" s="863"/>
      <c r="B53" s="864" t="s">
        <v>55</v>
      </c>
      <c r="C53" s="865">
        <v>-4.0016188597156957E-2</v>
      </c>
      <c r="D53" s="865">
        <v>-6.0732948056890336E-3</v>
      </c>
      <c r="E53" s="865">
        <v>8.8843761898717191E-4</v>
      </c>
      <c r="F53" s="865">
        <v>-1.0204446990583396E-2</v>
      </c>
      <c r="G53" s="865">
        <v>1.27659574468085E-2</v>
      </c>
      <c r="H53" s="865">
        <v>5.6973669081292568E-2</v>
      </c>
      <c r="I53" s="865">
        <v>3.5396442946477057E-2</v>
      </c>
      <c r="J53" s="865">
        <v>7.2385356951500307E-2</v>
      </c>
      <c r="K53" s="865">
        <v>7.3934324071963861E-2</v>
      </c>
      <c r="L53" s="865">
        <v>7.7255171801473843E-2</v>
      </c>
      <c r="M53" s="865">
        <v>2.0021277009171289E-2</v>
      </c>
      <c r="N53" s="865"/>
      <c r="O53" s="866">
        <v>5.8512343699903789E-2</v>
      </c>
    </row>
    <row r="54" spans="1:15" ht="13.5" thickBot="1">
      <c r="A54" s="863"/>
      <c r="B54" s="864" t="s">
        <v>56</v>
      </c>
      <c r="C54" s="867">
        <v>1.4970085074513919E-2</v>
      </c>
      <c r="D54" s="865">
        <v>3.4002368498101225E-2</v>
      </c>
      <c r="E54" s="865">
        <v>1.1352030440795201E-2</v>
      </c>
      <c r="F54" s="865">
        <v>-1.5829864834061159E-2</v>
      </c>
      <c r="G54" s="865">
        <v>3.9987464247319112E-3</v>
      </c>
      <c r="H54" s="865">
        <v>4.2438173343860575E-2</v>
      </c>
      <c r="I54" s="865">
        <v>1.532098351212863E-3</v>
      </c>
      <c r="J54" s="865">
        <v>5.2123371964841E-2</v>
      </c>
      <c r="K54" s="865">
        <v>2.8258603640121359E-2</v>
      </c>
      <c r="L54" s="865">
        <v>9.1618016789534337E-2</v>
      </c>
      <c r="M54" s="865">
        <v>2.8829778923521999E-2</v>
      </c>
      <c r="N54" s="865"/>
      <c r="O54" s="866">
        <v>2.8069795166359636E-2</v>
      </c>
    </row>
    <row r="55" spans="1:15" ht="15" thickBot="1">
      <c r="A55" s="863"/>
      <c r="B55" s="868" t="s">
        <v>57</v>
      </c>
      <c r="C55" s="869">
        <v>5.3774219212128155E-3</v>
      </c>
      <c r="D55" s="869">
        <v>-1.3478197948359055E-2</v>
      </c>
      <c r="E55" s="869">
        <v>-6.0513083939702254E-4</v>
      </c>
      <c r="F55" s="869">
        <v>-1.5113600076152358E-2</v>
      </c>
      <c r="G55" s="869">
        <v>1.2966180148309227E-2</v>
      </c>
      <c r="H55" s="869">
        <v>-7.9333061679051405E-3</v>
      </c>
      <c r="I55" s="869">
        <v>-5.001223125220346E-4</v>
      </c>
      <c r="J55" s="869">
        <v>2.383839135425098E-2</v>
      </c>
      <c r="K55" s="869">
        <v>-1.2410939164865914E-2</v>
      </c>
      <c r="L55" s="869">
        <v>3.2797710892611437E-2</v>
      </c>
      <c r="M55" s="869">
        <v>-1.879438190416604E-2</v>
      </c>
      <c r="N55" s="869"/>
      <c r="O55" s="870">
        <v>-1.5343698854337154E-2</v>
      </c>
    </row>
    <row r="56" spans="1:15" ht="13.5" thickBot="1">
      <c r="A56" s="863" t="s">
        <v>58</v>
      </c>
      <c r="B56" s="864" t="s">
        <v>54</v>
      </c>
      <c r="C56" s="865">
        <v>6.3213224651481839E-2</v>
      </c>
      <c r="D56" s="865">
        <v>0.13040631403952055</v>
      </c>
      <c r="E56" s="865">
        <v>4.6895944855906688E-2</v>
      </c>
      <c r="F56" s="865">
        <v>7.3383148015913433E-2</v>
      </c>
      <c r="G56" s="865">
        <v>0.13901003120792529</v>
      </c>
      <c r="H56" s="865">
        <v>6.5307781896686512E-2</v>
      </c>
      <c r="I56" s="865">
        <v>-2.0230728313325314E-2</v>
      </c>
      <c r="J56" s="865">
        <v>-2.7095168931139651E-3</v>
      </c>
      <c r="K56" s="865">
        <v>-4.9453457852652268E-2</v>
      </c>
      <c r="L56" s="865">
        <v>0.15167886603927055</v>
      </c>
      <c r="M56" s="865">
        <v>-7.7435658893200712E-2</v>
      </c>
      <c r="N56" s="865"/>
      <c r="O56" s="866">
        <v>1.3612565445026198E-2</v>
      </c>
    </row>
    <row r="57" spans="1:15" ht="13.5" thickBot="1">
      <c r="A57" s="863"/>
      <c r="B57" s="864" t="s">
        <v>55</v>
      </c>
      <c r="C57" s="865">
        <v>3.9474942695536024E-2</v>
      </c>
      <c r="D57" s="865">
        <v>1.7737754127439616E-3</v>
      </c>
      <c r="E57" s="865">
        <v>1.378359751895249E-2</v>
      </c>
      <c r="F57" s="865">
        <v>-3.7159851128708801E-2</v>
      </c>
      <c r="G57" s="865">
        <v>-3.0795531442546219E-2</v>
      </c>
      <c r="H57" s="865">
        <v>-4.7494220607661779E-2</v>
      </c>
      <c r="I57" s="865">
        <v>1.6520046379524991E-2</v>
      </c>
      <c r="J57" s="865">
        <v>3.4652057103724793E-2</v>
      </c>
      <c r="K57" s="865">
        <v>-3.0197373786803549E-2</v>
      </c>
      <c r="L57" s="865">
        <v>6.5976205303005367E-2</v>
      </c>
      <c r="M57" s="865">
        <v>3.2746123192025772E-2</v>
      </c>
      <c r="N57" s="865"/>
      <c r="O57" s="866">
        <v>7.8872808025116856E-3</v>
      </c>
    </row>
    <row r="58" spans="1:15" ht="15" thickBot="1">
      <c r="A58" s="863"/>
      <c r="B58" s="868" t="s">
        <v>57</v>
      </c>
      <c r="C58" s="869">
        <v>6.6255753494715491E-2</v>
      </c>
      <c r="D58" s="869">
        <v>9.7559821822444909E-2</v>
      </c>
      <c r="E58" s="869">
        <v>4.0918020126770191E-2</v>
      </c>
      <c r="F58" s="869">
        <v>4.7209359261430731E-2</v>
      </c>
      <c r="G58" s="869">
        <v>9.8251285811155484E-2</v>
      </c>
      <c r="H58" s="869">
        <v>3.9323249519573208E-2</v>
      </c>
      <c r="I58" s="869">
        <v>-1.0685250454746182E-2</v>
      </c>
      <c r="J58" s="869">
        <v>6.4933022520475645E-3</v>
      </c>
      <c r="K58" s="869">
        <v>-4.4189652681867787E-2</v>
      </c>
      <c r="L58" s="869">
        <v>0.13125925694547441</v>
      </c>
      <c r="M58" s="869">
        <v>-4.941232041379183E-2</v>
      </c>
      <c r="N58" s="869"/>
      <c r="O58" s="870">
        <v>2.1659104528721867E-2</v>
      </c>
    </row>
    <row r="59" spans="1:15" ht="13.5" thickBot="1">
      <c r="A59" s="863" t="s">
        <v>59</v>
      </c>
      <c r="B59" s="864" t="s">
        <v>54</v>
      </c>
      <c r="C59" s="865">
        <v>-0.10072942561821291</v>
      </c>
      <c r="D59" s="865">
        <v>-9.1289733875438858E-2</v>
      </c>
      <c r="E59" s="865">
        <v>-0.17193741677762966</v>
      </c>
      <c r="F59" s="865">
        <v>-2.3973994311255638E-2</v>
      </c>
      <c r="G59" s="865">
        <v>-7.073124719975471E-2</v>
      </c>
      <c r="H59" s="865">
        <v>-0.13636009439843261</v>
      </c>
      <c r="I59" s="865">
        <v>-0.10803479352553473</v>
      </c>
      <c r="J59" s="865">
        <v>1.4989801242825415E-2</v>
      </c>
      <c r="K59" s="865">
        <v>6.8064916637105835E-3</v>
      </c>
      <c r="L59" s="865">
        <v>-6.0695265274937654E-2</v>
      </c>
      <c r="M59" s="865">
        <v>-4.1545304703199518E-2</v>
      </c>
      <c r="N59" s="865"/>
      <c r="O59" s="866">
        <v>-5.532879818594115E-2</v>
      </c>
    </row>
    <row r="60" spans="1:15" ht="13.5" thickBot="1">
      <c r="A60" s="863"/>
      <c r="B60" s="864" t="s">
        <v>55</v>
      </c>
      <c r="C60" s="865">
        <v>2.7569736339319927E-2</v>
      </c>
      <c r="D60" s="865">
        <v>2.3968542522921302E-2</v>
      </c>
      <c r="E60" s="865">
        <v>4.4315048091243453E-2</v>
      </c>
      <c r="F60" s="865">
        <v>6.1566942541480159E-2</v>
      </c>
      <c r="G60" s="865">
        <v>4.4743071619517412E-2</v>
      </c>
      <c r="H60" s="865">
        <v>8.9476491320676005E-2</v>
      </c>
      <c r="I60" s="865">
        <v>6.7586583496103983E-2</v>
      </c>
      <c r="J60" s="865">
        <v>5.0597660480415578E-2</v>
      </c>
      <c r="K60" s="865">
        <v>2.6175478862978475E-2</v>
      </c>
      <c r="L60" s="865">
        <v>0.1805102612247588</v>
      </c>
      <c r="M60" s="865">
        <v>0.13994715126790608</v>
      </c>
      <c r="N60" s="865"/>
      <c r="O60" s="866">
        <v>6.9316007653061174E-2</v>
      </c>
    </row>
    <row r="61" spans="1:15" ht="13.5" thickBot="1">
      <c r="A61" s="863"/>
      <c r="B61" s="864" t="s">
        <v>56</v>
      </c>
      <c r="C61" s="865">
        <v>-2.516970154078214E-2</v>
      </c>
      <c r="D61" s="865">
        <v>6.1546979169069725E-2</v>
      </c>
      <c r="E61" s="865">
        <v>0.10380750664959103</v>
      </c>
      <c r="F61" s="865">
        <v>-3.6112562174930242E-3</v>
      </c>
      <c r="G61" s="865">
        <v>0.13716408435802782</v>
      </c>
      <c r="H61" s="865">
        <v>0.10897098442386899</v>
      </c>
      <c r="I61" s="865">
        <v>-1.8114411750903305E-2</v>
      </c>
      <c r="J61" s="865">
        <v>2.5398504192793016E-2</v>
      </c>
      <c r="K61" s="865">
        <v>3.736263736263836E-3</v>
      </c>
      <c r="L61" s="865">
        <v>0.15499474237644562</v>
      </c>
      <c r="M61" s="865">
        <v>2.7373949579831938E-2</v>
      </c>
      <c r="N61" s="865"/>
      <c r="O61" s="866">
        <v>5.0189126630158724E-2</v>
      </c>
    </row>
    <row r="62" spans="1:15" ht="15" thickBot="1">
      <c r="A62" s="863"/>
      <c r="B62" s="868" t="s">
        <v>57</v>
      </c>
      <c r="C62" s="869">
        <v>2.200552105600773E-2</v>
      </c>
      <c r="D62" s="869">
        <v>4.4550792374889132E-2</v>
      </c>
      <c r="E62" s="869">
        <v>4.9515676326577732E-2</v>
      </c>
      <c r="F62" s="869">
        <v>2.9898211642961407E-2</v>
      </c>
      <c r="G62" s="869">
        <v>8.2913353159117811E-2</v>
      </c>
      <c r="H62" s="869">
        <v>0.11838715360599836</v>
      </c>
      <c r="I62" s="869">
        <v>1.4627723055869395E-2</v>
      </c>
      <c r="J62" s="869">
        <v>3.8266993502198289E-2</v>
      </c>
      <c r="K62" s="869">
        <v>1.7216653443144145E-2</v>
      </c>
      <c r="L62" s="869">
        <v>0.12584477261210195</v>
      </c>
      <c r="M62" s="869">
        <v>7.2878284203780647E-2</v>
      </c>
      <c r="N62" s="869"/>
      <c r="O62" s="870">
        <v>4.0107420164633104E-2</v>
      </c>
    </row>
    <row r="63" spans="1:15" ht="13.5" thickBot="1">
      <c r="A63" s="863" t="s">
        <v>60</v>
      </c>
      <c r="B63" s="864" t="s">
        <v>54</v>
      </c>
      <c r="C63" s="865">
        <v>6.2299160360733815E-3</v>
      </c>
      <c r="D63" s="865">
        <v>0.12839733324247285</v>
      </c>
      <c r="E63" s="865">
        <v>1.4330606877799835E-2</v>
      </c>
      <c r="F63" s="865">
        <v>-8.5383502170766984E-2</v>
      </c>
      <c r="G63" s="865">
        <v>-1.6010510376770155E-2</v>
      </c>
      <c r="H63" s="865">
        <v>2.6700551530225797E-2</v>
      </c>
      <c r="I63" s="865">
        <v>-1.821493624772539E-3</v>
      </c>
      <c r="J63" s="865">
        <v>0.18237175606409209</v>
      </c>
      <c r="K63" s="865">
        <v>0.10194905307002546</v>
      </c>
      <c r="L63" s="865">
        <v>9.0065794306221442E-2</v>
      </c>
      <c r="M63" s="865">
        <v>5.0098955160713325E-2</v>
      </c>
      <c r="N63" s="865"/>
      <c r="O63" s="866">
        <v>2.5657894736842143E-2</v>
      </c>
    </row>
    <row r="64" spans="1:15" ht="13.5" thickBot="1">
      <c r="A64" s="863"/>
      <c r="B64" s="864" t="s">
        <v>61</v>
      </c>
      <c r="C64" s="865">
        <v>4.5942464577071906E-2</v>
      </c>
      <c r="D64" s="865">
        <v>0.10317960727796778</v>
      </c>
      <c r="E64" s="865">
        <v>5.6767620316832461E-2</v>
      </c>
      <c r="F64" s="865">
        <v>8.7392999596657371E-4</v>
      </c>
      <c r="G64" s="865">
        <v>-4.8276330998845273E-3</v>
      </c>
      <c r="H64" s="865">
        <v>7.5109132928186054E-3</v>
      </c>
      <c r="I64" s="865">
        <v>3.0061626333984671E-2</v>
      </c>
      <c r="J64" s="865">
        <v>7.2425956460937368E-3</v>
      </c>
      <c r="K64" s="865">
        <v>2.3084707172070645E-2</v>
      </c>
      <c r="L64" s="865">
        <v>1.1169372916707313E-2</v>
      </c>
      <c r="M64" s="865">
        <v>-7.4182121275265722E-3</v>
      </c>
      <c r="N64" s="865"/>
      <c r="O64" s="866">
        <v>2.4559301728564131E-2</v>
      </c>
    </row>
    <row r="65" spans="1:15" ht="15" thickBot="1">
      <c r="A65" s="863"/>
      <c r="B65" s="868" t="s">
        <v>57</v>
      </c>
      <c r="C65" s="869">
        <v>1.9161132471164005E-2</v>
      </c>
      <c r="D65" s="869">
        <v>0.1199426220225738</v>
      </c>
      <c r="E65" s="869">
        <v>2.8819691621227127E-2</v>
      </c>
      <c r="F65" s="869">
        <v>-5.7045892901838917E-2</v>
      </c>
      <c r="G65" s="869">
        <v>-1.2326690906918897E-2</v>
      </c>
      <c r="H65" s="869">
        <v>2.0258329621701036E-2</v>
      </c>
      <c r="I65" s="869">
        <v>9.004345416897503E-3</v>
      </c>
      <c r="J65" s="869">
        <v>0.12440818939749142</v>
      </c>
      <c r="K65" s="869">
        <v>7.9638304097640819E-2</v>
      </c>
      <c r="L65" s="869">
        <v>6.7872685848374498E-2</v>
      </c>
      <c r="M65" s="869">
        <v>3.5468349324343507E-2</v>
      </c>
      <c r="N65" s="869"/>
      <c r="O65" s="870">
        <v>2.527149091647209E-2</v>
      </c>
    </row>
    <row r="66" spans="1:15" ht="13.5" thickBot="1">
      <c r="A66" s="863" t="s">
        <v>62</v>
      </c>
      <c r="B66" s="864" t="s">
        <v>54</v>
      </c>
      <c r="C66" s="871">
        <v>-2.9890075315121395E-3</v>
      </c>
      <c r="D66" s="871">
        <v>-1.0217167363928565E-2</v>
      </c>
      <c r="E66" s="871">
        <v>-2.3739823500502237E-2</v>
      </c>
      <c r="F66" s="871">
        <v>4.568326271186457E-2</v>
      </c>
      <c r="G66" s="871">
        <v>-6.1997319034853898E-3</v>
      </c>
      <c r="H66" s="871">
        <v>3.5432669777297914E-2</v>
      </c>
      <c r="I66" s="871">
        <v>-1.495903614457824E-2</v>
      </c>
      <c r="J66" s="871">
        <v>-4.0276989886739258E-2</v>
      </c>
      <c r="K66" s="871">
        <v>1.0869093028183936</v>
      </c>
      <c r="L66" s="871">
        <v>0.92038531488358266</v>
      </c>
      <c r="M66" s="871">
        <v>0.52582354775018192</v>
      </c>
      <c r="N66" s="871"/>
      <c r="O66" s="872">
        <v>0.82978287587054478</v>
      </c>
    </row>
    <row r="67" spans="1:15" ht="13.5" thickBot="1">
      <c r="A67" s="863"/>
      <c r="B67" s="864" t="s">
        <v>55</v>
      </c>
      <c r="C67" s="871">
        <v>7.9775095088473635E-2</v>
      </c>
      <c r="D67" s="871">
        <v>7.0405593354133073E-2</v>
      </c>
      <c r="E67" s="871">
        <v>3.9237496164467478E-2</v>
      </c>
      <c r="F67" s="871">
        <v>1.5141725929288341</v>
      </c>
      <c r="G67" s="871">
        <v>2.2369404127625696</v>
      </c>
      <c r="H67" s="871">
        <v>4.7747514324233222</v>
      </c>
      <c r="I67" s="871">
        <v>3.7104628664979908</v>
      </c>
      <c r="J67" s="871">
        <v>3.3848474813261213</v>
      </c>
      <c r="K67" s="871">
        <v>3.9989150622460046</v>
      </c>
      <c r="L67" s="871">
        <v>2.5971183778649278</v>
      </c>
      <c r="M67" s="871">
        <v>0.902410783207648</v>
      </c>
      <c r="N67" s="871"/>
      <c r="O67" s="872">
        <v>2.3160794362588084</v>
      </c>
    </row>
    <row r="68" spans="1:15" ht="15" thickBot="1">
      <c r="A68" s="863"/>
      <c r="B68" s="868" t="s">
        <v>57</v>
      </c>
      <c r="C68" s="873">
        <v>2.7870955011838981E-2</v>
      </c>
      <c r="D68" s="873">
        <v>1.870028313334254E-2</v>
      </c>
      <c r="E68" s="873">
        <v>-1.2076134539117983E-3</v>
      </c>
      <c r="F68" s="873">
        <v>0.79369633996766453</v>
      </c>
      <c r="G68" s="873">
        <v>1.096339332168252</v>
      </c>
      <c r="H68" s="873">
        <v>2.5222091121929466</v>
      </c>
      <c r="I68" s="873">
        <v>1.9532350532350531</v>
      </c>
      <c r="J68" s="873">
        <v>1.8786645603672294</v>
      </c>
      <c r="K68" s="873">
        <v>2.574077068175693</v>
      </c>
      <c r="L68" s="873">
        <v>1.8111153618290843</v>
      </c>
      <c r="M68" s="873">
        <v>0.85063510886707294</v>
      </c>
      <c r="N68" s="873"/>
      <c r="O68" s="874">
        <v>1.7483820185411929</v>
      </c>
    </row>
    <row r="69" spans="1:15" ht="15.75" thickBot="1">
      <c r="A69" s="875" t="s">
        <v>79</v>
      </c>
      <c r="B69" s="876"/>
      <c r="C69" s="877">
        <v>2.7193391194448992E-2</v>
      </c>
      <c r="D69" s="877">
        <v>4.2319205790826868E-2</v>
      </c>
      <c r="E69" s="877">
        <v>2.1808375101017824E-2</v>
      </c>
      <c r="F69" s="877">
        <v>6.1175813141131193E-2</v>
      </c>
      <c r="G69" s="877">
        <v>0.11822338130913421</v>
      </c>
      <c r="H69" s="877">
        <v>0.17625927311766829</v>
      </c>
      <c r="I69" s="877">
        <v>0.12564793350994347</v>
      </c>
      <c r="J69" s="877">
        <v>0.15397564254029911</v>
      </c>
      <c r="K69" s="877">
        <v>0.17433567254075924</v>
      </c>
      <c r="L69" s="877">
        <v>0.20999113247500803</v>
      </c>
      <c r="M69" s="877">
        <v>6.9048531740792909E-2</v>
      </c>
      <c r="N69" s="877"/>
      <c r="O69" s="878">
        <v>0.1427703062077349</v>
      </c>
    </row>
    <row r="70" spans="1:15" ht="15" customHeight="1" thickBot="1"/>
    <row r="71" spans="1:15" ht="15.75" thickBot="1">
      <c r="A71" s="849" t="s">
        <v>64</v>
      </c>
      <c r="B71" s="850" t="s">
        <v>57</v>
      </c>
      <c r="C71" s="879">
        <v>5.8712763165467557E-3</v>
      </c>
      <c r="D71" s="879">
        <v>2.6744272056512821E-3</v>
      </c>
      <c r="E71" s="879">
        <v>2.9532304725168792E-2</v>
      </c>
      <c r="F71" s="879">
        <v>-5.4722817035450969E-2</v>
      </c>
      <c r="G71" s="879">
        <v>5.5277027895616365E-2</v>
      </c>
      <c r="H71" s="879">
        <v>6.5859384653404143E-2</v>
      </c>
      <c r="I71" s="879">
        <v>1.6840882694541266E-2</v>
      </c>
      <c r="J71" s="879">
        <v>4.2623727208145973E-2</v>
      </c>
      <c r="K71" s="879">
        <v>1.8579944137757352E-2</v>
      </c>
      <c r="L71" s="879">
        <v>0.13383511701752318</v>
      </c>
      <c r="M71" s="879">
        <v>7.3638762293115861E-2</v>
      </c>
      <c r="N71" s="879"/>
      <c r="O71" s="880">
        <v>3.127204326357861E-2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0" header="0.5" footer="0.75"/>
  <pageSetup scale="60" fitToWidth="3" fitToHeight="3" orientation="landscape" r:id="rId1"/>
  <headerFooter alignWithMargins="0">
    <oddHeader>&amp;L&amp;G&amp;C&amp;"Batang,Bold"&amp;20AVERAGE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MAY 2014</vt:lpstr>
      <vt:lpstr>REG+OCC BY CLASS FY 2013-2014</vt:lpstr>
      <vt:lpstr>REG+OCC BY CLASS CY 2014</vt:lpstr>
      <vt:lpstr>REG+OCC BY REGION MAY 2014</vt:lpstr>
      <vt:lpstr>REG+OCC BY REGION FY 2013-2014</vt:lpstr>
      <vt:lpstr>REG+OCC BY REGION CY 2014</vt:lpstr>
      <vt:lpstr>ARR$ MAY 2014</vt:lpstr>
      <vt:lpstr>ARR$ BY REGION FY 13-14</vt:lpstr>
      <vt:lpstr>ARR$ BY AREA FY 13-14</vt:lpstr>
      <vt:lpstr>ARR$ BY REGION CY 2014</vt:lpstr>
      <vt:lpstr>ARR$ BY AREA CY 2014</vt:lpstr>
      <vt:lpstr>CONTACTO</vt:lpstr>
      <vt:lpstr>GLOSSARY</vt:lpstr>
      <vt:lpstr>'ARR$ BY AREA CY 2014'!Print_Area</vt:lpstr>
      <vt:lpstr>'ARR$ BY AREA FY 13-14'!Print_Area</vt:lpstr>
      <vt:lpstr>'ARR$ BY REGION CY 2014'!Print_Area</vt:lpstr>
      <vt:lpstr>'ARR$ BY REGION FY 13-14'!Print_Area</vt:lpstr>
      <vt:lpstr>'REG+OCC BY CLASS MAY 2014'!Print_Area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2014-09-15T14:33:36Z</dcterms:created>
  <dcterms:modified xsi:type="dcterms:W3CDTF">2014-09-15T15:39:26Z</dcterms:modified>
</cp:coreProperties>
</file>