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2" r:id="rId1"/>
    <sheet name="REG+OCC BY CLASS APRIL 2015" sheetId="1" r:id="rId2"/>
    <sheet name="REG+OCC BY CLASS FY 2014-2015" sheetId="2" r:id="rId3"/>
    <sheet name="REG+OCC BY CLASS CY 2015" sheetId="3" r:id="rId4"/>
    <sheet name="REG+OCC BY REGION APRIL 2015" sheetId="4" r:id="rId5"/>
    <sheet name="REG+OCC BY REGION FY 2014-2015" sheetId="5" r:id="rId6"/>
    <sheet name="REG+OCC BY REGION CY 2015" sheetId="6" r:id="rId7"/>
    <sheet name="ARR$ APRIL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APRIL 2015'!$A$1:$W$30</definedName>
    <definedName name="_xlnm.Print_Area" localSheetId="0">'SUMMARY DASHBOARD'!$A$1:$L$49</definedName>
  </definedNames>
  <calcPr calcId="125725"/>
</workbook>
</file>

<file path=xl/calcChain.xml><?xml version="1.0" encoding="utf-8"?>
<calcChain xmlns="http://schemas.openxmlformats.org/spreadsheetml/2006/main">
  <c r="F56" i="12"/>
  <c r="E56"/>
  <c r="F55"/>
  <c r="E55"/>
  <c r="F54"/>
  <c r="E54"/>
  <c r="G21"/>
  <c r="F21"/>
  <c r="E21"/>
  <c r="G20"/>
  <c r="F20"/>
  <c r="E20"/>
  <c r="G16"/>
  <c r="F16"/>
  <c r="E16"/>
  <c r="G15"/>
  <c r="F15"/>
  <c r="E15"/>
  <c r="G11"/>
  <c r="F11"/>
  <c r="E11"/>
  <c r="G8"/>
  <c r="F8"/>
  <c r="E8"/>
  <c r="T47" i="6" l="1"/>
  <c r="J47"/>
  <c r="G47"/>
  <c r="T46"/>
  <c r="J46"/>
  <c r="D46"/>
  <c r="T45"/>
  <c r="J45"/>
  <c r="G45"/>
  <c r="D45"/>
  <c r="T44"/>
  <c r="J44"/>
  <c r="D44"/>
  <c r="V35"/>
  <c r="T35"/>
  <c r="S35"/>
  <c r="P35"/>
  <c r="J35"/>
  <c r="I35"/>
  <c r="G35"/>
  <c r="W34"/>
  <c r="T34"/>
  <c r="S34"/>
  <c r="Q34"/>
  <c r="J34"/>
  <c r="I34"/>
  <c r="F34"/>
  <c r="C34"/>
  <c r="V33"/>
  <c r="I33"/>
  <c r="V35" i="5"/>
  <c r="I35"/>
  <c r="V47"/>
  <c r="I47"/>
  <c r="Q34"/>
  <c r="T47"/>
  <c r="J47"/>
  <c r="G47"/>
  <c r="W46"/>
  <c r="J46"/>
  <c r="T46"/>
  <c r="G46"/>
  <c r="D46"/>
  <c r="T45"/>
  <c r="P45"/>
  <c r="G45"/>
  <c r="J45"/>
  <c r="D45"/>
  <c r="T44"/>
  <c r="G44"/>
  <c r="D44"/>
  <c r="T35"/>
  <c r="S35"/>
  <c r="Q35"/>
  <c r="P35"/>
  <c r="J35"/>
  <c r="G35"/>
  <c r="F35"/>
  <c r="W34"/>
  <c r="V34"/>
  <c r="T34"/>
  <c r="S34"/>
  <c r="P34"/>
  <c r="J34"/>
  <c r="I34"/>
  <c r="G34"/>
  <c r="F34"/>
  <c r="W33"/>
  <c r="V33"/>
  <c r="S33"/>
  <c r="Q33"/>
  <c r="J33"/>
  <c r="I33"/>
  <c r="F33"/>
  <c r="T47" i="4"/>
  <c r="G47"/>
  <c r="J47"/>
  <c r="T46"/>
  <c r="T45"/>
  <c r="J45"/>
  <c r="G45"/>
  <c r="W44"/>
  <c r="V44"/>
  <c r="S44"/>
  <c r="J44"/>
  <c r="I44"/>
  <c r="F44"/>
  <c r="V35"/>
  <c r="T35"/>
  <c r="Q35"/>
  <c r="N35" s="1"/>
  <c r="P35"/>
  <c r="J35"/>
  <c r="I35"/>
  <c r="G35"/>
  <c r="W34"/>
  <c r="T34"/>
  <c r="S34"/>
  <c r="U34" s="1"/>
  <c r="Q34"/>
  <c r="N34" s="1"/>
  <c r="P34"/>
  <c r="J34"/>
  <c r="G34"/>
  <c r="F34"/>
  <c r="W33"/>
  <c r="V33"/>
  <c r="T33"/>
  <c r="T37" s="1"/>
  <c r="S33"/>
  <c r="Q33"/>
  <c r="P33"/>
  <c r="J33"/>
  <c r="I33"/>
  <c r="G33"/>
  <c r="F33"/>
  <c r="N35" i="5" l="1"/>
  <c r="Z46"/>
  <c r="K35"/>
  <c r="C43" i="6"/>
  <c r="I37"/>
  <c r="W43"/>
  <c r="V44"/>
  <c r="P45"/>
  <c r="V45"/>
  <c r="C46"/>
  <c r="E46" s="1"/>
  <c r="S46"/>
  <c r="U46" s="1"/>
  <c r="P47"/>
  <c r="V47"/>
  <c r="G43"/>
  <c r="P43"/>
  <c r="F45"/>
  <c r="H45" s="1"/>
  <c r="I46"/>
  <c r="K46" s="1"/>
  <c r="Q46"/>
  <c r="N46" s="1"/>
  <c r="W46"/>
  <c r="Z46" s="1"/>
  <c r="F47"/>
  <c r="H47" s="1"/>
  <c r="K34"/>
  <c r="N34"/>
  <c r="Z34"/>
  <c r="D34"/>
  <c r="K35"/>
  <c r="U35"/>
  <c r="F43"/>
  <c r="T43"/>
  <c r="T49" s="1"/>
  <c r="S44"/>
  <c r="U44" s="1"/>
  <c r="S45"/>
  <c r="U45" s="1"/>
  <c r="V46"/>
  <c r="C47"/>
  <c r="S47"/>
  <c r="U47" s="1"/>
  <c r="J43"/>
  <c r="J49" s="1"/>
  <c r="S43"/>
  <c r="C35"/>
  <c r="M35"/>
  <c r="I44"/>
  <c r="K44" s="1"/>
  <c r="Q44"/>
  <c r="N44" s="1"/>
  <c r="W44"/>
  <c r="Z44" s="1"/>
  <c r="I45"/>
  <c r="K45" s="1"/>
  <c r="Q45"/>
  <c r="N45" s="1"/>
  <c r="W45"/>
  <c r="Z45" s="1"/>
  <c r="F46"/>
  <c r="I47"/>
  <c r="K47" s="1"/>
  <c r="Q47"/>
  <c r="N47" s="1"/>
  <c r="E34"/>
  <c r="U34"/>
  <c r="Q43"/>
  <c r="D35"/>
  <c r="G46"/>
  <c r="D47"/>
  <c r="Q33"/>
  <c r="V34"/>
  <c r="V37" s="1"/>
  <c r="F35"/>
  <c r="H35" s="1"/>
  <c r="W35"/>
  <c r="X35" s="1"/>
  <c r="G44"/>
  <c r="G33"/>
  <c r="P33"/>
  <c r="T33"/>
  <c r="T37" s="1"/>
  <c r="F33"/>
  <c r="J33"/>
  <c r="J37" s="1"/>
  <c r="S33"/>
  <c r="W33"/>
  <c r="X33" s="1"/>
  <c r="G34"/>
  <c r="H34" s="1"/>
  <c r="P34"/>
  <c r="Q35"/>
  <c r="N35" s="1"/>
  <c r="P43" i="5"/>
  <c r="S47"/>
  <c r="U47" s="1"/>
  <c r="M35"/>
  <c r="O35" s="1"/>
  <c r="R35"/>
  <c r="Q44"/>
  <c r="N44" s="1"/>
  <c r="V44"/>
  <c r="F45"/>
  <c r="H45" s="1"/>
  <c r="S45"/>
  <c r="U45" s="1"/>
  <c r="G43"/>
  <c r="G49" s="1"/>
  <c r="V37"/>
  <c r="X33"/>
  <c r="I44"/>
  <c r="Q45"/>
  <c r="N45" s="1"/>
  <c r="P46"/>
  <c r="P47"/>
  <c r="F37"/>
  <c r="Q37"/>
  <c r="W44"/>
  <c r="Z44" s="1"/>
  <c r="I45"/>
  <c r="K45" s="1"/>
  <c r="F47"/>
  <c r="H47" s="1"/>
  <c r="K34"/>
  <c r="H35"/>
  <c r="N34"/>
  <c r="J37"/>
  <c r="H34"/>
  <c r="U34"/>
  <c r="U35"/>
  <c r="K47"/>
  <c r="I37"/>
  <c r="K33"/>
  <c r="T43"/>
  <c r="T49" s="1"/>
  <c r="S37"/>
  <c r="X34"/>
  <c r="W45"/>
  <c r="Z45" s="1"/>
  <c r="V45"/>
  <c r="M45"/>
  <c r="O45" s="1"/>
  <c r="R45"/>
  <c r="Q46"/>
  <c r="N46" s="1"/>
  <c r="C47"/>
  <c r="R34"/>
  <c r="M34"/>
  <c r="O34" s="1"/>
  <c r="T33"/>
  <c r="T37" s="1"/>
  <c r="F46"/>
  <c r="H46" s="1"/>
  <c r="S46"/>
  <c r="U46" s="1"/>
  <c r="D35"/>
  <c r="D47"/>
  <c r="W35"/>
  <c r="Q43"/>
  <c r="G33"/>
  <c r="G37" s="1"/>
  <c r="J44"/>
  <c r="P44"/>
  <c r="P33"/>
  <c r="K33" i="4"/>
  <c r="U33"/>
  <c r="R35"/>
  <c r="F45"/>
  <c r="H45" s="1"/>
  <c r="P45"/>
  <c r="F47"/>
  <c r="H47" s="1"/>
  <c r="S47"/>
  <c r="U47" s="1"/>
  <c r="H33"/>
  <c r="Q37"/>
  <c r="N37" s="1"/>
  <c r="N33"/>
  <c r="X33"/>
  <c r="I43"/>
  <c r="M34"/>
  <c r="O34" s="1"/>
  <c r="R34"/>
  <c r="F43"/>
  <c r="I46"/>
  <c r="S46"/>
  <c r="U46" s="1"/>
  <c r="W47"/>
  <c r="G37"/>
  <c r="H34"/>
  <c r="J37"/>
  <c r="K44"/>
  <c r="W43"/>
  <c r="X44"/>
  <c r="S45"/>
  <c r="U45" s="1"/>
  <c r="Q46"/>
  <c r="N46" s="1"/>
  <c r="I47"/>
  <c r="K47" s="1"/>
  <c r="Q47"/>
  <c r="N47" s="1"/>
  <c r="R33"/>
  <c r="P37"/>
  <c r="M33"/>
  <c r="W45"/>
  <c r="Z45" s="1"/>
  <c r="P46"/>
  <c r="V46"/>
  <c r="P47"/>
  <c r="K35"/>
  <c r="G46"/>
  <c r="G44"/>
  <c r="H44" s="1"/>
  <c r="T44"/>
  <c r="U44" s="1"/>
  <c r="D45"/>
  <c r="J46"/>
  <c r="I34"/>
  <c r="K34" s="1"/>
  <c r="V34"/>
  <c r="F35"/>
  <c r="H35" s="1"/>
  <c r="S35"/>
  <c r="U35" s="1"/>
  <c r="W35"/>
  <c r="X35" s="1"/>
  <c r="D34"/>
  <c r="Z34" s="1"/>
  <c r="G37" i="6" l="1"/>
  <c r="E47"/>
  <c r="Z35" i="5"/>
  <c r="E47"/>
  <c r="W37" i="4"/>
  <c r="O33"/>
  <c r="X37" i="6"/>
  <c r="V43"/>
  <c r="W37"/>
  <c r="F44"/>
  <c r="H44" s="1"/>
  <c r="C44"/>
  <c r="E44" s="1"/>
  <c r="Y47"/>
  <c r="Z35"/>
  <c r="H46"/>
  <c r="R35"/>
  <c r="G49"/>
  <c r="K33"/>
  <c r="F37"/>
  <c r="H37" s="1"/>
  <c r="H33"/>
  <c r="D33"/>
  <c r="D37" s="1"/>
  <c r="P44"/>
  <c r="Q37"/>
  <c r="N37" s="1"/>
  <c r="N33"/>
  <c r="N43"/>
  <c r="Q49"/>
  <c r="N49" s="1"/>
  <c r="Y46"/>
  <c r="X46"/>
  <c r="X44"/>
  <c r="C33"/>
  <c r="E35"/>
  <c r="M34"/>
  <c r="O34" s="1"/>
  <c r="R34"/>
  <c r="X34"/>
  <c r="Y34"/>
  <c r="W47"/>
  <c r="Z47" s="1"/>
  <c r="I43"/>
  <c r="S49"/>
  <c r="U49" s="1"/>
  <c r="U43"/>
  <c r="R43"/>
  <c r="M43"/>
  <c r="R47"/>
  <c r="M47"/>
  <c r="O47" s="1"/>
  <c r="X45"/>
  <c r="Y35"/>
  <c r="S37"/>
  <c r="U37" s="1"/>
  <c r="U33"/>
  <c r="R33"/>
  <c r="P37"/>
  <c r="M33"/>
  <c r="O33" s="1"/>
  <c r="P46"/>
  <c r="H43"/>
  <c r="M45"/>
  <c r="O45" s="1"/>
  <c r="R45"/>
  <c r="O35"/>
  <c r="K37"/>
  <c r="J43" i="5"/>
  <c r="J49" s="1"/>
  <c r="D34"/>
  <c r="Z34" s="1"/>
  <c r="I46"/>
  <c r="K46" s="1"/>
  <c r="C34"/>
  <c r="X45"/>
  <c r="M46"/>
  <c r="O46" s="1"/>
  <c r="R46"/>
  <c r="W43"/>
  <c r="V46"/>
  <c r="F44"/>
  <c r="H44" s="1"/>
  <c r="V43"/>
  <c r="M47"/>
  <c r="R43"/>
  <c r="P49"/>
  <c r="N37"/>
  <c r="Y47"/>
  <c r="D33"/>
  <c r="X35"/>
  <c r="N33"/>
  <c r="R44"/>
  <c r="X44"/>
  <c r="W37"/>
  <c r="U33"/>
  <c r="K37"/>
  <c r="H33"/>
  <c r="K44"/>
  <c r="F43"/>
  <c r="R33"/>
  <c r="P37"/>
  <c r="M33"/>
  <c r="Q47"/>
  <c r="N47" s="1"/>
  <c r="S44"/>
  <c r="U44" s="1"/>
  <c r="N43"/>
  <c r="W47"/>
  <c r="I43"/>
  <c r="S43"/>
  <c r="C33"/>
  <c r="X37"/>
  <c r="U37"/>
  <c r="C35"/>
  <c r="H37"/>
  <c r="C44" i="4"/>
  <c r="D43"/>
  <c r="X34"/>
  <c r="Q43"/>
  <c r="V43"/>
  <c r="I45"/>
  <c r="K45" s="1"/>
  <c r="V45"/>
  <c r="G43"/>
  <c r="G49" s="1"/>
  <c r="F46"/>
  <c r="H46" s="1"/>
  <c r="P44"/>
  <c r="P43"/>
  <c r="Q44"/>
  <c r="N44" s="1"/>
  <c r="R37"/>
  <c r="I49"/>
  <c r="K49" s="1"/>
  <c r="D33"/>
  <c r="C33"/>
  <c r="K46"/>
  <c r="I37"/>
  <c r="K37" s="1"/>
  <c r="V47"/>
  <c r="C35"/>
  <c r="Q45"/>
  <c r="N45" s="1"/>
  <c r="D35"/>
  <c r="Z35" s="1"/>
  <c r="J43"/>
  <c r="J49" s="1"/>
  <c r="H43"/>
  <c r="V37"/>
  <c r="F37"/>
  <c r="H37" s="1"/>
  <c r="T43"/>
  <c r="T49" s="1"/>
  <c r="W46"/>
  <c r="X46" s="1"/>
  <c r="D44"/>
  <c r="Z44" s="1"/>
  <c r="C34"/>
  <c r="E34" s="1"/>
  <c r="R47"/>
  <c r="M47"/>
  <c r="O47" s="1"/>
  <c r="M46"/>
  <c r="O46" s="1"/>
  <c r="R46"/>
  <c r="C46"/>
  <c r="W49"/>
  <c r="Z43"/>
  <c r="M45"/>
  <c r="D46"/>
  <c r="M35"/>
  <c r="O35" s="1"/>
  <c r="S37"/>
  <c r="U37" s="1"/>
  <c r="S43"/>
  <c r="F49" i="6" l="1"/>
  <c r="H49" s="1"/>
  <c r="O43"/>
  <c r="W49"/>
  <c r="P49"/>
  <c r="M49" s="1"/>
  <c r="O49" s="1"/>
  <c r="R47" i="5"/>
  <c r="O45" i="4"/>
  <c r="R45"/>
  <c r="F49"/>
  <c r="H49" s="1"/>
  <c r="R49" i="6"/>
  <c r="M46"/>
  <c r="O46" s="1"/>
  <c r="R46"/>
  <c r="M37"/>
  <c r="O37" s="1"/>
  <c r="R37"/>
  <c r="D43"/>
  <c r="Y44"/>
  <c r="X47"/>
  <c r="E33"/>
  <c r="C37"/>
  <c r="Y33"/>
  <c r="K43"/>
  <c r="I49"/>
  <c r="K49" s="1"/>
  <c r="C45"/>
  <c r="C49" s="1"/>
  <c r="X43"/>
  <c r="V49"/>
  <c r="Y43"/>
  <c r="Z33"/>
  <c r="M44"/>
  <c r="O44" s="1"/>
  <c r="R44"/>
  <c r="Z37"/>
  <c r="Z47" i="5"/>
  <c r="X47"/>
  <c r="M37"/>
  <c r="O37" s="1"/>
  <c r="R37"/>
  <c r="F49"/>
  <c r="H49" s="1"/>
  <c r="H43"/>
  <c r="M49"/>
  <c r="S49"/>
  <c r="U49" s="1"/>
  <c r="U43"/>
  <c r="D37"/>
  <c r="Z33"/>
  <c r="X43"/>
  <c r="V49"/>
  <c r="Y43"/>
  <c r="X46"/>
  <c r="W49"/>
  <c r="E34"/>
  <c r="Y34"/>
  <c r="E35"/>
  <c r="Y35"/>
  <c r="E33"/>
  <c r="C37"/>
  <c r="Y33"/>
  <c r="K43"/>
  <c r="I49"/>
  <c r="K49" s="1"/>
  <c r="C45"/>
  <c r="C46"/>
  <c r="E46" s="1"/>
  <c r="C44"/>
  <c r="Z37"/>
  <c r="O33"/>
  <c r="M44"/>
  <c r="O44" s="1"/>
  <c r="M43"/>
  <c r="O43" s="1"/>
  <c r="O47"/>
  <c r="Q49"/>
  <c r="N49" s="1"/>
  <c r="C43"/>
  <c r="D43"/>
  <c r="D49" s="1"/>
  <c r="E35" i="4"/>
  <c r="Y35"/>
  <c r="X47"/>
  <c r="D37"/>
  <c r="Z37" s="1"/>
  <c r="Z33"/>
  <c r="R43"/>
  <c r="P49"/>
  <c r="M43"/>
  <c r="S49"/>
  <c r="U49" s="1"/>
  <c r="U43"/>
  <c r="D47"/>
  <c r="Z47" s="1"/>
  <c r="C45"/>
  <c r="E45" s="1"/>
  <c r="X43"/>
  <c r="V49"/>
  <c r="E46"/>
  <c r="K43"/>
  <c r="Y46"/>
  <c r="Y34"/>
  <c r="D49"/>
  <c r="Z49" s="1"/>
  <c r="M44"/>
  <c r="O44" s="1"/>
  <c r="R44"/>
  <c r="E44"/>
  <c r="Y44"/>
  <c r="X37"/>
  <c r="E33"/>
  <c r="C37"/>
  <c r="E37" s="1"/>
  <c r="Y33"/>
  <c r="C43"/>
  <c r="X45"/>
  <c r="C47"/>
  <c r="E47" s="1"/>
  <c r="N43"/>
  <c r="Q49"/>
  <c r="N49" s="1"/>
  <c r="M37"/>
  <c r="O37" s="1"/>
  <c r="Z46"/>
  <c r="Z43" i="5" l="1"/>
  <c r="Z49"/>
  <c r="E37" i="6"/>
  <c r="Y37"/>
  <c r="X49"/>
  <c r="Y49"/>
  <c r="E45"/>
  <c r="Y45"/>
  <c r="D49"/>
  <c r="Z49" s="1"/>
  <c r="E43"/>
  <c r="Z43"/>
  <c r="X49" i="5"/>
  <c r="E43"/>
  <c r="C49"/>
  <c r="E49" s="1"/>
  <c r="E44"/>
  <c r="Y44"/>
  <c r="E45"/>
  <c r="Y45"/>
  <c r="E37"/>
  <c r="Y37"/>
  <c r="R49"/>
  <c r="Y46"/>
  <c r="O49"/>
  <c r="E43" i="4"/>
  <c r="C49"/>
  <c r="E49" s="1"/>
  <c r="M49"/>
  <c r="O49" s="1"/>
  <c r="R49"/>
  <c r="X49"/>
  <c r="Y49"/>
  <c r="Y43"/>
  <c r="Y45"/>
  <c r="Y37"/>
  <c r="Y47"/>
  <c r="O43"/>
  <c r="E49" i="6" l="1"/>
  <c r="Y49" i="5"/>
</calcChain>
</file>

<file path=xl/sharedStrings.xml><?xml version="1.0" encoding="utf-8"?>
<sst xmlns="http://schemas.openxmlformats.org/spreadsheetml/2006/main" count="1048" uniqueCount="202">
  <si>
    <t xml:space="preserve">TOTAL </t>
  </si>
  <si>
    <t>%</t>
  </si>
  <si>
    <t>NON</t>
  </si>
  <si>
    <t xml:space="preserve">CHANGE IN </t>
  </si>
  <si>
    <t>ROOM NIGHTS</t>
  </si>
  <si>
    <t>AVERAGE</t>
  </si>
  <si>
    <t>APRIL</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</si>
  <si>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</si>
  <si>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</si>
  <si>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</si>
  <si>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</si>
  <si>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</si>
  <si>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</si>
  <si>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</si>
  <si>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</si>
  <si>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</si>
  <si>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</si>
  <si>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</si>
  <si>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</si>
  <si>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</si>
  <si>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</si>
  <si>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</si>
  <si>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</si>
  <si>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</si>
  <si>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</si>
  <si>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</si>
  <si>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FISCAL-2014-2015</t>
  </si>
  <si>
    <t>ROOMS NIGHT</t>
  </si>
  <si>
    <t>AS OF</t>
  </si>
  <si>
    <t>APRIL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</si>
  <si>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</si>
  <si>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</si>
  <si>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</si>
  <si>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</si>
  <si>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</si>
  <si>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</si>
  <si>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</si>
  <si>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APRIL)</t>
  </si>
  <si>
    <t>REGISTRATIONS AND OCCUPANCY RATE</t>
  </si>
  <si>
    <t>FOR THE MONTH OF APRIL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</si>
  <si>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</si>
  <si>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</si>
  <si>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</si>
  <si>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</si>
  <si>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</si>
  <si>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</si>
  <si>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</si>
  <si>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</si>
  <si>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</si>
  <si>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</si>
  <si>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</si>
  <si>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</si>
  <si>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</si>
  <si>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</si>
  <si>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</si>
  <si>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</si>
  <si>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</si>
  <si>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</si>
  <si>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</si>
  <si>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</si>
  <si>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</si>
  <si>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</si>
  <si>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</si>
  <si>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</si>
  <si>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</si>
  <si>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APRIL 2015</t>
  </si>
  <si>
    <t>BY REGION AS OF APRIL 2015</t>
  </si>
  <si>
    <t>1/ Metropolitan Region includes the following municipalities: Bayamón, Cataño, Guaynabo, San Juan and Carolina.</t>
  </si>
  <si>
    <t>2/ Includes Paradores.</t>
  </si>
  <si>
    <t>FISCAL YEAR 2014-2015</t>
  </si>
  <si>
    <t xml:space="preserve"> AS OF APRIL 2015</t>
  </si>
  <si>
    <t>14/13</t>
  </si>
  <si>
    <t>BY REGION - APRIL 2015</t>
  </si>
  <si>
    <t>Classification by</t>
  </si>
  <si>
    <t>Average Room Rate $</t>
  </si>
  <si>
    <t>CHANGE %</t>
  </si>
  <si>
    <t>Number of Rooms</t>
  </si>
  <si>
    <t>April 2015</t>
  </si>
  <si>
    <t>April 2014</t>
  </si>
  <si>
    <t>Metropolitan</t>
  </si>
  <si>
    <t>Grand Total</t>
  </si>
  <si>
    <t>BY AREA - APRIL 2015</t>
  </si>
  <si>
    <t>Area</t>
  </si>
  <si>
    <t>Metro</t>
  </si>
  <si>
    <t>Non Metro</t>
  </si>
  <si>
    <t>PARADORES - APRIL 2015</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</si>
  <si>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</si>
  <si>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</si>
  <si>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</si>
  <si>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</si>
  <si>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</si>
  <si>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</si>
  <si>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</si>
  <si>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</si>
  <si>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</si>
  <si>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</si>
  <si>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</si>
  <si>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</si>
  <si>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</si>
  <si>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</si>
  <si>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</si>
  <si>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</si>
  <si>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</si>
  <si>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</si>
  <si>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</si>
  <si>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</si>
  <si>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</si>
  <si>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</si>
  <si>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</si>
  <si>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</si>
  <si>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</si>
  <si>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</si>
  <si>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</si>
  <si>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</si>
  <si>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</si>
  <si>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</si>
  <si>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</si>
  <si>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</si>
  <si>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</si>
  <si>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</si>
  <si>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</si>
  <si>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</si>
  <si>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</si>
  <si>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</si>
  <si>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</si>
  <si>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</si>
  <si>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</si>
  <si>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</si>
  <si>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</si>
  <si>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</si>
  <si>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</si>
  <si>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</si>
  <si>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</si>
  <si>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</si>
  <si>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</si>
  <si>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</si>
  <si>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</si>
  <si>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</si>
  <si>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</si>
  <si>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</si>
  <si>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2015 Jul</t>
  </si>
  <si>
    <t>2015 Aug</t>
  </si>
  <si>
    <t>2015 Sep</t>
  </si>
  <si>
    <t>2015 Oct</t>
  </si>
  <si>
    <t>2015 Nov</t>
  </si>
  <si>
    <t>2015 Dec</t>
  </si>
  <si>
    <t>CALENDAR YEAR 2014 R</t>
  </si>
  <si>
    <t>PERCENTAGE CHANGE:  CALENDAR YEAR 2015 vs 2014</t>
  </si>
  <si>
    <t>ADR $</t>
  </si>
  <si>
    <t>Jul</t>
  </si>
  <si>
    <t>PRTC MONTHLY STATISTICS REPORT</t>
  </si>
  <si>
    <t>REGISTRATION AND OCCUPANCY SURVEY DATA FOR ENDORSED LODGINGS*</t>
  </si>
  <si>
    <t>Occupancy %</t>
  </si>
  <si>
    <t>ARR$</t>
  </si>
  <si>
    <t>FISCAL YEAR 2015 VS. 2014</t>
  </si>
  <si>
    <t>Rooms Occupied</t>
  </si>
  <si>
    <t>Rooms Available</t>
  </si>
  <si>
    <t>* Sample includes 106 endorsed hotels and paradors representing over 12,500 rooms and over 95% of endorsed universe.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</si>
  <si>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</si>
  <si>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</si>
  <si>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</si>
  <si>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</si>
  <si>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</si>
  <si>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</si>
  <si>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</si>
  <si>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</si>
  <si>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</si>
  <si>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</si>
  <si>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</si>
  <si>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</si>
  <si>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</si>
  <si>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</si>
  <si>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</si>
  <si>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</si>
  <si>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</si>
  <si>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</si>
  <si>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</si>
  <si>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</si>
  <si>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</si>
  <si>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</si>
  <si>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</si>
  <si>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</si>
  <si>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</si>
  <si>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</si>
  <si>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</si>
  <si>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</si>
  <si>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</si>
  <si>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</si>
  <si>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</si>
  <si>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</si>
  <si>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</si>
  <si>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</si>
  <si>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</si>
  <si>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</si>
  <si>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</si>
  <si>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</si>
  <si>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</si>
  <si>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</si>
  <si>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</si>
  <si>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</si>
  <si>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26 de junio de 2015</t>
  </si>
  <si>
    <r>
      <t xml:space="preserve">For the month of April 2015, the tourism occupancy percentage shows a 3.2 points advance closing at 73.3%.  Total registrations rose 4.3% from 234,696 in 2014 to 232,548 in 2015.  Non-residents exceeded last year by 6.1% while Residents ended with a slight drop of -0.2%.  Total room demand increased by 4.4% or 12,676 more rooms sold.  The Average Room Rate (ARR$) for the month fell -0.4% with an average selling rate of $161.58 in 2015 vs. $162.23 in 2014.  As for Paradores, the occupancy rate for April 2015 </t>
    </r>
    <r>
      <rPr>
        <sz val="9"/>
        <color theme="1"/>
        <rFont val="Arial Black"/>
        <family val="2"/>
      </rPr>
      <t>reveals a 0.3</t>
    </r>
    <r>
      <rPr>
        <sz val="9"/>
        <rFont val="Arial Black"/>
        <family val="2"/>
      </rPr>
      <t xml:space="preserve"> points increase when compared with last year 2014.  Total registrations for Paradores presents a -11.0% loss from 10,986 in 2014 to 9,783 in 2015.  However, this marked reductions was mainly caused by the removal of two (2) lodgings from the Paradores survey sample due to either a) loss of endorsements or b) closings.  Average Room Rate (ARR$) for Paradores surpassed 2014 by 1.6% for a total gain of $1.52.                                                                                                               Fiscal Year To Date 2015 finished off with a +0.7 percentage points on its occupancy rate closing at 70.1%.  Total registrations ended with a 4.1% climb from 2,018,625 in 2014 to 2,101,530 in 2015.  Non-residents and Residents registrations exceeded previous year by 5.6% and 1.0% respectively.  Room demand ended positive with a 2.7% rise, meanwhile, room supply remains over fiscal year 2014 by 1.7%.  The (ARR$) for fiscal period 2015 turned out 0.7% ahead of 2014, closing at $154.37 vs. $153.34 for a total gain of $1.03.</t>
    </r>
  </si>
</sst>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2">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60">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4"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0" fontId="13" fillId="17" borderId="0" xfId="4" applyFill="1" applyBorder="1" applyAlignment="1"/>
    <xf numFmtId="8" fontId="49" fillId="0" borderId="0" xfId="4" applyNumberFormat="1" applyFont="1"/>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56" fillId="17" borderId="0" xfId="4" applyFont="1" applyFill="1" applyBorder="1" applyAlignment="1"/>
    <xf numFmtId="0" fontId="58" fillId="17" borderId="0" xfId="4" applyFont="1" applyFill="1" applyBorder="1" applyAlignment="1">
      <alignment horizontal="center" vertical="center" wrapText="1"/>
    </xf>
    <xf numFmtId="0" fontId="13" fillId="17" borderId="0" xfId="4" applyFill="1" applyBorder="1" applyAlignment="1">
      <alignment horizontal="center"/>
    </xf>
    <xf numFmtId="4" fontId="49" fillId="0" borderId="0" xfId="4" applyNumberFormat="1" applyFont="1"/>
    <xf numFmtId="0" fontId="61" fillId="17" borderId="145" xfId="4" applyFont="1" applyFill="1" applyBorder="1"/>
    <xf numFmtId="0" fontId="61" fillId="17" borderId="0" xfId="4" applyFont="1" applyFill="1" applyBorder="1"/>
    <xf numFmtId="0" fontId="61" fillId="17" borderId="146" xfId="4" applyFont="1" applyFill="1" applyBorder="1"/>
    <xf numFmtId="0" fontId="13" fillId="17" borderId="145" xfId="4" applyFill="1" applyBorder="1"/>
    <xf numFmtId="0" fontId="13" fillId="17" borderId="145" xfId="4" applyFill="1" applyBorder="1" applyAlignment="1"/>
    <xf numFmtId="0" fontId="13" fillId="17" borderId="146" xfId="4" applyFill="1" applyBorder="1" applyAlignment="1"/>
    <xf numFmtId="0" fontId="49" fillId="0" borderId="0" xfId="4" applyFont="1" applyFill="1"/>
    <xf numFmtId="0" fontId="13" fillId="0" borderId="0" xfId="4" applyFill="1"/>
    <xf numFmtId="8" fontId="49" fillId="0" borderId="0" xfId="4" applyNumberFormat="1" applyFont="1" applyFill="1"/>
    <xf numFmtId="0" fontId="13" fillId="17" borderId="151" xfId="4" applyFill="1" applyBorder="1"/>
    <xf numFmtId="0" fontId="13" fillId="17" borderId="152" xfId="4" applyFill="1" applyBorder="1"/>
    <xf numFmtId="0" fontId="49" fillId="17" borderId="151" xfId="4" applyFont="1" applyFill="1" applyBorder="1"/>
    <xf numFmtId="0" fontId="49" fillId="17" borderId="0" xfId="4" applyFont="1" applyFill="1" applyBorder="1"/>
    <xf numFmtId="0" fontId="49" fillId="17" borderId="152" xfId="4" applyFont="1" applyFill="1" applyBorder="1"/>
    <xf numFmtId="0" fontId="49" fillId="17" borderId="145" xfId="4" applyFont="1" applyFill="1" applyBorder="1"/>
    <xf numFmtId="0" fontId="49" fillId="17" borderId="146" xfId="4" applyFont="1" applyFill="1" applyBorder="1"/>
    <xf numFmtId="0" fontId="49" fillId="17" borderId="156" xfId="4" applyFont="1" applyFill="1" applyBorder="1"/>
    <xf numFmtId="0" fontId="49" fillId="17" borderId="157" xfId="4" applyFont="1" applyFill="1" applyBorder="1"/>
    <xf numFmtId="0" fontId="62" fillId="17" borderId="157" xfId="4" applyFont="1" applyFill="1" applyBorder="1"/>
    <xf numFmtId="0" fontId="61" fillId="17" borderId="157" xfId="4" applyFont="1" applyFill="1" applyBorder="1"/>
    <xf numFmtId="0" fontId="49" fillId="17" borderId="158" xfId="4" applyFont="1" applyFill="1" applyBorder="1"/>
    <xf numFmtId="0" fontId="62" fillId="0" borderId="0" xfId="4" applyFont="1" applyFill="1"/>
    <xf numFmtId="0" fontId="61" fillId="0" borderId="0" xfId="4" applyFont="1" applyFill="1"/>
    <xf numFmtId="0" fontId="61" fillId="0" borderId="0" xfId="4" applyFont="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59"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61"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32" fillId="0" borderId="0" xfId="0" applyNumberFormat="1" applyFont="1"/>
    <xf numFmtId="0" fontId="13" fillId="17" borderId="0" xfId="4" applyFill="1" applyBorder="1" applyAlignment="1"/>
    <xf numFmtId="0" fontId="13" fillId="17" borderId="0" xfId="3" applyFill="1" applyBorder="1" applyAlignment="1"/>
    <xf numFmtId="0" fontId="13" fillId="17" borderId="146" xfId="3" applyFill="1" applyBorder="1" applyAlignment="1"/>
    <xf numFmtId="0" fontId="13" fillId="17" borderId="142" xfId="4" applyFill="1" applyBorder="1" applyAlignment="1"/>
    <xf numFmtId="0" fontId="13" fillId="17" borderId="14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5"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7"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56" fillId="17" borderId="0" xfId="4" applyFont="1" applyFill="1" applyBorder="1" applyAlignment="1"/>
    <xf numFmtId="0" fontId="59" fillId="17" borderId="147" xfId="4" applyFont="1" applyFill="1" applyBorder="1" applyAlignment="1">
      <alignment horizontal="center" vertical="center" wrapText="1"/>
    </xf>
    <xf numFmtId="0" fontId="13" fillId="0" borderId="148" xfId="3" applyBorder="1" applyAlignment="1">
      <alignment wrapText="1"/>
    </xf>
    <xf numFmtId="0" fontId="13" fillId="0" borderId="149"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50" xfId="3" applyBorder="1" applyAlignment="1">
      <alignment wrapText="1"/>
    </xf>
    <xf numFmtId="0" fontId="13" fillId="0" borderId="9" xfId="3" applyBorder="1" applyAlignment="1"/>
    <xf numFmtId="0" fontId="13" fillId="0" borderId="0" xfId="3" applyBorder="1" applyAlignment="1"/>
    <xf numFmtId="0" fontId="13" fillId="0" borderId="150" xfId="3" applyBorder="1" applyAlignment="1"/>
    <xf numFmtId="0" fontId="0" fillId="0" borderId="9" xfId="0" applyBorder="1" applyAlignment="1"/>
    <xf numFmtId="0" fontId="0" fillId="0" borderId="0" xfId="0" applyBorder="1" applyAlignment="1"/>
    <xf numFmtId="0" fontId="0" fillId="0" borderId="150" xfId="0" applyBorder="1" applyAlignment="1"/>
    <xf numFmtId="0" fontId="0" fillId="0" borderId="153" xfId="0" applyBorder="1" applyAlignment="1"/>
    <xf numFmtId="0" fontId="0" fillId="0" borderId="154" xfId="0" applyBorder="1" applyAlignment="1"/>
    <xf numFmtId="0" fontId="0" fillId="0" borderId="155" xfId="0" applyBorder="1" applyAlignment="1"/>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8" borderId="68" xfId="0" applyFont="1" applyFill="1" applyBorder="1" applyAlignment="1">
      <alignment horizontal="center"/>
    </xf>
    <xf numFmtId="0" fontId="10" fillId="8" borderId="69"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39" fillId="2" borderId="138" xfId="3" applyFont="1" applyFill="1" applyBorder="1" applyAlignment="1">
      <alignment horizontal="center"/>
    </xf>
    <xf numFmtId="0" fontId="64" fillId="25" borderId="138" xfId="4" applyFont="1" applyFill="1" applyBorder="1" applyAlignment="1">
      <alignment wrapText="1"/>
    </xf>
    <xf numFmtId="0" fontId="64" fillId="25" borderId="69" xfId="4" applyFont="1" applyFill="1" applyBorder="1" applyAlignment="1">
      <alignment wrapText="1"/>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60"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38" xfId="4" applyFont="1" applyFill="1" applyBorder="1" applyAlignment="1"/>
    <xf numFmtId="0" fontId="64" fillId="25" borderId="69" xfId="4" applyFont="1" applyFill="1" applyBorder="1" applyAlignment="1"/>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April 2015</a:t>
            </a:r>
          </a:p>
        </c:rich>
      </c:tx>
      <c:layout>
        <c:manualLayout>
          <c:xMode val="edge"/>
          <c:yMode val="edge"/>
          <c:x val="0.23518023854613318"/>
          <c:y val="4.5307594615189413E-2"/>
        </c:manualLayout>
      </c:layout>
    </c:title>
    <c:view3D>
      <c:depthPercent val="100"/>
      <c:rAngAx val="1"/>
    </c:view3D>
    <c:plotArea>
      <c:layout>
        <c:manualLayout>
          <c:layoutTarget val="inner"/>
          <c:xMode val="edge"/>
          <c:yMode val="edge"/>
          <c:x val="0.17011914520148724"/>
          <c:y val="0.20720740004587238"/>
          <c:w val="0.73575068100714569"/>
          <c:h val="0.63125609298839613"/>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0.73331347134949865</c:v>
                </c:pt>
                <c:pt idx="1">
                  <c:v>0.70112514814286631</c:v>
                </c:pt>
              </c:numCache>
            </c:numRef>
          </c:val>
        </c:ser>
        <c:shape val="box"/>
        <c:axId val="51824896"/>
        <c:axId val="51826688"/>
        <c:axId val="0"/>
      </c:bar3DChart>
      <c:dateAx>
        <c:axId val="51824896"/>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51826688"/>
        <c:crosses val="autoZero"/>
        <c:lblOffset val="100"/>
        <c:baseTimeUnit val="days"/>
      </c:dateAx>
      <c:valAx>
        <c:axId val="51826688"/>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51824896"/>
        <c:crosses val="autoZero"/>
        <c:crossBetween val="between"/>
      </c:valAx>
      <c:spPr>
        <a:noFill/>
        <a:ln w="25400">
          <a:noFill/>
        </a:ln>
      </c:spPr>
    </c:plotArea>
    <c:plotVisOnly val="1"/>
    <c:dispBlanksAs val="gap"/>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a:pPr>
            <a:r>
              <a:rPr lang="en-US" sz="1200" baseline="0"/>
              <a:t>Average Room Rate (ARR$)</a:t>
            </a:r>
          </a:p>
          <a:p>
            <a:pPr>
              <a:defRPr/>
            </a:pPr>
            <a:r>
              <a:rPr lang="en-US" sz="1200" baseline="0"/>
              <a:t>April 2015</a:t>
            </a:r>
          </a:p>
        </c:rich>
      </c:tx>
      <c:layout>
        <c:manualLayout>
          <c:xMode val="edge"/>
          <c:yMode val="edge"/>
          <c:x val="0.22546408971605841"/>
          <c:y val="1.2789764965409728E-2"/>
        </c:manualLayout>
      </c:layout>
    </c:title>
    <c:view3D>
      <c:rotX val="20"/>
      <c:rotY val="40"/>
      <c:rAngAx val="1"/>
    </c:view3D>
    <c:plotArea>
      <c:layout>
        <c:manualLayout>
          <c:layoutTarget val="inner"/>
          <c:xMode val="edge"/>
          <c:yMode val="edge"/>
          <c:x val="0.17005655556587621"/>
          <c:y val="0.22527227837978467"/>
          <c:w val="0.66819393731661414"/>
          <c:h val="0.59437450018828886"/>
        </c:manualLayout>
      </c:layout>
      <c:bar3DChart>
        <c:barDir val="bar"/>
        <c:grouping val="clustered"/>
        <c:ser>
          <c:idx val="0"/>
          <c:order val="0"/>
          <c:tx>
            <c:strRef>
              <c:f>'SUMMARY DASHBOARD'!$D$11</c:f>
              <c:strCache>
                <c:ptCount val="1"/>
                <c:pt idx="0">
                  <c:v>ARR$</c:v>
                </c:pt>
              </c:strCache>
            </c:strRef>
          </c:tx>
          <c:dLbls>
            <c:dLbl>
              <c:idx val="0"/>
              <c:layout>
                <c:manualLayout>
                  <c:x val="5.4336468129572886E-2"/>
                  <c:y val="-2.0151138830239609E-2"/>
                </c:manualLayout>
              </c:layout>
              <c:showVal val="1"/>
            </c:dLbl>
            <c:dLbl>
              <c:idx val="1"/>
              <c:layout>
                <c:manualLayout>
                  <c:x val="5.0156739811913612E-2"/>
                  <c:y val="0"/>
                </c:manualLayout>
              </c:layout>
              <c:showVal val="1"/>
            </c:dLbl>
            <c:txPr>
              <a:bodyPr/>
              <a:lstStyle/>
              <a:p>
                <a:pPr>
                  <a:defRPr b="1"/>
                </a:pPr>
                <a:endParaRPr lang="en-US"/>
              </a:p>
            </c:txPr>
            <c:showVal val="1"/>
          </c:dLbls>
          <c:cat>
            <c:numRef>
              <c:f>'SUMMARY DASHBOARD'!$E$10:$F$10</c:f>
              <c:numCache>
                <c:formatCode>0</c:formatCode>
                <c:ptCount val="2"/>
                <c:pt idx="0">
                  <c:v>2015</c:v>
                </c:pt>
                <c:pt idx="1">
                  <c:v>2014</c:v>
                </c:pt>
              </c:numCache>
            </c:numRef>
          </c:cat>
          <c:val>
            <c:numRef>
              <c:f>'SUMMARY DASHBOARD'!$E$11:$F$11</c:f>
              <c:numCache>
                <c:formatCode>"$"#,##0.00_);[Red]\("$"#,##0.00\)</c:formatCode>
                <c:ptCount val="2"/>
                <c:pt idx="0">
                  <c:v>161.58179245283006</c:v>
                </c:pt>
                <c:pt idx="1">
                  <c:v>162.2294545454545</c:v>
                </c:pt>
              </c:numCache>
            </c:numRef>
          </c:val>
        </c:ser>
        <c:shape val="box"/>
        <c:axId val="52052352"/>
        <c:axId val="52053888"/>
        <c:axId val="0"/>
      </c:bar3DChart>
      <c:catAx>
        <c:axId val="52052352"/>
        <c:scaling>
          <c:orientation val="minMax"/>
        </c:scaling>
        <c:axPos val="l"/>
        <c:numFmt formatCode="0" sourceLinked="1"/>
        <c:tickLblPos val="nextTo"/>
        <c:txPr>
          <a:bodyPr/>
          <a:lstStyle/>
          <a:p>
            <a:pPr>
              <a:defRPr b="1" i="0" baseline="0"/>
            </a:pPr>
            <a:endParaRPr lang="en-US"/>
          </a:p>
        </c:txPr>
        <c:crossAx val="52053888"/>
        <c:crosses val="autoZero"/>
        <c:auto val="1"/>
        <c:lblAlgn val="ctr"/>
        <c:lblOffset val="100"/>
      </c:catAx>
      <c:valAx>
        <c:axId val="52053888"/>
        <c:scaling>
          <c:orientation val="minMax"/>
          <c:max val="200"/>
          <c:min val="125"/>
        </c:scaling>
        <c:axPos val="b"/>
        <c:majorGridlines>
          <c:spPr>
            <a:ln>
              <a:solidFill>
                <a:srgbClr val="4F81BD"/>
              </a:solidFill>
            </a:ln>
          </c:spPr>
        </c:majorGridlines>
        <c:numFmt formatCode="&quot;$&quot;#,##0.00_);[Red]\(&quot;$&quot;#,##0.00\)" sourceLinked="1"/>
        <c:tickLblPos val="nextTo"/>
        <c:txPr>
          <a:bodyPr/>
          <a:lstStyle/>
          <a:p>
            <a:pPr>
              <a:defRPr b="1" i="0" baseline="0"/>
            </a:pPr>
            <a:endParaRPr lang="en-US"/>
          </a:p>
        </c:txPr>
        <c:crossAx val="52052352"/>
        <c:crosses val="autoZero"/>
        <c:crossBetween val="between"/>
        <c:majorUnit val="20"/>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68"/>
          <c:h val="0.1412176359781124"/>
        </c:manualLayout>
      </c:layout>
      <c:txPr>
        <a:bodyPr/>
        <a:lstStyle/>
        <a:p>
          <a:pPr>
            <a:defRPr sz="900" baseline="0"/>
          </a:pPr>
          <a:endParaRPr lang="en-US"/>
        </a:p>
      </c:txPr>
    </c:legend>
    <c:plotVisOnly val="1"/>
    <c:dispBlanksAs val="gap"/>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DASHBOARD'!$E$53</c:f>
              <c:strCache>
                <c:ptCount val="1"/>
                <c:pt idx="0">
                  <c:v>2015</c:v>
                </c:pt>
              </c:strCache>
            </c:strRef>
          </c:tx>
          <c:spPr>
            <a:solidFill>
              <a:schemeClr val="accent5">
                <a:lumMod val="75000"/>
              </a:schemeClr>
            </a:solidFill>
          </c:spPr>
          <c:dLbls>
            <c:dLbl>
              <c:idx val="0"/>
              <c:layout>
                <c:manualLayout>
                  <c:x val="1.1256852387122505E-2"/>
                  <c:y val="1.1704853095256259E-2"/>
                </c:manualLayout>
              </c:layout>
              <c:showVal val="1"/>
            </c:dLbl>
            <c:dLbl>
              <c:idx val="1"/>
              <c:layout>
                <c:manualLayout>
                  <c:x val="-1.2658227848101266E-2"/>
                  <c:y val="-6.2353873452077524E-3"/>
                </c:manualLayout>
              </c:layout>
              <c:showVal val="1"/>
            </c:dLbl>
            <c:dLbl>
              <c:idx val="2"/>
              <c:layout>
                <c:manualLayout>
                  <c:x val="3.7037775341373556E-3"/>
                  <c:y val="3.2114699704727406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220218</c:v>
                </c:pt>
                <c:pt idx="1">
                  <c:v>159988</c:v>
                </c:pt>
                <c:pt idx="2">
                  <c:v>60230</c:v>
                </c:pt>
              </c:numCache>
            </c:numRef>
          </c:val>
        </c:ser>
        <c:ser>
          <c:idx val="1"/>
          <c:order val="1"/>
          <c:tx>
            <c:strRef>
              <c:f>'SUMMARY DASHBOARD'!$F$53</c:f>
              <c:strCache>
                <c:ptCount val="1"/>
                <c:pt idx="0">
                  <c:v>2014</c:v>
                </c:pt>
              </c:strCache>
            </c:strRef>
          </c:tx>
          <c:spPr>
            <a:solidFill>
              <a:schemeClr val="accent5">
                <a:lumMod val="40000"/>
                <a:lumOff val="60000"/>
              </a:schemeClr>
            </a:solidFill>
          </c:spPr>
          <c:dLbls>
            <c:dLbl>
              <c:idx val="0"/>
              <c:layout>
                <c:manualLayout>
                  <c:x val="8.5443370211634936E-2"/>
                  <c:y val="0"/>
                </c:manualLayout>
              </c:layout>
              <c:showVal val="1"/>
            </c:dLbl>
            <c:dLbl>
              <c:idx val="1"/>
              <c:layout>
                <c:manualLayout>
                  <c:x val="5.6784943021362826E-2"/>
                  <c:y val="-1.2470774690415642E-2"/>
                </c:manualLayout>
              </c:layout>
              <c:showVal val="1"/>
            </c:dLbl>
            <c:dLbl>
              <c:idx val="2"/>
              <c:layout>
                <c:manualLayout>
                  <c:x val="5.9156450380411396E-2"/>
                  <c:y val="7.8457865965684756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211179</c:v>
                </c:pt>
                <c:pt idx="1">
                  <c:v>150815</c:v>
                </c:pt>
                <c:pt idx="2">
                  <c:v>60364</c:v>
                </c:pt>
              </c:numCache>
            </c:numRef>
          </c:val>
        </c:ser>
        <c:shape val="box"/>
        <c:axId val="52080640"/>
        <c:axId val="52082176"/>
        <c:axId val="0"/>
      </c:bar3DChart>
      <c:catAx>
        <c:axId val="52080640"/>
        <c:scaling>
          <c:orientation val="minMax"/>
        </c:scaling>
        <c:axPos val="b"/>
        <c:numFmt formatCode="General" sourceLinked="1"/>
        <c:tickLblPos val="nextTo"/>
        <c:txPr>
          <a:bodyPr rot="-480000" anchor="b" anchorCtr="1"/>
          <a:lstStyle/>
          <a:p>
            <a:pPr>
              <a:defRPr sz="800" b="1"/>
            </a:pPr>
            <a:endParaRPr lang="en-US"/>
          </a:p>
        </c:txPr>
        <c:crossAx val="52082176"/>
        <c:crosses val="autoZero"/>
        <c:auto val="1"/>
        <c:lblAlgn val="ctr"/>
        <c:lblOffset val="100"/>
        <c:tickLblSkip val="1"/>
      </c:catAx>
      <c:valAx>
        <c:axId val="52082176"/>
        <c:scaling>
          <c:orientation val="minMax"/>
          <c:max val="300000"/>
        </c:scaling>
        <c:axPos val="l"/>
        <c:majorGridlines>
          <c:spPr>
            <a:ln>
              <a:solidFill>
                <a:srgbClr val="FC2E4B"/>
              </a:solidFill>
            </a:ln>
          </c:spPr>
        </c:majorGridlines>
        <c:numFmt formatCode="#,##0_);\(#,##0\)" sourceLinked="1"/>
        <c:tickLblPos val="nextTo"/>
        <c:spPr>
          <a:noFill/>
          <a:ln cap="rnd">
            <a:solidFill>
              <a:srgbClr val="FC2E4B"/>
            </a:solidFill>
          </a:ln>
        </c:spPr>
        <c:txPr>
          <a:bodyPr/>
          <a:lstStyle/>
          <a:p>
            <a:pPr>
              <a:defRPr sz="800" b="1"/>
            </a:pPr>
            <a:endParaRPr lang="en-US"/>
          </a:p>
        </c:txPr>
        <c:crossAx val="52080640"/>
        <c:crosses val="autoZero"/>
        <c:crossBetween val="between"/>
        <c:majorUnit val="50000"/>
      </c:valAx>
    </c:plotArea>
    <c:legend>
      <c:legendPos val="r"/>
      <c:layout>
        <c:manualLayout>
          <c:xMode val="edge"/>
          <c:yMode val="edge"/>
          <c:x val="0.86473769892687535"/>
          <c:y val="0.38002378284748112"/>
          <c:w val="0.13042483254261991"/>
          <c:h val="0.19523143719184957"/>
        </c:manualLayout>
      </c:layout>
      <c:txPr>
        <a:bodyPr/>
        <a:lstStyle/>
        <a:p>
          <a:pPr>
            <a:defRPr sz="800" b="1"/>
          </a:pPr>
          <a:endParaRPr lang="en-US"/>
        </a:p>
      </c:txPr>
    </c:legend>
    <c:plotVisOnly val="1"/>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81" l="0.70000000000000062" r="0.70000000000000062" t="0.750000000000008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0.15380937778352191"/>
          <c:y val="0.20830468030009144"/>
          <c:w val="0.65825121822943999"/>
          <c:h val="0.64890979353802092"/>
        </c:manualLayout>
      </c:layout>
      <c:barChart>
        <c:barDir val="col"/>
        <c:grouping val="clustered"/>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dLbls>
            <c:txPr>
              <a:bodyPr/>
              <a:lstStyle/>
              <a:p>
                <a:pPr>
                  <a:defRPr sz="800" b="1">
                    <a:solidFill>
                      <a:schemeClr val="bg1"/>
                    </a:solidFill>
                  </a:defRPr>
                </a:pPr>
                <a:endParaRPr lang="en-US"/>
              </a:p>
            </c:txPr>
            <c:showVal val="1"/>
          </c:dLbls>
          <c:cat>
            <c:numRef>
              <c:f>'SUMMARY DASHBOARD'!$E$14:$F$14</c:f>
              <c:numCache>
                <c:formatCode>0</c:formatCode>
                <c:ptCount val="2"/>
                <c:pt idx="0">
                  <c:v>2015</c:v>
                </c:pt>
                <c:pt idx="1">
                  <c:v>2014</c:v>
                </c:pt>
              </c:numCache>
            </c:numRef>
          </c:cat>
          <c:val>
            <c:numRef>
              <c:f>'SUMMARY DASHBOARD'!$E$16:$F$16</c:f>
              <c:numCache>
                <c:formatCode>"$"#,##0.00_);[Red]\("$"#,##0.00\)</c:formatCode>
                <c:ptCount val="2"/>
                <c:pt idx="0">
                  <c:v>154.37</c:v>
                </c:pt>
                <c:pt idx="1">
                  <c:v>153.34</c:v>
                </c:pt>
              </c:numCache>
            </c:numRef>
          </c:val>
        </c:ser>
        <c:axId val="52105600"/>
        <c:axId val="52681344"/>
      </c:barChart>
      <c:lineChart>
        <c:grouping val="standard"/>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198046048690638"/>
                  <c:y val="-4.4387653337202945E-2"/>
                </c:manualLayout>
              </c:layout>
              <c:showVal val="1"/>
            </c:dLbl>
            <c:dLbl>
              <c:idx val="1"/>
              <c:layout>
                <c:manualLayout>
                  <c:x val="-4.8865394576100674E-2"/>
                  <c:y val="-5.0645621387837292E-2"/>
                </c:manualLayout>
              </c:layout>
              <c:showVal val="1"/>
            </c:dLbl>
            <c:txPr>
              <a:bodyPr/>
              <a:lstStyle/>
              <a:p>
                <a:pPr>
                  <a:defRPr sz="800" b="1">
                    <a:solidFill>
                      <a:schemeClr val="bg1"/>
                    </a:solidFill>
                  </a:defRPr>
                </a:pPr>
                <a:endParaRPr lang="en-US"/>
              </a:p>
            </c:txPr>
            <c:showVal val="1"/>
          </c:dLbls>
          <c:cat>
            <c:numRef>
              <c:f>'SUMMARY DASHBOARD'!$E$14:$F$14</c:f>
              <c:numCache>
                <c:formatCode>0</c:formatCode>
                <c:ptCount val="2"/>
                <c:pt idx="0">
                  <c:v>2015</c:v>
                </c:pt>
                <c:pt idx="1">
                  <c:v>2014</c:v>
                </c:pt>
              </c:numCache>
            </c:numRef>
          </c:cat>
          <c:val>
            <c:numRef>
              <c:f>'SUMMARY DASHBOARD'!$E$15:$F$15</c:f>
              <c:numCache>
                <c:formatCode>0.0%</c:formatCode>
                <c:ptCount val="2"/>
                <c:pt idx="0">
                  <c:v>0.70099999999999996</c:v>
                </c:pt>
                <c:pt idx="1">
                  <c:v>0.69399999999999995</c:v>
                </c:pt>
              </c:numCache>
            </c:numRef>
          </c:val>
          <c:smooth val="1"/>
        </c:ser>
        <c:marker val="1"/>
        <c:axId val="52657536"/>
        <c:axId val="52679808"/>
      </c:lineChart>
      <c:catAx>
        <c:axId val="52657536"/>
        <c:scaling>
          <c:orientation val="minMax"/>
        </c:scaling>
        <c:axPos val="b"/>
        <c:numFmt formatCode="0" sourceLinked="1"/>
        <c:tickLblPos val="none"/>
        <c:txPr>
          <a:bodyPr anchor="t" anchorCtr="0"/>
          <a:lstStyle/>
          <a:p>
            <a:pPr>
              <a:defRPr sz="900" b="1">
                <a:solidFill>
                  <a:schemeClr val="bg1"/>
                </a:solidFill>
              </a:defRPr>
            </a:pPr>
            <a:endParaRPr lang="en-US"/>
          </a:p>
        </c:txPr>
        <c:crossAx val="52679808"/>
        <c:crosses val="autoZero"/>
        <c:auto val="1"/>
        <c:lblAlgn val="ctr"/>
        <c:lblOffset val="100"/>
      </c:catAx>
      <c:valAx>
        <c:axId val="52679808"/>
        <c:scaling>
          <c:orientation val="minMax"/>
          <c:max val="0.75000000000000133"/>
          <c:min val="0.5"/>
        </c:scaling>
        <c:axPos val="l"/>
        <c:majorGridlines>
          <c:spPr>
            <a:ln>
              <a:solidFill>
                <a:schemeClr val="tx2">
                  <a:lumMod val="60000"/>
                  <a:lumOff val="40000"/>
                </a:schemeClr>
              </a:solidFill>
            </a:ln>
          </c:spPr>
        </c:majorGridlines>
        <c:numFmt formatCode="0.0%" sourceLinked="1"/>
        <c:tickLblPos val="nextTo"/>
        <c:spPr>
          <a:ln cap="rnd">
            <a:solidFill>
              <a:srgbClr val="1F497D">
                <a:lumMod val="60000"/>
                <a:lumOff val="40000"/>
              </a:srgbClr>
            </a:solidFill>
          </a:ln>
        </c:spPr>
        <c:txPr>
          <a:bodyPr/>
          <a:lstStyle/>
          <a:p>
            <a:pPr>
              <a:defRPr sz="800" b="1">
                <a:solidFill>
                  <a:schemeClr val="bg1"/>
                </a:solidFill>
              </a:defRPr>
            </a:pPr>
            <a:endParaRPr lang="en-US"/>
          </a:p>
        </c:txPr>
        <c:crossAx val="52657536"/>
        <c:crosses val="autoZero"/>
        <c:crossBetween val="between"/>
        <c:majorUnit val="0.05"/>
      </c:valAx>
      <c:valAx>
        <c:axId val="52681344"/>
        <c:scaling>
          <c:orientation val="minMax"/>
          <c:max val="190"/>
          <c:min val="100"/>
        </c:scaling>
        <c:axPos val="r"/>
        <c:numFmt formatCode="&quot;$&quot;#,##0.00_);[Red]\(&quot;$&quot;#,##0.00\)" sourceLinked="1"/>
        <c:tickLblPos val="nextTo"/>
        <c:spPr>
          <a:ln>
            <a:solidFill>
              <a:srgbClr val="4F81BD"/>
            </a:solidFill>
          </a:ln>
        </c:spPr>
        <c:txPr>
          <a:bodyPr/>
          <a:lstStyle/>
          <a:p>
            <a:pPr>
              <a:defRPr sz="800" b="1">
                <a:solidFill>
                  <a:schemeClr val="bg1"/>
                </a:solidFill>
              </a:defRPr>
            </a:pPr>
            <a:endParaRPr lang="en-US"/>
          </a:p>
        </c:txPr>
        <c:crossAx val="52105600"/>
        <c:crosses val="max"/>
        <c:crossBetween val="between"/>
        <c:majorUnit val="20"/>
      </c:valAx>
      <c:catAx>
        <c:axId val="52105600"/>
        <c:scaling>
          <c:orientation val="minMax"/>
        </c:scaling>
        <c:delete val="1"/>
        <c:axPos val="b"/>
        <c:numFmt formatCode="0" sourceLinked="1"/>
        <c:tickLblPos val="none"/>
        <c:crossAx val="52681344"/>
        <c:crosses val="autoZero"/>
        <c:auto val="1"/>
        <c:lblAlgn val="ctr"/>
        <c:lblOffset val="10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n-US"/>
        </a:p>
      </c:txPr>
    </c:legend>
    <c:plotVisOnly val="1"/>
    <c:dispBlanksAs val="gap"/>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611" l="0.70000000000000062" r="0.70000000000000062" t="0.750000000000006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287107</xdr:colOff>
      <xdr:row>29</xdr:row>
      <xdr:rowOff>133749</xdr:rowOff>
    </xdr:from>
    <xdr:ext cx="248851" cy="444737"/>
    <xdr:sp macro="" textlink="">
      <xdr:nvSpPr>
        <xdr:cNvPr id="7" name="TextBox 6"/>
        <xdr:cNvSpPr txBox="1"/>
      </xdr:nvSpPr>
      <xdr:spPr>
        <a:xfrm rot="5400000">
          <a:off x="6294689" y="8651792"/>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2015</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92D050"/>
              </a:solidFill>
            </a:rPr>
            <a:t>3.2</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17085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0.70708</cdr:x>
      <cdr:y>0.51349</cdr:y>
    </cdr:from>
    <cdr:to>
      <cdr:x>0.79507</cdr:x>
      <cdr:y>0.53753</cdr:y>
    </cdr:to>
    <cdr:sp macro="" textlink="">
      <cdr:nvSpPr>
        <cdr:cNvPr id="3" name="Straight Arrow Connector 2"/>
        <cdr:cNvSpPr/>
      </cdr:nvSpPr>
      <cdr:spPr>
        <a:xfrm xmlns:a="http://schemas.openxmlformats.org/drawingml/2006/main">
          <a:off x="2141712" y="976570"/>
          <a:ext cx="266527" cy="45719"/>
        </a:xfrm>
        <a:prstGeom xmlns:a="http://schemas.openxmlformats.org/drawingml/2006/main" prst="straightConnector1">
          <a:avLst/>
        </a:prstGeom>
        <a:ln xmlns:a="http://schemas.openxmlformats.org/drawingml/2006/main" w="22225" cap="rnd">
          <a:solidFill>
            <a:srgbClr val="FF000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0.58026</cdr:x>
      <cdr:y>0.44743</cdr:y>
    </cdr:from>
    <cdr:to>
      <cdr:x>0.71122</cdr:x>
      <cdr:y>0.56427</cdr:y>
    </cdr:to>
    <cdr:sp macro="" textlink="">
      <cdr:nvSpPr>
        <cdr:cNvPr id="4" name="TextBox 3"/>
        <cdr:cNvSpPr txBox="1"/>
      </cdr:nvSpPr>
      <cdr:spPr>
        <a:xfrm xmlns:a="http://schemas.openxmlformats.org/drawingml/2006/main">
          <a:off x="1757573" y="850941"/>
          <a:ext cx="396671" cy="22220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FF0000"/>
              </a:solidFill>
            </a:rPr>
            <a:t>0.4%</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April 2015</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 </a:t>
          </a:r>
          <a:r>
            <a:rPr lang="en-US" sz="1100" b="1">
              <a:solidFill>
                <a:schemeClr val="bg1"/>
              </a:solidFill>
            </a:rPr>
            <a:t>Year 2015 vs. 2014</a:t>
          </a:r>
        </a:p>
      </cdr:txBody>
    </cdr:sp>
  </cdr:relSizeAnchor>
  <cdr:relSizeAnchor xmlns:cdr="http://schemas.openxmlformats.org/drawingml/2006/chartDrawing">
    <cdr:from>
      <cdr:x>0.60957</cdr:x>
      <cdr:y>0.58572</cdr:y>
    </cdr:from>
    <cdr:to>
      <cdr:x>0.69133</cdr:x>
      <cdr:y>0.78215</cdr:y>
    </cdr:to>
    <cdr:sp macro="" textlink="">
      <cdr:nvSpPr>
        <cdr:cNvPr id="3" name="TextBox 2"/>
        <cdr:cNvSpPr txBox="1"/>
      </cdr:nvSpPr>
      <cdr:spPr>
        <a:xfrm xmlns:a="http://schemas.openxmlformats.org/drawingml/2006/main" rot="5400000">
          <a:off x="1755411" y="1286254"/>
          <a:ext cx="404758" cy="24608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45"/>
  <sheetViews>
    <sheetView tabSelected="1" zoomScale="120" zoomScaleNormal="120" workbookViewId="0">
      <selection activeCell="D3" sqref="D3:G3"/>
    </sheetView>
  </sheetViews>
  <sheetFormatPr defaultRowHeight="12.75"/>
  <cols>
    <col min="1" max="1" width="1.85546875" style="861" customWidth="1"/>
    <col min="2" max="2" width="2.7109375" style="861" customWidth="1"/>
    <col min="3" max="11" width="12.42578125" style="861" customWidth="1"/>
    <col min="12" max="12" width="15.28515625" style="861" customWidth="1"/>
    <col min="13" max="18" width="12.42578125" style="861" customWidth="1"/>
    <col min="19" max="256" width="9.140625" style="861"/>
    <col min="257" max="257" width="1.85546875" style="861" customWidth="1"/>
    <col min="258" max="258" width="2.7109375" style="861" customWidth="1"/>
    <col min="259" max="274" width="12.42578125" style="861" customWidth="1"/>
    <col min="275" max="512" width="9.140625" style="861"/>
    <col min="513" max="513" width="1.85546875" style="861" customWidth="1"/>
    <col min="514" max="514" width="2.7109375" style="861" customWidth="1"/>
    <col min="515" max="530" width="12.42578125" style="861" customWidth="1"/>
    <col min="531" max="768" width="9.140625" style="861"/>
    <col min="769" max="769" width="1.85546875" style="861" customWidth="1"/>
    <col min="770" max="770" width="2.7109375" style="861" customWidth="1"/>
    <col min="771" max="786" width="12.42578125" style="861" customWidth="1"/>
    <col min="787" max="1024" width="9.140625" style="861"/>
    <col min="1025" max="1025" width="1.85546875" style="861" customWidth="1"/>
    <col min="1026" max="1026" width="2.7109375" style="861" customWidth="1"/>
    <col min="1027" max="1042" width="12.42578125" style="861" customWidth="1"/>
    <col min="1043" max="1280" width="9.140625" style="861"/>
    <col min="1281" max="1281" width="1.85546875" style="861" customWidth="1"/>
    <col min="1282" max="1282" width="2.7109375" style="861" customWidth="1"/>
    <col min="1283" max="1298" width="12.42578125" style="861" customWidth="1"/>
    <col min="1299" max="1536" width="9.140625" style="861"/>
    <col min="1537" max="1537" width="1.85546875" style="861" customWidth="1"/>
    <col min="1538" max="1538" width="2.7109375" style="861" customWidth="1"/>
    <col min="1539" max="1554" width="12.42578125" style="861" customWidth="1"/>
    <col min="1555" max="1792" width="9.140625" style="861"/>
    <col min="1793" max="1793" width="1.85546875" style="861" customWidth="1"/>
    <col min="1794" max="1794" width="2.7109375" style="861" customWidth="1"/>
    <col min="1795" max="1810" width="12.42578125" style="861" customWidth="1"/>
    <col min="1811" max="2048" width="9.140625" style="861"/>
    <col min="2049" max="2049" width="1.85546875" style="861" customWidth="1"/>
    <col min="2050" max="2050" width="2.7109375" style="861" customWidth="1"/>
    <col min="2051" max="2066" width="12.42578125" style="861" customWidth="1"/>
    <col min="2067" max="2304" width="9.140625" style="861"/>
    <col min="2305" max="2305" width="1.85546875" style="861" customWidth="1"/>
    <col min="2306" max="2306" width="2.7109375" style="861" customWidth="1"/>
    <col min="2307" max="2322" width="12.42578125" style="861" customWidth="1"/>
    <col min="2323" max="2560" width="9.140625" style="861"/>
    <col min="2561" max="2561" width="1.85546875" style="861" customWidth="1"/>
    <col min="2562" max="2562" width="2.7109375" style="861" customWidth="1"/>
    <col min="2563" max="2578" width="12.42578125" style="861" customWidth="1"/>
    <col min="2579" max="2816" width="9.140625" style="861"/>
    <col min="2817" max="2817" width="1.85546875" style="861" customWidth="1"/>
    <col min="2818" max="2818" width="2.7109375" style="861" customWidth="1"/>
    <col min="2819" max="2834" width="12.42578125" style="861" customWidth="1"/>
    <col min="2835" max="3072" width="9.140625" style="861"/>
    <col min="3073" max="3073" width="1.85546875" style="861" customWidth="1"/>
    <col min="3074" max="3074" width="2.7109375" style="861" customWidth="1"/>
    <col min="3075" max="3090" width="12.42578125" style="861" customWidth="1"/>
    <col min="3091" max="3328" width="9.140625" style="861"/>
    <col min="3329" max="3329" width="1.85546875" style="861" customWidth="1"/>
    <col min="3330" max="3330" width="2.7109375" style="861" customWidth="1"/>
    <col min="3331" max="3346" width="12.42578125" style="861" customWidth="1"/>
    <col min="3347" max="3584" width="9.140625" style="861"/>
    <col min="3585" max="3585" width="1.85546875" style="861" customWidth="1"/>
    <col min="3586" max="3586" width="2.7109375" style="861" customWidth="1"/>
    <col min="3587" max="3602" width="12.42578125" style="861" customWidth="1"/>
    <col min="3603" max="3840" width="9.140625" style="861"/>
    <col min="3841" max="3841" width="1.85546875" style="861" customWidth="1"/>
    <col min="3842" max="3842" width="2.7109375" style="861" customWidth="1"/>
    <col min="3843" max="3858" width="12.42578125" style="861" customWidth="1"/>
    <col min="3859" max="4096" width="9.140625" style="861"/>
    <col min="4097" max="4097" width="1.85546875" style="861" customWidth="1"/>
    <col min="4098" max="4098" width="2.7109375" style="861" customWidth="1"/>
    <col min="4099" max="4114" width="12.42578125" style="861" customWidth="1"/>
    <col min="4115" max="4352" width="9.140625" style="861"/>
    <col min="4353" max="4353" width="1.85546875" style="861" customWidth="1"/>
    <col min="4354" max="4354" width="2.7109375" style="861" customWidth="1"/>
    <col min="4355" max="4370" width="12.42578125" style="861" customWidth="1"/>
    <col min="4371" max="4608" width="9.140625" style="861"/>
    <col min="4609" max="4609" width="1.85546875" style="861" customWidth="1"/>
    <col min="4610" max="4610" width="2.7109375" style="861" customWidth="1"/>
    <col min="4611" max="4626" width="12.42578125" style="861" customWidth="1"/>
    <col min="4627" max="4864" width="9.140625" style="861"/>
    <col min="4865" max="4865" width="1.85546875" style="861" customWidth="1"/>
    <col min="4866" max="4866" width="2.7109375" style="861" customWidth="1"/>
    <col min="4867" max="4882" width="12.42578125" style="861" customWidth="1"/>
    <col min="4883" max="5120" width="9.140625" style="861"/>
    <col min="5121" max="5121" width="1.85546875" style="861" customWidth="1"/>
    <col min="5122" max="5122" width="2.7109375" style="861" customWidth="1"/>
    <col min="5123" max="5138" width="12.42578125" style="861" customWidth="1"/>
    <col min="5139" max="5376" width="9.140625" style="861"/>
    <col min="5377" max="5377" width="1.85546875" style="861" customWidth="1"/>
    <col min="5378" max="5378" width="2.7109375" style="861" customWidth="1"/>
    <col min="5379" max="5394" width="12.42578125" style="861" customWidth="1"/>
    <col min="5395" max="5632" width="9.140625" style="861"/>
    <col min="5633" max="5633" width="1.85546875" style="861" customWidth="1"/>
    <col min="5634" max="5634" width="2.7109375" style="861" customWidth="1"/>
    <col min="5635" max="5650" width="12.42578125" style="861" customWidth="1"/>
    <col min="5651" max="5888" width="9.140625" style="861"/>
    <col min="5889" max="5889" width="1.85546875" style="861" customWidth="1"/>
    <col min="5890" max="5890" width="2.7109375" style="861" customWidth="1"/>
    <col min="5891" max="5906" width="12.42578125" style="861" customWidth="1"/>
    <col min="5907" max="6144" width="9.140625" style="861"/>
    <col min="6145" max="6145" width="1.85546875" style="861" customWidth="1"/>
    <col min="6146" max="6146" width="2.7109375" style="861" customWidth="1"/>
    <col min="6147" max="6162" width="12.42578125" style="861" customWidth="1"/>
    <col min="6163" max="6400" width="9.140625" style="861"/>
    <col min="6401" max="6401" width="1.85546875" style="861" customWidth="1"/>
    <col min="6402" max="6402" width="2.7109375" style="861" customWidth="1"/>
    <col min="6403" max="6418" width="12.42578125" style="861" customWidth="1"/>
    <col min="6419" max="6656" width="9.140625" style="861"/>
    <col min="6657" max="6657" width="1.85546875" style="861" customWidth="1"/>
    <col min="6658" max="6658" width="2.7109375" style="861" customWidth="1"/>
    <col min="6659" max="6674" width="12.42578125" style="861" customWidth="1"/>
    <col min="6675" max="6912" width="9.140625" style="861"/>
    <col min="6913" max="6913" width="1.85546875" style="861" customWidth="1"/>
    <col min="6914" max="6914" width="2.7109375" style="861" customWidth="1"/>
    <col min="6915" max="6930" width="12.42578125" style="861" customWidth="1"/>
    <col min="6931" max="7168" width="9.140625" style="861"/>
    <col min="7169" max="7169" width="1.85546875" style="861" customWidth="1"/>
    <col min="7170" max="7170" width="2.7109375" style="861" customWidth="1"/>
    <col min="7171" max="7186" width="12.42578125" style="861" customWidth="1"/>
    <col min="7187" max="7424" width="9.140625" style="861"/>
    <col min="7425" max="7425" width="1.85546875" style="861" customWidth="1"/>
    <col min="7426" max="7426" width="2.7109375" style="861" customWidth="1"/>
    <col min="7427" max="7442" width="12.42578125" style="861" customWidth="1"/>
    <col min="7443" max="7680" width="9.140625" style="861"/>
    <col min="7681" max="7681" width="1.85546875" style="861" customWidth="1"/>
    <col min="7682" max="7682" width="2.7109375" style="861" customWidth="1"/>
    <col min="7683" max="7698" width="12.42578125" style="861" customWidth="1"/>
    <col min="7699" max="7936" width="9.140625" style="861"/>
    <col min="7937" max="7937" width="1.85546875" style="861" customWidth="1"/>
    <col min="7938" max="7938" width="2.7109375" style="861" customWidth="1"/>
    <col min="7939" max="7954" width="12.42578125" style="861" customWidth="1"/>
    <col min="7955" max="8192" width="9.140625" style="861"/>
    <col min="8193" max="8193" width="1.85546875" style="861" customWidth="1"/>
    <col min="8194" max="8194" width="2.7109375" style="861" customWidth="1"/>
    <col min="8195" max="8210" width="12.42578125" style="861" customWidth="1"/>
    <col min="8211" max="8448" width="9.140625" style="861"/>
    <col min="8449" max="8449" width="1.85546875" style="861" customWidth="1"/>
    <col min="8450" max="8450" width="2.7109375" style="861" customWidth="1"/>
    <col min="8451" max="8466" width="12.42578125" style="861" customWidth="1"/>
    <col min="8467" max="8704" width="9.140625" style="861"/>
    <col min="8705" max="8705" width="1.85546875" style="861" customWidth="1"/>
    <col min="8706" max="8706" width="2.7109375" style="861" customWidth="1"/>
    <col min="8707" max="8722" width="12.42578125" style="861" customWidth="1"/>
    <col min="8723" max="8960" width="9.140625" style="861"/>
    <col min="8961" max="8961" width="1.85546875" style="861" customWidth="1"/>
    <col min="8962" max="8962" width="2.7109375" style="861" customWidth="1"/>
    <col min="8963" max="8978" width="12.42578125" style="861" customWidth="1"/>
    <col min="8979" max="9216" width="9.140625" style="861"/>
    <col min="9217" max="9217" width="1.85546875" style="861" customWidth="1"/>
    <col min="9218" max="9218" width="2.7109375" style="861" customWidth="1"/>
    <col min="9219" max="9234" width="12.42578125" style="861" customWidth="1"/>
    <col min="9235" max="9472" width="9.140625" style="861"/>
    <col min="9473" max="9473" width="1.85546875" style="861" customWidth="1"/>
    <col min="9474" max="9474" width="2.7109375" style="861" customWidth="1"/>
    <col min="9475" max="9490" width="12.42578125" style="861" customWidth="1"/>
    <col min="9491" max="9728" width="9.140625" style="861"/>
    <col min="9729" max="9729" width="1.85546875" style="861" customWidth="1"/>
    <col min="9730" max="9730" width="2.7109375" style="861" customWidth="1"/>
    <col min="9731" max="9746" width="12.42578125" style="861" customWidth="1"/>
    <col min="9747" max="9984" width="9.140625" style="861"/>
    <col min="9985" max="9985" width="1.85546875" style="861" customWidth="1"/>
    <col min="9986" max="9986" width="2.7109375" style="861" customWidth="1"/>
    <col min="9987" max="10002" width="12.42578125" style="861" customWidth="1"/>
    <col min="10003" max="10240" width="9.140625" style="861"/>
    <col min="10241" max="10241" width="1.85546875" style="861" customWidth="1"/>
    <col min="10242" max="10242" width="2.7109375" style="861" customWidth="1"/>
    <col min="10243" max="10258" width="12.42578125" style="861" customWidth="1"/>
    <col min="10259" max="10496" width="9.140625" style="861"/>
    <col min="10497" max="10497" width="1.85546875" style="861" customWidth="1"/>
    <col min="10498" max="10498" width="2.7109375" style="861" customWidth="1"/>
    <col min="10499" max="10514" width="12.42578125" style="861" customWidth="1"/>
    <col min="10515" max="10752" width="9.140625" style="861"/>
    <col min="10753" max="10753" width="1.85546875" style="861" customWidth="1"/>
    <col min="10754" max="10754" width="2.7109375" style="861" customWidth="1"/>
    <col min="10755" max="10770" width="12.42578125" style="861" customWidth="1"/>
    <col min="10771" max="11008" width="9.140625" style="861"/>
    <col min="11009" max="11009" width="1.85546875" style="861" customWidth="1"/>
    <col min="11010" max="11010" width="2.7109375" style="861" customWidth="1"/>
    <col min="11011" max="11026" width="12.42578125" style="861" customWidth="1"/>
    <col min="11027" max="11264" width="9.140625" style="861"/>
    <col min="11265" max="11265" width="1.85546875" style="861" customWidth="1"/>
    <col min="11266" max="11266" width="2.7109375" style="861" customWidth="1"/>
    <col min="11267" max="11282" width="12.42578125" style="861" customWidth="1"/>
    <col min="11283" max="11520" width="9.140625" style="861"/>
    <col min="11521" max="11521" width="1.85546875" style="861" customWidth="1"/>
    <col min="11522" max="11522" width="2.7109375" style="861" customWidth="1"/>
    <col min="11523" max="11538" width="12.42578125" style="861" customWidth="1"/>
    <col min="11539" max="11776" width="9.140625" style="861"/>
    <col min="11777" max="11777" width="1.85546875" style="861" customWidth="1"/>
    <col min="11778" max="11778" width="2.7109375" style="861" customWidth="1"/>
    <col min="11779" max="11794" width="12.42578125" style="861" customWidth="1"/>
    <col min="11795" max="12032" width="9.140625" style="861"/>
    <col min="12033" max="12033" width="1.85546875" style="861" customWidth="1"/>
    <col min="12034" max="12034" width="2.7109375" style="861" customWidth="1"/>
    <col min="12035" max="12050" width="12.42578125" style="861" customWidth="1"/>
    <col min="12051" max="12288" width="9.140625" style="861"/>
    <col min="12289" max="12289" width="1.85546875" style="861" customWidth="1"/>
    <col min="12290" max="12290" width="2.7109375" style="861" customWidth="1"/>
    <col min="12291" max="12306" width="12.42578125" style="861" customWidth="1"/>
    <col min="12307" max="12544" width="9.140625" style="861"/>
    <col min="12545" max="12545" width="1.85546875" style="861" customWidth="1"/>
    <col min="12546" max="12546" width="2.7109375" style="861" customWidth="1"/>
    <col min="12547" max="12562" width="12.42578125" style="861" customWidth="1"/>
    <col min="12563" max="12800" width="9.140625" style="861"/>
    <col min="12801" max="12801" width="1.85546875" style="861" customWidth="1"/>
    <col min="12802" max="12802" width="2.7109375" style="861" customWidth="1"/>
    <col min="12803" max="12818" width="12.42578125" style="861" customWidth="1"/>
    <col min="12819" max="13056" width="9.140625" style="861"/>
    <col min="13057" max="13057" width="1.85546875" style="861" customWidth="1"/>
    <col min="13058" max="13058" width="2.7109375" style="861" customWidth="1"/>
    <col min="13059" max="13074" width="12.42578125" style="861" customWidth="1"/>
    <col min="13075" max="13312" width="9.140625" style="861"/>
    <col min="13313" max="13313" width="1.85546875" style="861" customWidth="1"/>
    <col min="13314" max="13314" width="2.7109375" style="861" customWidth="1"/>
    <col min="13315" max="13330" width="12.42578125" style="861" customWidth="1"/>
    <col min="13331" max="13568" width="9.140625" style="861"/>
    <col min="13569" max="13569" width="1.85546875" style="861" customWidth="1"/>
    <col min="13570" max="13570" width="2.7109375" style="861" customWidth="1"/>
    <col min="13571" max="13586" width="12.42578125" style="861" customWidth="1"/>
    <col min="13587" max="13824" width="9.140625" style="861"/>
    <col min="13825" max="13825" width="1.85546875" style="861" customWidth="1"/>
    <col min="13826" max="13826" width="2.7109375" style="861" customWidth="1"/>
    <col min="13827" max="13842" width="12.42578125" style="861" customWidth="1"/>
    <col min="13843" max="14080" width="9.140625" style="861"/>
    <col min="14081" max="14081" width="1.85546875" style="861" customWidth="1"/>
    <col min="14082" max="14082" width="2.7109375" style="861" customWidth="1"/>
    <col min="14083" max="14098" width="12.42578125" style="861" customWidth="1"/>
    <col min="14099" max="14336" width="9.140625" style="861"/>
    <col min="14337" max="14337" width="1.85546875" style="861" customWidth="1"/>
    <col min="14338" max="14338" width="2.7109375" style="861" customWidth="1"/>
    <col min="14339" max="14354" width="12.42578125" style="861" customWidth="1"/>
    <col min="14355" max="14592" width="9.140625" style="861"/>
    <col min="14593" max="14593" width="1.85546875" style="861" customWidth="1"/>
    <col min="14594" max="14594" width="2.7109375" style="861" customWidth="1"/>
    <col min="14595" max="14610" width="12.42578125" style="861" customWidth="1"/>
    <col min="14611" max="14848" width="9.140625" style="861"/>
    <col min="14849" max="14849" width="1.85546875" style="861" customWidth="1"/>
    <col min="14850" max="14850" width="2.7109375" style="861" customWidth="1"/>
    <col min="14851" max="14866" width="12.42578125" style="861" customWidth="1"/>
    <col min="14867" max="15104" width="9.140625" style="861"/>
    <col min="15105" max="15105" width="1.85546875" style="861" customWidth="1"/>
    <col min="15106" max="15106" width="2.7109375" style="861" customWidth="1"/>
    <col min="15107" max="15122" width="12.42578125" style="861" customWidth="1"/>
    <col min="15123" max="15360" width="9.140625" style="861"/>
    <col min="15361" max="15361" width="1.85546875" style="861" customWidth="1"/>
    <col min="15362" max="15362" width="2.7109375" style="861" customWidth="1"/>
    <col min="15363" max="15378" width="12.42578125" style="861" customWidth="1"/>
    <col min="15379" max="15616" width="9.140625" style="861"/>
    <col min="15617" max="15617" width="1.85546875" style="861" customWidth="1"/>
    <col min="15618" max="15618" width="2.7109375" style="861" customWidth="1"/>
    <col min="15619" max="15634" width="12.42578125" style="861" customWidth="1"/>
    <col min="15635" max="15872" width="9.140625" style="861"/>
    <col min="15873" max="15873" width="1.85546875" style="861" customWidth="1"/>
    <col min="15874" max="15874" width="2.7109375" style="861" customWidth="1"/>
    <col min="15875" max="15890" width="12.42578125" style="861" customWidth="1"/>
    <col min="15891" max="16128" width="9.140625" style="861"/>
    <col min="16129" max="16129" width="1.85546875" style="861" customWidth="1"/>
    <col min="16130" max="16130" width="2.7109375" style="861" customWidth="1"/>
    <col min="16131" max="16146" width="12.42578125" style="861" customWidth="1"/>
    <col min="16147" max="16384" width="9.140625" style="861"/>
  </cols>
  <sheetData>
    <row r="1" spans="1:29" ht="74.25" customHeight="1">
      <c r="A1" s="972"/>
      <c r="B1" s="858"/>
      <c r="C1" s="858"/>
      <c r="D1" s="858"/>
      <c r="E1" s="858"/>
      <c r="F1" s="858"/>
      <c r="G1" s="859"/>
      <c r="H1" s="858"/>
      <c r="I1" s="858"/>
      <c r="J1" s="858"/>
      <c r="K1" s="858"/>
      <c r="L1" s="860"/>
    </row>
    <row r="2" spans="1:29" ht="28.5">
      <c r="A2" s="973"/>
      <c r="B2" s="862"/>
      <c r="C2" s="974" t="s">
        <v>150</v>
      </c>
      <c r="D2" s="974"/>
      <c r="E2" s="974"/>
      <c r="F2" s="974"/>
      <c r="G2" s="974"/>
      <c r="H2" s="974"/>
      <c r="I2" s="863"/>
      <c r="J2" s="863"/>
      <c r="K2" s="864"/>
      <c r="L2" s="865"/>
      <c r="M2" s="866"/>
      <c r="N2" s="866"/>
      <c r="O2" s="866"/>
      <c r="P2" s="866"/>
      <c r="Q2" s="866"/>
      <c r="R2" s="866"/>
      <c r="S2" s="866"/>
      <c r="T2" s="866"/>
      <c r="U2" s="866"/>
      <c r="V2" s="866"/>
      <c r="W2" s="866"/>
      <c r="X2" s="866"/>
      <c r="Y2" s="866"/>
      <c r="Z2" s="866"/>
      <c r="AA2" s="866"/>
      <c r="AB2" s="866"/>
      <c r="AC2" s="866"/>
    </row>
    <row r="3" spans="1:29" ht="18.75">
      <c r="A3" s="973"/>
      <c r="B3" s="864"/>
      <c r="C3" s="864"/>
      <c r="D3" s="975" t="s">
        <v>29</v>
      </c>
      <c r="E3" s="975"/>
      <c r="F3" s="975"/>
      <c r="G3" s="975"/>
      <c r="H3" s="864"/>
      <c r="I3" s="864"/>
      <c r="J3" s="864"/>
      <c r="K3" s="864"/>
      <c r="L3" s="865"/>
      <c r="M3" s="866"/>
      <c r="N3" s="866"/>
      <c r="O3" s="866"/>
      <c r="P3" s="866"/>
      <c r="Q3" s="866"/>
      <c r="R3" s="866"/>
      <c r="S3" s="866"/>
      <c r="T3" s="866"/>
      <c r="U3" s="866"/>
      <c r="V3" s="866"/>
      <c r="W3" s="866"/>
      <c r="X3" s="866"/>
      <c r="Y3" s="866"/>
      <c r="Z3" s="866"/>
      <c r="AA3" s="866"/>
      <c r="AB3" s="866"/>
      <c r="AC3" s="866"/>
    </row>
    <row r="4" spans="1:29">
      <c r="A4" s="973"/>
      <c r="B4" s="864"/>
      <c r="C4" s="864"/>
      <c r="D4" s="864"/>
      <c r="E4" s="864"/>
      <c r="F4" s="864"/>
      <c r="G4" s="864"/>
      <c r="H4" s="864"/>
      <c r="I4" s="864"/>
      <c r="J4" s="864"/>
      <c r="K4" s="864"/>
      <c r="L4" s="865"/>
      <c r="M4" s="866"/>
      <c r="N4" s="866"/>
      <c r="O4" s="866"/>
      <c r="P4" s="866"/>
      <c r="Q4" s="866"/>
      <c r="R4" s="866"/>
      <c r="S4" s="866"/>
      <c r="T4" s="866"/>
      <c r="U4" s="866"/>
      <c r="V4" s="866"/>
      <c r="W4" s="866"/>
      <c r="X4" s="866"/>
      <c r="Y4" s="866"/>
      <c r="Z4" s="866"/>
      <c r="AA4" s="866"/>
      <c r="AB4" s="866"/>
      <c r="AC4" s="866"/>
    </row>
    <row r="5" spans="1:29" ht="15.75">
      <c r="A5" s="973"/>
      <c r="B5" s="867"/>
      <c r="C5" s="976" t="s">
        <v>151</v>
      </c>
      <c r="D5" s="976"/>
      <c r="E5" s="976"/>
      <c r="F5" s="976"/>
      <c r="G5" s="976"/>
      <c r="H5" s="976"/>
      <c r="I5" s="864"/>
      <c r="J5" s="864"/>
      <c r="K5" s="864"/>
      <c r="L5" s="865"/>
      <c r="M5" s="866"/>
      <c r="N5" s="866"/>
      <c r="O5" s="866"/>
      <c r="P5" s="866"/>
      <c r="Q5" s="866"/>
      <c r="R5" s="866"/>
      <c r="S5" s="866"/>
      <c r="T5" s="866"/>
      <c r="U5" s="866"/>
      <c r="V5" s="866"/>
      <c r="W5" s="866"/>
      <c r="X5" s="866"/>
      <c r="Y5" s="866"/>
      <c r="Z5" s="866"/>
      <c r="AA5" s="866"/>
      <c r="AB5" s="866"/>
      <c r="AC5" s="866"/>
    </row>
    <row r="6" spans="1:29" ht="13.5" thickBot="1">
      <c r="A6" s="973"/>
      <c r="B6" s="864"/>
      <c r="C6" s="864"/>
      <c r="D6" s="864"/>
      <c r="E6" s="864"/>
      <c r="F6" s="864"/>
      <c r="G6" s="864"/>
      <c r="H6" s="864"/>
      <c r="I6" s="864"/>
      <c r="J6" s="864"/>
      <c r="K6" s="864"/>
      <c r="L6" s="865"/>
      <c r="M6" s="866"/>
      <c r="N6" s="866"/>
      <c r="O6" s="866"/>
      <c r="P6" s="866"/>
      <c r="Q6" s="866"/>
      <c r="R6" s="866"/>
      <c r="S6" s="866"/>
      <c r="T6" s="866"/>
      <c r="U6" s="866"/>
      <c r="V6" s="866"/>
      <c r="W6" s="866"/>
      <c r="X6" s="866"/>
      <c r="Y6" s="866"/>
      <c r="Z6" s="866"/>
      <c r="AA6" s="866"/>
      <c r="AB6" s="866"/>
      <c r="AC6" s="866"/>
    </row>
    <row r="7" spans="1:29" ht="25.5" customHeight="1" thickBot="1">
      <c r="A7" s="973"/>
      <c r="B7" s="868"/>
      <c r="C7" s="869"/>
      <c r="D7" s="868"/>
      <c r="E7" s="870">
        <v>2015</v>
      </c>
      <c r="F7" s="871">
        <v>2014</v>
      </c>
      <c r="G7" s="872" t="s">
        <v>8</v>
      </c>
      <c r="H7" s="864"/>
      <c r="I7" s="864"/>
      <c r="J7" s="864"/>
      <c r="K7" s="868"/>
      <c r="L7" s="873"/>
      <c r="M7" s="874"/>
      <c r="N7" s="875"/>
      <c r="O7" s="866"/>
      <c r="P7" s="866"/>
      <c r="Q7" s="866"/>
      <c r="R7" s="866"/>
      <c r="S7" s="866"/>
      <c r="T7" s="866"/>
      <c r="U7" s="866"/>
      <c r="V7" s="866"/>
      <c r="W7" s="866"/>
      <c r="X7" s="866"/>
      <c r="Y7" s="866"/>
      <c r="Z7" s="866"/>
      <c r="AA7" s="866"/>
      <c r="AB7" s="866"/>
      <c r="AC7" s="866"/>
    </row>
    <row r="8" spans="1:29" ht="25.5" customHeight="1" thickBot="1">
      <c r="A8" s="973"/>
      <c r="B8" s="876"/>
      <c r="C8" s="877"/>
      <c r="D8" s="878" t="s">
        <v>152</v>
      </c>
      <c r="E8" s="879">
        <f>'REG+OCC BY CLASS APRIL 2015'!K6</f>
        <v>0.73331347134949865</v>
      </c>
      <c r="F8" s="880">
        <f>'REG+OCC BY CLASS APRIL 2015'!L6</f>
        <v>0.70112514814286631</v>
      </c>
      <c r="G8" s="881">
        <f>'REG+OCC BY CLASS APRIL 2015'!M6</f>
        <v>3.2</v>
      </c>
      <c r="H8" s="864"/>
      <c r="I8" s="864"/>
      <c r="J8" s="864"/>
      <c r="K8" s="876"/>
      <c r="L8" s="882"/>
      <c r="M8" s="883"/>
      <c r="N8" s="884"/>
      <c r="O8" s="866"/>
      <c r="P8" s="866"/>
      <c r="Q8" s="866"/>
      <c r="R8" s="866"/>
      <c r="S8" s="866"/>
      <c r="T8" s="866"/>
      <c r="U8" s="866"/>
      <c r="V8" s="866"/>
      <c r="W8" s="866"/>
      <c r="X8" s="866"/>
      <c r="Y8" s="866"/>
      <c r="Z8" s="866"/>
      <c r="AA8" s="866"/>
      <c r="AB8" s="866"/>
      <c r="AC8" s="866"/>
    </row>
    <row r="9" spans="1:29" ht="17.25" customHeight="1" thickBot="1">
      <c r="A9" s="973"/>
      <c r="B9" s="876"/>
      <c r="C9" s="877"/>
      <c r="D9" s="885"/>
      <c r="E9" s="886"/>
      <c r="F9" s="886"/>
      <c r="G9" s="887"/>
      <c r="H9" s="864"/>
      <c r="I9" s="864"/>
      <c r="J9" s="864"/>
      <c r="K9" s="876"/>
      <c r="L9" s="882"/>
      <c r="M9" s="883"/>
      <c r="N9" s="884"/>
      <c r="O9" s="866"/>
      <c r="P9" s="866"/>
      <c r="Q9" s="866"/>
      <c r="R9" s="866"/>
      <c r="S9" s="866"/>
      <c r="T9" s="866"/>
      <c r="U9" s="866"/>
      <c r="V9" s="866"/>
      <c r="W9" s="866"/>
      <c r="X9" s="866"/>
      <c r="Y9" s="866"/>
      <c r="Z9" s="866"/>
      <c r="AA9" s="866"/>
      <c r="AB9" s="866"/>
      <c r="AC9" s="866"/>
    </row>
    <row r="10" spans="1:29" ht="25.5" customHeight="1" thickBot="1">
      <c r="A10" s="973"/>
      <c r="B10" s="876"/>
      <c r="C10" s="877"/>
      <c r="D10" s="888"/>
      <c r="E10" s="870">
        <v>2015</v>
      </c>
      <c r="F10" s="871">
        <v>2014</v>
      </c>
      <c r="G10" s="872" t="s">
        <v>8</v>
      </c>
      <c r="H10" s="864"/>
      <c r="I10" s="864"/>
      <c r="J10" s="864"/>
      <c r="K10" s="876"/>
      <c r="L10" s="882"/>
      <c r="M10" s="883"/>
      <c r="N10" s="884"/>
      <c r="O10" s="866"/>
      <c r="P10" s="866"/>
      <c r="Q10" s="866"/>
      <c r="R10" s="866"/>
      <c r="S10" s="866"/>
      <c r="T10" s="866"/>
      <c r="U10" s="866"/>
      <c r="V10" s="866"/>
      <c r="W10" s="866"/>
      <c r="X10" s="866"/>
      <c r="Y10" s="866"/>
      <c r="Z10" s="866"/>
      <c r="AA10" s="866"/>
      <c r="AB10" s="866"/>
      <c r="AC10" s="866"/>
    </row>
    <row r="11" spans="1:29" ht="25.5" customHeight="1" thickBot="1">
      <c r="A11" s="973"/>
      <c r="B11" s="876"/>
      <c r="C11" s="889"/>
      <c r="D11" s="890" t="s">
        <v>153</v>
      </c>
      <c r="E11" s="891">
        <f>'ARR$ APRIL 2015'!C21</f>
        <v>161.58179245283006</v>
      </c>
      <c r="F11" s="892">
        <f>'ARR$ APRIL 2015'!D21</f>
        <v>162.2294545454545</v>
      </c>
      <c r="G11" s="893">
        <f>'ARR$ APRIL 2015'!E21</f>
        <v>-3.9922595711062905E-3</v>
      </c>
      <c r="H11" s="864"/>
      <c r="I11" s="864"/>
      <c r="J11" s="864"/>
      <c r="K11" s="876"/>
      <c r="L11" s="894"/>
      <c r="M11" s="895"/>
      <c r="N11" s="884"/>
      <c r="O11" s="866"/>
      <c r="P11" s="866"/>
      <c r="Q11" s="866"/>
      <c r="R11" s="866"/>
      <c r="S11" s="866"/>
      <c r="T11" s="866"/>
      <c r="U11" s="866"/>
      <c r="V11" s="866"/>
      <c r="W11" s="866"/>
      <c r="X11" s="866"/>
      <c r="Y11" s="866"/>
      <c r="Z11" s="866"/>
      <c r="AA11" s="866"/>
      <c r="AB11" s="866"/>
      <c r="AC11" s="866"/>
    </row>
    <row r="12" spans="1:29" ht="21" customHeight="1">
      <c r="A12" s="973"/>
      <c r="B12" s="876"/>
      <c r="C12" s="889"/>
      <c r="D12" s="876"/>
      <c r="E12" s="896"/>
      <c r="F12" s="896"/>
      <c r="G12" s="897"/>
      <c r="H12" s="864"/>
      <c r="I12" s="864"/>
      <c r="J12" s="864"/>
      <c r="K12" s="876"/>
      <c r="L12" s="894"/>
      <c r="M12" s="895"/>
      <c r="N12" s="884"/>
      <c r="O12" s="866"/>
      <c r="P12" s="866"/>
      <c r="Q12" s="866"/>
      <c r="R12" s="866"/>
      <c r="S12" s="866"/>
      <c r="T12" s="866"/>
      <c r="U12" s="866"/>
      <c r="V12" s="866"/>
      <c r="W12" s="866"/>
      <c r="X12" s="866"/>
      <c r="Y12" s="866"/>
      <c r="Z12" s="866"/>
      <c r="AA12" s="866"/>
      <c r="AB12" s="866"/>
      <c r="AC12" s="866"/>
    </row>
    <row r="13" spans="1:29" ht="25.5" customHeight="1" thickBot="1">
      <c r="A13" s="973"/>
      <c r="B13" s="876"/>
      <c r="C13" s="889"/>
      <c r="D13" s="876"/>
      <c r="E13" s="977" t="s">
        <v>154</v>
      </c>
      <c r="F13" s="978"/>
      <c r="G13" s="978"/>
      <c r="H13" s="864"/>
      <c r="I13" s="864"/>
      <c r="J13" s="864"/>
      <c r="K13" s="876"/>
      <c r="L13" s="894"/>
      <c r="M13" s="895"/>
      <c r="N13" s="884"/>
      <c r="O13" s="866"/>
      <c r="P13" s="866"/>
      <c r="Q13" s="866"/>
      <c r="R13" s="866"/>
      <c r="S13" s="866"/>
      <c r="T13" s="866"/>
      <c r="U13" s="866"/>
      <c r="V13" s="866"/>
      <c r="W13" s="866"/>
      <c r="X13" s="866"/>
      <c r="Y13" s="866"/>
      <c r="Z13" s="866"/>
      <c r="AA13" s="866"/>
      <c r="AB13" s="866"/>
      <c r="AC13" s="866"/>
    </row>
    <row r="14" spans="1:29" ht="25.5" customHeight="1" thickBot="1">
      <c r="A14" s="973"/>
      <c r="B14" s="876"/>
      <c r="C14" s="889"/>
      <c r="D14" s="888"/>
      <c r="E14" s="870">
        <v>2015</v>
      </c>
      <c r="F14" s="871">
        <v>2014</v>
      </c>
      <c r="G14" s="872" t="s">
        <v>8</v>
      </c>
      <c r="H14" s="864"/>
      <c r="I14" s="864"/>
      <c r="J14" s="864"/>
      <c r="K14" s="876"/>
      <c r="L14" s="894"/>
      <c r="M14" s="895"/>
      <c r="N14" s="884"/>
      <c r="O14" s="866"/>
      <c r="P14" s="866"/>
      <c r="Q14" s="866"/>
      <c r="R14" s="866"/>
      <c r="S14" s="866"/>
      <c r="T14" s="866"/>
      <c r="U14" s="866"/>
      <c r="V14" s="866"/>
      <c r="W14" s="866"/>
      <c r="X14" s="866"/>
      <c r="Y14" s="866"/>
      <c r="Z14" s="866"/>
      <c r="AA14" s="866"/>
      <c r="AB14" s="866"/>
      <c r="AC14" s="866"/>
    </row>
    <row r="15" spans="1:29" ht="25.5" customHeight="1" thickBot="1">
      <c r="A15" s="973"/>
      <c r="B15" s="876"/>
      <c r="C15" s="889"/>
      <c r="D15" s="878" t="s">
        <v>152</v>
      </c>
      <c r="E15" s="898">
        <f>'REG+OCC BY CLASS FY 2014-2015'!K6</f>
        <v>0.70099999999999996</v>
      </c>
      <c r="F15" s="899">
        <f>'REG+OCC BY CLASS FY 2014-2015'!L6</f>
        <v>0.69399999999999995</v>
      </c>
      <c r="G15" s="900">
        <f>'REG+OCC BY CLASS FY 2014-2015'!M6</f>
        <v>0.70000000000000007</v>
      </c>
      <c r="H15" s="864"/>
      <c r="I15" s="864"/>
      <c r="J15" s="864"/>
      <c r="K15" s="876"/>
      <c r="L15" s="894"/>
      <c r="M15" s="895"/>
      <c r="N15" s="884"/>
      <c r="O15" s="866"/>
      <c r="P15" s="866"/>
      <c r="Q15" s="866"/>
      <c r="R15" s="866"/>
      <c r="S15" s="866"/>
      <c r="T15" s="866"/>
      <c r="U15" s="866"/>
      <c r="V15" s="866"/>
      <c r="W15" s="866"/>
      <c r="X15" s="866"/>
      <c r="Y15" s="866"/>
      <c r="Z15" s="866"/>
      <c r="AA15" s="866"/>
      <c r="AB15" s="866"/>
      <c r="AC15" s="866"/>
    </row>
    <row r="16" spans="1:29" ht="25.5" customHeight="1" thickBot="1">
      <c r="A16" s="973"/>
      <c r="B16" s="876"/>
      <c r="C16" s="889"/>
      <c r="D16" s="890" t="s">
        <v>153</v>
      </c>
      <c r="E16" s="901">
        <f>'ARR$ BY REGION FY 14-15'!O21</f>
        <v>154.37</v>
      </c>
      <c r="F16" s="901">
        <f>'ARR$ BY REGION FY 14-15'!O45</f>
        <v>153.34</v>
      </c>
      <c r="G16" s="902">
        <f>'ARR$ BY REGION FY 14-15'!O69</f>
        <v>6.7170992565540703E-3</v>
      </c>
      <c r="H16" s="864"/>
      <c r="I16" s="864"/>
      <c r="J16" s="864"/>
      <c r="K16" s="876"/>
      <c r="L16" s="894"/>
      <c r="M16" s="895"/>
      <c r="N16" s="884"/>
      <c r="O16" s="866"/>
      <c r="P16" s="866"/>
      <c r="Q16" s="866"/>
      <c r="R16" s="866"/>
      <c r="S16" s="866"/>
      <c r="T16" s="866"/>
      <c r="U16" s="866"/>
      <c r="V16" s="866"/>
      <c r="W16" s="866"/>
      <c r="X16" s="866"/>
      <c r="Y16" s="866"/>
      <c r="Z16" s="866"/>
      <c r="AA16" s="866"/>
      <c r="AB16" s="866"/>
      <c r="AC16" s="866"/>
    </row>
    <row r="17" spans="1:32" ht="21" customHeight="1">
      <c r="A17" s="973"/>
      <c r="B17" s="903"/>
      <c r="C17" s="903"/>
      <c r="D17" s="903"/>
      <c r="E17" s="903"/>
      <c r="F17" s="903"/>
      <c r="G17" s="903"/>
      <c r="H17" s="903"/>
      <c r="I17" s="864"/>
      <c r="J17" s="864"/>
      <c r="K17" s="864"/>
      <c r="L17" s="865"/>
      <c r="M17" s="866"/>
      <c r="N17" s="904"/>
      <c r="O17" s="866"/>
      <c r="P17" s="866"/>
      <c r="Q17" s="866"/>
      <c r="R17" s="866"/>
      <c r="S17" s="866"/>
      <c r="T17" s="866"/>
      <c r="U17" s="866"/>
      <c r="V17" s="866"/>
      <c r="W17" s="866"/>
      <c r="X17" s="866"/>
      <c r="Y17" s="866"/>
      <c r="Z17" s="866"/>
      <c r="AA17" s="866"/>
      <c r="AB17" s="866"/>
      <c r="AC17" s="866"/>
    </row>
    <row r="18" spans="1:32" ht="27" customHeight="1" thickBot="1">
      <c r="A18" s="973"/>
      <c r="B18" s="903"/>
      <c r="C18" s="903"/>
      <c r="D18" s="903"/>
      <c r="E18" s="979" t="s">
        <v>154</v>
      </c>
      <c r="F18" s="980"/>
      <c r="G18" s="980"/>
      <c r="H18" s="903"/>
      <c r="I18" s="864"/>
      <c r="J18" s="864"/>
      <c r="K18" s="864"/>
      <c r="L18" s="865"/>
      <c r="M18" s="866"/>
      <c r="N18" s="866"/>
      <c r="O18" s="866"/>
      <c r="P18" s="866"/>
      <c r="Q18" s="866"/>
      <c r="R18" s="866"/>
      <c r="S18" s="866"/>
      <c r="T18" s="866"/>
      <c r="U18" s="866"/>
      <c r="V18" s="866"/>
      <c r="W18" s="866"/>
      <c r="X18" s="866"/>
      <c r="Y18" s="866"/>
      <c r="Z18" s="866"/>
      <c r="AA18" s="866"/>
      <c r="AB18" s="866"/>
      <c r="AC18" s="866"/>
      <c r="AD18" s="866"/>
      <c r="AE18" s="866"/>
      <c r="AF18" s="866"/>
    </row>
    <row r="19" spans="1:32" ht="25.5" customHeight="1" thickBot="1">
      <c r="A19" s="973"/>
      <c r="B19" s="903"/>
      <c r="C19" s="903"/>
      <c r="D19" s="888"/>
      <c r="E19" s="870">
        <v>2015</v>
      </c>
      <c r="F19" s="871">
        <v>2014</v>
      </c>
      <c r="G19" s="872" t="s">
        <v>8</v>
      </c>
      <c r="H19" s="903"/>
      <c r="I19" s="864"/>
      <c r="J19" s="864"/>
      <c r="K19" s="864"/>
      <c r="L19" s="865"/>
      <c r="M19" s="866"/>
      <c r="N19" s="866"/>
      <c r="O19" s="866"/>
      <c r="P19" s="866"/>
      <c r="Q19" s="866"/>
      <c r="R19" s="866"/>
      <c r="S19" s="866"/>
      <c r="T19" s="866"/>
      <c r="U19" s="866"/>
      <c r="V19" s="866"/>
      <c r="W19" s="866"/>
      <c r="X19" s="866"/>
      <c r="Y19" s="866"/>
      <c r="Z19" s="866"/>
      <c r="AA19" s="866"/>
      <c r="AB19" s="866"/>
      <c r="AC19" s="866"/>
      <c r="AD19" s="866"/>
      <c r="AE19" s="866"/>
      <c r="AF19" s="866"/>
    </row>
    <row r="20" spans="1:32" ht="31.5" customHeight="1" thickBot="1">
      <c r="A20" s="973"/>
      <c r="B20" s="903"/>
      <c r="C20" s="903"/>
      <c r="D20" s="905" t="s">
        <v>155</v>
      </c>
      <c r="E20" s="906">
        <f>'REG+OCC BY CLASS FY 2014-2015'!N6</f>
        <v>2857586</v>
      </c>
      <c r="F20" s="907">
        <f>'REG+OCC BY CLASS FY 2014-2015'!O6</f>
        <v>2783377</v>
      </c>
      <c r="G20" s="893">
        <f>'REG+OCC BY CLASS FY 2014-2015'!P6</f>
        <v>2.6661497885482277E-2</v>
      </c>
      <c r="H20" s="903"/>
      <c r="I20" s="864"/>
      <c r="J20" s="864"/>
      <c r="K20" s="864"/>
      <c r="L20" s="865"/>
      <c r="M20" s="866"/>
      <c r="N20" s="866"/>
      <c r="O20" s="866"/>
      <c r="P20" s="866"/>
      <c r="Q20" s="866"/>
      <c r="R20" s="866"/>
      <c r="S20" s="866"/>
      <c r="T20" s="866"/>
      <c r="U20" s="866"/>
      <c r="V20" s="866"/>
      <c r="W20" s="866"/>
      <c r="X20" s="866"/>
      <c r="Y20" s="866"/>
      <c r="Z20" s="866"/>
      <c r="AA20" s="866"/>
      <c r="AB20" s="866"/>
      <c r="AC20" s="866"/>
      <c r="AD20" s="866"/>
      <c r="AE20" s="866"/>
      <c r="AF20" s="866"/>
    </row>
    <row r="21" spans="1:32" ht="30" customHeight="1" thickBot="1">
      <c r="A21" s="973"/>
      <c r="B21" s="903"/>
      <c r="C21" s="903"/>
      <c r="D21" s="890" t="s">
        <v>156</v>
      </c>
      <c r="E21" s="908">
        <f>'REG+OCC BY CLASS FY 2014-2015'!Q6</f>
        <v>4076586</v>
      </c>
      <c r="F21" s="908">
        <f>'REG+OCC BY CLASS FY 2014-2015'!R6</f>
        <v>4008478</v>
      </c>
      <c r="G21" s="902">
        <f>'REG+OCC BY CLASS FY 2014-2015'!S6</f>
        <v>1.6990987601778033E-2</v>
      </c>
      <c r="H21" s="903"/>
      <c r="I21" s="909"/>
      <c r="J21" s="864"/>
      <c r="K21" s="864"/>
      <c r="L21" s="865"/>
      <c r="M21" s="866"/>
      <c r="N21" s="866"/>
      <c r="O21" s="866"/>
      <c r="P21" s="866"/>
      <c r="Q21" s="866"/>
      <c r="R21" s="866"/>
      <c r="S21" s="866"/>
      <c r="T21" s="866"/>
      <c r="U21" s="866"/>
      <c r="V21" s="866"/>
      <c r="W21" s="866"/>
      <c r="X21" s="866"/>
      <c r="Y21" s="866"/>
      <c r="Z21" s="866"/>
      <c r="AA21" s="866"/>
      <c r="AB21" s="866"/>
      <c r="AC21" s="866"/>
      <c r="AD21" s="866"/>
      <c r="AE21" s="866"/>
      <c r="AF21" s="866"/>
    </row>
    <row r="22" spans="1:32">
      <c r="A22" s="973"/>
      <c r="B22" s="903"/>
      <c r="C22" s="903"/>
      <c r="D22" s="903"/>
      <c r="E22" s="903"/>
      <c r="F22" s="903"/>
      <c r="G22" s="903"/>
      <c r="H22" s="903"/>
      <c r="I22" s="864"/>
      <c r="J22" s="864"/>
      <c r="K22" s="864"/>
      <c r="L22" s="865"/>
      <c r="M22" s="866"/>
      <c r="N22" s="866"/>
      <c r="O22" s="866"/>
      <c r="P22" s="866"/>
      <c r="Q22" s="866"/>
      <c r="R22" s="866"/>
      <c r="S22" s="866"/>
      <c r="T22" s="866"/>
      <c r="U22" s="866"/>
      <c r="V22" s="866"/>
      <c r="W22" s="866"/>
      <c r="X22" s="866"/>
      <c r="Y22" s="866"/>
      <c r="Z22" s="866"/>
      <c r="AA22" s="866"/>
      <c r="AB22" s="866"/>
      <c r="AC22" s="866"/>
      <c r="AD22" s="866"/>
      <c r="AE22" s="866"/>
      <c r="AF22" s="866"/>
    </row>
    <row r="23" spans="1:32" ht="24" customHeight="1">
      <c r="A23" s="973"/>
      <c r="B23" s="910"/>
      <c r="C23" s="981" t="s">
        <v>157</v>
      </c>
      <c r="D23" s="981"/>
      <c r="E23" s="981"/>
      <c r="F23" s="981"/>
      <c r="G23" s="981"/>
      <c r="H23" s="981"/>
      <c r="I23" s="864"/>
      <c r="J23" s="864"/>
      <c r="K23" s="864"/>
      <c r="L23" s="865"/>
      <c r="M23" s="866"/>
      <c r="N23" s="866"/>
      <c r="O23" s="866"/>
      <c r="P23" s="866"/>
      <c r="Q23" s="866"/>
      <c r="R23" s="866"/>
      <c r="S23" s="866"/>
      <c r="T23" s="866"/>
      <c r="U23" s="866"/>
      <c r="V23" s="866"/>
      <c r="W23" s="866"/>
      <c r="X23" s="866"/>
      <c r="Y23" s="866"/>
      <c r="Z23" s="866"/>
      <c r="AA23" s="866"/>
      <c r="AB23" s="866"/>
      <c r="AC23" s="866"/>
      <c r="AD23" s="866"/>
      <c r="AE23" s="866"/>
      <c r="AF23" s="866"/>
    </row>
    <row r="24" spans="1:32" ht="13.5" customHeight="1">
      <c r="A24" s="973"/>
      <c r="B24" s="864"/>
      <c r="C24" s="982" t="s">
        <v>158</v>
      </c>
      <c r="D24" s="982"/>
      <c r="E24" s="982"/>
      <c r="F24" s="982"/>
      <c r="G24" s="982"/>
      <c r="H24" s="982"/>
      <c r="I24" s="982"/>
      <c r="J24" s="864"/>
      <c r="K24" s="864"/>
      <c r="L24" s="865"/>
      <c r="M24" s="866"/>
      <c r="N24" s="866"/>
      <c r="O24" s="866"/>
      <c r="P24" s="866"/>
      <c r="Q24" s="866"/>
      <c r="R24" s="866"/>
      <c r="S24" s="866"/>
      <c r="T24" s="866"/>
      <c r="U24" s="866"/>
      <c r="V24" s="866"/>
      <c r="W24" s="866"/>
      <c r="X24" s="866"/>
      <c r="Y24" s="866"/>
      <c r="Z24" s="866"/>
      <c r="AA24" s="866"/>
      <c r="AB24" s="866"/>
      <c r="AC24" s="866"/>
      <c r="AD24" s="866"/>
      <c r="AE24" s="866"/>
      <c r="AF24" s="866"/>
    </row>
    <row r="25" spans="1:32" ht="12" customHeight="1">
      <c r="A25" s="973"/>
      <c r="B25" s="864"/>
      <c r="C25" s="983" t="s">
        <v>159</v>
      </c>
      <c r="D25" s="983"/>
      <c r="E25" s="864"/>
      <c r="F25" s="864"/>
      <c r="G25" s="864"/>
      <c r="H25" s="864"/>
      <c r="I25" s="864"/>
      <c r="J25" s="864"/>
      <c r="K25" s="864"/>
      <c r="L25" s="865"/>
      <c r="M25" s="866"/>
      <c r="N25" s="866"/>
      <c r="O25" s="866"/>
      <c r="P25" s="866"/>
      <c r="Q25" s="866"/>
      <c r="R25" s="866"/>
      <c r="S25" s="866"/>
      <c r="T25" s="866"/>
      <c r="U25" s="866"/>
      <c r="V25" s="866"/>
      <c r="W25" s="866"/>
      <c r="X25" s="866"/>
      <c r="Y25" s="866"/>
      <c r="Z25" s="866"/>
      <c r="AA25" s="866"/>
      <c r="AB25" s="866"/>
      <c r="AC25" s="866"/>
      <c r="AD25" s="866"/>
      <c r="AE25" s="866"/>
      <c r="AF25" s="866"/>
    </row>
    <row r="26" spans="1:32" ht="15" customHeight="1" thickBot="1">
      <c r="A26" s="973"/>
      <c r="B26" s="911"/>
      <c r="C26" s="912"/>
      <c r="D26" s="912"/>
      <c r="E26" s="912"/>
      <c r="F26" s="912"/>
      <c r="G26" s="912"/>
      <c r="H26" s="912"/>
      <c r="I26" s="864"/>
      <c r="J26" s="864"/>
      <c r="K26" s="864"/>
      <c r="L26" s="865"/>
      <c r="M26" s="866"/>
      <c r="N26" s="866"/>
      <c r="O26" s="904"/>
      <c r="P26" s="866"/>
      <c r="Q26" s="866"/>
      <c r="R26" s="866"/>
      <c r="S26" s="866"/>
      <c r="T26" s="866"/>
      <c r="U26" s="866"/>
      <c r="V26" s="866"/>
      <c r="W26" s="866"/>
      <c r="X26" s="866"/>
      <c r="Y26" s="866"/>
      <c r="Z26" s="866"/>
      <c r="AA26" s="866"/>
      <c r="AB26" s="866"/>
      <c r="AC26" s="866"/>
      <c r="AD26" s="866"/>
      <c r="AE26" s="866"/>
      <c r="AF26" s="866"/>
    </row>
    <row r="27" spans="1:32" ht="15" customHeight="1" thickTop="1">
      <c r="A27" s="973"/>
      <c r="B27" s="984" t="s">
        <v>201</v>
      </c>
      <c r="C27" s="985"/>
      <c r="D27" s="985"/>
      <c r="E27" s="985"/>
      <c r="F27" s="985"/>
      <c r="G27" s="985"/>
      <c r="H27" s="986"/>
      <c r="I27" s="864"/>
      <c r="J27" s="864"/>
      <c r="K27" s="864"/>
      <c r="L27" s="865"/>
      <c r="M27" s="866"/>
      <c r="N27" s="866"/>
      <c r="O27" s="866"/>
      <c r="P27" s="866"/>
      <c r="Q27" s="866"/>
      <c r="R27" s="866"/>
      <c r="S27" s="866"/>
      <c r="T27" s="866"/>
      <c r="U27" s="866"/>
      <c r="V27" s="866"/>
      <c r="W27" s="866"/>
      <c r="X27" s="866"/>
      <c r="Y27" s="866"/>
      <c r="Z27" s="866"/>
      <c r="AA27" s="866"/>
      <c r="AB27" s="866"/>
      <c r="AC27" s="866"/>
      <c r="AD27" s="866"/>
      <c r="AE27" s="866"/>
      <c r="AF27" s="866"/>
    </row>
    <row r="28" spans="1:32" ht="15" customHeight="1">
      <c r="A28" s="973"/>
      <c r="B28" s="987"/>
      <c r="C28" s="988"/>
      <c r="D28" s="988"/>
      <c r="E28" s="988"/>
      <c r="F28" s="988"/>
      <c r="G28" s="988"/>
      <c r="H28" s="989"/>
      <c r="I28" s="864"/>
      <c r="J28" s="864"/>
      <c r="K28" s="864"/>
      <c r="L28" s="865"/>
      <c r="M28" s="866"/>
      <c r="N28" s="866"/>
      <c r="O28" s="866"/>
      <c r="P28" s="866"/>
      <c r="Q28" s="866"/>
      <c r="R28" s="866"/>
      <c r="S28" s="866"/>
      <c r="T28" s="866"/>
      <c r="U28" s="866"/>
      <c r="V28" s="866"/>
      <c r="W28" s="866"/>
      <c r="X28" s="866"/>
      <c r="Y28" s="866"/>
      <c r="Z28" s="866"/>
      <c r="AA28" s="866"/>
      <c r="AB28" s="866"/>
      <c r="AC28" s="866"/>
      <c r="AD28" s="866"/>
      <c r="AE28" s="866"/>
      <c r="AF28" s="866"/>
    </row>
    <row r="29" spans="1:32" ht="15" customHeight="1">
      <c r="A29" s="973"/>
      <c r="B29" s="987"/>
      <c r="C29" s="988"/>
      <c r="D29" s="988"/>
      <c r="E29" s="988"/>
      <c r="F29" s="988"/>
      <c r="G29" s="988"/>
      <c r="H29" s="989"/>
      <c r="I29" s="864"/>
      <c r="J29" s="864"/>
      <c r="K29" s="864"/>
      <c r="L29" s="865"/>
      <c r="M29" s="866"/>
      <c r="N29" s="913"/>
      <c r="O29" s="866"/>
      <c r="P29" s="866"/>
      <c r="Q29" s="866"/>
      <c r="R29" s="866"/>
      <c r="S29" s="866"/>
      <c r="T29" s="866"/>
      <c r="U29" s="866"/>
      <c r="V29" s="866"/>
      <c r="W29" s="866"/>
      <c r="X29" s="866"/>
      <c r="Y29" s="866"/>
      <c r="Z29" s="866"/>
      <c r="AA29" s="866"/>
      <c r="AB29" s="866"/>
      <c r="AC29" s="866"/>
      <c r="AD29" s="866"/>
      <c r="AE29" s="866"/>
      <c r="AF29" s="866"/>
    </row>
    <row r="30" spans="1:32" ht="15" customHeight="1">
      <c r="A30" s="973"/>
      <c r="B30" s="987"/>
      <c r="C30" s="988"/>
      <c r="D30" s="988"/>
      <c r="E30" s="988"/>
      <c r="F30" s="988"/>
      <c r="G30" s="988"/>
      <c r="H30" s="989"/>
      <c r="I30" s="864"/>
      <c r="J30" s="864"/>
      <c r="K30" s="864"/>
      <c r="L30" s="865"/>
      <c r="M30" s="866"/>
      <c r="N30" s="866"/>
      <c r="O30" s="866"/>
      <c r="P30" s="866"/>
      <c r="Q30" s="866"/>
      <c r="R30" s="866"/>
      <c r="S30" s="866"/>
      <c r="T30" s="866"/>
      <c r="U30" s="866"/>
      <c r="V30" s="866"/>
      <c r="W30" s="866"/>
      <c r="X30" s="866"/>
      <c r="Y30" s="866"/>
      <c r="Z30" s="866"/>
      <c r="AA30" s="866"/>
      <c r="AB30" s="866"/>
      <c r="AC30" s="866"/>
      <c r="AD30" s="866"/>
      <c r="AE30" s="866"/>
      <c r="AF30" s="866"/>
    </row>
    <row r="31" spans="1:32" ht="15" customHeight="1">
      <c r="A31" s="973"/>
      <c r="B31" s="987"/>
      <c r="C31" s="988"/>
      <c r="D31" s="988"/>
      <c r="E31" s="988"/>
      <c r="F31" s="988"/>
      <c r="G31" s="988"/>
      <c r="H31" s="989"/>
      <c r="I31" s="864"/>
      <c r="J31" s="864"/>
      <c r="K31" s="864"/>
      <c r="L31" s="865"/>
      <c r="M31" s="866"/>
      <c r="N31" s="904"/>
      <c r="O31" s="866"/>
      <c r="P31" s="866"/>
      <c r="Q31" s="866"/>
      <c r="R31" s="866"/>
      <c r="S31" s="866"/>
      <c r="T31" s="866"/>
      <c r="U31" s="866"/>
      <c r="V31" s="866"/>
      <c r="W31" s="866"/>
      <c r="X31" s="866"/>
      <c r="Y31" s="866"/>
      <c r="Z31" s="866"/>
      <c r="AA31" s="866"/>
      <c r="AB31" s="866"/>
      <c r="AC31" s="866"/>
      <c r="AD31" s="866"/>
      <c r="AE31" s="866"/>
      <c r="AF31" s="866"/>
    </row>
    <row r="32" spans="1:32" ht="14.25" customHeight="1">
      <c r="A32" s="973"/>
      <c r="B32" s="987"/>
      <c r="C32" s="988"/>
      <c r="D32" s="988"/>
      <c r="E32" s="988"/>
      <c r="F32" s="988"/>
      <c r="G32" s="988"/>
      <c r="H32" s="989"/>
      <c r="I32" s="864"/>
      <c r="J32" s="864"/>
      <c r="K32" s="864"/>
      <c r="L32" s="865"/>
      <c r="M32" s="866"/>
      <c r="N32" s="866"/>
      <c r="O32" s="866"/>
      <c r="P32" s="866"/>
      <c r="Q32" s="866"/>
      <c r="R32" s="866"/>
      <c r="S32" s="866"/>
      <c r="T32" s="866"/>
      <c r="U32" s="866"/>
      <c r="V32" s="866"/>
      <c r="W32" s="866"/>
      <c r="X32" s="866"/>
      <c r="Y32" s="866"/>
      <c r="Z32" s="866"/>
      <c r="AA32" s="866"/>
      <c r="AB32" s="866"/>
      <c r="AC32" s="866"/>
      <c r="AD32" s="866"/>
      <c r="AE32" s="866"/>
      <c r="AF32" s="866"/>
    </row>
    <row r="33" spans="1:32">
      <c r="A33" s="914"/>
      <c r="B33" s="987"/>
      <c r="C33" s="988"/>
      <c r="D33" s="988"/>
      <c r="E33" s="988"/>
      <c r="F33" s="988"/>
      <c r="G33" s="988"/>
      <c r="H33" s="989"/>
      <c r="I33" s="915"/>
      <c r="J33" s="915"/>
      <c r="K33" s="915"/>
      <c r="L33" s="916"/>
      <c r="M33" s="866"/>
      <c r="N33" s="904"/>
      <c r="O33" s="866"/>
      <c r="P33" s="866"/>
      <c r="Q33" s="866"/>
      <c r="R33" s="866"/>
      <c r="S33" s="866"/>
      <c r="T33" s="866"/>
      <c r="U33" s="866"/>
      <c r="V33" s="866"/>
      <c r="W33" s="866"/>
      <c r="X33" s="866"/>
      <c r="Y33" s="866"/>
      <c r="Z33" s="866"/>
      <c r="AA33" s="866"/>
      <c r="AB33" s="866"/>
      <c r="AC33" s="866"/>
      <c r="AD33" s="866"/>
      <c r="AE33" s="866"/>
      <c r="AF33" s="866"/>
    </row>
    <row r="34" spans="1:32">
      <c r="A34" s="917"/>
      <c r="B34" s="987"/>
      <c r="C34" s="988"/>
      <c r="D34" s="988"/>
      <c r="E34" s="988"/>
      <c r="F34" s="988"/>
      <c r="G34" s="988"/>
      <c r="H34" s="989"/>
      <c r="I34" s="864"/>
      <c r="J34" s="864"/>
      <c r="K34" s="864"/>
      <c r="L34" s="865"/>
      <c r="M34" s="866"/>
      <c r="N34" s="866"/>
      <c r="O34" s="866"/>
      <c r="P34" s="866"/>
      <c r="Q34" s="866"/>
      <c r="R34" s="866"/>
      <c r="S34" s="866"/>
      <c r="T34" s="866"/>
      <c r="U34" s="866"/>
      <c r="V34" s="866"/>
      <c r="W34" s="866"/>
      <c r="X34" s="866"/>
      <c r="Y34" s="866"/>
      <c r="Z34" s="866"/>
      <c r="AA34" s="866"/>
      <c r="AB34" s="866"/>
      <c r="AC34" s="866"/>
      <c r="AD34" s="866"/>
      <c r="AE34" s="866"/>
      <c r="AF34" s="866"/>
    </row>
    <row r="35" spans="1:32">
      <c r="A35" s="917"/>
      <c r="B35" s="987"/>
      <c r="C35" s="988"/>
      <c r="D35" s="988"/>
      <c r="E35" s="988"/>
      <c r="F35" s="988"/>
      <c r="G35" s="988"/>
      <c r="H35" s="989"/>
      <c r="I35" s="864"/>
      <c r="J35" s="864"/>
      <c r="K35" s="864"/>
      <c r="L35" s="865"/>
      <c r="M35" s="866"/>
      <c r="N35" s="866"/>
      <c r="O35" s="866"/>
      <c r="P35" s="866"/>
      <c r="Q35" s="866"/>
      <c r="R35" s="866"/>
      <c r="S35" s="866"/>
      <c r="T35" s="866"/>
      <c r="U35" s="866"/>
      <c r="V35" s="866"/>
      <c r="W35" s="866"/>
      <c r="X35" s="866"/>
      <c r="Y35" s="866"/>
      <c r="Z35" s="866"/>
      <c r="AA35" s="866"/>
      <c r="AB35" s="866"/>
      <c r="AC35" s="866"/>
      <c r="AD35" s="866"/>
      <c r="AE35" s="866"/>
      <c r="AF35" s="866"/>
    </row>
    <row r="36" spans="1:32">
      <c r="A36" s="918"/>
      <c r="B36" s="987"/>
      <c r="C36" s="988"/>
      <c r="D36" s="988"/>
      <c r="E36" s="988"/>
      <c r="F36" s="988"/>
      <c r="G36" s="988"/>
      <c r="H36" s="989"/>
      <c r="I36" s="903"/>
      <c r="J36" s="903"/>
      <c r="K36" s="903"/>
      <c r="L36" s="919"/>
      <c r="M36" s="866"/>
      <c r="N36" s="866"/>
      <c r="O36" s="866"/>
      <c r="P36" s="866"/>
      <c r="Q36" s="866"/>
      <c r="R36" s="866"/>
      <c r="S36" s="866"/>
      <c r="T36" s="866"/>
      <c r="U36" s="866"/>
      <c r="V36" s="866"/>
      <c r="W36" s="866"/>
      <c r="X36" s="866"/>
      <c r="Y36" s="866"/>
      <c r="Z36" s="866"/>
      <c r="AA36" s="866"/>
      <c r="AB36" s="866"/>
      <c r="AC36" s="866"/>
      <c r="AD36" s="866"/>
      <c r="AE36" s="866"/>
      <c r="AF36" s="866"/>
    </row>
    <row r="37" spans="1:32" s="921" customFormat="1">
      <c r="A37" s="917"/>
      <c r="B37" s="987"/>
      <c r="C37" s="988"/>
      <c r="D37" s="988"/>
      <c r="E37" s="988"/>
      <c r="F37" s="988"/>
      <c r="G37" s="988"/>
      <c r="H37" s="989"/>
      <c r="I37" s="864"/>
      <c r="J37" s="864"/>
      <c r="K37" s="864"/>
      <c r="L37" s="865"/>
      <c r="M37" s="920"/>
      <c r="N37" s="920"/>
      <c r="O37" s="920"/>
      <c r="P37" s="920"/>
      <c r="Q37" s="920"/>
      <c r="R37" s="920"/>
      <c r="S37" s="920"/>
      <c r="T37" s="920"/>
      <c r="U37" s="920"/>
      <c r="V37" s="920"/>
      <c r="W37" s="920"/>
      <c r="X37" s="920"/>
      <c r="Y37" s="920"/>
      <c r="Z37" s="920"/>
      <c r="AA37" s="920"/>
      <c r="AB37" s="920"/>
      <c r="AC37" s="920"/>
      <c r="AD37" s="920"/>
      <c r="AE37" s="920"/>
      <c r="AF37" s="920"/>
    </row>
    <row r="38" spans="1:32" s="921" customFormat="1">
      <c r="A38" s="917"/>
      <c r="B38" s="987"/>
      <c r="C38" s="988"/>
      <c r="D38" s="988"/>
      <c r="E38" s="988"/>
      <c r="F38" s="988"/>
      <c r="G38" s="988"/>
      <c r="H38" s="989"/>
      <c r="I38" s="864"/>
      <c r="J38" s="864"/>
      <c r="K38" s="864"/>
      <c r="L38" s="865"/>
      <c r="M38" s="920"/>
      <c r="N38" s="920"/>
      <c r="O38" s="920"/>
      <c r="P38" s="920"/>
      <c r="Q38" s="920"/>
      <c r="R38" s="920"/>
      <c r="S38" s="920"/>
      <c r="T38" s="920"/>
      <c r="U38" s="920"/>
      <c r="V38" s="920"/>
      <c r="W38" s="920"/>
      <c r="X38" s="920"/>
      <c r="Y38" s="920"/>
      <c r="Z38" s="920"/>
      <c r="AA38" s="920"/>
      <c r="AB38" s="920"/>
      <c r="AC38" s="920"/>
      <c r="AD38" s="920"/>
      <c r="AE38" s="920"/>
      <c r="AF38" s="920"/>
    </row>
    <row r="39" spans="1:32" s="921" customFormat="1">
      <c r="A39" s="917"/>
      <c r="B39" s="987"/>
      <c r="C39" s="988"/>
      <c r="D39" s="988"/>
      <c r="E39" s="988"/>
      <c r="F39" s="988"/>
      <c r="G39" s="988"/>
      <c r="H39" s="989"/>
      <c r="I39" s="864"/>
      <c r="J39" s="864"/>
      <c r="K39" s="864"/>
      <c r="L39" s="865"/>
      <c r="M39" s="920"/>
      <c r="N39" s="922"/>
      <c r="O39" s="920"/>
      <c r="P39" s="920"/>
      <c r="Q39" s="920"/>
      <c r="R39" s="920"/>
      <c r="S39" s="920"/>
      <c r="T39" s="920"/>
      <c r="U39" s="920"/>
      <c r="V39" s="920"/>
      <c r="W39" s="920"/>
      <c r="X39" s="920"/>
      <c r="Y39" s="920"/>
      <c r="Z39" s="920"/>
      <c r="AA39" s="920"/>
      <c r="AB39" s="920"/>
      <c r="AC39" s="920"/>
      <c r="AD39" s="920"/>
      <c r="AE39" s="920"/>
      <c r="AF39" s="920"/>
    </row>
    <row r="40" spans="1:32" s="921" customFormat="1">
      <c r="A40" s="917"/>
      <c r="B40" s="987"/>
      <c r="C40" s="988"/>
      <c r="D40" s="988"/>
      <c r="E40" s="988"/>
      <c r="F40" s="988"/>
      <c r="G40" s="988"/>
      <c r="H40" s="989"/>
      <c r="I40" s="864"/>
      <c r="J40" s="864"/>
      <c r="K40" s="864"/>
      <c r="L40" s="865"/>
      <c r="M40" s="920"/>
      <c r="N40" s="920"/>
      <c r="O40" s="920"/>
      <c r="P40" s="920"/>
      <c r="Q40" s="920"/>
      <c r="R40" s="920"/>
      <c r="S40" s="920"/>
      <c r="T40" s="920"/>
      <c r="U40" s="920"/>
      <c r="V40" s="920"/>
      <c r="W40" s="920"/>
      <c r="X40" s="920"/>
      <c r="Y40" s="920"/>
      <c r="Z40" s="920"/>
      <c r="AA40" s="920"/>
      <c r="AB40" s="920"/>
      <c r="AC40" s="920"/>
      <c r="AD40" s="920"/>
      <c r="AE40" s="920"/>
      <c r="AF40" s="920"/>
    </row>
    <row r="41" spans="1:32" s="921" customFormat="1">
      <c r="A41" s="918"/>
      <c r="B41" s="987"/>
      <c r="C41" s="988"/>
      <c r="D41" s="988"/>
      <c r="E41" s="988"/>
      <c r="F41" s="988"/>
      <c r="G41" s="988"/>
      <c r="H41" s="989"/>
      <c r="I41" s="969"/>
      <c r="J41" s="970"/>
      <c r="K41" s="970"/>
      <c r="L41" s="971"/>
      <c r="M41" s="920"/>
      <c r="N41" s="920"/>
      <c r="O41" s="920"/>
      <c r="P41" s="920"/>
      <c r="Q41" s="920"/>
      <c r="R41" s="920"/>
      <c r="S41" s="920"/>
      <c r="T41" s="920"/>
      <c r="U41" s="920"/>
      <c r="V41" s="920"/>
      <c r="W41" s="920"/>
      <c r="X41" s="920"/>
      <c r="Y41" s="920"/>
      <c r="Z41" s="920"/>
      <c r="AA41" s="920"/>
      <c r="AB41" s="920"/>
      <c r="AC41" s="920"/>
      <c r="AD41" s="920"/>
      <c r="AE41" s="920"/>
      <c r="AF41" s="920"/>
    </row>
    <row r="42" spans="1:32">
      <c r="A42" s="917"/>
      <c r="B42" s="987"/>
      <c r="C42" s="988"/>
      <c r="D42" s="988"/>
      <c r="E42" s="988"/>
      <c r="F42" s="988"/>
      <c r="G42" s="988"/>
      <c r="H42" s="989"/>
      <c r="I42" s="864"/>
      <c r="J42" s="864"/>
      <c r="K42" s="864"/>
      <c r="L42" s="865"/>
      <c r="M42" s="866"/>
      <c r="N42" s="866"/>
      <c r="O42" s="866"/>
      <c r="P42" s="866"/>
      <c r="Q42" s="866"/>
      <c r="R42" s="866"/>
      <c r="S42" s="866"/>
      <c r="T42" s="866"/>
      <c r="U42" s="866"/>
      <c r="V42" s="866"/>
      <c r="W42" s="866"/>
      <c r="X42" s="866"/>
      <c r="Y42" s="866"/>
      <c r="Z42" s="866"/>
      <c r="AA42" s="866"/>
      <c r="AB42" s="866"/>
      <c r="AC42" s="866"/>
      <c r="AD42" s="866"/>
      <c r="AE42" s="866"/>
      <c r="AF42" s="866"/>
    </row>
    <row r="43" spans="1:32">
      <c r="A43" s="917"/>
      <c r="B43" s="987"/>
      <c r="C43" s="988"/>
      <c r="D43" s="988"/>
      <c r="E43" s="988"/>
      <c r="F43" s="988"/>
      <c r="G43" s="988"/>
      <c r="H43" s="989"/>
      <c r="I43" s="864"/>
      <c r="J43" s="864"/>
      <c r="K43" s="864"/>
      <c r="L43" s="865"/>
      <c r="M43" s="866"/>
      <c r="N43" s="904"/>
      <c r="O43" s="866"/>
      <c r="P43" s="866"/>
      <c r="Q43" s="866"/>
      <c r="R43" s="866"/>
      <c r="S43" s="866"/>
      <c r="T43" s="866"/>
      <c r="U43" s="866"/>
      <c r="V43" s="866"/>
      <c r="W43" s="866"/>
      <c r="X43" s="866"/>
      <c r="Y43" s="866"/>
      <c r="Z43" s="866"/>
      <c r="AA43" s="866"/>
      <c r="AB43" s="866"/>
      <c r="AC43" s="866"/>
      <c r="AD43" s="866"/>
      <c r="AE43" s="866"/>
      <c r="AF43" s="866"/>
    </row>
    <row r="44" spans="1:32">
      <c r="A44" s="917"/>
      <c r="B44" s="987"/>
      <c r="C44" s="988"/>
      <c r="D44" s="988"/>
      <c r="E44" s="988"/>
      <c r="F44" s="988"/>
      <c r="G44" s="988"/>
      <c r="H44" s="989"/>
      <c r="I44" s="864"/>
      <c r="J44" s="864"/>
      <c r="K44" s="864"/>
      <c r="L44" s="865"/>
      <c r="M44" s="866"/>
      <c r="N44" s="866"/>
      <c r="O44" s="866"/>
      <c r="P44" s="866"/>
      <c r="Q44" s="866"/>
      <c r="R44" s="866"/>
      <c r="S44" s="866"/>
      <c r="T44" s="866"/>
      <c r="U44" s="866"/>
      <c r="V44" s="866"/>
      <c r="W44" s="866"/>
      <c r="X44" s="866"/>
      <c r="Y44" s="866"/>
      <c r="Z44" s="866"/>
      <c r="AA44" s="866"/>
      <c r="AB44" s="866"/>
      <c r="AC44" s="866"/>
      <c r="AD44" s="866"/>
      <c r="AE44" s="866"/>
      <c r="AF44" s="866"/>
    </row>
    <row r="45" spans="1:32">
      <c r="A45" s="917"/>
      <c r="B45" s="990"/>
      <c r="C45" s="991"/>
      <c r="D45" s="991"/>
      <c r="E45" s="991"/>
      <c r="F45" s="991"/>
      <c r="G45" s="991"/>
      <c r="H45" s="992"/>
      <c r="I45" s="864"/>
      <c r="J45" s="864"/>
      <c r="K45" s="864"/>
      <c r="L45" s="865"/>
      <c r="M45" s="866"/>
      <c r="N45" s="866"/>
      <c r="O45" s="866"/>
      <c r="P45" s="866"/>
      <c r="Q45" s="866"/>
      <c r="R45" s="866"/>
      <c r="S45" s="866"/>
      <c r="T45" s="866"/>
      <c r="U45" s="866"/>
      <c r="V45" s="866"/>
      <c r="W45" s="866"/>
      <c r="X45" s="866"/>
      <c r="Y45" s="866"/>
      <c r="Z45" s="866"/>
      <c r="AA45" s="866"/>
      <c r="AB45" s="866"/>
      <c r="AC45" s="866"/>
      <c r="AD45" s="866"/>
      <c r="AE45" s="866"/>
      <c r="AF45" s="866"/>
    </row>
    <row r="46" spans="1:32">
      <c r="A46" s="923"/>
      <c r="B46" s="990"/>
      <c r="C46" s="991"/>
      <c r="D46" s="991"/>
      <c r="E46" s="991"/>
      <c r="F46" s="991"/>
      <c r="G46" s="991"/>
      <c r="H46" s="992"/>
      <c r="I46" s="864"/>
      <c r="J46" s="864"/>
      <c r="K46" s="864"/>
      <c r="L46" s="924"/>
      <c r="M46" s="866"/>
      <c r="N46" s="866"/>
      <c r="O46" s="866"/>
      <c r="P46" s="866"/>
      <c r="Q46" s="866"/>
      <c r="R46" s="866"/>
      <c r="S46" s="866"/>
      <c r="T46" s="866"/>
      <c r="U46" s="866"/>
      <c r="V46" s="866"/>
      <c r="W46" s="866"/>
      <c r="X46" s="866"/>
      <c r="Y46" s="866"/>
      <c r="Z46" s="866"/>
      <c r="AA46" s="866"/>
      <c r="AB46" s="866"/>
      <c r="AC46" s="866"/>
      <c r="AD46" s="866"/>
      <c r="AE46" s="866"/>
      <c r="AF46" s="866"/>
    </row>
    <row r="47" spans="1:32">
      <c r="A47" s="925"/>
      <c r="B47" s="990"/>
      <c r="C47" s="991"/>
      <c r="D47" s="991"/>
      <c r="E47" s="991"/>
      <c r="F47" s="991"/>
      <c r="G47" s="991"/>
      <c r="H47" s="992"/>
      <c r="I47" s="926"/>
      <c r="J47" s="926"/>
      <c r="K47" s="926"/>
      <c r="L47" s="927"/>
      <c r="M47" s="866"/>
      <c r="N47" s="866"/>
      <c r="O47" s="866"/>
      <c r="P47" s="866"/>
      <c r="Q47" s="866"/>
      <c r="R47" s="866"/>
      <c r="S47" s="866"/>
      <c r="T47" s="866"/>
      <c r="U47" s="866"/>
      <c r="V47" s="866"/>
      <c r="W47" s="866"/>
      <c r="X47" s="866"/>
      <c r="Y47" s="866"/>
      <c r="Z47" s="866"/>
      <c r="AA47" s="866"/>
      <c r="AB47" s="866"/>
      <c r="AC47" s="866"/>
      <c r="AD47" s="866"/>
      <c r="AE47" s="866"/>
      <c r="AF47" s="866"/>
    </row>
    <row r="48" spans="1:32">
      <c r="A48" s="925"/>
      <c r="B48" s="990"/>
      <c r="C48" s="991"/>
      <c r="D48" s="991"/>
      <c r="E48" s="991"/>
      <c r="F48" s="991"/>
      <c r="G48" s="991"/>
      <c r="H48" s="992"/>
      <c r="I48" s="926"/>
      <c r="J48" s="926"/>
      <c r="K48" s="926"/>
      <c r="L48" s="927"/>
      <c r="M48" s="866"/>
      <c r="N48" s="866"/>
      <c r="O48" s="866"/>
      <c r="P48" s="866"/>
      <c r="Q48" s="866"/>
      <c r="R48" s="866"/>
      <c r="S48" s="866"/>
      <c r="T48" s="866"/>
      <c r="U48" s="866"/>
      <c r="V48" s="866"/>
      <c r="W48" s="866"/>
      <c r="X48" s="866"/>
      <c r="Y48" s="866"/>
      <c r="Z48" s="866"/>
      <c r="AA48" s="866"/>
      <c r="AB48" s="866"/>
      <c r="AC48" s="866"/>
      <c r="AD48" s="866"/>
      <c r="AE48" s="866"/>
      <c r="AF48" s="866"/>
    </row>
    <row r="49" spans="1:32">
      <c r="A49" s="928"/>
      <c r="B49" s="993"/>
      <c r="C49" s="994"/>
      <c r="D49" s="994"/>
      <c r="E49" s="994"/>
      <c r="F49" s="994"/>
      <c r="G49" s="994"/>
      <c r="H49" s="995"/>
      <c r="I49" s="926"/>
      <c r="J49" s="926"/>
      <c r="K49" s="926"/>
      <c r="L49" s="929"/>
      <c r="M49" s="866"/>
      <c r="N49" s="866"/>
      <c r="O49" s="866"/>
      <c r="P49" s="866"/>
      <c r="Q49" s="866"/>
      <c r="R49" s="866"/>
      <c r="S49" s="866"/>
      <c r="T49" s="866"/>
      <c r="U49" s="866"/>
      <c r="V49" s="866"/>
      <c r="W49" s="866"/>
      <c r="X49" s="866"/>
      <c r="Y49" s="866"/>
      <c r="Z49" s="866"/>
      <c r="AA49" s="866"/>
      <c r="AB49" s="866"/>
      <c r="AC49" s="866"/>
      <c r="AD49" s="866"/>
      <c r="AE49" s="866"/>
      <c r="AF49" s="866"/>
    </row>
    <row r="50" spans="1:32">
      <c r="A50" s="928"/>
      <c r="B50" s="993"/>
      <c r="C50" s="994"/>
      <c r="D50" s="994"/>
      <c r="E50" s="994"/>
      <c r="F50" s="994"/>
      <c r="G50" s="994"/>
      <c r="H50" s="995"/>
      <c r="I50" s="926"/>
      <c r="J50" s="926"/>
      <c r="K50" s="926"/>
      <c r="L50" s="929"/>
      <c r="M50" s="866"/>
      <c r="N50" s="866"/>
      <c r="O50" s="866"/>
      <c r="P50" s="866"/>
      <c r="Q50" s="866"/>
      <c r="R50" s="866"/>
      <c r="S50" s="866"/>
      <c r="T50" s="866"/>
      <c r="U50" s="866"/>
      <c r="V50" s="866"/>
      <c r="W50" s="866"/>
      <c r="X50" s="866"/>
      <c r="Y50" s="866"/>
      <c r="Z50" s="866"/>
      <c r="AA50" s="866"/>
      <c r="AB50" s="866"/>
      <c r="AC50" s="866"/>
      <c r="AD50" s="866"/>
      <c r="AE50" s="866"/>
      <c r="AF50" s="866"/>
    </row>
    <row r="51" spans="1:32" ht="13.5" thickBot="1">
      <c r="A51" s="928"/>
      <c r="B51" s="996"/>
      <c r="C51" s="997"/>
      <c r="D51" s="997"/>
      <c r="E51" s="997"/>
      <c r="F51" s="997"/>
      <c r="G51" s="997"/>
      <c r="H51" s="998"/>
      <c r="I51" s="926"/>
      <c r="J51" s="926"/>
      <c r="K51" s="926"/>
      <c r="L51" s="929"/>
      <c r="M51" s="866"/>
      <c r="N51" s="866"/>
      <c r="O51" s="866"/>
      <c r="P51" s="866"/>
      <c r="Q51" s="866"/>
      <c r="R51" s="866"/>
      <c r="S51" s="866"/>
      <c r="T51" s="866"/>
      <c r="U51" s="866"/>
      <c r="V51" s="866"/>
      <c r="W51" s="866"/>
      <c r="X51" s="866"/>
      <c r="Y51" s="866"/>
      <c r="Z51" s="866"/>
      <c r="AA51" s="866"/>
      <c r="AB51" s="866"/>
      <c r="AC51" s="866"/>
      <c r="AD51" s="866"/>
      <c r="AE51" s="866"/>
      <c r="AF51" s="866"/>
    </row>
    <row r="52" spans="1:32" ht="14.25" thickTop="1" thickBot="1">
      <c r="A52" s="930"/>
      <c r="B52" s="931"/>
      <c r="C52" s="932"/>
      <c r="D52" s="932"/>
      <c r="E52" s="932"/>
      <c r="F52" s="932"/>
      <c r="G52" s="932"/>
      <c r="H52" s="933"/>
      <c r="I52" s="931"/>
      <c r="J52" s="931"/>
      <c r="K52" s="931"/>
      <c r="L52" s="934"/>
      <c r="M52" s="866"/>
      <c r="N52" s="866"/>
      <c r="O52" s="866"/>
      <c r="P52" s="866"/>
      <c r="Q52" s="866"/>
      <c r="R52" s="866"/>
      <c r="S52" s="866"/>
      <c r="T52" s="866"/>
      <c r="U52" s="866"/>
      <c r="V52" s="866"/>
      <c r="W52" s="866"/>
      <c r="X52" s="866"/>
      <c r="Y52" s="866"/>
      <c r="Z52" s="866"/>
      <c r="AA52" s="866"/>
      <c r="AB52" s="866"/>
      <c r="AC52" s="866"/>
      <c r="AD52" s="866"/>
      <c r="AE52" s="866"/>
      <c r="AF52" s="866"/>
    </row>
    <row r="53" spans="1:32">
      <c r="A53" s="866"/>
      <c r="B53" s="866"/>
      <c r="C53" s="935"/>
      <c r="D53" s="935"/>
      <c r="E53" s="935">
        <v>2015</v>
      </c>
      <c r="F53" s="935">
        <v>2014</v>
      </c>
      <c r="G53" s="936"/>
      <c r="H53" s="937"/>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row>
    <row r="54" spans="1:32">
      <c r="A54" s="866"/>
      <c r="B54" s="866"/>
      <c r="C54" s="936"/>
      <c r="D54" s="935" t="s">
        <v>160</v>
      </c>
      <c r="E54" s="938">
        <f>'REG+OCC BY CLASS APRIL 2015'!B6</f>
        <v>220218</v>
      </c>
      <c r="F54" s="938">
        <f>'REG+OCC BY CLASS APRIL 2015'!C6</f>
        <v>211179</v>
      </c>
      <c r="G54" s="936"/>
      <c r="H54" s="937"/>
      <c r="I54" s="866"/>
      <c r="J54" s="866"/>
      <c r="K54" s="866"/>
      <c r="L54" s="866"/>
      <c r="M54" s="866"/>
      <c r="N54" s="866"/>
      <c r="O54" s="866"/>
      <c r="P54" s="866"/>
      <c r="Q54" s="866"/>
      <c r="R54" s="866"/>
      <c r="S54" s="866"/>
      <c r="T54" s="866"/>
      <c r="U54" s="866"/>
      <c r="V54" s="866"/>
      <c r="W54" s="866"/>
      <c r="X54" s="866"/>
      <c r="Y54" s="866"/>
      <c r="Z54" s="866"/>
      <c r="AA54" s="866"/>
      <c r="AB54" s="866"/>
      <c r="AC54" s="866"/>
      <c r="AD54" s="866"/>
      <c r="AE54" s="866"/>
      <c r="AF54" s="866"/>
    </row>
    <row r="55" spans="1:32">
      <c r="A55" s="866"/>
      <c r="B55" s="866"/>
      <c r="C55" s="936"/>
      <c r="D55" s="935" t="s">
        <v>42</v>
      </c>
      <c r="E55" s="938">
        <f>'REG+OCC BY CLASS APRIL 2015'!E6</f>
        <v>159988</v>
      </c>
      <c r="F55" s="938">
        <f>'REG+OCC BY CLASS APRIL 2015'!F6</f>
        <v>150815</v>
      </c>
      <c r="G55" s="936"/>
      <c r="H55" s="937"/>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row>
    <row r="56" spans="1:32">
      <c r="A56" s="866"/>
      <c r="B56" s="866"/>
      <c r="C56" s="936"/>
      <c r="D56" s="935" t="s">
        <v>43</v>
      </c>
      <c r="E56" s="938">
        <f>'REG+OCC BY CLASS APRIL 2015'!H6</f>
        <v>60230</v>
      </c>
      <c r="F56" s="938">
        <f>'REG+OCC BY CLASS APRIL 2015'!I6</f>
        <v>60364</v>
      </c>
      <c r="G56" s="936"/>
      <c r="H56" s="937"/>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row>
    <row r="57" spans="1:32">
      <c r="A57" s="866"/>
      <c r="B57" s="866"/>
      <c r="C57" s="936"/>
      <c r="D57" s="935"/>
      <c r="E57" s="935"/>
      <c r="F57" s="935"/>
      <c r="G57" s="936"/>
      <c r="H57" s="937"/>
      <c r="I57" s="866"/>
      <c r="J57" s="866"/>
      <c r="K57" s="866"/>
      <c r="L57" s="866"/>
      <c r="M57" s="866"/>
      <c r="N57" s="866"/>
      <c r="O57" s="866"/>
    </row>
    <row r="58" spans="1:32">
      <c r="A58" s="866"/>
      <c r="B58" s="866"/>
      <c r="C58" s="936"/>
      <c r="D58" s="936"/>
      <c r="E58" s="936"/>
      <c r="F58" s="936"/>
      <c r="G58" s="936"/>
      <c r="H58" s="937"/>
      <c r="I58" s="866"/>
      <c r="J58" s="866"/>
      <c r="K58" s="866"/>
      <c r="L58" s="866"/>
      <c r="M58" s="866"/>
      <c r="N58" s="866"/>
      <c r="O58" s="866"/>
    </row>
    <row r="59" spans="1:32">
      <c r="A59" s="866"/>
      <c r="B59" s="866"/>
      <c r="C59" s="937"/>
      <c r="D59" s="937"/>
      <c r="E59" s="937"/>
      <c r="F59" s="937"/>
      <c r="G59" s="937"/>
      <c r="H59" s="937"/>
      <c r="I59" s="866"/>
      <c r="J59" s="866"/>
      <c r="K59" s="866"/>
      <c r="L59" s="866"/>
      <c r="M59" s="866"/>
      <c r="N59" s="866"/>
      <c r="O59" s="866"/>
    </row>
    <row r="60" spans="1:32">
      <c r="A60" s="866"/>
      <c r="B60" s="866"/>
      <c r="C60" s="937"/>
      <c r="D60" s="937"/>
      <c r="E60" s="937"/>
      <c r="F60" s="937"/>
      <c r="G60" s="937"/>
      <c r="H60" s="937"/>
      <c r="I60" s="866"/>
      <c r="J60" s="866"/>
      <c r="K60" s="866"/>
      <c r="L60" s="866"/>
      <c r="M60" s="866"/>
      <c r="N60" s="866"/>
      <c r="O60" s="866"/>
    </row>
    <row r="61" spans="1:32">
      <c r="A61" s="866"/>
      <c r="B61" s="866"/>
      <c r="C61" s="937"/>
      <c r="D61" s="937"/>
      <c r="E61" s="937"/>
      <c r="F61" s="937"/>
      <c r="G61" s="937"/>
      <c r="H61" s="937"/>
      <c r="I61" s="866"/>
      <c r="J61" s="866"/>
      <c r="K61" s="866"/>
      <c r="L61" s="866"/>
      <c r="M61" s="866"/>
      <c r="N61" s="866"/>
      <c r="O61" s="866"/>
    </row>
    <row r="62" spans="1:32">
      <c r="A62" s="866"/>
      <c r="B62" s="866"/>
      <c r="C62" s="937"/>
      <c r="D62" s="937"/>
      <c r="E62" s="937"/>
      <c r="F62" s="937"/>
      <c r="G62" s="937"/>
      <c r="H62" s="937"/>
      <c r="I62" s="866"/>
      <c r="J62" s="866"/>
      <c r="K62" s="866"/>
      <c r="L62" s="866"/>
      <c r="M62" s="866"/>
      <c r="N62" s="866"/>
      <c r="O62" s="866"/>
    </row>
    <row r="63" spans="1:32">
      <c r="A63" s="866"/>
      <c r="B63" s="866"/>
      <c r="C63" s="866"/>
      <c r="D63" s="866"/>
      <c r="E63" s="866"/>
      <c r="F63" s="866"/>
      <c r="G63" s="866"/>
      <c r="H63" s="866"/>
      <c r="I63" s="866"/>
      <c r="J63" s="866"/>
      <c r="K63" s="866"/>
      <c r="L63" s="866"/>
      <c r="M63" s="866"/>
      <c r="N63" s="866"/>
      <c r="O63" s="866"/>
    </row>
    <row r="64" spans="1:32">
      <c r="A64" s="866"/>
      <c r="B64" s="866"/>
      <c r="C64" s="866"/>
      <c r="D64" s="866"/>
      <c r="E64" s="866"/>
      <c r="F64" s="866"/>
      <c r="G64" s="866"/>
      <c r="H64" s="866"/>
      <c r="I64" s="866"/>
      <c r="J64" s="866"/>
      <c r="K64" s="866"/>
      <c r="L64" s="866"/>
      <c r="M64" s="866"/>
      <c r="N64" s="866"/>
      <c r="O64" s="866"/>
    </row>
    <row r="65" spans="1:15">
      <c r="A65" s="866"/>
      <c r="B65" s="866"/>
      <c r="C65" s="866"/>
      <c r="D65" s="866"/>
      <c r="E65" s="866"/>
      <c r="F65" s="866"/>
      <c r="G65" s="866"/>
      <c r="H65" s="866"/>
      <c r="I65" s="866"/>
      <c r="J65" s="866"/>
      <c r="K65" s="866"/>
      <c r="L65" s="866"/>
      <c r="M65" s="866"/>
      <c r="N65" s="866"/>
      <c r="O65" s="866"/>
    </row>
    <row r="66" spans="1:15">
      <c r="A66" s="866"/>
      <c r="B66" s="866"/>
      <c r="C66" s="866"/>
      <c r="D66" s="866"/>
      <c r="E66" s="866"/>
      <c r="F66" s="866"/>
      <c r="G66" s="866"/>
      <c r="H66" s="866"/>
      <c r="I66" s="866"/>
      <c r="J66" s="866"/>
      <c r="K66" s="866"/>
      <c r="L66" s="866"/>
      <c r="M66" s="866"/>
      <c r="N66" s="866"/>
      <c r="O66" s="866"/>
    </row>
    <row r="67" spans="1:15">
      <c r="A67" s="866"/>
      <c r="B67" s="866"/>
      <c r="C67" s="866"/>
      <c r="D67" s="866"/>
      <c r="E67" s="866"/>
      <c r="F67" s="866"/>
      <c r="G67" s="866"/>
      <c r="H67" s="866"/>
      <c r="I67" s="866"/>
      <c r="J67" s="866"/>
      <c r="K67" s="866"/>
      <c r="L67" s="866"/>
      <c r="M67" s="866"/>
      <c r="N67" s="866"/>
      <c r="O67" s="866"/>
    </row>
    <row r="68" spans="1:15">
      <c r="A68" s="866"/>
      <c r="B68" s="866"/>
      <c r="C68" s="866"/>
      <c r="D68" s="866"/>
      <c r="E68" s="866"/>
      <c r="F68" s="866"/>
      <c r="G68" s="866"/>
      <c r="H68" s="866"/>
      <c r="I68" s="866"/>
      <c r="J68" s="866"/>
      <c r="K68" s="866"/>
      <c r="L68" s="866"/>
      <c r="M68" s="866"/>
      <c r="N68" s="866"/>
      <c r="O68" s="866"/>
    </row>
    <row r="69" spans="1:15">
      <c r="A69" s="866"/>
      <c r="B69" s="866"/>
      <c r="C69" s="866"/>
      <c r="D69" s="866"/>
      <c r="E69" s="866"/>
      <c r="F69" s="866"/>
      <c r="G69" s="866"/>
      <c r="H69" s="866"/>
      <c r="I69" s="866"/>
      <c r="J69" s="866"/>
      <c r="K69" s="866"/>
      <c r="L69" s="866"/>
      <c r="M69" s="866"/>
      <c r="N69" s="866"/>
      <c r="O69" s="866"/>
    </row>
    <row r="70" spans="1:15">
      <c r="A70" s="866"/>
      <c r="B70" s="866"/>
      <c r="C70" s="866"/>
      <c r="D70" s="866"/>
      <c r="E70" s="866"/>
      <c r="F70" s="866"/>
      <c r="G70" s="866"/>
      <c r="H70" s="866"/>
      <c r="I70" s="866"/>
      <c r="J70" s="866"/>
      <c r="K70" s="866"/>
      <c r="L70" s="866"/>
      <c r="M70" s="866"/>
      <c r="N70" s="866"/>
      <c r="O70" s="866"/>
    </row>
    <row r="71" spans="1:15">
      <c r="A71" s="866"/>
      <c r="B71" s="866"/>
      <c r="C71" s="866"/>
      <c r="D71" s="866"/>
      <c r="E71" s="866"/>
      <c r="F71" s="866"/>
      <c r="G71" s="866"/>
      <c r="H71" s="866"/>
      <c r="I71" s="866"/>
      <c r="J71" s="866"/>
      <c r="K71" s="866"/>
      <c r="L71" s="866"/>
      <c r="M71" s="866"/>
      <c r="N71" s="866"/>
      <c r="O71" s="866"/>
    </row>
    <row r="72" spans="1:15">
      <c r="A72" s="866"/>
      <c r="B72" s="866"/>
      <c r="C72" s="866"/>
      <c r="D72" s="866"/>
      <c r="E72" s="866"/>
      <c r="F72" s="866"/>
      <c r="G72" s="866"/>
      <c r="H72" s="866"/>
      <c r="I72" s="866"/>
      <c r="J72" s="866"/>
      <c r="K72" s="866"/>
      <c r="L72" s="866"/>
      <c r="M72" s="866"/>
      <c r="N72" s="866"/>
      <c r="O72" s="866"/>
    </row>
    <row r="73" spans="1:15">
      <c r="A73" s="866"/>
      <c r="B73" s="866"/>
      <c r="C73" s="866"/>
      <c r="D73" s="866"/>
      <c r="E73" s="866"/>
      <c r="F73" s="866"/>
      <c r="G73" s="866"/>
      <c r="H73" s="866"/>
      <c r="I73" s="866"/>
      <c r="J73" s="866"/>
      <c r="K73" s="866"/>
      <c r="L73" s="866"/>
      <c r="M73" s="866"/>
      <c r="N73" s="866"/>
      <c r="O73" s="866"/>
    </row>
    <row r="74" spans="1:15">
      <c r="A74" s="866"/>
      <c r="B74" s="866"/>
      <c r="C74" s="866"/>
      <c r="D74" s="866"/>
      <c r="E74" s="866"/>
      <c r="F74" s="866"/>
      <c r="G74" s="866"/>
      <c r="H74" s="866"/>
      <c r="I74" s="866"/>
      <c r="J74" s="866"/>
      <c r="K74" s="866"/>
      <c r="L74" s="866"/>
      <c r="M74" s="866"/>
      <c r="N74" s="866"/>
      <c r="O74" s="866"/>
    </row>
    <row r="75" spans="1:15">
      <c r="A75" s="866"/>
      <c r="B75" s="866"/>
      <c r="C75" s="866"/>
      <c r="D75" s="866"/>
      <c r="E75" s="866"/>
      <c r="F75" s="866"/>
      <c r="G75" s="866"/>
      <c r="H75" s="866"/>
      <c r="I75" s="866"/>
      <c r="J75" s="866"/>
      <c r="K75" s="866"/>
      <c r="L75" s="866"/>
      <c r="M75" s="866"/>
      <c r="N75" s="866"/>
      <c r="O75" s="866"/>
    </row>
    <row r="76" spans="1:15">
      <c r="A76" s="866"/>
      <c r="B76" s="866"/>
      <c r="C76" s="866"/>
      <c r="D76" s="866"/>
      <c r="E76" s="866"/>
      <c r="F76" s="866"/>
      <c r="G76" s="866"/>
      <c r="H76" s="866"/>
      <c r="I76" s="866"/>
      <c r="J76" s="866"/>
      <c r="K76" s="866"/>
      <c r="L76" s="866"/>
      <c r="M76" s="866"/>
      <c r="N76" s="866"/>
      <c r="O76" s="866"/>
    </row>
    <row r="77" spans="1:15">
      <c r="A77" s="866"/>
      <c r="B77" s="866"/>
      <c r="C77" s="866"/>
      <c r="D77" s="866"/>
      <c r="E77" s="866"/>
      <c r="F77" s="866"/>
      <c r="G77" s="866"/>
      <c r="H77" s="866"/>
      <c r="I77" s="866"/>
      <c r="J77" s="866"/>
      <c r="K77" s="866"/>
      <c r="L77" s="866"/>
      <c r="M77" s="866"/>
      <c r="N77" s="866"/>
      <c r="O77" s="866"/>
    </row>
    <row r="78" spans="1:15">
      <c r="A78" s="866"/>
      <c r="B78" s="866"/>
      <c r="C78" s="866"/>
      <c r="D78" s="866"/>
      <c r="E78" s="866"/>
      <c r="F78" s="866"/>
      <c r="G78" s="866"/>
      <c r="H78" s="866"/>
      <c r="I78" s="866"/>
      <c r="J78" s="866"/>
      <c r="K78" s="866"/>
      <c r="L78" s="866"/>
      <c r="M78" s="866"/>
      <c r="N78" s="866"/>
      <c r="O78" s="866"/>
    </row>
    <row r="79" spans="1:15">
      <c r="A79" s="866"/>
      <c r="B79" s="866"/>
      <c r="C79" s="866"/>
      <c r="D79" s="866"/>
      <c r="E79" s="866"/>
      <c r="F79" s="866"/>
      <c r="G79" s="866"/>
      <c r="H79" s="866"/>
      <c r="I79" s="866"/>
      <c r="J79" s="866"/>
      <c r="K79" s="866"/>
      <c r="L79" s="866"/>
      <c r="M79" s="866"/>
      <c r="N79" s="866"/>
      <c r="O79" s="866"/>
    </row>
    <row r="80" spans="1:15">
      <c r="A80" s="866"/>
      <c r="B80" s="866"/>
      <c r="C80" s="866"/>
      <c r="D80" s="866"/>
      <c r="E80" s="866"/>
      <c r="F80" s="866"/>
      <c r="G80" s="866"/>
      <c r="H80" s="866"/>
      <c r="I80" s="866"/>
      <c r="J80" s="866"/>
      <c r="K80" s="866"/>
      <c r="L80" s="866"/>
      <c r="M80" s="866"/>
      <c r="N80" s="866"/>
      <c r="O80" s="866"/>
    </row>
    <row r="81" spans="1:15">
      <c r="A81" s="866"/>
      <c r="B81" s="866"/>
      <c r="C81" s="866"/>
      <c r="D81" s="866"/>
      <c r="E81" s="866"/>
      <c r="F81" s="866"/>
      <c r="G81" s="866"/>
      <c r="H81" s="866"/>
      <c r="I81" s="866"/>
      <c r="J81" s="866"/>
      <c r="K81" s="866"/>
      <c r="L81" s="866"/>
      <c r="M81" s="866"/>
      <c r="N81" s="866"/>
      <c r="O81" s="866"/>
    </row>
    <row r="82" spans="1:15">
      <c r="A82" s="866"/>
      <c r="B82" s="866"/>
      <c r="C82" s="866"/>
      <c r="D82" s="866"/>
      <c r="E82" s="866"/>
      <c r="F82" s="866"/>
      <c r="G82" s="866"/>
      <c r="H82" s="866"/>
      <c r="I82" s="866"/>
      <c r="J82" s="866"/>
      <c r="K82" s="866"/>
      <c r="L82" s="866"/>
      <c r="M82" s="866"/>
      <c r="N82" s="866"/>
      <c r="O82" s="866"/>
    </row>
    <row r="83" spans="1:15">
      <c r="A83" s="866"/>
      <c r="B83" s="866"/>
      <c r="C83" s="866"/>
      <c r="D83" s="866"/>
      <c r="E83" s="866"/>
      <c r="F83" s="866"/>
      <c r="G83" s="866"/>
      <c r="H83" s="866"/>
      <c r="I83" s="866"/>
      <c r="J83" s="866"/>
      <c r="K83" s="866"/>
      <c r="L83" s="866"/>
      <c r="M83" s="866"/>
      <c r="N83" s="866"/>
      <c r="O83" s="866"/>
    </row>
    <row r="84" spans="1:15">
      <c r="A84" s="866"/>
      <c r="B84" s="866"/>
      <c r="C84" s="866"/>
      <c r="D84" s="866"/>
      <c r="E84" s="866"/>
      <c r="F84" s="866"/>
      <c r="G84" s="866"/>
      <c r="H84" s="866"/>
      <c r="I84" s="866"/>
      <c r="J84" s="866"/>
      <c r="K84" s="866"/>
      <c r="L84" s="866"/>
      <c r="M84" s="866"/>
      <c r="N84" s="866"/>
      <c r="O84" s="866"/>
    </row>
    <row r="85" spans="1:15">
      <c r="A85" s="866"/>
      <c r="B85" s="866"/>
      <c r="C85" s="866"/>
      <c r="D85" s="866"/>
      <c r="E85" s="866"/>
      <c r="F85" s="866"/>
      <c r="G85" s="866"/>
      <c r="H85" s="866"/>
      <c r="I85" s="866"/>
      <c r="J85" s="866"/>
      <c r="K85" s="866"/>
      <c r="L85" s="866"/>
      <c r="M85" s="866"/>
      <c r="N85" s="866"/>
      <c r="O85" s="866"/>
    </row>
    <row r="86" spans="1:15">
      <c r="A86" s="866"/>
      <c r="B86" s="866"/>
      <c r="C86" s="866"/>
      <c r="D86" s="866"/>
      <c r="E86" s="866"/>
      <c r="F86" s="866"/>
      <c r="G86" s="866"/>
      <c r="H86" s="866"/>
      <c r="I86" s="866"/>
      <c r="J86" s="866"/>
      <c r="K86" s="866"/>
      <c r="L86" s="866"/>
      <c r="M86" s="866"/>
      <c r="N86" s="866"/>
      <c r="O86" s="866"/>
    </row>
    <row r="87" spans="1:15">
      <c r="A87" s="866"/>
      <c r="B87" s="866"/>
      <c r="C87" s="866"/>
      <c r="D87" s="866"/>
      <c r="E87" s="866"/>
      <c r="F87" s="866"/>
      <c r="G87" s="866"/>
      <c r="H87" s="866"/>
      <c r="I87" s="866"/>
      <c r="J87" s="866"/>
      <c r="K87" s="866"/>
      <c r="L87" s="866"/>
      <c r="M87" s="866"/>
      <c r="N87" s="866"/>
      <c r="O87" s="866"/>
    </row>
    <row r="88" spans="1:15">
      <c r="A88" s="866"/>
      <c r="B88" s="866"/>
      <c r="C88" s="866"/>
      <c r="D88" s="866"/>
      <c r="E88" s="866"/>
      <c r="F88" s="866"/>
      <c r="G88" s="866"/>
      <c r="H88" s="866"/>
      <c r="I88" s="866"/>
      <c r="J88" s="866"/>
      <c r="K88" s="866"/>
      <c r="L88" s="866"/>
      <c r="M88" s="866"/>
      <c r="N88" s="866"/>
      <c r="O88" s="866"/>
    </row>
    <row r="89" spans="1:15">
      <c r="A89" s="866"/>
      <c r="B89" s="866"/>
      <c r="C89" s="866"/>
      <c r="D89" s="866"/>
      <c r="E89" s="866"/>
      <c r="F89" s="866"/>
      <c r="G89" s="866"/>
      <c r="H89" s="866"/>
      <c r="I89" s="866"/>
      <c r="J89" s="866"/>
      <c r="K89" s="866"/>
      <c r="L89" s="866"/>
      <c r="M89" s="866"/>
      <c r="N89" s="866"/>
      <c r="O89" s="866"/>
    </row>
    <row r="90" spans="1:15">
      <c r="A90" s="866"/>
      <c r="B90" s="866"/>
      <c r="C90" s="866"/>
      <c r="D90" s="866"/>
      <c r="E90" s="866"/>
      <c r="F90" s="866"/>
      <c r="G90" s="866"/>
      <c r="H90" s="866"/>
      <c r="I90" s="866"/>
      <c r="J90" s="866"/>
      <c r="K90" s="866"/>
      <c r="L90" s="866"/>
      <c r="M90" s="866"/>
      <c r="N90" s="866"/>
      <c r="O90" s="866"/>
    </row>
    <row r="91" spans="1:15">
      <c r="A91" s="866"/>
      <c r="B91" s="866"/>
      <c r="C91" s="866"/>
      <c r="D91" s="866"/>
      <c r="E91" s="866"/>
      <c r="F91" s="866"/>
      <c r="G91" s="866"/>
      <c r="H91" s="866"/>
      <c r="I91" s="866"/>
      <c r="J91" s="866"/>
      <c r="K91" s="866"/>
      <c r="L91" s="866"/>
      <c r="M91" s="866"/>
      <c r="N91" s="866"/>
      <c r="O91" s="866"/>
    </row>
    <row r="92" spans="1:15">
      <c r="A92" s="866"/>
      <c r="B92" s="866"/>
      <c r="C92" s="866"/>
      <c r="D92" s="866"/>
      <c r="E92" s="866"/>
      <c r="F92" s="866"/>
      <c r="G92" s="866"/>
      <c r="H92" s="866"/>
      <c r="I92" s="866"/>
      <c r="J92" s="866"/>
      <c r="K92" s="866"/>
      <c r="L92" s="866"/>
      <c r="M92" s="866"/>
      <c r="N92" s="866"/>
      <c r="O92" s="866"/>
    </row>
    <row r="93" spans="1:15">
      <c r="A93" s="866"/>
      <c r="B93" s="866"/>
      <c r="C93" s="866"/>
      <c r="D93" s="866"/>
      <c r="E93" s="866"/>
      <c r="F93" s="866"/>
      <c r="G93" s="866"/>
      <c r="H93" s="866"/>
      <c r="I93" s="866"/>
      <c r="J93" s="866"/>
      <c r="K93" s="866"/>
      <c r="L93" s="866"/>
      <c r="M93" s="866"/>
      <c r="N93" s="866"/>
      <c r="O93" s="866"/>
    </row>
    <row r="94" spans="1:15">
      <c r="A94" s="866"/>
      <c r="B94" s="866"/>
      <c r="C94" s="866"/>
      <c r="D94" s="866"/>
      <c r="E94" s="866"/>
      <c r="F94" s="866"/>
      <c r="G94" s="866"/>
      <c r="H94" s="866"/>
      <c r="I94" s="866"/>
      <c r="J94" s="866"/>
      <c r="K94" s="866"/>
      <c r="L94" s="866"/>
      <c r="M94" s="866"/>
      <c r="N94" s="866"/>
      <c r="O94" s="866"/>
    </row>
    <row r="95" spans="1:15">
      <c r="A95" s="866"/>
      <c r="B95" s="866"/>
      <c r="C95" s="866"/>
      <c r="D95" s="866"/>
      <c r="E95" s="866"/>
      <c r="F95" s="866"/>
      <c r="G95" s="866"/>
      <c r="H95" s="866"/>
      <c r="I95" s="866"/>
      <c r="J95" s="866"/>
      <c r="K95" s="866"/>
      <c r="L95" s="866"/>
      <c r="M95" s="866"/>
      <c r="N95" s="866"/>
      <c r="O95" s="866"/>
    </row>
    <row r="96" spans="1:15">
      <c r="A96" s="866"/>
      <c r="B96" s="866"/>
      <c r="C96" s="866"/>
      <c r="D96" s="866"/>
      <c r="E96" s="866"/>
      <c r="F96" s="866"/>
      <c r="G96" s="866"/>
      <c r="H96" s="866"/>
      <c r="I96" s="866"/>
      <c r="J96" s="866"/>
      <c r="K96" s="866"/>
      <c r="L96" s="866"/>
      <c r="M96" s="866"/>
      <c r="N96" s="866"/>
      <c r="O96" s="866"/>
    </row>
    <row r="97" spans="1:15">
      <c r="A97" s="866"/>
      <c r="B97" s="866"/>
      <c r="C97" s="866"/>
      <c r="D97" s="866"/>
      <c r="E97" s="866"/>
      <c r="F97" s="866"/>
      <c r="G97" s="866"/>
      <c r="H97" s="866"/>
      <c r="I97" s="866"/>
      <c r="J97" s="866"/>
      <c r="K97" s="866"/>
      <c r="L97" s="866"/>
      <c r="M97" s="866"/>
      <c r="N97" s="866"/>
      <c r="O97" s="866"/>
    </row>
    <row r="98" spans="1:15">
      <c r="A98" s="866"/>
      <c r="B98" s="866"/>
      <c r="C98" s="866"/>
      <c r="D98" s="866"/>
      <c r="E98" s="866"/>
      <c r="F98" s="866"/>
      <c r="G98" s="866"/>
      <c r="H98" s="866"/>
      <c r="I98" s="866"/>
      <c r="J98" s="866"/>
      <c r="K98" s="866"/>
      <c r="L98" s="866"/>
      <c r="M98" s="866"/>
      <c r="N98" s="866"/>
      <c r="O98" s="866"/>
    </row>
    <row r="99" spans="1:15">
      <c r="A99" s="866"/>
      <c r="B99" s="866"/>
      <c r="C99" s="866"/>
      <c r="D99" s="866"/>
      <c r="E99" s="866"/>
      <c r="F99" s="866"/>
      <c r="G99" s="866"/>
      <c r="H99" s="866"/>
      <c r="I99" s="866"/>
      <c r="J99" s="866"/>
      <c r="K99" s="866"/>
      <c r="L99" s="866"/>
      <c r="M99" s="866"/>
      <c r="N99" s="866"/>
      <c r="O99" s="866"/>
    </row>
    <row r="100" spans="1:15">
      <c r="A100" s="866"/>
      <c r="B100" s="866"/>
      <c r="C100" s="866"/>
      <c r="D100" s="866"/>
      <c r="E100" s="866"/>
      <c r="F100" s="866"/>
      <c r="G100" s="866"/>
      <c r="H100" s="866"/>
      <c r="I100" s="866"/>
      <c r="J100" s="866"/>
      <c r="K100" s="866"/>
      <c r="L100" s="866"/>
      <c r="M100" s="866"/>
      <c r="N100" s="866"/>
      <c r="O100" s="866"/>
    </row>
    <row r="101" spans="1:15">
      <c r="A101" s="866"/>
      <c r="B101" s="866"/>
      <c r="C101" s="866"/>
      <c r="D101" s="866"/>
      <c r="E101" s="866"/>
      <c r="F101" s="866"/>
      <c r="G101" s="866"/>
      <c r="H101" s="866"/>
      <c r="I101" s="866"/>
      <c r="J101" s="866"/>
      <c r="K101" s="866"/>
      <c r="L101" s="866"/>
      <c r="M101" s="866"/>
      <c r="N101" s="866"/>
      <c r="O101" s="866"/>
    </row>
    <row r="102" spans="1:15">
      <c r="A102" s="866"/>
      <c r="B102" s="866"/>
      <c r="C102" s="866"/>
      <c r="D102" s="866"/>
      <c r="E102" s="866"/>
      <c r="F102" s="866"/>
      <c r="G102" s="866"/>
      <c r="H102" s="866"/>
      <c r="I102" s="866"/>
      <c r="J102" s="866"/>
      <c r="K102" s="866"/>
      <c r="L102" s="866"/>
      <c r="M102" s="866"/>
      <c r="N102" s="866"/>
      <c r="O102" s="866"/>
    </row>
    <row r="103" spans="1:15">
      <c r="A103" s="866"/>
      <c r="B103" s="866"/>
      <c r="C103" s="866"/>
      <c r="D103" s="866"/>
      <c r="E103" s="866"/>
      <c r="F103" s="866"/>
      <c r="G103" s="866"/>
      <c r="H103" s="866"/>
      <c r="I103" s="866"/>
      <c r="J103" s="866"/>
      <c r="K103" s="866"/>
      <c r="L103" s="866"/>
      <c r="M103" s="866"/>
      <c r="N103" s="866"/>
      <c r="O103" s="866"/>
    </row>
    <row r="104" spans="1:15">
      <c r="A104" s="866"/>
      <c r="B104" s="866"/>
      <c r="C104" s="866"/>
      <c r="D104" s="866"/>
      <c r="E104" s="866"/>
      <c r="F104" s="866"/>
      <c r="G104" s="866"/>
      <c r="H104" s="866"/>
      <c r="I104" s="866"/>
      <c r="J104" s="866"/>
      <c r="K104" s="866"/>
      <c r="L104" s="866"/>
      <c r="M104" s="866"/>
      <c r="N104" s="866"/>
      <c r="O104" s="866"/>
    </row>
    <row r="105" spans="1:15">
      <c r="A105" s="866"/>
      <c r="B105" s="866"/>
      <c r="C105" s="866"/>
      <c r="D105" s="866"/>
      <c r="E105" s="866"/>
      <c r="F105" s="866"/>
      <c r="G105" s="866"/>
      <c r="H105" s="866"/>
      <c r="I105" s="866"/>
      <c r="J105" s="866"/>
      <c r="K105" s="866"/>
      <c r="L105" s="866"/>
      <c r="M105" s="866"/>
      <c r="N105" s="866"/>
      <c r="O105" s="866"/>
    </row>
    <row r="106" spans="1:15">
      <c r="A106" s="866"/>
      <c r="B106" s="866"/>
      <c r="C106" s="866"/>
      <c r="D106" s="866"/>
      <c r="E106" s="866"/>
      <c r="F106" s="866"/>
      <c r="G106" s="866"/>
      <c r="H106" s="866"/>
      <c r="I106" s="866"/>
      <c r="J106" s="866"/>
      <c r="K106" s="866"/>
      <c r="L106" s="866"/>
      <c r="M106" s="866"/>
      <c r="N106" s="866"/>
      <c r="O106" s="866"/>
    </row>
    <row r="107" spans="1:15">
      <c r="A107" s="866"/>
      <c r="B107" s="866"/>
      <c r="C107" s="866"/>
      <c r="D107" s="866"/>
      <c r="E107" s="866"/>
      <c r="F107" s="866"/>
      <c r="G107" s="866"/>
      <c r="H107" s="866"/>
      <c r="I107" s="866"/>
      <c r="J107" s="866"/>
      <c r="K107" s="866"/>
      <c r="L107" s="866"/>
      <c r="M107" s="866"/>
      <c r="N107" s="866"/>
      <c r="O107" s="866"/>
    </row>
    <row r="108" spans="1:15">
      <c r="A108" s="866"/>
      <c r="B108" s="866"/>
      <c r="C108" s="866"/>
      <c r="D108" s="866"/>
      <c r="E108" s="866"/>
      <c r="F108" s="866"/>
      <c r="G108" s="866"/>
      <c r="H108" s="866"/>
      <c r="I108" s="866"/>
      <c r="J108" s="866"/>
      <c r="K108" s="866"/>
      <c r="L108" s="866"/>
      <c r="M108" s="866"/>
      <c r="N108" s="866"/>
      <c r="O108" s="866"/>
    </row>
    <row r="109" spans="1:15">
      <c r="A109" s="866"/>
      <c r="B109" s="866"/>
      <c r="C109" s="866"/>
      <c r="D109" s="866"/>
      <c r="E109" s="866"/>
      <c r="F109" s="866"/>
      <c r="G109" s="866"/>
      <c r="H109" s="866"/>
      <c r="I109" s="866"/>
      <c r="J109" s="866"/>
      <c r="K109" s="866"/>
      <c r="L109" s="866"/>
      <c r="M109" s="866"/>
      <c r="N109" s="866"/>
      <c r="O109" s="866"/>
    </row>
    <row r="110" spans="1:15">
      <c r="A110" s="866"/>
      <c r="B110" s="866"/>
      <c r="C110" s="866"/>
      <c r="D110" s="866"/>
      <c r="E110" s="866"/>
      <c r="F110" s="866"/>
      <c r="G110" s="866"/>
      <c r="H110" s="866"/>
      <c r="I110" s="866"/>
      <c r="J110" s="866"/>
      <c r="K110" s="866"/>
      <c r="L110" s="866"/>
      <c r="M110" s="866"/>
      <c r="N110" s="866"/>
      <c r="O110" s="866"/>
    </row>
    <row r="111" spans="1:15">
      <c r="A111" s="866"/>
      <c r="B111" s="866"/>
      <c r="C111" s="866"/>
      <c r="D111" s="866"/>
      <c r="E111" s="866"/>
      <c r="F111" s="866"/>
      <c r="G111" s="866"/>
      <c r="H111" s="866"/>
      <c r="I111" s="866"/>
      <c r="J111" s="866"/>
      <c r="K111" s="866"/>
      <c r="L111" s="866"/>
      <c r="M111" s="866"/>
      <c r="N111" s="866"/>
      <c r="O111" s="866"/>
    </row>
    <row r="112" spans="1:15">
      <c r="A112" s="866"/>
      <c r="B112" s="866"/>
      <c r="C112" s="866"/>
      <c r="D112" s="866"/>
      <c r="E112" s="866"/>
      <c r="F112" s="866"/>
      <c r="G112" s="866"/>
      <c r="H112" s="866"/>
      <c r="I112" s="866"/>
      <c r="J112" s="866"/>
      <c r="K112" s="866"/>
      <c r="L112" s="866"/>
      <c r="M112" s="866"/>
      <c r="N112" s="866"/>
      <c r="O112" s="866"/>
    </row>
    <row r="113" spans="1:15">
      <c r="A113" s="866"/>
      <c r="B113" s="866"/>
      <c r="C113" s="866"/>
      <c r="D113" s="866"/>
      <c r="E113" s="866"/>
      <c r="F113" s="866"/>
      <c r="G113" s="866"/>
      <c r="H113" s="866"/>
      <c r="I113" s="866"/>
      <c r="J113" s="866"/>
      <c r="K113" s="866"/>
      <c r="L113" s="866"/>
      <c r="M113" s="866"/>
      <c r="N113" s="866"/>
      <c r="O113" s="866"/>
    </row>
    <row r="114" spans="1:15">
      <c r="A114" s="866"/>
      <c r="B114" s="866"/>
      <c r="C114" s="866"/>
      <c r="D114" s="866"/>
      <c r="E114" s="866"/>
      <c r="F114" s="866"/>
      <c r="G114" s="866"/>
      <c r="H114" s="866"/>
      <c r="I114" s="866"/>
      <c r="J114" s="866"/>
      <c r="K114" s="866"/>
      <c r="L114" s="866"/>
      <c r="M114" s="866"/>
      <c r="N114" s="866"/>
      <c r="O114" s="866"/>
    </row>
    <row r="115" spans="1:15">
      <c r="A115" s="866"/>
      <c r="B115" s="866"/>
      <c r="C115" s="866"/>
      <c r="D115" s="866"/>
      <c r="E115" s="866"/>
      <c r="F115" s="866"/>
      <c r="G115" s="866"/>
      <c r="H115" s="866"/>
      <c r="I115" s="866"/>
      <c r="J115" s="866"/>
      <c r="K115" s="866"/>
      <c r="L115" s="866"/>
      <c r="M115" s="866"/>
      <c r="N115" s="866"/>
      <c r="O115" s="866"/>
    </row>
    <row r="116" spans="1:15">
      <c r="A116" s="866"/>
      <c r="B116" s="866"/>
      <c r="C116" s="866"/>
      <c r="D116" s="866"/>
      <c r="E116" s="866"/>
      <c r="F116" s="866"/>
      <c r="G116" s="866"/>
      <c r="H116" s="866"/>
      <c r="I116" s="866"/>
      <c r="J116" s="866"/>
      <c r="K116" s="866"/>
      <c r="L116" s="866"/>
      <c r="M116" s="866"/>
      <c r="N116" s="866"/>
      <c r="O116" s="866"/>
    </row>
    <row r="117" spans="1:15">
      <c r="A117" s="866"/>
      <c r="B117" s="866"/>
      <c r="C117" s="866"/>
      <c r="D117" s="866"/>
      <c r="E117" s="866"/>
      <c r="F117" s="866"/>
      <c r="G117" s="866"/>
      <c r="H117" s="866"/>
      <c r="I117" s="866"/>
      <c r="J117" s="866"/>
      <c r="K117" s="866"/>
      <c r="L117" s="866"/>
      <c r="M117" s="866"/>
      <c r="N117" s="866"/>
      <c r="O117" s="866"/>
    </row>
    <row r="118" spans="1:15">
      <c r="A118" s="866"/>
      <c r="B118" s="866"/>
      <c r="C118" s="866"/>
      <c r="D118" s="866"/>
      <c r="E118" s="866"/>
      <c r="F118" s="866"/>
      <c r="G118" s="866"/>
      <c r="H118" s="866"/>
      <c r="I118" s="866"/>
      <c r="J118" s="866"/>
      <c r="K118" s="866"/>
      <c r="L118" s="866"/>
      <c r="M118" s="866"/>
      <c r="N118" s="866"/>
      <c r="O118" s="866"/>
    </row>
    <row r="119" spans="1:15">
      <c r="A119" s="866"/>
      <c r="B119" s="866"/>
      <c r="C119" s="866"/>
      <c r="D119" s="866"/>
      <c r="E119" s="866"/>
      <c r="F119" s="866"/>
      <c r="G119" s="866"/>
      <c r="H119" s="866"/>
      <c r="I119" s="866"/>
      <c r="J119" s="866"/>
      <c r="K119" s="866"/>
      <c r="L119" s="866"/>
      <c r="M119" s="866"/>
      <c r="N119" s="866"/>
      <c r="O119" s="866"/>
    </row>
    <row r="120" spans="1:15">
      <c r="A120" s="866"/>
      <c r="B120" s="866"/>
      <c r="C120" s="866"/>
      <c r="D120" s="866"/>
      <c r="E120" s="866"/>
      <c r="F120" s="866"/>
      <c r="G120" s="866"/>
      <c r="H120" s="866"/>
      <c r="I120" s="866"/>
      <c r="J120" s="866"/>
      <c r="K120" s="866"/>
      <c r="L120" s="866"/>
      <c r="M120" s="866"/>
      <c r="N120" s="866"/>
      <c r="O120" s="866"/>
    </row>
    <row r="121" spans="1:15">
      <c r="A121" s="866"/>
      <c r="B121" s="866"/>
      <c r="C121" s="866"/>
      <c r="D121" s="866"/>
      <c r="E121" s="866"/>
      <c r="F121" s="866"/>
      <c r="G121" s="866"/>
      <c r="H121" s="866"/>
      <c r="I121" s="866"/>
      <c r="J121" s="866"/>
      <c r="K121" s="866"/>
      <c r="L121" s="866"/>
      <c r="M121" s="866"/>
      <c r="N121" s="866"/>
      <c r="O121" s="866"/>
    </row>
    <row r="122" spans="1:15">
      <c r="A122" s="866"/>
      <c r="B122" s="866"/>
      <c r="C122" s="866"/>
      <c r="D122" s="866"/>
      <c r="E122" s="866"/>
      <c r="F122" s="866"/>
      <c r="G122" s="866"/>
      <c r="H122" s="866"/>
      <c r="I122" s="866"/>
      <c r="J122" s="866"/>
      <c r="K122" s="866"/>
      <c r="L122" s="866"/>
      <c r="M122" s="866"/>
      <c r="N122" s="866"/>
      <c r="O122" s="866"/>
    </row>
    <row r="123" spans="1:15">
      <c r="A123" s="866"/>
      <c r="B123" s="866"/>
      <c r="C123" s="866"/>
      <c r="D123" s="866"/>
      <c r="E123" s="866"/>
      <c r="F123" s="866"/>
      <c r="G123" s="866"/>
      <c r="H123" s="866"/>
      <c r="I123" s="866"/>
      <c r="J123" s="866"/>
      <c r="K123" s="866"/>
      <c r="L123" s="866"/>
      <c r="M123" s="866"/>
      <c r="N123" s="866"/>
      <c r="O123" s="866"/>
    </row>
    <row r="124" spans="1:15">
      <c r="A124" s="866"/>
      <c r="B124" s="866"/>
      <c r="C124" s="866"/>
      <c r="D124" s="866"/>
      <c r="E124" s="866"/>
      <c r="F124" s="866"/>
      <c r="G124" s="866"/>
      <c r="H124" s="866"/>
      <c r="I124" s="866"/>
      <c r="J124" s="866"/>
      <c r="K124" s="866"/>
      <c r="L124" s="866"/>
      <c r="M124" s="866"/>
      <c r="N124" s="866"/>
      <c r="O124" s="866"/>
    </row>
    <row r="125" spans="1:15">
      <c r="A125" s="866"/>
      <c r="B125" s="866"/>
      <c r="C125" s="866"/>
      <c r="D125" s="866"/>
      <c r="E125" s="866"/>
      <c r="F125" s="866"/>
      <c r="G125" s="866"/>
      <c r="H125" s="866"/>
      <c r="I125" s="866"/>
      <c r="J125" s="866"/>
      <c r="K125" s="866"/>
      <c r="L125" s="866"/>
      <c r="M125" s="866"/>
      <c r="N125" s="866"/>
      <c r="O125" s="866"/>
    </row>
    <row r="126" spans="1:15">
      <c r="A126" s="866"/>
      <c r="B126" s="866"/>
      <c r="C126" s="866"/>
      <c r="D126" s="866"/>
      <c r="E126" s="866"/>
      <c r="F126" s="866"/>
      <c r="G126" s="866"/>
      <c r="H126" s="866"/>
      <c r="I126" s="866"/>
      <c r="J126" s="866"/>
      <c r="K126" s="866"/>
      <c r="L126" s="866"/>
      <c r="M126" s="866"/>
      <c r="N126" s="866"/>
      <c r="O126" s="866"/>
    </row>
    <row r="127" spans="1:15">
      <c r="A127" s="866"/>
      <c r="B127" s="866"/>
      <c r="C127" s="866"/>
      <c r="D127" s="866"/>
      <c r="E127" s="866"/>
      <c r="F127" s="866"/>
      <c r="G127" s="866"/>
      <c r="H127" s="866"/>
      <c r="I127" s="866"/>
      <c r="J127" s="866"/>
      <c r="K127" s="866"/>
      <c r="L127" s="866"/>
      <c r="M127" s="866"/>
      <c r="N127" s="866"/>
      <c r="O127" s="866"/>
    </row>
    <row r="128" spans="1:15">
      <c r="A128" s="866"/>
      <c r="B128" s="866"/>
      <c r="C128" s="866"/>
      <c r="D128" s="866"/>
      <c r="E128" s="866"/>
      <c r="F128" s="866"/>
      <c r="G128" s="866"/>
      <c r="H128" s="866"/>
      <c r="I128" s="866"/>
      <c r="J128" s="866"/>
      <c r="K128" s="866"/>
      <c r="L128" s="866"/>
      <c r="M128" s="866"/>
      <c r="N128" s="866"/>
      <c r="O128" s="866"/>
    </row>
    <row r="129" spans="1:15">
      <c r="A129" s="866"/>
      <c r="B129" s="866"/>
      <c r="C129" s="866"/>
      <c r="D129" s="866"/>
      <c r="E129" s="866"/>
      <c r="F129" s="866"/>
      <c r="G129" s="866"/>
      <c r="H129" s="866"/>
      <c r="I129" s="866"/>
      <c r="J129" s="866"/>
      <c r="K129" s="866"/>
      <c r="L129" s="866"/>
      <c r="M129" s="866"/>
      <c r="N129" s="866"/>
      <c r="O129" s="866"/>
    </row>
    <row r="130" spans="1:15">
      <c r="A130" s="866"/>
      <c r="B130" s="866"/>
      <c r="C130" s="866"/>
      <c r="D130" s="866"/>
      <c r="E130" s="866"/>
      <c r="F130" s="866"/>
      <c r="G130" s="866"/>
      <c r="H130" s="866"/>
      <c r="I130" s="866"/>
      <c r="J130" s="866"/>
      <c r="K130" s="866"/>
      <c r="L130" s="866"/>
      <c r="M130" s="866"/>
      <c r="N130" s="866"/>
      <c r="O130" s="866"/>
    </row>
    <row r="131" spans="1:15">
      <c r="A131" s="866"/>
      <c r="B131" s="866"/>
      <c r="C131" s="866"/>
      <c r="D131" s="866"/>
      <c r="E131" s="866"/>
      <c r="F131" s="866"/>
      <c r="G131" s="866"/>
      <c r="H131" s="866"/>
      <c r="I131" s="866"/>
      <c r="J131" s="866"/>
      <c r="K131" s="866"/>
      <c r="L131" s="866"/>
      <c r="M131" s="866"/>
      <c r="N131" s="866"/>
      <c r="O131" s="866"/>
    </row>
    <row r="132" spans="1:15">
      <c r="A132" s="866"/>
      <c r="B132" s="866"/>
      <c r="C132" s="866"/>
      <c r="D132" s="866"/>
      <c r="E132" s="866"/>
      <c r="F132" s="866"/>
      <c r="G132" s="866"/>
      <c r="H132" s="866"/>
      <c r="I132" s="866"/>
      <c r="J132" s="866"/>
      <c r="K132" s="866"/>
      <c r="L132" s="866"/>
      <c r="M132" s="866"/>
      <c r="N132" s="866"/>
      <c r="O132" s="866"/>
    </row>
    <row r="133" spans="1:15">
      <c r="A133" s="866"/>
      <c r="B133" s="866"/>
      <c r="C133" s="866"/>
      <c r="D133" s="866"/>
      <c r="E133" s="866"/>
      <c r="F133" s="866"/>
      <c r="G133" s="866"/>
      <c r="H133" s="866"/>
      <c r="I133" s="866"/>
      <c r="J133" s="866"/>
      <c r="K133" s="866"/>
      <c r="L133" s="866"/>
      <c r="M133" s="866"/>
      <c r="N133" s="866"/>
      <c r="O133" s="866"/>
    </row>
    <row r="134" spans="1:15">
      <c r="A134" s="866"/>
      <c r="B134" s="866"/>
      <c r="C134" s="866"/>
      <c r="D134" s="866"/>
      <c r="E134" s="866"/>
      <c r="F134" s="866"/>
      <c r="G134" s="866"/>
      <c r="H134" s="866"/>
      <c r="I134" s="866"/>
      <c r="J134" s="866"/>
      <c r="K134" s="866"/>
      <c r="L134" s="866"/>
      <c r="M134" s="866"/>
      <c r="N134" s="866"/>
      <c r="O134" s="866"/>
    </row>
    <row r="135" spans="1:15">
      <c r="A135" s="866"/>
      <c r="B135" s="866"/>
      <c r="C135" s="866"/>
      <c r="D135" s="866"/>
      <c r="E135" s="866"/>
      <c r="F135" s="866"/>
      <c r="G135" s="866"/>
      <c r="H135" s="866"/>
      <c r="I135" s="866"/>
      <c r="J135" s="866"/>
      <c r="K135" s="866"/>
      <c r="L135" s="866"/>
      <c r="M135" s="866"/>
      <c r="N135" s="866"/>
      <c r="O135" s="866"/>
    </row>
    <row r="136" spans="1:15">
      <c r="A136" s="866"/>
      <c r="B136" s="866"/>
      <c r="C136" s="866"/>
      <c r="D136" s="866"/>
      <c r="E136" s="866"/>
      <c r="F136" s="866"/>
      <c r="G136" s="866"/>
      <c r="H136" s="866"/>
      <c r="I136" s="866"/>
      <c r="J136" s="866"/>
      <c r="K136" s="866"/>
      <c r="L136" s="866"/>
      <c r="M136" s="866"/>
      <c r="N136" s="866"/>
      <c r="O136" s="866"/>
    </row>
    <row r="137" spans="1:15">
      <c r="A137" s="866"/>
      <c r="B137" s="866"/>
      <c r="C137" s="866"/>
      <c r="D137" s="866"/>
      <c r="E137" s="866"/>
      <c r="F137" s="866"/>
      <c r="G137" s="866"/>
      <c r="H137" s="866"/>
      <c r="I137" s="866"/>
      <c r="J137" s="866"/>
      <c r="K137" s="866"/>
      <c r="L137" s="866"/>
      <c r="M137" s="866"/>
      <c r="N137" s="866"/>
      <c r="O137" s="866"/>
    </row>
    <row r="138" spans="1:15">
      <c r="A138" s="866"/>
      <c r="B138" s="866"/>
      <c r="C138" s="866"/>
      <c r="D138" s="866"/>
      <c r="E138" s="866"/>
      <c r="F138" s="866"/>
      <c r="G138" s="866"/>
      <c r="H138" s="866"/>
      <c r="I138" s="866"/>
      <c r="J138" s="866"/>
      <c r="K138" s="866"/>
      <c r="L138" s="866"/>
      <c r="M138" s="866"/>
      <c r="N138" s="866"/>
      <c r="O138" s="866"/>
    </row>
    <row r="139" spans="1:15">
      <c r="A139" s="866"/>
      <c r="B139" s="866"/>
      <c r="C139" s="866"/>
      <c r="D139" s="866"/>
      <c r="E139" s="866"/>
      <c r="F139" s="866"/>
      <c r="G139" s="866"/>
      <c r="H139" s="866"/>
      <c r="I139" s="866"/>
      <c r="J139" s="866"/>
      <c r="K139" s="866"/>
      <c r="L139" s="866"/>
      <c r="M139" s="866"/>
      <c r="N139" s="866"/>
      <c r="O139" s="866"/>
    </row>
    <row r="140" spans="1:15">
      <c r="A140" s="866"/>
      <c r="B140" s="866"/>
      <c r="C140" s="866"/>
      <c r="D140" s="866"/>
      <c r="E140" s="866"/>
      <c r="F140" s="866"/>
      <c r="G140" s="866"/>
      <c r="H140" s="866"/>
      <c r="I140" s="866"/>
      <c r="J140" s="866"/>
      <c r="K140" s="866"/>
      <c r="L140" s="866"/>
      <c r="M140" s="866"/>
      <c r="N140" s="866"/>
      <c r="O140" s="866"/>
    </row>
    <row r="141" spans="1:15">
      <c r="A141" s="866"/>
      <c r="B141" s="866"/>
      <c r="C141" s="866"/>
      <c r="D141" s="866"/>
      <c r="E141" s="866"/>
      <c r="F141" s="866"/>
      <c r="G141" s="866"/>
      <c r="H141" s="866"/>
      <c r="I141" s="866"/>
      <c r="J141" s="866"/>
      <c r="K141" s="866"/>
      <c r="L141" s="866"/>
      <c r="M141" s="866"/>
      <c r="N141" s="866"/>
      <c r="O141" s="866"/>
    </row>
    <row r="142" spans="1:15">
      <c r="A142" s="866"/>
      <c r="B142" s="866"/>
      <c r="C142" s="866"/>
      <c r="D142" s="866"/>
      <c r="E142" s="866"/>
      <c r="F142" s="866"/>
      <c r="G142" s="866"/>
      <c r="H142" s="866"/>
      <c r="I142" s="866"/>
      <c r="J142" s="866"/>
      <c r="K142" s="866"/>
      <c r="L142" s="866"/>
      <c r="M142" s="866"/>
      <c r="N142" s="866"/>
      <c r="O142" s="866"/>
    </row>
    <row r="143" spans="1:15">
      <c r="A143" s="866"/>
      <c r="B143" s="866"/>
      <c r="C143" s="866"/>
      <c r="D143" s="866"/>
      <c r="E143" s="866"/>
      <c r="F143" s="866"/>
      <c r="G143" s="866"/>
      <c r="H143" s="866"/>
      <c r="I143" s="866"/>
      <c r="J143" s="866"/>
      <c r="K143" s="866"/>
      <c r="L143" s="866"/>
      <c r="M143" s="866"/>
      <c r="N143" s="866"/>
      <c r="O143" s="866"/>
    </row>
    <row r="144" spans="1:15">
      <c r="A144" s="866"/>
      <c r="B144" s="866"/>
      <c r="C144" s="866"/>
      <c r="D144" s="866"/>
      <c r="E144" s="866"/>
      <c r="F144" s="866"/>
      <c r="G144" s="866"/>
      <c r="H144" s="866"/>
      <c r="I144" s="866"/>
      <c r="J144" s="866"/>
      <c r="K144" s="866"/>
      <c r="L144" s="866"/>
      <c r="M144" s="866"/>
      <c r="N144" s="866"/>
      <c r="O144" s="866"/>
    </row>
    <row r="145" spans="1:15">
      <c r="A145" s="866"/>
      <c r="B145" s="866"/>
      <c r="C145" s="866"/>
      <c r="D145" s="866"/>
      <c r="E145" s="866"/>
      <c r="F145" s="866"/>
      <c r="G145" s="866"/>
      <c r="H145" s="866"/>
      <c r="I145" s="866"/>
      <c r="J145" s="866"/>
      <c r="K145" s="866"/>
      <c r="L145" s="866"/>
      <c r="M145" s="866"/>
      <c r="N145" s="866"/>
      <c r="O145" s="866"/>
    </row>
    <row r="146" spans="1:15">
      <c r="A146" s="866"/>
      <c r="B146" s="866"/>
      <c r="C146" s="866"/>
      <c r="D146" s="866"/>
      <c r="E146" s="866"/>
      <c r="F146" s="866"/>
      <c r="G146" s="866"/>
      <c r="H146" s="866"/>
      <c r="I146" s="866"/>
      <c r="J146" s="866"/>
      <c r="K146" s="866"/>
      <c r="L146" s="866"/>
      <c r="M146" s="866"/>
      <c r="N146" s="866"/>
      <c r="O146" s="866"/>
    </row>
    <row r="147" spans="1:15">
      <c r="A147" s="866"/>
      <c r="B147" s="866"/>
      <c r="C147" s="866"/>
      <c r="D147" s="866"/>
      <c r="E147" s="866"/>
      <c r="F147" s="866"/>
      <c r="G147" s="866"/>
      <c r="H147" s="866"/>
      <c r="I147" s="866"/>
      <c r="J147" s="866"/>
      <c r="K147" s="866"/>
      <c r="L147" s="866"/>
      <c r="M147" s="866"/>
      <c r="N147" s="866"/>
      <c r="O147" s="866"/>
    </row>
    <row r="148" spans="1:15">
      <c r="A148" s="866"/>
      <c r="B148" s="866"/>
      <c r="C148" s="866"/>
      <c r="D148" s="866"/>
      <c r="E148" s="866"/>
      <c r="F148" s="866"/>
      <c r="G148" s="866"/>
      <c r="H148" s="866"/>
      <c r="I148" s="866"/>
      <c r="J148" s="866"/>
      <c r="K148" s="866"/>
      <c r="L148" s="866"/>
      <c r="M148" s="866"/>
      <c r="N148" s="866"/>
      <c r="O148" s="866"/>
    </row>
    <row r="149" spans="1:15">
      <c r="A149" s="866"/>
      <c r="B149" s="866"/>
      <c r="C149" s="866"/>
      <c r="D149" s="866"/>
      <c r="E149" s="866"/>
      <c r="F149" s="866"/>
      <c r="G149" s="866"/>
      <c r="H149" s="866"/>
      <c r="I149" s="866"/>
      <c r="J149" s="866"/>
      <c r="K149" s="866"/>
      <c r="L149" s="866"/>
      <c r="M149" s="866"/>
      <c r="N149" s="866"/>
      <c r="O149" s="866"/>
    </row>
    <row r="150" spans="1:15">
      <c r="A150" s="866"/>
      <c r="B150" s="866"/>
      <c r="C150" s="866"/>
      <c r="D150" s="866"/>
      <c r="E150" s="866"/>
      <c r="F150" s="866"/>
      <c r="G150" s="866"/>
      <c r="H150" s="866"/>
      <c r="I150" s="866"/>
      <c r="J150" s="866"/>
      <c r="K150" s="866"/>
      <c r="L150" s="866"/>
      <c r="M150" s="866"/>
      <c r="N150" s="866"/>
      <c r="O150" s="866"/>
    </row>
    <row r="151" spans="1:15">
      <c r="A151" s="866"/>
      <c r="B151" s="866"/>
      <c r="C151" s="866"/>
      <c r="D151" s="866"/>
      <c r="E151" s="866"/>
      <c r="F151" s="866"/>
      <c r="G151" s="866"/>
      <c r="H151" s="866"/>
      <c r="I151" s="866"/>
      <c r="J151" s="866"/>
      <c r="K151" s="866"/>
      <c r="L151" s="866"/>
      <c r="M151" s="866"/>
      <c r="N151" s="866"/>
      <c r="O151" s="866"/>
    </row>
    <row r="152" spans="1:15">
      <c r="A152" s="866"/>
      <c r="B152" s="866"/>
      <c r="C152" s="866"/>
      <c r="D152" s="866"/>
      <c r="E152" s="866"/>
      <c r="F152" s="866"/>
      <c r="G152" s="866"/>
      <c r="H152" s="866"/>
      <c r="I152" s="866"/>
      <c r="J152" s="866"/>
      <c r="K152" s="866"/>
      <c r="L152" s="866"/>
      <c r="M152" s="866"/>
      <c r="N152" s="866"/>
      <c r="O152" s="866"/>
    </row>
    <row r="153" spans="1:15">
      <c r="A153" s="866"/>
      <c r="B153" s="866"/>
      <c r="C153" s="866"/>
      <c r="D153" s="866"/>
      <c r="E153" s="866"/>
      <c r="F153" s="866"/>
      <c r="G153" s="866"/>
      <c r="H153" s="866"/>
      <c r="I153" s="866"/>
      <c r="J153" s="866"/>
      <c r="K153" s="866"/>
      <c r="L153" s="866"/>
      <c r="M153" s="866"/>
      <c r="N153" s="866"/>
      <c r="O153" s="866"/>
    </row>
    <row r="154" spans="1:15">
      <c r="A154" s="866"/>
      <c r="B154" s="866"/>
      <c r="C154" s="866"/>
      <c r="D154" s="866"/>
      <c r="E154" s="866"/>
      <c r="F154" s="866"/>
      <c r="G154" s="866"/>
      <c r="H154" s="866"/>
      <c r="I154" s="866"/>
      <c r="J154" s="866"/>
      <c r="K154" s="866"/>
      <c r="L154" s="866"/>
      <c r="M154" s="866"/>
      <c r="N154" s="866"/>
      <c r="O154" s="866"/>
    </row>
    <row r="155" spans="1:15">
      <c r="A155" s="866"/>
      <c r="B155" s="866"/>
      <c r="C155" s="866"/>
      <c r="D155" s="866"/>
      <c r="E155" s="866"/>
      <c r="F155" s="866"/>
      <c r="G155" s="866"/>
      <c r="H155" s="866"/>
      <c r="I155" s="866"/>
      <c r="J155" s="866"/>
      <c r="K155" s="866"/>
      <c r="L155" s="866"/>
      <c r="M155" s="866"/>
      <c r="N155" s="866"/>
      <c r="O155" s="866"/>
    </row>
    <row r="156" spans="1:15">
      <c r="A156" s="866"/>
      <c r="B156" s="866"/>
      <c r="C156" s="866"/>
      <c r="D156" s="866"/>
      <c r="E156" s="866"/>
      <c r="F156" s="866"/>
      <c r="G156" s="866"/>
      <c r="H156" s="866"/>
      <c r="I156" s="866"/>
      <c r="J156" s="866"/>
      <c r="K156" s="866"/>
      <c r="L156" s="866"/>
      <c r="M156" s="866"/>
      <c r="N156" s="866"/>
      <c r="O156" s="866"/>
    </row>
    <row r="157" spans="1:15">
      <c r="A157" s="866"/>
      <c r="B157" s="866"/>
      <c r="C157" s="866"/>
      <c r="D157" s="866"/>
      <c r="E157" s="866"/>
      <c r="F157" s="866"/>
      <c r="G157" s="866"/>
      <c r="H157" s="866"/>
      <c r="I157" s="866"/>
      <c r="J157" s="866"/>
      <c r="K157" s="866"/>
      <c r="L157" s="866"/>
      <c r="M157" s="866"/>
      <c r="N157" s="866"/>
      <c r="O157" s="866"/>
    </row>
    <row r="158" spans="1:15">
      <c r="A158" s="866"/>
      <c r="B158" s="866"/>
      <c r="C158" s="866"/>
      <c r="D158" s="866"/>
      <c r="E158" s="866"/>
      <c r="F158" s="866"/>
      <c r="G158" s="866"/>
      <c r="H158" s="866"/>
      <c r="I158" s="866"/>
      <c r="J158" s="866"/>
      <c r="K158" s="866"/>
      <c r="L158" s="866"/>
      <c r="M158" s="866"/>
      <c r="N158" s="866"/>
      <c r="O158" s="866"/>
    </row>
    <row r="159" spans="1:15">
      <c r="A159" s="866"/>
      <c r="B159" s="866"/>
      <c r="C159" s="866"/>
      <c r="D159" s="866"/>
      <c r="E159" s="866"/>
      <c r="F159" s="866"/>
      <c r="G159" s="866"/>
      <c r="H159" s="866"/>
      <c r="I159" s="866"/>
      <c r="J159" s="866"/>
      <c r="K159" s="866"/>
      <c r="L159" s="866"/>
      <c r="M159" s="866"/>
      <c r="N159" s="866"/>
      <c r="O159" s="866"/>
    </row>
    <row r="160" spans="1:15">
      <c r="A160" s="866"/>
      <c r="B160" s="866"/>
      <c r="C160" s="866"/>
      <c r="D160" s="866"/>
      <c r="E160" s="866"/>
      <c r="F160" s="866"/>
      <c r="G160" s="866"/>
      <c r="H160" s="866"/>
      <c r="I160" s="866"/>
      <c r="J160" s="866"/>
      <c r="K160" s="866"/>
      <c r="L160" s="866"/>
      <c r="M160" s="866"/>
      <c r="N160" s="866"/>
      <c r="O160" s="866"/>
    </row>
    <row r="161" spans="1:15">
      <c r="A161" s="866"/>
      <c r="B161" s="866"/>
      <c r="C161" s="866"/>
      <c r="D161" s="866"/>
      <c r="E161" s="866"/>
      <c r="F161" s="866"/>
      <c r="G161" s="866"/>
      <c r="H161" s="866"/>
      <c r="I161" s="866"/>
      <c r="J161" s="866"/>
      <c r="K161" s="866"/>
      <c r="L161" s="866"/>
      <c r="M161" s="866"/>
      <c r="N161" s="866"/>
      <c r="O161" s="866"/>
    </row>
    <row r="162" spans="1:15">
      <c r="A162" s="866"/>
      <c r="B162" s="866"/>
      <c r="C162" s="866"/>
      <c r="D162" s="866"/>
      <c r="E162" s="866"/>
      <c r="F162" s="866"/>
      <c r="G162" s="866"/>
      <c r="H162" s="866"/>
      <c r="I162" s="866"/>
      <c r="J162" s="866"/>
      <c r="K162" s="866"/>
      <c r="L162" s="866"/>
      <c r="M162" s="866"/>
      <c r="N162" s="866"/>
      <c r="O162" s="866"/>
    </row>
    <row r="163" spans="1:15">
      <c r="A163" s="866"/>
      <c r="B163" s="866"/>
      <c r="C163" s="866"/>
      <c r="D163" s="866"/>
      <c r="E163" s="866"/>
      <c r="F163" s="866"/>
      <c r="G163" s="866"/>
      <c r="H163" s="866"/>
      <c r="I163" s="866"/>
      <c r="J163" s="866"/>
      <c r="K163" s="866"/>
      <c r="L163" s="866"/>
      <c r="M163" s="866"/>
      <c r="N163" s="866"/>
      <c r="O163" s="866"/>
    </row>
    <row r="164" spans="1:15">
      <c r="A164" s="866"/>
      <c r="B164" s="866"/>
      <c r="C164" s="866"/>
      <c r="D164" s="866"/>
      <c r="E164" s="866"/>
      <c r="F164" s="866"/>
      <c r="G164" s="866"/>
      <c r="H164" s="866"/>
      <c r="I164" s="866"/>
      <c r="J164" s="866"/>
      <c r="K164" s="866"/>
      <c r="L164" s="866"/>
      <c r="M164" s="866"/>
      <c r="N164" s="866"/>
      <c r="O164" s="866"/>
    </row>
    <row r="165" spans="1:15">
      <c r="A165" s="866"/>
      <c r="B165" s="866"/>
      <c r="C165" s="866"/>
      <c r="D165" s="866"/>
      <c r="E165" s="866"/>
      <c r="F165" s="866"/>
      <c r="G165" s="866"/>
      <c r="H165" s="866"/>
      <c r="I165" s="866"/>
      <c r="J165" s="866"/>
      <c r="K165" s="866"/>
      <c r="L165" s="866"/>
      <c r="M165" s="866"/>
      <c r="N165" s="866"/>
      <c r="O165" s="866"/>
    </row>
    <row r="166" spans="1:15">
      <c r="A166" s="866"/>
      <c r="B166" s="866"/>
      <c r="C166" s="866"/>
      <c r="D166" s="866"/>
      <c r="E166" s="866"/>
      <c r="F166" s="866"/>
      <c r="G166" s="866"/>
      <c r="H166" s="866"/>
      <c r="I166" s="866"/>
      <c r="J166" s="866"/>
      <c r="K166" s="866"/>
      <c r="L166" s="866"/>
      <c r="M166" s="866"/>
      <c r="N166" s="866"/>
      <c r="O166" s="866"/>
    </row>
    <row r="167" spans="1:15">
      <c r="A167" s="866"/>
      <c r="B167" s="866"/>
      <c r="C167" s="866"/>
      <c r="D167" s="866"/>
      <c r="E167" s="866"/>
      <c r="F167" s="866"/>
      <c r="G167" s="866"/>
      <c r="H167" s="866"/>
      <c r="I167" s="866"/>
      <c r="J167" s="866"/>
      <c r="K167" s="866"/>
      <c r="L167" s="866"/>
      <c r="M167" s="866"/>
      <c r="N167" s="866"/>
      <c r="O167" s="866"/>
    </row>
    <row r="168" spans="1:15">
      <c r="A168" s="866"/>
      <c r="B168" s="866"/>
      <c r="C168" s="866"/>
      <c r="D168" s="866"/>
      <c r="E168" s="866"/>
      <c r="F168" s="866"/>
      <c r="G168" s="866"/>
      <c r="H168" s="866"/>
      <c r="I168" s="866"/>
      <c r="J168" s="866"/>
      <c r="K168" s="866"/>
      <c r="L168" s="866"/>
      <c r="M168" s="866"/>
      <c r="N168" s="866"/>
      <c r="O168" s="866"/>
    </row>
    <row r="169" spans="1:15">
      <c r="A169" s="866"/>
      <c r="B169" s="866"/>
      <c r="C169" s="866"/>
      <c r="D169" s="866"/>
      <c r="E169" s="866"/>
      <c r="F169" s="866"/>
      <c r="G169" s="866"/>
      <c r="H169" s="866"/>
      <c r="I169" s="866"/>
      <c r="J169" s="866"/>
      <c r="K169" s="866"/>
      <c r="L169" s="866"/>
      <c r="M169" s="866"/>
      <c r="N169" s="866"/>
      <c r="O169" s="866"/>
    </row>
    <row r="170" spans="1:15">
      <c r="A170" s="866"/>
      <c r="B170" s="866"/>
      <c r="C170" s="866"/>
      <c r="D170" s="866"/>
      <c r="E170" s="866"/>
      <c r="F170" s="866"/>
      <c r="G170" s="866"/>
      <c r="H170" s="866"/>
      <c r="I170" s="866"/>
      <c r="J170" s="866"/>
      <c r="K170" s="866"/>
      <c r="L170" s="866"/>
      <c r="M170" s="866"/>
      <c r="N170" s="866"/>
      <c r="O170" s="866"/>
    </row>
    <row r="171" spans="1:15">
      <c r="A171" s="866"/>
      <c r="B171" s="866"/>
      <c r="C171" s="866"/>
      <c r="D171" s="866"/>
      <c r="E171" s="866"/>
      <c r="F171" s="866"/>
      <c r="G171" s="866"/>
      <c r="H171" s="866"/>
      <c r="I171" s="866"/>
      <c r="J171" s="866"/>
      <c r="K171" s="866"/>
      <c r="L171" s="866"/>
      <c r="M171" s="866"/>
      <c r="N171" s="866"/>
      <c r="O171" s="866"/>
    </row>
    <row r="172" spans="1:15">
      <c r="A172" s="866"/>
      <c r="B172" s="866"/>
      <c r="C172" s="866"/>
      <c r="D172" s="866"/>
      <c r="E172" s="866"/>
      <c r="F172" s="866"/>
      <c r="G172" s="866"/>
      <c r="H172" s="866"/>
      <c r="I172" s="866"/>
      <c r="J172" s="866"/>
      <c r="K172" s="866"/>
      <c r="L172" s="866"/>
      <c r="M172" s="866"/>
      <c r="N172" s="866"/>
      <c r="O172" s="866"/>
    </row>
    <row r="173" spans="1:15">
      <c r="A173" s="866"/>
      <c r="B173" s="866"/>
      <c r="C173" s="866"/>
      <c r="D173" s="866"/>
      <c r="E173" s="866"/>
      <c r="F173" s="866"/>
      <c r="G173" s="866"/>
      <c r="H173" s="866"/>
      <c r="I173" s="866"/>
      <c r="J173" s="866"/>
      <c r="K173" s="866"/>
      <c r="L173" s="866"/>
      <c r="M173" s="866"/>
      <c r="N173" s="866"/>
      <c r="O173" s="866"/>
    </row>
    <row r="174" spans="1:15">
      <c r="A174" s="866"/>
      <c r="B174" s="866"/>
      <c r="C174" s="866"/>
      <c r="D174" s="866"/>
      <c r="E174" s="866"/>
      <c r="F174" s="866"/>
      <c r="G174" s="866"/>
      <c r="H174" s="866"/>
      <c r="I174" s="866"/>
      <c r="J174" s="866"/>
      <c r="K174" s="866"/>
      <c r="L174" s="866"/>
      <c r="M174" s="866"/>
      <c r="N174" s="866"/>
      <c r="O174" s="866"/>
    </row>
    <row r="175" spans="1:15">
      <c r="A175" s="866"/>
      <c r="B175" s="866"/>
      <c r="C175" s="866"/>
      <c r="D175" s="866"/>
      <c r="E175" s="866"/>
      <c r="F175" s="866"/>
      <c r="G175" s="866"/>
      <c r="H175" s="866"/>
      <c r="I175" s="866"/>
      <c r="J175" s="866"/>
      <c r="K175" s="866"/>
      <c r="L175" s="866"/>
      <c r="M175" s="866"/>
      <c r="N175" s="866"/>
      <c r="O175" s="866"/>
    </row>
    <row r="176" spans="1:15">
      <c r="A176" s="866"/>
      <c r="B176" s="866"/>
      <c r="C176" s="866"/>
      <c r="D176" s="866"/>
      <c r="E176" s="866"/>
      <c r="F176" s="866"/>
      <c r="G176" s="866"/>
      <c r="H176" s="866"/>
      <c r="I176" s="866"/>
      <c r="J176" s="866"/>
      <c r="K176" s="866"/>
      <c r="L176" s="866"/>
      <c r="M176" s="866"/>
      <c r="N176" s="866"/>
      <c r="O176" s="866"/>
    </row>
    <row r="177" spans="1:15">
      <c r="A177" s="866"/>
      <c r="B177" s="866"/>
      <c r="C177" s="866"/>
      <c r="D177" s="866"/>
      <c r="E177" s="866"/>
      <c r="F177" s="866"/>
      <c r="G177" s="866"/>
      <c r="H177" s="866"/>
      <c r="I177" s="866"/>
      <c r="J177" s="866"/>
      <c r="K177" s="866"/>
      <c r="L177" s="866"/>
      <c r="M177" s="866"/>
      <c r="N177" s="866"/>
      <c r="O177" s="866"/>
    </row>
    <row r="178" spans="1:15">
      <c r="A178" s="866"/>
      <c r="B178" s="866"/>
      <c r="C178" s="866"/>
      <c r="D178" s="866"/>
      <c r="E178" s="866"/>
      <c r="F178" s="866"/>
      <c r="G178" s="866"/>
      <c r="H178" s="866"/>
      <c r="I178" s="866"/>
      <c r="J178" s="866"/>
      <c r="K178" s="866"/>
      <c r="L178" s="866"/>
      <c r="M178" s="866"/>
      <c r="N178" s="866"/>
      <c r="O178" s="866"/>
    </row>
    <row r="179" spans="1:15">
      <c r="A179" s="866"/>
      <c r="B179" s="866"/>
      <c r="C179" s="866"/>
      <c r="D179" s="866"/>
      <c r="E179" s="866"/>
      <c r="F179" s="866"/>
      <c r="G179" s="866"/>
      <c r="H179" s="866"/>
      <c r="I179" s="866"/>
      <c r="J179" s="866"/>
      <c r="K179" s="866"/>
      <c r="L179" s="866"/>
      <c r="M179" s="866"/>
      <c r="N179" s="866"/>
      <c r="O179" s="866"/>
    </row>
    <row r="180" spans="1:15">
      <c r="A180" s="866"/>
      <c r="B180" s="866"/>
      <c r="C180" s="866"/>
      <c r="D180" s="866"/>
      <c r="E180" s="866"/>
      <c r="F180" s="866"/>
      <c r="G180" s="866"/>
      <c r="H180" s="866"/>
      <c r="I180" s="866"/>
      <c r="J180" s="866"/>
      <c r="K180" s="866"/>
      <c r="L180" s="866"/>
      <c r="M180" s="866"/>
      <c r="N180" s="866"/>
      <c r="O180" s="866"/>
    </row>
    <row r="181" spans="1:15">
      <c r="A181" s="866"/>
      <c r="B181" s="866"/>
      <c r="C181" s="866"/>
      <c r="D181" s="866"/>
      <c r="E181" s="866"/>
      <c r="F181" s="866"/>
      <c r="G181" s="866"/>
      <c r="H181" s="866"/>
      <c r="I181" s="866"/>
      <c r="J181" s="866"/>
      <c r="K181" s="866"/>
      <c r="L181" s="866"/>
      <c r="M181" s="866"/>
      <c r="N181" s="866"/>
      <c r="O181" s="866"/>
    </row>
    <row r="182" spans="1:15">
      <c r="A182" s="866"/>
      <c r="B182" s="866"/>
      <c r="C182" s="866"/>
      <c r="D182" s="866"/>
      <c r="E182" s="866"/>
      <c r="F182" s="866"/>
      <c r="G182" s="866"/>
      <c r="H182" s="866"/>
      <c r="I182" s="866"/>
      <c r="J182" s="866"/>
      <c r="K182" s="866"/>
      <c r="L182" s="866"/>
      <c r="M182" s="866"/>
      <c r="N182" s="866"/>
      <c r="O182" s="866"/>
    </row>
    <row r="183" spans="1:15">
      <c r="A183" s="866"/>
      <c r="B183" s="866"/>
      <c r="C183" s="866"/>
      <c r="D183" s="866"/>
      <c r="E183" s="866"/>
      <c r="F183" s="866"/>
      <c r="G183" s="866"/>
      <c r="H183" s="866"/>
      <c r="I183" s="866"/>
      <c r="J183" s="866"/>
      <c r="K183" s="866"/>
      <c r="L183" s="866"/>
      <c r="M183" s="866"/>
      <c r="N183" s="866"/>
      <c r="O183" s="866"/>
    </row>
    <row r="184" spans="1:15">
      <c r="A184" s="866"/>
      <c r="B184" s="866"/>
      <c r="C184" s="866"/>
      <c r="D184" s="866"/>
      <c r="E184" s="866"/>
      <c r="F184" s="866"/>
      <c r="G184" s="866"/>
      <c r="H184" s="866"/>
      <c r="I184" s="866"/>
      <c r="J184" s="866"/>
      <c r="K184" s="866"/>
      <c r="L184" s="866"/>
      <c r="M184" s="866"/>
      <c r="N184" s="866"/>
      <c r="O184" s="866"/>
    </row>
    <row r="185" spans="1:15">
      <c r="A185" s="866"/>
      <c r="B185" s="866"/>
      <c r="C185" s="866"/>
      <c r="D185" s="866"/>
      <c r="E185" s="866"/>
      <c r="F185" s="866"/>
      <c r="G185" s="866"/>
      <c r="H185" s="866"/>
      <c r="I185" s="866"/>
      <c r="J185" s="866"/>
      <c r="K185" s="866"/>
      <c r="L185" s="866"/>
      <c r="M185" s="866"/>
      <c r="N185" s="866"/>
      <c r="O185" s="866"/>
    </row>
    <row r="186" spans="1:15">
      <c r="A186" s="866"/>
      <c r="B186" s="866"/>
      <c r="C186" s="866"/>
      <c r="D186" s="866"/>
      <c r="E186" s="866"/>
      <c r="F186" s="866"/>
      <c r="G186" s="866"/>
      <c r="H186" s="866"/>
      <c r="I186" s="866"/>
      <c r="J186" s="866"/>
      <c r="K186" s="866"/>
      <c r="L186" s="866"/>
      <c r="M186" s="866"/>
      <c r="N186" s="866"/>
      <c r="O186" s="866"/>
    </row>
    <row r="187" spans="1:15">
      <c r="A187" s="866"/>
      <c r="B187" s="866"/>
      <c r="C187" s="866"/>
      <c r="D187" s="866"/>
      <c r="E187" s="866"/>
      <c r="F187" s="866"/>
      <c r="G187" s="866"/>
      <c r="H187" s="866"/>
      <c r="I187" s="866"/>
      <c r="J187" s="866"/>
      <c r="K187" s="866"/>
      <c r="L187" s="866"/>
      <c r="M187" s="866"/>
      <c r="N187" s="866"/>
      <c r="O187" s="866"/>
    </row>
    <row r="188" spans="1:15">
      <c r="A188" s="866"/>
      <c r="B188" s="866"/>
      <c r="C188" s="866"/>
      <c r="D188" s="866"/>
      <c r="E188" s="866"/>
      <c r="F188" s="866"/>
      <c r="G188" s="866"/>
      <c r="H188" s="866"/>
      <c r="I188" s="866"/>
      <c r="J188" s="866"/>
      <c r="K188" s="866"/>
      <c r="L188" s="866"/>
      <c r="M188" s="866"/>
      <c r="N188" s="866"/>
      <c r="O188" s="866"/>
    </row>
    <row r="189" spans="1:15">
      <c r="A189" s="866"/>
      <c r="B189" s="866"/>
      <c r="C189" s="866"/>
      <c r="D189" s="866"/>
      <c r="E189" s="866"/>
      <c r="F189" s="866"/>
      <c r="G189" s="866"/>
      <c r="H189" s="866"/>
      <c r="I189" s="866"/>
      <c r="J189" s="866"/>
      <c r="K189" s="866"/>
      <c r="L189" s="866"/>
      <c r="M189" s="866"/>
      <c r="N189" s="866"/>
      <c r="O189" s="866"/>
    </row>
    <row r="190" spans="1:15">
      <c r="A190" s="866"/>
      <c r="B190" s="866"/>
      <c r="C190" s="866"/>
      <c r="D190" s="866"/>
      <c r="E190" s="866"/>
      <c r="F190" s="866"/>
      <c r="G190" s="866"/>
      <c r="H190" s="866"/>
      <c r="I190" s="866"/>
      <c r="J190" s="866"/>
      <c r="K190" s="866"/>
      <c r="L190" s="866"/>
      <c r="M190" s="866"/>
      <c r="N190" s="866"/>
      <c r="O190" s="866"/>
    </row>
    <row r="191" spans="1:15">
      <c r="A191" s="866"/>
      <c r="B191" s="866"/>
      <c r="C191" s="866"/>
      <c r="D191" s="866"/>
      <c r="E191" s="866"/>
      <c r="F191" s="866"/>
      <c r="G191" s="866"/>
      <c r="H191" s="866"/>
      <c r="I191" s="866"/>
      <c r="J191" s="866"/>
      <c r="K191" s="866"/>
      <c r="L191" s="866"/>
      <c r="M191" s="866"/>
      <c r="N191" s="866"/>
      <c r="O191" s="866"/>
    </row>
    <row r="192" spans="1:15">
      <c r="A192" s="866"/>
      <c r="B192" s="866"/>
      <c r="C192" s="866"/>
      <c r="D192" s="866"/>
      <c r="E192" s="866"/>
      <c r="F192" s="866"/>
      <c r="G192" s="866"/>
      <c r="H192" s="866"/>
      <c r="I192" s="866"/>
      <c r="J192" s="866"/>
      <c r="K192" s="866"/>
      <c r="L192" s="866"/>
      <c r="M192" s="866"/>
      <c r="N192" s="866"/>
      <c r="O192" s="866"/>
    </row>
    <row r="193" spans="1:15">
      <c r="A193" s="866"/>
      <c r="B193" s="866"/>
      <c r="C193" s="866"/>
      <c r="D193" s="866"/>
      <c r="E193" s="866"/>
      <c r="F193" s="866"/>
      <c r="G193" s="866"/>
      <c r="H193" s="866"/>
      <c r="I193" s="866"/>
      <c r="J193" s="866"/>
      <c r="K193" s="866"/>
      <c r="L193" s="866"/>
      <c r="M193" s="866"/>
      <c r="N193" s="866"/>
      <c r="O193" s="866"/>
    </row>
    <row r="194" spans="1:15">
      <c r="A194" s="866"/>
      <c r="B194" s="866"/>
      <c r="C194" s="866"/>
      <c r="D194" s="866"/>
      <c r="E194" s="866"/>
      <c r="F194" s="866"/>
      <c r="G194" s="866"/>
      <c r="H194" s="866"/>
      <c r="I194" s="866"/>
      <c r="J194" s="866"/>
      <c r="K194" s="866"/>
      <c r="L194" s="866"/>
      <c r="M194" s="866"/>
      <c r="N194" s="866"/>
      <c r="O194" s="866"/>
    </row>
    <row r="195" spans="1:15">
      <c r="A195" s="866"/>
      <c r="B195" s="866"/>
      <c r="C195" s="866"/>
      <c r="D195" s="866"/>
      <c r="E195" s="866"/>
      <c r="F195" s="866"/>
      <c r="G195" s="866"/>
      <c r="H195" s="866"/>
      <c r="I195" s="866"/>
      <c r="J195" s="866"/>
      <c r="K195" s="866"/>
      <c r="L195" s="866"/>
      <c r="M195" s="866"/>
      <c r="N195" s="866"/>
      <c r="O195" s="866"/>
    </row>
    <row r="196" spans="1:15">
      <c r="A196" s="866"/>
      <c r="B196" s="866"/>
      <c r="C196" s="866"/>
      <c r="D196" s="866"/>
      <c r="E196" s="866"/>
      <c r="F196" s="866"/>
      <c r="G196" s="866"/>
      <c r="H196" s="866"/>
      <c r="I196" s="866"/>
      <c r="J196" s="866"/>
      <c r="K196" s="866"/>
      <c r="L196" s="866"/>
      <c r="M196" s="866"/>
      <c r="N196" s="866"/>
      <c r="O196" s="866"/>
    </row>
    <row r="197" spans="1:15">
      <c r="A197" s="866"/>
      <c r="B197" s="866"/>
      <c r="C197" s="866"/>
      <c r="D197" s="866"/>
      <c r="E197" s="866"/>
      <c r="F197" s="866"/>
      <c r="G197" s="866"/>
      <c r="H197" s="866"/>
      <c r="I197" s="866"/>
      <c r="J197" s="866"/>
      <c r="K197" s="866"/>
      <c r="L197" s="866"/>
      <c r="M197" s="866"/>
      <c r="N197" s="866"/>
      <c r="O197" s="866"/>
    </row>
    <row r="198" spans="1:15">
      <c r="A198" s="866"/>
      <c r="B198" s="866"/>
      <c r="C198" s="866"/>
      <c r="D198" s="866"/>
      <c r="E198" s="866"/>
      <c r="F198" s="866"/>
      <c r="G198" s="866"/>
      <c r="H198" s="866"/>
      <c r="I198" s="866"/>
      <c r="J198" s="866"/>
      <c r="K198" s="866"/>
      <c r="L198" s="866"/>
      <c r="M198" s="866"/>
      <c r="N198" s="866"/>
      <c r="O198" s="866"/>
    </row>
    <row r="199" spans="1:15">
      <c r="A199" s="866"/>
      <c r="B199" s="866"/>
      <c r="C199" s="866"/>
      <c r="D199" s="866"/>
      <c r="E199" s="866"/>
      <c r="F199" s="866"/>
      <c r="G199" s="866"/>
      <c r="H199" s="866"/>
      <c r="I199" s="866"/>
      <c r="J199" s="866"/>
      <c r="K199" s="866"/>
      <c r="L199" s="866"/>
      <c r="M199" s="866"/>
      <c r="N199" s="866"/>
      <c r="O199" s="866"/>
    </row>
    <row r="200" spans="1:15">
      <c r="A200" s="866"/>
      <c r="B200" s="866"/>
      <c r="C200" s="866"/>
      <c r="D200" s="866"/>
      <c r="E200" s="866"/>
      <c r="F200" s="866"/>
      <c r="G200" s="866"/>
      <c r="H200" s="866"/>
      <c r="I200" s="866"/>
      <c r="J200" s="866"/>
      <c r="K200" s="866"/>
      <c r="L200" s="866"/>
      <c r="M200" s="866"/>
      <c r="N200" s="866"/>
      <c r="O200" s="866"/>
    </row>
    <row r="201" spans="1:15">
      <c r="A201" s="866"/>
      <c r="B201" s="866"/>
      <c r="C201" s="866"/>
      <c r="D201" s="866"/>
      <c r="E201" s="866"/>
      <c r="F201" s="866"/>
      <c r="G201" s="866"/>
      <c r="H201" s="866"/>
      <c r="I201" s="866"/>
      <c r="J201" s="866"/>
      <c r="K201" s="866"/>
      <c r="L201" s="866"/>
      <c r="M201" s="866"/>
      <c r="N201" s="866"/>
      <c r="O201" s="866"/>
    </row>
    <row r="202" spans="1:15">
      <c r="A202" s="866"/>
      <c r="B202" s="866"/>
      <c r="C202" s="866"/>
      <c r="D202" s="866"/>
      <c r="E202" s="866"/>
      <c r="F202" s="866"/>
      <c r="G202" s="866"/>
      <c r="H202" s="866"/>
      <c r="I202" s="866"/>
      <c r="J202" s="866"/>
      <c r="K202" s="866"/>
      <c r="L202" s="866"/>
      <c r="M202" s="866"/>
      <c r="N202" s="866"/>
      <c r="O202" s="866"/>
    </row>
    <row r="203" spans="1:15">
      <c r="A203" s="866"/>
      <c r="B203" s="866"/>
      <c r="C203" s="866"/>
      <c r="D203" s="866"/>
      <c r="E203" s="866"/>
      <c r="F203" s="866"/>
      <c r="G203" s="866"/>
      <c r="H203" s="866"/>
      <c r="I203" s="866"/>
      <c r="J203" s="866"/>
      <c r="K203" s="866"/>
      <c r="L203" s="866"/>
      <c r="M203" s="866"/>
      <c r="N203" s="866"/>
      <c r="O203" s="866"/>
    </row>
    <row r="204" spans="1:15">
      <c r="A204" s="866"/>
      <c r="B204" s="866"/>
      <c r="C204" s="866"/>
      <c r="D204" s="866"/>
      <c r="E204" s="866"/>
      <c r="F204" s="866"/>
      <c r="G204" s="866"/>
      <c r="H204" s="866"/>
      <c r="I204" s="866"/>
      <c r="J204" s="866"/>
      <c r="K204" s="866"/>
      <c r="L204" s="866"/>
      <c r="M204" s="866"/>
      <c r="N204" s="866"/>
      <c r="O204" s="866"/>
    </row>
    <row r="205" spans="1:15">
      <c r="A205" s="866"/>
      <c r="B205" s="866"/>
      <c r="C205" s="866"/>
      <c r="D205" s="866"/>
      <c r="E205" s="866"/>
      <c r="F205" s="866"/>
      <c r="G205" s="866"/>
      <c r="H205" s="866"/>
      <c r="I205" s="866"/>
      <c r="J205" s="866"/>
      <c r="K205" s="866"/>
      <c r="L205" s="866"/>
      <c r="M205" s="866"/>
      <c r="N205" s="866"/>
      <c r="O205" s="866"/>
    </row>
    <row r="206" spans="1:15">
      <c r="A206" s="866"/>
      <c r="B206" s="866"/>
      <c r="C206" s="866"/>
      <c r="D206" s="866"/>
      <c r="E206" s="866"/>
      <c r="F206" s="866"/>
      <c r="G206" s="866"/>
      <c r="H206" s="866"/>
      <c r="I206" s="866"/>
      <c r="J206" s="866"/>
      <c r="K206" s="866"/>
      <c r="L206" s="866"/>
      <c r="M206" s="866"/>
      <c r="N206" s="866"/>
      <c r="O206" s="866"/>
    </row>
    <row r="207" spans="1:15">
      <c r="A207" s="866"/>
      <c r="B207" s="866"/>
      <c r="C207" s="866"/>
      <c r="D207" s="866"/>
      <c r="E207" s="866"/>
      <c r="F207" s="866"/>
      <c r="G207" s="866"/>
      <c r="H207" s="866"/>
      <c r="I207" s="866"/>
      <c r="J207" s="866"/>
      <c r="K207" s="866"/>
      <c r="L207" s="866"/>
      <c r="M207" s="866"/>
      <c r="N207" s="866"/>
      <c r="O207" s="866"/>
    </row>
    <row r="208" spans="1:15">
      <c r="A208" s="866"/>
      <c r="B208" s="866"/>
      <c r="C208" s="866"/>
      <c r="D208" s="866"/>
      <c r="E208" s="866"/>
      <c r="F208" s="866"/>
      <c r="G208" s="866"/>
      <c r="H208" s="866"/>
      <c r="I208" s="866"/>
      <c r="J208" s="866"/>
      <c r="K208" s="866"/>
      <c r="L208" s="866"/>
      <c r="M208" s="866"/>
      <c r="N208" s="866"/>
      <c r="O208" s="866"/>
    </row>
    <row r="209" spans="1:15">
      <c r="A209" s="866"/>
      <c r="B209" s="866"/>
      <c r="C209" s="866"/>
      <c r="D209" s="866"/>
      <c r="E209" s="866"/>
      <c r="F209" s="866"/>
      <c r="G209" s="866"/>
      <c r="H209" s="866"/>
      <c r="I209" s="866"/>
      <c r="J209" s="866"/>
      <c r="K209" s="866"/>
      <c r="L209" s="866"/>
      <c r="M209" s="866"/>
      <c r="N209" s="866"/>
      <c r="O209" s="866"/>
    </row>
    <row r="210" spans="1:15">
      <c r="A210" s="866"/>
      <c r="B210" s="866"/>
      <c r="C210" s="866"/>
      <c r="D210" s="866"/>
      <c r="E210" s="866"/>
      <c r="F210" s="866"/>
      <c r="G210" s="866"/>
      <c r="H210" s="866"/>
      <c r="I210" s="866"/>
      <c r="J210" s="866"/>
      <c r="K210" s="866"/>
      <c r="L210" s="866"/>
      <c r="M210" s="866"/>
      <c r="N210" s="866"/>
      <c r="O210" s="866"/>
    </row>
    <row r="211" spans="1:15">
      <c r="A211" s="866"/>
      <c r="B211" s="866"/>
      <c r="C211" s="866"/>
      <c r="D211" s="866"/>
      <c r="E211" s="866"/>
      <c r="F211" s="866"/>
      <c r="G211" s="866"/>
      <c r="H211" s="866"/>
      <c r="I211" s="866"/>
      <c r="J211" s="866"/>
      <c r="K211" s="866"/>
      <c r="L211" s="866"/>
      <c r="M211" s="866"/>
      <c r="N211" s="866"/>
      <c r="O211" s="866"/>
    </row>
    <row r="212" spans="1:15">
      <c r="A212" s="866"/>
      <c r="B212" s="866"/>
      <c r="C212" s="866"/>
      <c r="D212" s="866"/>
      <c r="E212" s="866"/>
      <c r="F212" s="866"/>
      <c r="G212" s="866"/>
      <c r="H212" s="866"/>
      <c r="I212" s="866"/>
      <c r="J212" s="866"/>
      <c r="K212" s="866"/>
      <c r="L212" s="866"/>
      <c r="M212" s="866"/>
      <c r="N212" s="866"/>
      <c r="O212" s="866"/>
    </row>
    <row r="213" spans="1:15">
      <c r="A213" s="866"/>
      <c r="B213" s="866"/>
      <c r="C213" s="866"/>
      <c r="D213" s="866"/>
      <c r="E213" s="866"/>
      <c r="F213" s="866"/>
      <c r="G213" s="866"/>
      <c r="H213" s="866"/>
      <c r="I213" s="866"/>
      <c r="J213" s="866"/>
      <c r="K213" s="866"/>
      <c r="L213" s="866"/>
      <c r="M213" s="866"/>
      <c r="N213" s="866"/>
      <c r="O213" s="866"/>
    </row>
    <row r="214" spans="1:15">
      <c r="A214" s="866"/>
      <c r="B214" s="866"/>
      <c r="C214" s="866"/>
      <c r="D214" s="866"/>
      <c r="E214" s="866"/>
      <c r="F214" s="866"/>
      <c r="G214" s="866"/>
      <c r="H214" s="866"/>
      <c r="I214" s="866"/>
      <c r="J214" s="866"/>
      <c r="K214" s="866"/>
      <c r="L214" s="866"/>
      <c r="M214" s="866"/>
      <c r="N214" s="866"/>
      <c r="O214" s="866"/>
    </row>
    <row r="215" spans="1:15">
      <c r="A215" s="866"/>
      <c r="B215" s="866"/>
      <c r="C215" s="866"/>
      <c r="D215" s="866"/>
      <c r="E215" s="866"/>
      <c r="F215" s="866"/>
      <c r="G215" s="866"/>
      <c r="H215" s="866"/>
      <c r="I215" s="866"/>
      <c r="J215" s="866"/>
      <c r="K215" s="866"/>
      <c r="L215" s="866"/>
      <c r="M215" s="866"/>
      <c r="N215" s="866"/>
      <c r="O215" s="866"/>
    </row>
    <row r="216" spans="1:15">
      <c r="A216" s="866"/>
      <c r="B216" s="866"/>
      <c r="C216" s="866"/>
      <c r="D216" s="866"/>
      <c r="E216" s="866"/>
      <c r="F216" s="866"/>
      <c r="G216" s="866"/>
      <c r="H216" s="866"/>
      <c r="I216" s="866"/>
      <c r="J216" s="866"/>
      <c r="K216" s="866"/>
      <c r="L216" s="866"/>
      <c r="M216" s="866"/>
      <c r="N216" s="866"/>
      <c r="O216" s="866"/>
    </row>
    <row r="217" spans="1:15">
      <c r="A217" s="866"/>
      <c r="B217" s="866"/>
      <c r="C217" s="866"/>
      <c r="D217" s="866"/>
      <c r="E217" s="866"/>
      <c r="F217" s="866"/>
      <c r="G217" s="866"/>
      <c r="H217" s="866"/>
      <c r="I217" s="866"/>
      <c r="J217" s="866"/>
      <c r="K217" s="866"/>
      <c r="L217" s="866"/>
      <c r="M217" s="866"/>
      <c r="N217" s="866"/>
      <c r="O217" s="866"/>
    </row>
    <row r="218" spans="1:15">
      <c r="A218" s="866"/>
      <c r="B218" s="866"/>
      <c r="C218" s="866"/>
      <c r="D218" s="866"/>
      <c r="E218" s="866"/>
      <c r="F218" s="866"/>
      <c r="G218" s="866"/>
      <c r="H218" s="866"/>
      <c r="I218" s="866"/>
      <c r="J218" s="866"/>
      <c r="K218" s="866"/>
      <c r="L218" s="866"/>
      <c r="M218" s="866"/>
      <c r="N218" s="866"/>
      <c r="O218" s="866"/>
    </row>
    <row r="219" spans="1:15">
      <c r="A219" s="866"/>
      <c r="B219" s="866"/>
      <c r="C219" s="866"/>
      <c r="D219" s="866"/>
      <c r="E219" s="866"/>
      <c r="F219" s="866"/>
      <c r="G219" s="866"/>
      <c r="H219" s="866"/>
      <c r="I219" s="866"/>
      <c r="J219" s="866"/>
      <c r="K219" s="866"/>
      <c r="L219" s="866"/>
      <c r="M219" s="866"/>
      <c r="N219" s="866"/>
      <c r="O219" s="866"/>
    </row>
    <row r="220" spans="1:15">
      <c r="A220" s="866"/>
      <c r="B220" s="866"/>
      <c r="C220" s="866"/>
      <c r="D220" s="866"/>
      <c r="E220" s="866"/>
      <c r="F220" s="866"/>
      <c r="G220" s="866"/>
      <c r="H220" s="866"/>
      <c r="I220" s="866"/>
      <c r="J220" s="866"/>
      <c r="K220" s="866"/>
      <c r="L220" s="866"/>
      <c r="M220" s="866"/>
      <c r="N220" s="866"/>
      <c r="O220" s="866"/>
    </row>
    <row r="221" spans="1:15">
      <c r="A221" s="866"/>
      <c r="B221" s="866"/>
      <c r="C221" s="866"/>
      <c r="D221" s="866"/>
      <c r="E221" s="866"/>
      <c r="F221" s="866"/>
      <c r="G221" s="866"/>
      <c r="H221" s="866"/>
      <c r="I221" s="866"/>
      <c r="J221" s="866"/>
      <c r="K221" s="866"/>
      <c r="L221" s="866"/>
      <c r="M221" s="866"/>
      <c r="N221" s="866"/>
      <c r="O221" s="866"/>
    </row>
    <row r="222" spans="1:15">
      <c r="A222" s="866"/>
      <c r="B222" s="866"/>
      <c r="C222" s="866"/>
      <c r="D222" s="866"/>
      <c r="E222" s="866"/>
      <c r="F222" s="866"/>
      <c r="G222" s="866"/>
      <c r="H222" s="866"/>
      <c r="I222" s="866"/>
      <c r="J222" s="866"/>
      <c r="K222" s="866"/>
      <c r="L222" s="866"/>
      <c r="M222" s="866"/>
      <c r="N222" s="866"/>
      <c r="O222" s="866"/>
    </row>
    <row r="223" spans="1:15">
      <c r="A223" s="866"/>
      <c r="B223" s="866"/>
      <c r="C223" s="866"/>
      <c r="D223" s="866"/>
      <c r="E223" s="866"/>
      <c r="F223" s="866"/>
      <c r="G223" s="866"/>
      <c r="H223" s="866"/>
      <c r="I223" s="866"/>
      <c r="J223" s="866"/>
      <c r="K223" s="866"/>
      <c r="L223" s="866"/>
      <c r="M223" s="866"/>
      <c r="N223" s="866"/>
      <c r="O223" s="866"/>
    </row>
    <row r="224" spans="1:15">
      <c r="A224" s="866"/>
      <c r="B224" s="866"/>
      <c r="C224" s="866"/>
      <c r="D224" s="866"/>
      <c r="E224" s="866"/>
      <c r="F224" s="866"/>
      <c r="G224" s="866"/>
      <c r="H224" s="866"/>
      <c r="I224" s="866"/>
      <c r="J224" s="866"/>
      <c r="K224" s="866"/>
      <c r="L224" s="866"/>
      <c r="M224" s="866"/>
      <c r="N224" s="866"/>
      <c r="O224" s="866"/>
    </row>
    <row r="225" spans="1:15">
      <c r="A225" s="866"/>
      <c r="B225" s="866"/>
      <c r="C225" s="866"/>
      <c r="D225" s="866"/>
      <c r="E225" s="866"/>
      <c r="F225" s="866"/>
      <c r="G225" s="866"/>
      <c r="H225" s="866"/>
      <c r="I225" s="866"/>
      <c r="J225" s="866"/>
      <c r="K225" s="866"/>
      <c r="L225" s="866"/>
      <c r="M225" s="866"/>
      <c r="N225" s="866"/>
      <c r="O225" s="866"/>
    </row>
    <row r="226" spans="1:15">
      <c r="A226" s="866"/>
      <c r="B226" s="866"/>
      <c r="C226" s="866"/>
      <c r="D226" s="866"/>
      <c r="E226" s="866"/>
      <c r="F226" s="866"/>
      <c r="G226" s="866"/>
      <c r="H226" s="866"/>
      <c r="I226" s="866"/>
      <c r="J226" s="866"/>
      <c r="K226" s="866"/>
      <c r="L226" s="866"/>
      <c r="M226" s="866"/>
      <c r="N226" s="866"/>
      <c r="O226" s="866"/>
    </row>
    <row r="227" spans="1:15">
      <c r="A227" s="866"/>
      <c r="B227" s="866"/>
      <c r="C227" s="866"/>
      <c r="D227" s="866"/>
      <c r="E227" s="866"/>
      <c r="F227" s="866"/>
      <c r="G227" s="866"/>
      <c r="H227" s="866"/>
      <c r="I227" s="866"/>
      <c r="J227" s="866"/>
      <c r="K227" s="866"/>
      <c r="L227" s="866"/>
      <c r="M227" s="866"/>
      <c r="N227" s="866"/>
      <c r="O227" s="866"/>
    </row>
    <row r="228" spans="1:15">
      <c r="A228" s="866"/>
      <c r="B228" s="866"/>
      <c r="C228" s="866"/>
      <c r="D228" s="866"/>
      <c r="E228" s="866"/>
      <c r="F228" s="866"/>
      <c r="G228" s="866"/>
      <c r="H228" s="866"/>
      <c r="I228" s="866"/>
      <c r="J228" s="866"/>
      <c r="K228" s="866"/>
      <c r="L228" s="866"/>
      <c r="M228" s="866"/>
      <c r="N228" s="866"/>
      <c r="O228" s="866"/>
    </row>
    <row r="229" spans="1:15">
      <c r="A229" s="866"/>
      <c r="B229" s="866"/>
      <c r="C229" s="866"/>
      <c r="D229" s="866"/>
      <c r="E229" s="866"/>
      <c r="F229" s="866"/>
      <c r="G229" s="866"/>
      <c r="H229" s="866"/>
      <c r="I229" s="866"/>
      <c r="J229" s="866"/>
      <c r="K229" s="866"/>
      <c r="L229" s="866"/>
      <c r="M229" s="866"/>
      <c r="N229" s="866"/>
      <c r="O229" s="866"/>
    </row>
    <row r="230" spans="1:15">
      <c r="A230" s="866"/>
      <c r="B230" s="866"/>
      <c r="C230" s="866"/>
      <c r="D230" s="866"/>
      <c r="E230" s="866"/>
      <c r="F230" s="866"/>
      <c r="G230" s="866"/>
      <c r="H230" s="866"/>
      <c r="I230" s="866"/>
      <c r="J230" s="866"/>
      <c r="K230" s="866"/>
      <c r="L230" s="866"/>
      <c r="M230" s="866"/>
      <c r="N230" s="866"/>
      <c r="O230" s="866"/>
    </row>
    <row r="231" spans="1:15">
      <c r="A231" s="866"/>
      <c r="B231" s="866"/>
      <c r="C231" s="866"/>
      <c r="D231" s="866"/>
      <c r="E231" s="866"/>
      <c r="F231" s="866"/>
      <c r="G231" s="866"/>
      <c r="H231" s="866"/>
      <c r="I231" s="866"/>
      <c r="J231" s="866"/>
      <c r="K231" s="866"/>
      <c r="L231" s="866"/>
      <c r="M231" s="866"/>
      <c r="N231" s="866"/>
      <c r="O231" s="866"/>
    </row>
    <row r="232" spans="1:15">
      <c r="A232" s="866"/>
      <c r="B232" s="866"/>
      <c r="C232" s="866"/>
      <c r="D232" s="866"/>
      <c r="E232" s="866"/>
      <c r="F232" s="866"/>
      <c r="G232" s="866"/>
      <c r="H232" s="866"/>
      <c r="I232" s="866"/>
      <c r="J232" s="866"/>
      <c r="K232" s="866"/>
      <c r="L232" s="866"/>
      <c r="M232" s="866"/>
      <c r="N232" s="866"/>
      <c r="O232" s="866"/>
    </row>
    <row r="233" spans="1:15">
      <c r="A233" s="866"/>
      <c r="B233" s="866"/>
      <c r="C233" s="866"/>
      <c r="D233" s="866"/>
      <c r="E233" s="866"/>
      <c r="F233" s="866"/>
      <c r="G233" s="866"/>
      <c r="H233" s="866"/>
      <c r="I233" s="866"/>
      <c r="J233" s="866"/>
      <c r="K233" s="866"/>
      <c r="L233" s="866"/>
      <c r="M233" s="866"/>
      <c r="N233" s="866"/>
      <c r="O233" s="866"/>
    </row>
    <row r="234" spans="1:15">
      <c r="A234" s="866"/>
      <c r="B234" s="866"/>
      <c r="C234" s="866"/>
      <c r="D234" s="866"/>
      <c r="E234" s="866"/>
      <c r="F234" s="866"/>
      <c r="G234" s="866"/>
      <c r="H234" s="866"/>
      <c r="I234" s="866"/>
      <c r="J234" s="866"/>
      <c r="K234" s="866"/>
      <c r="L234" s="866"/>
      <c r="M234" s="866"/>
      <c r="N234" s="866"/>
      <c r="O234" s="866"/>
    </row>
    <row r="235" spans="1:15">
      <c r="A235" s="866"/>
      <c r="B235" s="866"/>
      <c r="C235" s="866"/>
      <c r="D235" s="866"/>
      <c r="E235" s="866"/>
      <c r="F235" s="866"/>
      <c r="G235" s="866"/>
      <c r="H235" s="866"/>
      <c r="I235" s="866"/>
      <c r="J235" s="866"/>
      <c r="K235" s="866"/>
      <c r="L235" s="866"/>
      <c r="M235" s="866"/>
      <c r="N235" s="866"/>
      <c r="O235" s="866"/>
    </row>
    <row r="236" spans="1:15">
      <c r="A236" s="866"/>
      <c r="B236" s="866"/>
      <c r="C236" s="866"/>
      <c r="D236" s="866"/>
      <c r="E236" s="866"/>
      <c r="F236" s="866"/>
      <c r="G236" s="866"/>
      <c r="H236" s="866"/>
      <c r="I236" s="866"/>
      <c r="J236" s="866"/>
      <c r="K236" s="866"/>
      <c r="L236" s="866"/>
      <c r="M236" s="866"/>
      <c r="N236" s="866"/>
      <c r="O236" s="866"/>
    </row>
    <row r="237" spans="1:15">
      <c r="A237" s="866"/>
      <c r="B237" s="866"/>
      <c r="C237" s="866"/>
      <c r="D237" s="866"/>
      <c r="E237" s="866"/>
      <c r="F237" s="866"/>
      <c r="G237" s="866"/>
      <c r="H237" s="866"/>
      <c r="I237" s="866"/>
      <c r="J237" s="866"/>
      <c r="K237" s="866"/>
      <c r="L237" s="866"/>
      <c r="M237" s="866"/>
      <c r="N237" s="866"/>
      <c r="O237" s="866"/>
    </row>
    <row r="238" spans="1:15">
      <c r="A238" s="866"/>
      <c r="B238" s="866"/>
      <c r="C238" s="866"/>
      <c r="D238" s="866"/>
      <c r="E238" s="866"/>
      <c r="F238" s="866"/>
      <c r="G238" s="866"/>
      <c r="H238" s="866"/>
      <c r="I238" s="866"/>
      <c r="J238" s="866"/>
      <c r="K238" s="866"/>
      <c r="L238" s="866"/>
      <c r="M238" s="866"/>
      <c r="N238" s="866"/>
      <c r="O238" s="866"/>
    </row>
    <row r="239" spans="1:15">
      <c r="A239" s="866"/>
      <c r="B239" s="866"/>
      <c r="C239" s="866"/>
      <c r="D239" s="866"/>
      <c r="E239" s="866"/>
      <c r="F239" s="866"/>
      <c r="G239" s="866"/>
      <c r="H239" s="866"/>
      <c r="I239" s="866"/>
      <c r="J239" s="866"/>
      <c r="K239" s="866"/>
      <c r="L239" s="866"/>
      <c r="M239" s="866"/>
      <c r="N239" s="866"/>
      <c r="O239" s="866"/>
    </row>
    <row r="240" spans="1:15">
      <c r="A240" s="866"/>
      <c r="B240" s="866"/>
      <c r="C240" s="866"/>
      <c r="D240" s="866"/>
      <c r="E240" s="866"/>
      <c r="F240" s="866"/>
      <c r="G240" s="866"/>
      <c r="H240" s="866"/>
      <c r="I240" s="866"/>
      <c r="J240" s="866"/>
      <c r="K240" s="866"/>
      <c r="L240" s="866"/>
      <c r="M240" s="866"/>
      <c r="N240" s="866"/>
      <c r="O240" s="866"/>
    </row>
    <row r="241" spans="1:15">
      <c r="A241" s="866"/>
      <c r="B241" s="866"/>
      <c r="C241" s="866"/>
      <c r="D241" s="866"/>
      <c r="E241" s="866"/>
      <c r="F241" s="866"/>
      <c r="G241" s="866"/>
      <c r="H241" s="866"/>
      <c r="I241" s="866"/>
      <c r="J241" s="866"/>
      <c r="K241" s="866"/>
      <c r="L241" s="866"/>
      <c r="M241" s="866"/>
      <c r="N241" s="866"/>
      <c r="O241" s="866"/>
    </row>
    <row r="242" spans="1:15">
      <c r="A242" s="866"/>
      <c r="B242" s="866"/>
      <c r="C242" s="866"/>
      <c r="D242" s="866"/>
      <c r="E242" s="866"/>
      <c r="F242" s="866"/>
      <c r="G242" s="866"/>
      <c r="H242" s="866"/>
      <c r="I242" s="866"/>
      <c r="J242" s="866"/>
      <c r="K242" s="866"/>
      <c r="L242" s="866"/>
      <c r="M242" s="866"/>
      <c r="N242" s="866"/>
      <c r="O242" s="866"/>
    </row>
    <row r="243" spans="1:15">
      <c r="A243" s="866"/>
      <c r="B243" s="866"/>
      <c r="C243" s="866"/>
      <c r="D243" s="866"/>
      <c r="E243" s="866"/>
      <c r="F243" s="866"/>
      <c r="G243" s="866"/>
      <c r="H243" s="866"/>
      <c r="I243" s="866"/>
      <c r="J243" s="866"/>
      <c r="K243" s="866"/>
      <c r="L243" s="866"/>
      <c r="M243" s="866"/>
      <c r="N243" s="866"/>
      <c r="O243" s="866"/>
    </row>
    <row r="244" spans="1:15">
      <c r="A244" s="866"/>
      <c r="B244" s="866"/>
      <c r="C244" s="866"/>
      <c r="D244" s="866"/>
      <c r="E244" s="866"/>
      <c r="F244" s="866"/>
      <c r="G244" s="866"/>
      <c r="H244" s="866"/>
      <c r="I244" s="866"/>
      <c r="J244" s="866"/>
      <c r="K244" s="866"/>
      <c r="L244" s="866"/>
      <c r="M244" s="866"/>
      <c r="N244" s="866"/>
      <c r="O244" s="866"/>
    </row>
    <row r="245" spans="1:15">
      <c r="A245" s="866"/>
      <c r="B245" s="866"/>
      <c r="C245" s="866"/>
      <c r="D245" s="866"/>
      <c r="E245" s="866"/>
      <c r="F245" s="866"/>
      <c r="G245" s="866"/>
      <c r="H245" s="866"/>
      <c r="I245" s="866"/>
      <c r="J245" s="866"/>
      <c r="K245" s="866"/>
      <c r="L245" s="866"/>
      <c r="M245" s="866"/>
      <c r="N245" s="866"/>
      <c r="O245" s="866"/>
    </row>
  </sheetData>
  <mergeCells count="11">
    <mergeCell ref="I41:L41"/>
    <mergeCell ref="A1:A32"/>
    <mergeCell ref="C2:H2"/>
    <mergeCell ref="D3:G3"/>
    <mergeCell ref="C5:H5"/>
    <mergeCell ref="E13:G13"/>
    <mergeCell ref="E18:G18"/>
    <mergeCell ref="C23:H23"/>
    <mergeCell ref="C24:I24"/>
    <mergeCell ref="C25:D25"/>
    <mergeCell ref="B27:H51"/>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2598800</v>
      </c>
      <c r="C3" s="23">
        <v>2598427</v>
      </c>
      <c r="D3" s="24" t="s">
        <v>15</v>
      </c>
      <c r="E3" s="23">
        <v>2598800</v>
      </c>
      <c r="F3" s="23">
        <v>2598427</v>
      </c>
      <c r="G3" s="24" t="s">
        <v>15</v>
      </c>
      <c r="H3" s="23">
        <v>2598800</v>
      </c>
      <c r="I3" s="23">
        <v>2598427</v>
      </c>
      <c r="J3" s="25" t="s">
        <v>15</v>
      </c>
      <c r="K3" s="26">
        <v>2598800</v>
      </c>
      <c r="L3" s="23">
        <v>2598427</v>
      </c>
      <c r="M3" s="24" t="s">
        <v>15</v>
      </c>
      <c r="N3" s="23">
        <v>2598800</v>
      </c>
      <c r="O3" s="23">
        <v>2598427</v>
      </c>
      <c r="P3" s="24" t="s">
        <v>15</v>
      </c>
      <c r="Q3" s="23">
        <v>2598800</v>
      </c>
      <c r="R3" s="23">
        <v>2598427</v>
      </c>
      <c r="S3" s="24" t="s">
        <v>15</v>
      </c>
      <c r="T3" s="23">
        <v>2598800</v>
      </c>
      <c r="U3" s="23">
        <v>2598427</v>
      </c>
      <c r="V3" s="27">
        <v>2598800</v>
      </c>
      <c r="W3" s="28">
        <v>2598427</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220218</v>
      </c>
      <c r="C6" s="46">
        <v>211179</v>
      </c>
      <c r="D6" s="47">
        <v>4.2802551390052991E-2</v>
      </c>
      <c r="E6" s="46">
        <v>159988</v>
      </c>
      <c r="F6" s="46">
        <v>150815</v>
      </c>
      <c r="G6" s="47">
        <v>6.0822862447369293E-2</v>
      </c>
      <c r="H6" s="46">
        <v>60230</v>
      </c>
      <c r="I6" s="46">
        <v>60364</v>
      </c>
      <c r="J6" s="48">
        <v>-2.2198661453846666E-3</v>
      </c>
      <c r="K6" s="49">
        <v>0.73331347134949865</v>
      </c>
      <c r="L6" s="50">
        <v>0.70112514814286631</v>
      </c>
      <c r="M6" s="51">
        <v>3.2</v>
      </c>
      <c r="N6" s="46">
        <v>297825</v>
      </c>
      <c r="O6" s="46">
        <v>285149</v>
      </c>
      <c r="P6" s="47">
        <v>4.4453952144317535E-2</v>
      </c>
      <c r="Q6" s="46">
        <v>406136</v>
      </c>
      <c r="R6" s="46">
        <v>406702</v>
      </c>
      <c r="S6" s="47">
        <v>-1.3916823620242832E-3</v>
      </c>
      <c r="T6" s="46">
        <v>598683</v>
      </c>
      <c r="U6" s="52">
        <v>574062</v>
      </c>
      <c r="V6" s="53">
        <v>2.718592485627878</v>
      </c>
      <c r="W6" s="54">
        <v>2.7183668830707597</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210435</v>
      </c>
      <c r="C8" s="46">
        <v>200193</v>
      </c>
      <c r="D8" s="47">
        <v>5.1160629992057664E-2</v>
      </c>
      <c r="E8" s="46">
        <v>157739</v>
      </c>
      <c r="F8" s="46">
        <v>148266</v>
      </c>
      <c r="G8" s="47">
        <v>6.3891923974478307E-2</v>
      </c>
      <c r="H8" s="46">
        <v>52696</v>
      </c>
      <c r="I8" s="46">
        <v>51927</v>
      </c>
      <c r="J8" s="48">
        <v>1.4809251449149768E-2</v>
      </c>
      <c r="K8" s="49">
        <v>0.74789367003627816</v>
      </c>
      <c r="L8" s="50">
        <v>0.71615691075467391</v>
      </c>
      <c r="M8" s="51">
        <v>3.2</v>
      </c>
      <c r="N8" s="46">
        <v>289648</v>
      </c>
      <c r="O8" s="46">
        <v>276110</v>
      </c>
      <c r="P8" s="47">
        <v>4.903118322407736E-2</v>
      </c>
      <c r="Q8" s="46">
        <v>387285</v>
      </c>
      <c r="R8" s="46">
        <v>385544</v>
      </c>
      <c r="S8" s="47">
        <v>4.515697300437823E-3</v>
      </c>
      <c r="T8" s="46">
        <v>578667</v>
      </c>
      <c r="U8" s="52">
        <v>551895</v>
      </c>
      <c r="V8" s="53">
        <v>2.7498610022097085</v>
      </c>
      <c r="W8" s="54">
        <v>2.7568146738397448</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131416</v>
      </c>
      <c r="C10" s="68">
        <v>121649</v>
      </c>
      <c r="D10" s="69">
        <v>8.0288370640120343E-2</v>
      </c>
      <c r="E10" s="68">
        <v>110681</v>
      </c>
      <c r="F10" s="68">
        <v>101852</v>
      </c>
      <c r="G10" s="69">
        <v>8.6684601186034632E-2</v>
      </c>
      <c r="H10" s="68">
        <v>20735</v>
      </c>
      <c r="I10" s="68">
        <v>19797</v>
      </c>
      <c r="J10" s="70">
        <v>4.7380916300449563E-2</v>
      </c>
      <c r="K10" s="71">
        <v>0.79803879495322294</v>
      </c>
      <c r="L10" s="72">
        <v>0.77005222266932571</v>
      </c>
      <c r="M10" s="73">
        <v>2.8000000000000003</v>
      </c>
      <c r="N10" s="68">
        <v>185959</v>
      </c>
      <c r="O10" s="68">
        <v>174145</v>
      </c>
      <c r="P10" s="69">
        <v>6.7840018375491681E-2</v>
      </c>
      <c r="Q10" s="68">
        <v>233020</v>
      </c>
      <c r="R10" s="68">
        <v>226147</v>
      </c>
      <c r="S10" s="69">
        <v>3.0391736348481298E-2</v>
      </c>
      <c r="T10" s="68">
        <v>345085</v>
      </c>
      <c r="U10" s="74">
        <v>317815</v>
      </c>
      <c r="V10" s="75">
        <v>2.6258979119741888</v>
      </c>
      <c r="W10" s="76">
        <v>2.6125574398474298</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79019</v>
      </c>
      <c r="C12" s="68">
        <v>78544</v>
      </c>
      <c r="D12" s="69">
        <v>6.0475656956610309E-3</v>
      </c>
      <c r="E12" s="68">
        <v>47058</v>
      </c>
      <c r="F12" s="68">
        <v>46414</v>
      </c>
      <c r="G12" s="69">
        <v>1.3875123885034688E-2</v>
      </c>
      <c r="H12" s="68">
        <v>31961</v>
      </c>
      <c r="I12" s="68">
        <v>32130</v>
      </c>
      <c r="J12" s="70">
        <v>-5.2598817304699659E-3</v>
      </c>
      <c r="K12" s="71">
        <v>0.67214857550319251</v>
      </c>
      <c r="L12" s="72">
        <v>0.63969208956253887</v>
      </c>
      <c r="M12" s="73">
        <v>3.2</v>
      </c>
      <c r="N12" s="68">
        <v>103689</v>
      </c>
      <c r="O12" s="68">
        <v>101965</v>
      </c>
      <c r="P12" s="69">
        <v>1.6907762467513361E-2</v>
      </c>
      <c r="Q12" s="68">
        <v>154265</v>
      </c>
      <c r="R12" s="68">
        <v>159397</v>
      </c>
      <c r="S12" s="69">
        <v>-3.219633995620997E-2</v>
      </c>
      <c r="T12" s="68">
        <v>233582</v>
      </c>
      <c r="U12" s="74">
        <v>234080</v>
      </c>
      <c r="V12" s="75">
        <v>2.9560232349181841</v>
      </c>
      <c r="W12" s="76">
        <v>2.9802403748217561</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9783</v>
      </c>
      <c r="C14" s="46">
        <v>10986</v>
      </c>
      <c r="D14" s="47">
        <v>-0.10950300382304752</v>
      </c>
      <c r="E14" s="46">
        <v>2249</v>
      </c>
      <c r="F14" s="46">
        <v>2549</v>
      </c>
      <c r="G14" s="47">
        <v>-0.11769321302471558</v>
      </c>
      <c r="H14" s="46">
        <v>7534</v>
      </c>
      <c r="I14" s="46">
        <v>8437</v>
      </c>
      <c r="J14" s="48">
        <v>-0.10702856465568331</v>
      </c>
      <c r="K14" s="49">
        <v>0.43377009177231979</v>
      </c>
      <c r="L14" s="50">
        <v>0.42721429246620662</v>
      </c>
      <c r="M14" s="51">
        <v>0.70000000000000007</v>
      </c>
      <c r="N14" s="46">
        <v>8177</v>
      </c>
      <c r="O14" s="46">
        <v>9039</v>
      </c>
      <c r="P14" s="47">
        <v>-9.5364531474720654E-2</v>
      </c>
      <c r="Q14" s="46">
        <v>18851</v>
      </c>
      <c r="R14" s="46">
        <v>21158</v>
      </c>
      <c r="S14" s="47">
        <v>-0.1090367709613385</v>
      </c>
      <c r="T14" s="46">
        <v>20016</v>
      </c>
      <c r="U14" s="52">
        <v>22167</v>
      </c>
      <c r="V14" s="53">
        <v>2.045998160073597</v>
      </c>
      <c r="W14" s="54">
        <v>2.0177498634625888</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200614</v>
      </c>
      <c r="C18" s="101">
        <v>190547</v>
      </c>
      <c r="D18" s="102">
        <v>5.2832109663232693E-2</v>
      </c>
      <c r="E18" s="101">
        <v>150438</v>
      </c>
      <c r="F18" s="101">
        <v>141073</v>
      </c>
      <c r="G18" s="102">
        <v>6.638407065845342E-2</v>
      </c>
      <c r="H18" s="101">
        <v>50176</v>
      </c>
      <c r="I18" s="101">
        <v>49474</v>
      </c>
      <c r="J18" s="103">
        <v>1.4189271132311922E-2</v>
      </c>
      <c r="K18" s="104">
        <v>0.75724779917506035</v>
      </c>
      <c r="L18" s="105">
        <v>0.72567934966387582</v>
      </c>
      <c r="M18" s="106">
        <v>3.2</v>
      </c>
      <c r="N18" s="101">
        <v>281625</v>
      </c>
      <c r="O18" s="101">
        <v>268251</v>
      </c>
      <c r="P18" s="102">
        <v>4.9856291309258866E-2</v>
      </c>
      <c r="Q18" s="101">
        <v>371906</v>
      </c>
      <c r="R18" s="101">
        <v>369655</v>
      </c>
      <c r="S18" s="102">
        <v>6.089461795457927E-3</v>
      </c>
      <c r="T18" s="101">
        <v>562844</v>
      </c>
      <c r="U18" s="107">
        <v>536730</v>
      </c>
      <c r="V18" s="108">
        <v>2.8056067871634083</v>
      </c>
      <c r="W18" s="109">
        <v>2.8167853600424042</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123667</v>
      </c>
      <c r="C20" s="114">
        <v>114126</v>
      </c>
      <c r="D20" s="115">
        <v>8.3600581813083788E-2</v>
      </c>
      <c r="E20" s="114">
        <v>103810</v>
      </c>
      <c r="F20" s="114">
        <v>95184</v>
      </c>
      <c r="G20" s="115">
        <v>9.0624474701630528E-2</v>
      </c>
      <c r="H20" s="114">
        <v>19857</v>
      </c>
      <c r="I20" s="114">
        <v>18942</v>
      </c>
      <c r="J20" s="116">
        <v>4.8305353183401963E-2</v>
      </c>
      <c r="K20" s="117">
        <v>0.81353629934165839</v>
      </c>
      <c r="L20" s="118">
        <v>0.78546897371351565</v>
      </c>
      <c r="M20" s="119">
        <v>2.8000000000000003</v>
      </c>
      <c r="N20" s="114">
        <v>179676</v>
      </c>
      <c r="O20" s="114">
        <v>167872</v>
      </c>
      <c r="P20" s="115">
        <v>7.0315478459778882E-2</v>
      </c>
      <c r="Q20" s="114">
        <v>220858</v>
      </c>
      <c r="R20" s="114">
        <v>213722</v>
      </c>
      <c r="S20" s="115">
        <v>3.3389169107532216E-2</v>
      </c>
      <c r="T20" s="114">
        <v>332790</v>
      </c>
      <c r="U20" s="120">
        <v>305916</v>
      </c>
      <c r="V20" s="121">
        <v>2.6910170053449991</v>
      </c>
      <c r="W20" s="122">
        <v>2.6805110141422639</v>
      </c>
    </row>
    <row r="21" spans="1:23">
      <c r="A21" s="113" t="s">
        <v>23</v>
      </c>
      <c r="B21" s="114">
        <v>76947</v>
      </c>
      <c r="C21" s="68">
        <v>76421</v>
      </c>
      <c r="D21" s="115">
        <v>6.8829248504992087E-3</v>
      </c>
      <c r="E21" s="114">
        <v>46628</v>
      </c>
      <c r="F21" s="114">
        <v>45889</v>
      </c>
      <c r="G21" s="115">
        <v>1.6104077229837217E-2</v>
      </c>
      <c r="H21" s="114">
        <v>30319</v>
      </c>
      <c r="I21" s="114">
        <v>30532</v>
      </c>
      <c r="J21" s="116">
        <v>-6.9762871741124071E-3</v>
      </c>
      <c r="K21" s="117">
        <v>0.67494438853874261</v>
      </c>
      <c r="L21" s="118">
        <v>0.64373160267550811</v>
      </c>
      <c r="M21" s="119">
        <v>3.1</v>
      </c>
      <c r="N21" s="114">
        <v>101949</v>
      </c>
      <c r="O21" s="114">
        <v>100379</v>
      </c>
      <c r="P21" s="115">
        <v>1.5640721664890066E-2</v>
      </c>
      <c r="Q21" s="114">
        <v>151048</v>
      </c>
      <c r="R21" s="114">
        <v>155933</v>
      </c>
      <c r="S21" s="115">
        <v>-3.1327557348348328E-2</v>
      </c>
      <c r="T21" s="114">
        <v>230054</v>
      </c>
      <c r="U21" s="120">
        <v>230814</v>
      </c>
      <c r="V21" s="121">
        <v>2.9897721808517552</v>
      </c>
      <c r="W21" s="122">
        <v>3.0202954685230501</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9821</v>
      </c>
      <c r="C24" s="101">
        <v>9646</v>
      </c>
      <c r="D24" s="102">
        <v>1.8142235123367198E-2</v>
      </c>
      <c r="E24" s="101">
        <v>7301</v>
      </c>
      <c r="F24" s="101">
        <v>7193</v>
      </c>
      <c r="G24" s="102">
        <v>1.5014597525371889E-2</v>
      </c>
      <c r="H24" s="101">
        <v>2520</v>
      </c>
      <c r="I24" s="101">
        <v>2453</v>
      </c>
      <c r="J24" s="103">
        <v>2.7313493681206686E-2</v>
      </c>
      <c r="K24" s="104">
        <v>0.52168541517653944</v>
      </c>
      <c r="L24" s="105">
        <v>0.49461891874881991</v>
      </c>
      <c r="M24" s="106">
        <v>2.7</v>
      </c>
      <c r="N24" s="101">
        <v>8023</v>
      </c>
      <c r="O24" s="101">
        <v>7859</v>
      </c>
      <c r="P24" s="102">
        <v>2.08677948848454E-2</v>
      </c>
      <c r="Q24" s="101">
        <v>15379</v>
      </c>
      <c r="R24" s="101">
        <v>15889</v>
      </c>
      <c r="S24" s="102">
        <v>-3.2097677638617914E-2</v>
      </c>
      <c r="T24" s="101">
        <v>15823</v>
      </c>
      <c r="U24" s="107">
        <v>15165</v>
      </c>
      <c r="V24" s="108">
        <v>1.6111393951736075</v>
      </c>
      <c r="W24" s="109">
        <v>1.5721542608335062</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7749</v>
      </c>
      <c r="C26" s="114">
        <v>7523</v>
      </c>
      <c r="D26" s="115">
        <v>3.0041206965306395E-2</v>
      </c>
      <c r="E26" s="114">
        <v>6871</v>
      </c>
      <c r="F26" s="114">
        <v>6668</v>
      </c>
      <c r="G26" s="115">
        <v>3.0443911217756449E-2</v>
      </c>
      <c r="H26" s="114">
        <v>878</v>
      </c>
      <c r="I26" s="114">
        <v>855</v>
      </c>
      <c r="J26" s="116">
        <v>2.6900584795321637E-2</v>
      </c>
      <c r="K26" s="117">
        <v>0.5166091103436935</v>
      </c>
      <c r="L26" s="118">
        <v>0.50486921529175055</v>
      </c>
      <c r="M26" s="119">
        <v>1.2</v>
      </c>
      <c r="N26" s="114">
        <v>6283</v>
      </c>
      <c r="O26" s="114">
        <v>6273</v>
      </c>
      <c r="P26" s="115">
        <v>1.5941335883947075E-3</v>
      </c>
      <c r="Q26" s="114">
        <v>12162</v>
      </c>
      <c r="R26" s="114">
        <v>12425</v>
      </c>
      <c r="S26" s="115">
        <v>-2.1167002012072434E-2</v>
      </c>
      <c r="T26" s="114">
        <v>12295</v>
      </c>
      <c r="U26" s="120">
        <v>11899</v>
      </c>
      <c r="V26" s="121">
        <v>1.5866563427539038</v>
      </c>
      <c r="W26" s="122">
        <v>1.5816828392928353</v>
      </c>
    </row>
    <row r="27" spans="1:23">
      <c r="A27" s="113" t="s">
        <v>23</v>
      </c>
      <c r="B27" s="114">
        <v>2072</v>
      </c>
      <c r="C27" s="114">
        <v>2123</v>
      </c>
      <c r="D27" s="115">
        <v>-2.4022609514837492E-2</v>
      </c>
      <c r="E27" s="114">
        <v>430</v>
      </c>
      <c r="F27" s="114">
        <v>525</v>
      </c>
      <c r="G27" s="115">
        <v>-0.18095238095238095</v>
      </c>
      <c r="H27" s="114">
        <v>1642</v>
      </c>
      <c r="I27" s="114">
        <v>1598</v>
      </c>
      <c r="J27" s="116">
        <v>2.7534418022528161E-2</v>
      </c>
      <c r="K27" s="117">
        <v>0.5408765930991607</v>
      </c>
      <c r="L27" s="118">
        <v>0.45785219399538107</v>
      </c>
      <c r="M27" s="119">
        <v>8.3000000000000007</v>
      </c>
      <c r="N27" s="114">
        <v>1740</v>
      </c>
      <c r="O27" s="114">
        <v>1586</v>
      </c>
      <c r="P27" s="115">
        <v>9.7099621689785628E-2</v>
      </c>
      <c r="Q27" s="114">
        <v>3217</v>
      </c>
      <c r="R27" s="114">
        <v>3464</v>
      </c>
      <c r="S27" s="115">
        <v>-7.1304849884526553E-2</v>
      </c>
      <c r="T27" s="114">
        <v>3528</v>
      </c>
      <c r="U27" s="120">
        <v>3266</v>
      </c>
      <c r="V27" s="121">
        <v>1.7027027027027026</v>
      </c>
      <c r="W27" s="122">
        <v>1.5383890720678286</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APRIL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2101530</v>
      </c>
      <c r="C6" s="195">
        <v>2018625</v>
      </c>
      <c r="D6" s="196">
        <v>4.1070035296303174E-2</v>
      </c>
      <c r="E6" s="197">
        <v>1436289</v>
      </c>
      <c r="F6" s="195">
        <v>1359857</v>
      </c>
      <c r="G6" s="198">
        <v>5.6205909886113029E-2</v>
      </c>
      <c r="H6" s="195">
        <v>665241</v>
      </c>
      <c r="I6" s="195">
        <v>658768</v>
      </c>
      <c r="J6" s="196">
        <v>9.8259174701867732E-3</v>
      </c>
      <c r="K6" s="199">
        <v>0.70099999999999996</v>
      </c>
      <c r="L6" s="196">
        <v>0.69399999999999995</v>
      </c>
      <c r="M6" s="200">
        <v>0.70000000000000007</v>
      </c>
      <c r="N6" s="195">
        <v>2857586</v>
      </c>
      <c r="O6" s="195">
        <v>2783377</v>
      </c>
      <c r="P6" s="196">
        <v>2.6661497885482277E-2</v>
      </c>
      <c r="Q6" s="197">
        <v>4076586</v>
      </c>
      <c r="R6" s="195">
        <v>4008478</v>
      </c>
      <c r="S6" s="198">
        <v>1.6990987601778033E-2</v>
      </c>
      <c r="T6" s="195">
        <v>5555628</v>
      </c>
      <c r="U6" s="201">
        <v>5335958</v>
      </c>
      <c r="V6" s="202">
        <v>2.6436110833535569</v>
      </c>
      <c r="W6" s="203">
        <v>2.6433626849959748</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2006348</v>
      </c>
      <c r="C8" s="195">
        <v>1916552</v>
      </c>
      <c r="D8" s="196">
        <v>4.6852889981591941E-2</v>
      </c>
      <c r="E8" s="197">
        <v>1414345</v>
      </c>
      <c r="F8" s="195">
        <v>1337214</v>
      </c>
      <c r="G8" s="198">
        <v>5.7680371279391331E-2</v>
      </c>
      <c r="H8" s="195">
        <v>592003</v>
      </c>
      <c r="I8" s="195">
        <v>579338</v>
      </c>
      <c r="J8" s="196">
        <v>2.1861158770872961E-2</v>
      </c>
      <c r="K8" s="199">
        <v>0.71399999999999997</v>
      </c>
      <c r="L8" s="196">
        <v>0.71199999999999997</v>
      </c>
      <c r="M8" s="200">
        <v>0.2</v>
      </c>
      <c r="N8" s="195">
        <v>2777926</v>
      </c>
      <c r="O8" s="195">
        <v>2697915</v>
      </c>
      <c r="P8" s="196">
        <v>2.9656605193269618E-2</v>
      </c>
      <c r="Q8" s="197">
        <v>3890430</v>
      </c>
      <c r="R8" s="195">
        <v>3791018</v>
      </c>
      <c r="S8" s="198">
        <v>2.6223035606794797E-2</v>
      </c>
      <c r="T8" s="195">
        <v>5360658</v>
      </c>
      <c r="U8" s="201">
        <v>5128840</v>
      </c>
      <c r="V8" s="202">
        <v>2.6718485526937501</v>
      </c>
      <c r="W8" s="208">
        <v>2.6760766209317568</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1240648</v>
      </c>
      <c r="C10" s="220">
        <v>1162570</v>
      </c>
      <c r="D10" s="221">
        <v>6.7159826935152295E-2</v>
      </c>
      <c r="E10" s="222">
        <v>1021796</v>
      </c>
      <c r="F10" s="220">
        <v>955586</v>
      </c>
      <c r="G10" s="223">
        <v>6.928732735724466E-2</v>
      </c>
      <c r="H10" s="220">
        <v>218852</v>
      </c>
      <c r="I10" s="220">
        <v>206984</v>
      </c>
      <c r="J10" s="221">
        <v>5.7337765237892781E-2</v>
      </c>
      <c r="K10" s="224">
        <v>0.78300000000000003</v>
      </c>
      <c r="L10" s="221">
        <v>0.78900000000000003</v>
      </c>
      <c r="M10" s="225">
        <v>-0.6</v>
      </c>
      <c r="N10" s="220">
        <v>1808068</v>
      </c>
      <c r="O10" s="220">
        <v>1737741</v>
      </c>
      <c r="P10" s="221">
        <v>4.0470357780589855E-2</v>
      </c>
      <c r="Q10" s="222">
        <v>2308707</v>
      </c>
      <c r="R10" s="220">
        <v>2201409</v>
      </c>
      <c r="S10" s="223">
        <v>4.8740602041692387E-2</v>
      </c>
      <c r="T10" s="220">
        <v>3258025</v>
      </c>
      <c r="U10" s="226">
        <v>3044434</v>
      </c>
      <c r="V10" s="227">
        <v>2.6260671842456524</v>
      </c>
      <c r="W10" s="228">
        <v>2.6187102712094754</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765700</v>
      </c>
      <c r="C12" s="220">
        <v>753982</v>
      </c>
      <c r="D12" s="221">
        <v>1.5541485075240523E-2</v>
      </c>
      <c r="E12" s="222">
        <v>392549</v>
      </c>
      <c r="F12" s="220">
        <v>381628</v>
      </c>
      <c r="G12" s="223">
        <v>2.861687297577746E-2</v>
      </c>
      <c r="H12" s="220">
        <v>373151</v>
      </c>
      <c r="I12" s="220">
        <v>372354</v>
      </c>
      <c r="J12" s="221">
        <v>2.1404362515240875E-3</v>
      </c>
      <c r="K12" s="224">
        <v>0.61299999999999999</v>
      </c>
      <c r="L12" s="221">
        <v>0.60399999999999998</v>
      </c>
      <c r="M12" s="225">
        <v>0.89999999999999991</v>
      </c>
      <c r="N12" s="220">
        <v>969858</v>
      </c>
      <c r="O12" s="220">
        <v>960174</v>
      </c>
      <c r="P12" s="221">
        <v>1.0085671971955083E-2</v>
      </c>
      <c r="Q12" s="222">
        <v>1581723</v>
      </c>
      <c r="R12" s="220">
        <v>1589609</v>
      </c>
      <c r="S12" s="223">
        <v>-4.9609683890818436E-3</v>
      </c>
      <c r="T12" s="220">
        <v>2102633</v>
      </c>
      <c r="U12" s="226">
        <v>2084406</v>
      </c>
      <c r="V12" s="227">
        <v>2.7460271646859082</v>
      </c>
      <c r="W12" s="228">
        <v>2.7645301877233144</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95182</v>
      </c>
      <c r="C14" s="195">
        <v>102073</v>
      </c>
      <c r="D14" s="196">
        <v>-6.7510507186033519E-2</v>
      </c>
      <c r="E14" s="197">
        <v>21944</v>
      </c>
      <c r="F14" s="195">
        <v>22643</v>
      </c>
      <c r="G14" s="198">
        <v>-3.0870467694210132E-2</v>
      </c>
      <c r="H14" s="195">
        <v>73238</v>
      </c>
      <c r="I14" s="195">
        <v>79430</v>
      </c>
      <c r="J14" s="196">
        <v>-7.7955432456250792E-2</v>
      </c>
      <c r="K14" s="199">
        <v>0.42799999999999999</v>
      </c>
      <c r="L14" s="196">
        <v>0.39300000000000002</v>
      </c>
      <c r="M14" s="200">
        <v>3.5000000000000004</v>
      </c>
      <c r="N14" s="195">
        <v>79660</v>
      </c>
      <c r="O14" s="195">
        <v>85462</v>
      </c>
      <c r="P14" s="196">
        <v>-6.7889822377196887E-2</v>
      </c>
      <c r="Q14" s="197">
        <v>186156</v>
      </c>
      <c r="R14" s="195">
        <v>217460</v>
      </c>
      <c r="S14" s="198">
        <v>-0.14395291088016188</v>
      </c>
      <c r="T14" s="195">
        <v>194970</v>
      </c>
      <c r="U14" s="201">
        <v>207118</v>
      </c>
      <c r="V14" s="202">
        <v>2.0483915025950283</v>
      </c>
      <c r="W14" s="208">
        <v>2.0291164166821782</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1914860</v>
      </c>
      <c r="C18" s="252">
        <v>1830687</v>
      </c>
      <c r="D18" s="253">
        <v>4.5978913926848226E-2</v>
      </c>
      <c r="E18" s="254">
        <v>1344422</v>
      </c>
      <c r="F18" s="252">
        <v>1271989</v>
      </c>
      <c r="G18" s="255">
        <v>5.6944674836024528E-2</v>
      </c>
      <c r="H18" s="252">
        <v>570438</v>
      </c>
      <c r="I18" s="252">
        <v>558698</v>
      </c>
      <c r="J18" s="253">
        <v>2.1013141267733192E-2</v>
      </c>
      <c r="K18" s="256">
        <v>0.72299999999999998</v>
      </c>
      <c r="L18" s="253">
        <v>0.72199999999999998</v>
      </c>
      <c r="M18" s="257">
        <v>0.1</v>
      </c>
      <c r="N18" s="252">
        <v>2699140</v>
      </c>
      <c r="O18" s="252">
        <v>2622899</v>
      </c>
      <c r="P18" s="253">
        <v>2.9067455513917997E-2</v>
      </c>
      <c r="Q18" s="254">
        <v>3731048</v>
      </c>
      <c r="R18" s="252">
        <v>3634482</v>
      </c>
      <c r="S18" s="255">
        <v>2.6569398335168533E-2</v>
      </c>
      <c r="T18" s="252">
        <v>5209154</v>
      </c>
      <c r="U18" s="258">
        <v>4986997</v>
      </c>
      <c r="V18" s="259">
        <v>2.7203837356255809</v>
      </c>
      <c r="W18" s="260">
        <v>2.7241123141203274</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1165913</v>
      </c>
      <c r="C20" s="264">
        <v>1093390</v>
      </c>
      <c r="D20" s="265">
        <v>6.6328574433642165E-2</v>
      </c>
      <c r="E20" s="222">
        <v>956147</v>
      </c>
      <c r="F20" s="220">
        <v>894743</v>
      </c>
      <c r="G20" s="266">
        <v>6.8627527681133019E-2</v>
      </c>
      <c r="H20" s="220">
        <v>209766</v>
      </c>
      <c r="I20" s="220">
        <v>198647</v>
      </c>
      <c r="J20" s="265">
        <v>5.597366182222737E-2</v>
      </c>
      <c r="K20" s="267">
        <v>0.79800000000000004</v>
      </c>
      <c r="L20" s="265">
        <v>0.80600000000000005</v>
      </c>
      <c r="M20" s="268">
        <v>-0.8</v>
      </c>
      <c r="N20" s="220">
        <v>1743768</v>
      </c>
      <c r="O20" s="220">
        <v>1676420</v>
      </c>
      <c r="P20" s="265">
        <v>4.0173703487192944E-2</v>
      </c>
      <c r="Q20" s="222">
        <v>2183829</v>
      </c>
      <c r="R20" s="220">
        <v>2080104</v>
      </c>
      <c r="S20" s="266">
        <v>4.9865295196778625E-2</v>
      </c>
      <c r="T20" s="220">
        <v>3134761</v>
      </c>
      <c r="U20" s="226">
        <v>2928492</v>
      </c>
      <c r="V20" s="269">
        <v>2.6886748839750481</v>
      </c>
      <c r="W20" s="270">
        <v>2.6783599630506956</v>
      </c>
    </row>
    <row r="21" spans="1:23" ht="15" customHeight="1">
      <c r="A21" s="263" t="s">
        <v>23</v>
      </c>
      <c r="B21" s="264">
        <v>748947</v>
      </c>
      <c r="C21" s="220">
        <v>737297</v>
      </c>
      <c r="D21" s="265">
        <v>1.5800959450533503E-2</v>
      </c>
      <c r="E21" s="222">
        <v>388275</v>
      </c>
      <c r="F21" s="220">
        <v>377246</v>
      </c>
      <c r="G21" s="266">
        <v>2.9235565121962858E-2</v>
      </c>
      <c r="H21" s="220">
        <v>360672</v>
      </c>
      <c r="I21" s="220">
        <v>360051</v>
      </c>
      <c r="J21" s="265">
        <v>1.7247556596148878E-3</v>
      </c>
      <c r="K21" s="267">
        <v>0.61699999999999999</v>
      </c>
      <c r="L21" s="265">
        <v>0.60899999999999999</v>
      </c>
      <c r="M21" s="268">
        <v>0.8</v>
      </c>
      <c r="N21" s="220">
        <v>955372</v>
      </c>
      <c r="O21" s="220">
        <v>946479</v>
      </c>
      <c r="P21" s="265">
        <v>9.3958767178141302E-3</v>
      </c>
      <c r="Q21" s="222">
        <v>1547219</v>
      </c>
      <c r="R21" s="220">
        <v>1554378</v>
      </c>
      <c r="S21" s="266">
        <v>-4.6057008012208101E-3</v>
      </c>
      <c r="T21" s="220">
        <v>2074393</v>
      </c>
      <c r="U21" s="226">
        <v>2058505</v>
      </c>
      <c r="V21" s="269">
        <v>2.7697460567970764</v>
      </c>
      <c r="W21" s="270">
        <v>2.791961719632658</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91488</v>
      </c>
      <c r="C24" s="252">
        <v>85865</v>
      </c>
      <c r="D24" s="253">
        <v>6.5486519536481685E-2</v>
      </c>
      <c r="E24" s="254">
        <v>69923</v>
      </c>
      <c r="F24" s="252">
        <v>65225</v>
      </c>
      <c r="G24" s="255">
        <v>7.2027596780375625E-2</v>
      </c>
      <c r="H24" s="252">
        <v>21565</v>
      </c>
      <c r="I24" s="252">
        <v>20640</v>
      </c>
      <c r="J24" s="253">
        <v>4.481589147286822E-2</v>
      </c>
      <c r="K24" s="256">
        <v>0.49399999999999999</v>
      </c>
      <c r="L24" s="253">
        <v>0.47899999999999998</v>
      </c>
      <c r="M24" s="257">
        <v>1.5</v>
      </c>
      <c r="N24" s="252">
        <v>78786</v>
      </c>
      <c r="O24" s="252">
        <v>75016</v>
      </c>
      <c r="P24" s="253">
        <v>5.0255945398315023E-2</v>
      </c>
      <c r="Q24" s="254">
        <v>159382</v>
      </c>
      <c r="R24" s="252">
        <v>156536</v>
      </c>
      <c r="S24" s="255">
        <v>1.818112127561711E-2</v>
      </c>
      <c r="T24" s="252">
        <v>151504</v>
      </c>
      <c r="U24" s="258">
        <v>141843</v>
      </c>
      <c r="V24" s="259">
        <v>1.655998600909409</v>
      </c>
      <c r="W24" s="260">
        <v>1.6519303557910674</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74735</v>
      </c>
      <c r="C26" s="264">
        <v>69180</v>
      </c>
      <c r="D26" s="265">
        <v>8.0297773923099156E-2</v>
      </c>
      <c r="E26" s="222">
        <v>65649</v>
      </c>
      <c r="F26" s="220">
        <v>60843</v>
      </c>
      <c r="G26" s="266">
        <v>7.8990187860559141E-2</v>
      </c>
      <c r="H26" s="220">
        <v>9086</v>
      </c>
      <c r="I26" s="220">
        <v>8337</v>
      </c>
      <c r="J26" s="265">
        <v>8.984047019311503E-2</v>
      </c>
      <c r="K26" s="267">
        <v>0.51500000000000001</v>
      </c>
      <c r="L26" s="265">
        <v>0.50600000000000001</v>
      </c>
      <c r="M26" s="268">
        <v>0.89999999999999991</v>
      </c>
      <c r="N26" s="220">
        <v>64300</v>
      </c>
      <c r="O26" s="220">
        <v>61321</v>
      </c>
      <c r="P26" s="265">
        <v>4.8580421062931131E-2</v>
      </c>
      <c r="Q26" s="222">
        <v>124878</v>
      </c>
      <c r="R26" s="220">
        <v>121305</v>
      </c>
      <c r="S26" s="266">
        <v>2.9454680351180908E-2</v>
      </c>
      <c r="T26" s="220">
        <v>123264</v>
      </c>
      <c r="U26" s="226">
        <v>115942</v>
      </c>
      <c r="V26" s="269">
        <v>1.6493476951896702</v>
      </c>
      <c r="W26" s="270">
        <v>1.6759468054350968</v>
      </c>
    </row>
    <row r="27" spans="1:23" ht="15" customHeight="1">
      <c r="A27" s="263" t="s">
        <v>23</v>
      </c>
      <c r="B27" s="264">
        <v>16753</v>
      </c>
      <c r="C27" s="264">
        <v>16685</v>
      </c>
      <c r="D27" s="265">
        <v>4.0755169313754867E-3</v>
      </c>
      <c r="E27" s="222">
        <v>4274</v>
      </c>
      <c r="F27" s="220">
        <v>4382</v>
      </c>
      <c r="G27" s="266">
        <v>-2.4646280237334551E-2</v>
      </c>
      <c r="H27" s="220">
        <v>12479</v>
      </c>
      <c r="I27" s="220">
        <v>12303</v>
      </c>
      <c r="J27" s="265">
        <v>1.4305453954320084E-2</v>
      </c>
      <c r="K27" s="267">
        <v>0.42</v>
      </c>
      <c r="L27" s="265">
        <v>0.38900000000000001</v>
      </c>
      <c r="M27" s="268">
        <v>3.1</v>
      </c>
      <c r="N27" s="220">
        <v>14486</v>
      </c>
      <c r="O27" s="220">
        <v>13695</v>
      </c>
      <c r="P27" s="265">
        <v>5.7758305951077032E-2</v>
      </c>
      <c r="Q27" s="222">
        <v>34504</v>
      </c>
      <c r="R27" s="220">
        <v>35231</v>
      </c>
      <c r="S27" s="266">
        <v>-2.0635236013737901E-2</v>
      </c>
      <c r="T27" s="220">
        <v>28240</v>
      </c>
      <c r="U27" s="226">
        <v>25901</v>
      </c>
      <c r="V27" s="269">
        <v>1.6856682385244435</v>
      </c>
      <c r="W27" s="270">
        <v>1.552352412346419</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APRIL 2015</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863471</v>
      </c>
      <c r="C6" s="195">
        <v>832740</v>
      </c>
      <c r="D6" s="198">
        <v>3.6903475274395373E-2</v>
      </c>
      <c r="E6" s="195">
        <v>656912</v>
      </c>
      <c r="F6" s="195">
        <v>632977</v>
      </c>
      <c r="G6" s="196">
        <v>3.7813380265001729E-2</v>
      </c>
      <c r="H6" s="197">
        <v>206559</v>
      </c>
      <c r="I6" s="195">
        <v>199763</v>
      </c>
      <c r="J6" s="196">
        <v>3.4020314072175525E-2</v>
      </c>
      <c r="K6" s="199">
        <v>0.75088117041771441</v>
      </c>
      <c r="L6" s="196">
        <v>0.72860282000764365</v>
      </c>
      <c r="M6" s="200">
        <v>2.1999999999999997</v>
      </c>
      <c r="N6" s="195">
        <v>1223461</v>
      </c>
      <c r="O6" s="195">
        <v>1180075</v>
      </c>
      <c r="P6" s="196">
        <v>3.6765459822468913E-2</v>
      </c>
      <c r="Q6" s="197">
        <v>1629367</v>
      </c>
      <c r="R6" s="195">
        <v>1619641</v>
      </c>
      <c r="S6" s="198">
        <v>6.0050344489920911E-3</v>
      </c>
      <c r="T6" s="195">
        <v>2321589</v>
      </c>
      <c r="U6" s="201">
        <v>2230667</v>
      </c>
      <c r="V6" s="202">
        <v>2.688670493855613</v>
      </c>
      <c r="W6" s="328">
        <v>2.6787076398395659</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828634</v>
      </c>
      <c r="C8" s="195">
        <v>793821</v>
      </c>
      <c r="D8" s="198">
        <v>4.3854974862091077E-2</v>
      </c>
      <c r="E8" s="195">
        <v>646696</v>
      </c>
      <c r="F8" s="195">
        <v>621727</v>
      </c>
      <c r="G8" s="196">
        <v>4.0160713625111984E-2</v>
      </c>
      <c r="H8" s="197">
        <v>181938</v>
      </c>
      <c r="I8" s="195">
        <v>172094</v>
      </c>
      <c r="J8" s="196">
        <v>5.7201296965611818E-2</v>
      </c>
      <c r="K8" s="199">
        <v>0.76625198939674033</v>
      </c>
      <c r="L8" s="196">
        <v>0.74585649393536357</v>
      </c>
      <c r="M8" s="200">
        <v>2</v>
      </c>
      <c r="N8" s="195">
        <v>1192095</v>
      </c>
      <c r="O8" s="195">
        <v>1145109</v>
      </c>
      <c r="P8" s="196">
        <v>4.1031901766556723E-2</v>
      </c>
      <c r="Q8" s="197">
        <v>1555748</v>
      </c>
      <c r="R8" s="195">
        <v>1535294</v>
      </c>
      <c r="S8" s="198">
        <v>1.332252975651569E-2</v>
      </c>
      <c r="T8" s="195">
        <v>2250111</v>
      </c>
      <c r="U8" s="201">
        <v>2151071</v>
      </c>
      <c r="V8" s="202">
        <v>2.7154461438946509</v>
      </c>
      <c r="W8" s="328">
        <v>2.7097683230854313</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531377</v>
      </c>
      <c r="C10" s="220">
        <v>506939</v>
      </c>
      <c r="D10" s="223">
        <v>4.8206983483219876E-2</v>
      </c>
      <c r="E10" s="220">
        <v>458367</v>
      </c>
      <c r="F10" s="220">
        <v>437003</v>
      </c>
      <c r="G10" s="221">
        <v>4.8887536241169968E-2</v>
      </c>
      <c r="H10" s="222">
        <v>73010</v>
      </c>
      <c r="I10" s="220">
        <v>69936</v>
      </c>
      <c r="J10" s="221">
        <v>4.395447266071837E-2</v>
      </c>
      <c r="K10" s="224">
        <v>0.82828209292540855</v>
      </c>
      <c r="L10" s="221">
        <v>0.8148344291784092</v>
      </c>
      <c r="M10" s="225">
        <v>1.3</v>
      </c>
      <c r="N10" s="220">
        <v>773666</v>
      </c>
      <c r="O10" s="220">
        <v>736999</v>
      </c>
      <c r="P10" s="221">
        <v>4.9751763570913939E-2</v>
      </c>
      <c r="Q10" s="222">
        <v>934061</v>
      </c>
      <c r="R10" s="220">
        <v>904477</v>
      </c>
      <c r="S10" s="223">
        <v>3.2708404967732731E-2</v>
      </c>
      <c r="T10" s="220">
        <v>1379929</v>
      </c>
      <c r="U10" s="226">
        <v>1295618</v>
      </c>
      <c r="V10" s="227">
        <v>2.5968926016745173</v>
      </c>
      <c r="W10" s="337">
        <v>2.5557670646764206</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297257</v>
      </c>
      <c r="C12" s="220">
        <v>286882</v>
      </c>
      <c r="D12" s="223">
        <v>3.616469489197649E-2</v>
      </c>
      <c r="E12" s="220">
        <v>188329</v>
      </c>
      <c r="F12" s="220">
        <v>184724</v>
      </c>
      <c r="G12" s="221">
        <v>1.9515601654360018E-2</v>
      </c>
      <c r="H12" s="222">
        <v>108928</v>
      </c>
      <c r="I12" s="220">
        <v>102158</v>
      </c>
      <c r="J12" s="221">
        <v>6.626989565183343E-2</v>
      </c>
      <c r="K12" s="224">
        <v>0.65554778408659764</v>
      </c>
      <c r="L12" s="221">
        <v>0.67416566739777561</v>
      </c>
      <c r="M12" s="225">
        <v>-1.9</v>
      </c>
      <c r="N12" s="220">
        <v>418429</v>
      </c>
      <c r="O12" s="220">
        <v>408110</v>
      </c>
      <c r="P12" s="221">
        <v>2.5284849672882311E-2</v>
      </c>
      <c r="Q12" s="222">
        <v>621687</v>
      </c>
      <c r="R12" s="220">
        <v>630817</v>
      </c>
      <c r="S12" s="223">
        <v>-1.4473294156625455E-2</v>
      </c>
      <c r="T12" s="220">
        <v>870182</v>
      </c>
      <c r="U12" s="226">
        <v>855453</v>
      </c>
      <c r="V12" s="227">
        <v>2.9273726102328963</v>
      </c>
      <c r="W12" s="337">
        <v>2.9818984809085269</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34837</v>
      </c>
      <c r="C14" s="195">
        <v>38919</v>
      </c>
      <c r="D14" s="198">
        <v>-0.10488450371283949</v>
      </c>
      <c r="E14" s="195">
        <v>10216</v>
      </c>
      <c r="F14" s="195">
        <v>11250</v>
      </c>
      <c r="G14" s="196">
        <v>-9.191111111111111E-2</v>
      </c>
      <c r="H14" s="197">
        <v>24621</v>
      </c>
      <c r="I14" s="195">
        <v>27669</v>
      </c>
      <c r="J14" s="196">
        <v>-0.11015938414832484</v>
      </c>
      <c r="K14" s="199">
        <v>0.42605849033537541</v>
      </c>
      <c r="L14" s="196">
        <v>0.41454942084484331</v>
      </c>
      <c r="M14" s="200">
        <v>1.2</v>
      </c>
      <c r="N14" s="195">
        <v>31366</v>
      </c>
      <c r="O14" s="195">
        <v>34966</v>
      </c>
      <c r="P14" s="196">
        <v>-0.10295715838242865</v>
      </c>
      <c r="Q14" s="197">
        <v>73619</v>
      </c>
      <c r="R14" s="195">
        <v>84347</v>
      </c>
      <c r="S14" s="198">
        <v>-0.12718887453021446</v>
      </c>
      <c r="T14" s="195">
        <v>71478</v>
      </c>
      <c r="U14" s="201">
        <v>79596</v>
      </c>
      <c r="V14" s="202">
        <v>2.051784022734449</v>
      </c>
      <c r="W14" s="328">
        <v>2.0451707392276268</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783540</v>
      </c>
      <c r="C18" s="252">
        <v>751923</v>
      </c>
      <c r="D18" s="255">
        <v>4.204818844482746E-2</v>
      </c>
      <c r="E18" s="252">
        <v>610603</v>
      </c>
      <c r="F18" s="252">
        <v>588685</v>
      </c>
      <c r="G18" s="253">
        <v>3.7232136032003531E-2</v>
      </c>
      <c r="H18" s="254">
        <v>172937</v>
      </c>
      <c r="I18" s="252">
        <v>163238</v>
      </c>
      <c r="J18" s="253">
        <v>5.941631237824526E-2</v>
      </c>
      <c r="K18" s="256">
        <v>0.77443481080414767</v>
      </c>
      <c r="L18" s="253">
        <v>0.75448702014048219</v>
      </c>
      <c r="M18" s="257">
        <v>2</v>
      </c>
      <c r="N18" s="252">
        <v>1155988</v>
      </c>
      <c r="O18" s="252">
        <v>1110875</v>
      </c>
      <c r="P18" s="253">
        <v>4.0610329695060197E-2</v>
      </c>
      <c r="Q18" s="254">
        <v>1492686</v>
      </c>
      <c r="R18" s="252">
        <v>1472358</v>
      </c>
      <c r="S18" s="255">
        <v>1.380642479614333E-2</v>
      </c>
      <c r="T18" s="252">
        <v>2180028</v>
      </c>
      <c r="U18" s="258">
        <v>2086144</v>
      </c>
      <c r="V18" s="259">
        <v>2.782280419633969</v>
      </c>
      <c r="W18" s="352">
        <v>2.7744117416277998</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494029</v>
      </c>
      <c r="C20" s="264">
        <v>472301</v>
      </c>
      <c r="D20" s="266">
        <v>4.6004560650940822E-2</v>
      </c>
      <c r="E20" s="220">
        <v>424790</v>
      </c>
      <c r="F20" s="220">
        <v>405940</v>
      </c>
      <c r="G20" s="265">
        <v>4.6435433807951912E-2</v>
      </c>
      <c r="H20" s="222">
        <v>69239</v>
      </c>
      <c r="I20" s="220">
        <v>66361</v>
      </c>
      <c r="J20" s="265">
        <v>4.3368846159641955E-2</v>
      </c>
      <c r="K20" s="267">
        <v>0.84123487377956019</v>
      </c>
      <c r="L20" s="265">
        <v>0.82870377950288043</v>
      </c>
      <c r="M20" s="268">
        <v>1.3</v>
      </c>
      <c r="N20" s="220">
        <v>744259</v>
      </c>
      <c r="O20" s="220">
        <v>708613</v>
      </c>
      <c r="P20" s="265">
        <v>5.0303903541143051E-2</v>
      </c>
      <c r="Q20" s="222">
        <v>884722</v>
      </c>
      <c r="R20" s="220">
        <v>855086</v>
      </c>
      <c r="S20" s="266">
        <v>3.4658502185745059E-2</v>
      </c>
      <c r="T20" s="220">
        <v>1323007</v>
      </c>
      <c r="U20" s="226">
        <v>1241858</v>
      </c>
      <c r="V20" s="269">
        <v>2.6779946116523523</v>
      </c>
      <c r="W20" s="355">
        <v>2.6293782990084713</v>
      </c>
    </row>
    <row r="21" spans="1:23">
      <c r="A21" s="354" t="s">
        <v>23</v>
      </c>
      <c r="B21" s="264">
        <v>289511</v>
      </c>
      <c r="C21" s="220">
        <v>279622</v>
      </c>
      <c r="D21" s="266">
        <v>3.536560070380728E-2</v>
      </c>
      <c r="E21" s="220">
        <v>185813</v>
      </c>
      <c r="F21" s="220">
        <v>182745</v>
      </c>
      <c r="G21" s="265">
        <v>1.6788421023831022E-2</v>
      </c>
      <c r="H21" s="222">
        <v>103698</v>
      </c>
      <c r="I21" s="220">
        <v>96877</v>
      </c>
      <c r="J21" s="265">
        <v>7.0408868978188835E-2</v>
      </c>
      <c r="K21" s="267">
        <v>0.67722595416833886</v>
      </c>
      <c r="L21" s="265">
        <v>0.65167705646781326</v>
      </c>
      <c r="M21" s="268">
        <v>2.6</v>
      </c>
      <c r="N21" s="220">
        <v>411729</v>
      </c>
      <c r="O21" s="220">
        <v>402262</v>
      </c>
      <c r="P21" s="265">
        <v>2.3534412895078332E-2</v>
      </c>
      <c r="Q21" s="222">
        <v>607964</v>
      </c>
      <c r="R21" s="220">
        <v>617272</v>
      </c>
      <c r="S21" s="266">
        <v>-1.5079251934317448E-2</v>
      </c>
      <c r="T21" s="220">
        <v>857021</v>
      </c>
      <c r="U21" s="226">
        <v>844286</v>
      </c>
      <c r="V21" s="269">
        <v>2.9602363986169782</v>
      </c>
      <c r="W21" s="355">
        <v>3.019383310326083</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45094</v>
      </c>
      <c r="C24" s="252">
        <v>41898</v>
      </c>
      <c r="D24" s="255">
        <v>7.6280490715547281E-2</v>
      </c>
      <c r="E24" s="252">
        <v>36093</v>
      </c>
      <c r="F24" s="252">
        <v>33042</v>
      </c>
      <c r="G24" s="253">
        <v>9.2337025603777018E-2</v>
      </c>
      <c r="H24" s="254">
        <v>9001</v>
      </c>
      <c r="I24" s="252">
        <v>8856</v>
      </c>
      <c r="J24" s="253">
        <v>1.6373080397470641E-2</v>
      </c>
      <c r="K24" s="256">
        <v>0.5725635089277219</v>
      </c>
      <c r="L24" s="253">
        <v>0.54394940892335075</v>
      </c>
      <c r="M24" s="257">
        <v>2.9000000000000004</v>
      </c>
      <c r="N24" s="252">
        <v>36107</v>
      </c>
      <c r="O24" s="252">
        <v>34234</v>
      </c>
      <c r="P24" s="253">
        <v>5.4711690132616696E-2</v>
      </c>
      <c r="Q24" s="254">
        <v>63062</v>
      </c>
      <c r="R24" s="252">
        <v>62936</v>
      </c>
      <c r="S24" s="255">
        <v>2.002033812126605E-3</v>
      </c>
      <c r="T24" s="252">
        <v>70083</v>
      </c>
      <c r="U24" s="258">
        <v>64927</v>
      </c>
      <c r="V24" s="259">
        <v>1.5541535459262874</v>
      </c>
      <c r="W24" s="352">
        <v>1.5496443744331472</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37348</v>
      </c>
      <c r="C26" s="264">
        <v>34638</v>
      </c>
      <c r="D26" s="266">
        <v>7.8237773543507125E-2</v>
      </c>
      <c r="E26" s="220">
        <v>33577</v>
      </c>
      <c r="F26" s="220">
        <v>31063</v>
      </c>
      <c r="G26" s="265">
        <v>8.0932298876476835E-2</v>
      </c>
      <c r="H26" s="222">
        <v>3771</v>
      </c>
      <c r="I26" s="220">
        <v>3575</v>
      </c>
      <c r="J26" s="265">
        <v>5.4825174825174829E-2</v>
      </c>
      <c r="K26" s="267">
        <v>0.59601937615273926</v>
      </c>
      <c r="L26" s="265">
        <v>0.57472009070478425</v>
      </c>
      <c r="M26" s="268">
        <v>2.1</v>
      </c>
      <c r="N26" s="220">
        <v>29407</v>
      </c>
      <c r="O26" s="220">
        <v>28386</v>
      </c>
      <c r="P26" s="265">
        <v>3.5968435144085112E-2</v>
      </c>
      <c r="Q26" s="222">
        <v>49339</v>
      </c>
      <c r="R26" s="220">
        <v>49391</v>
      </c>
      <c r="S26" s="266">
        <v>-1.0528233888765159E-3</v>
      </c>
      <c r="T26" s="220">
        <v>56922</v>
      </c>
      <c r="U26" s="226">
        <v>53760</v>
      </c>
      <c r="V26" s="269">
        <v>1.5240976759130342</v>
      </c>
      <c r="W26" s="355">
        <v>1.5520526589294994</v>
      </c>
    </row>
    <row r="27" spans="1:23">
      <c r="A27" s="354" t="s">
        <v>23</v>
      </c>
      <c r="B27" s="264">
        <v>7746</v>
      </c>
      <c r="C27" s="264">
        <v>7260</v>
      </c>
      <c r="D27" s="266">
        <v>6.6942148760330583E-2</v>
      </c>
      <c r="E27" s="220">
        <v>2516</v>
      </c>
      <c r="F27" s="220">
        <v>1979</v>
      </c>
      <c r="G27" s="265">
        <v>0.27134916624557859</v>
      </c>
      <c r="H27" s="222">
        <v>5230</v>
      </c>
      <c r="I27" s="220">
        <v>5281</v>
      </c>
      <c r="J27" s="265">
        <v>-9.6572618822192771E-3</v>
      </c>
      <c r="K27" s="267">
        <v>0.48823143627486704</v>
      </c>
      <c r="L27" s="265">
        <v>0.43174603174603177</v>
      </c>
      <c r="M27" s="268">
        <v>5.6000000000000005</v>
      </c>
      <c r="N27" s="220">
        <v>6700</v>
      </c>
      <c r="O27" s="220">
        <v>5848</v>
      </c>
      <c r="P27" s="265">
        <v>0.1456908344733242</v>
      </c>
      <c r="Q27" s="222">
        <v>13723</v>
      </c>
      <c r="R27" s="220">
        <v>13545</v>
      </c>
      <c r="S27" s="266">
        <v>1.3141380583241049E-2</v>
      </c>
      <c r="T27" s="220">
        <v>13161</v>
      </c>
      <c r="U27" s="226">
        <v>11167</v>
      </c>
      <c r="V27" s="269">
        <v>1.6990704879938032</v>
      </c>
      <c r="W27" s="355">
        <v>1.5381542699724517</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APRIL</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1001" t="s">
        <v>38</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row>
    <row r="2" spans="1:26" s="377" customFormat="1" ht="15" customHeight="1">
      <c r="A2" s="1002"/>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4" thickBot="1">
      <c r="A4" s="1003" t="s">
        <v>39</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1:26" ht="15">
      <c r="A5" s="379"/>
      <c r="B5" s="380"/>
      <c r="C5" s="1004" t="s">
        <v>40</v>
      </c>
      <c r="D5" s="1004"/>
      <c r="E5" s="381" t="s">
        <v>41</v>
      </c>
      <c r="F5" s="1004" t="s">
        <v>42</v>
      </c>
      <c r="G5" s="1004"/>
      <c r="H5" s="381" t="s">
        <v>41</v>
      </c>
      <c r="I5" s="1004" t="s">
        <v>43</v>
      </c>
      <c r="J5" s="1004"/>
      <c r="K5" s="382" t="s">
        <v>41</v>
      </c>
      <c r="L5" s="383"/>
      <c r="M5" s="1005" t="s">
        <v>44</v>
      </c>
      <c r="N5" s="1005"/>
      <c r="O5" s="381" t="s">
        <v>45</v>
      </c>
      <c r="P5" s="1004" t="s">
        <v>46</v>
      </c>
      <c r="Q5" s="1004"/>
      <c r="R5" s="381" t="s">
        <v>41</v>
      </c>
      <c r="S5" s="1004" t="s">
        <v>47</v>
      </c>
      <c r="T5" s="1004"/>
      <c r="U5" s="381" t="s">
        <v>41</v>
      </c>
      <c r="V5" s="1004" t="s">
        <v>48</v>
      </c>
      <c r="W5" s="1004"/>
      <c r="X5" s="381" t="s">
        <v>41</v>
      </c>
      <c r="Y5" s="1006" t="s">
        <v>49</v>
      </c>
      <c r="Z5" s="1007"/>
    </row>
    <row r="6" spans="1:26" ht="30.75" thickBot="1">
      <c r="A6" s="384" t="s">
        <v>50</v>
      </c>
      <c r="B6" s="385" t="s">
        <v>51</v>
      </c>
      <c r="C6" s="386">
        <v>2015</v>
      </c>
      <c r="D6" s="386">
        <v>2014</v>
      </c>
      <c r="E6" s="387" t="s">
        <v>52</v>
      </c>
      <c r="F6" s="386">
        <v>2015</v>
      </c>
      <c r="G6" s="386">
        <v>2014</v>
      </c>
      <c r="H6" s="387" t="s">
        <v>52</v>
      </c>
      <c r="I6" s="386">
        <v>2015</v>
      </c>
      <c r="J6" s="386">
        <v>2014</v>
      </c>
      <c r="K6" s="387" t="s">
        <v>52</v>
      </c>
      <c r="L6" s="388"/>
      <c r="M6" s="389">
        <v>2015</v>
      </c>
      <c r="N6" s="386">
        <v>2014</v>
      </c>
      <c r="O6" s="387" t="s">
        <v>52</v>
      </c>
      <c r="P6" s="386">
        <v>2015</v>
      </c>
      <c r="Q6" s="386">
        <v>2014</v>
      </c>
      <c r="R6" s="387" t="s">
        <v>52</v>
      </c>
      <c r="S6" s="386">
        <v>2015</v>
      </c>
      <c r="T6" s="386">
        <v>2014</v>
      </c>
      <c r="U6" s="387" t="s">
        <v>52</v>
      </c>
      <c r="V6" s="386">
        <v>2015</v>
      </c>
      <c r="W6" s="386">
        <v>2014</v>
      </c>
      <c r="X6" s="387" t="s">
        <v>52</v>
      </c>
      <c r="Y6" s="390">
        <v>2015</v>
      </c>
      <c r="Z6" s="391">
        <v>2014</v>
      </c>
    </row>
    <row r="7" spans="1:26" ht="15">
      <c r="A7" s="999" t="s">
        <v>53</v>
      </c>
      <c r="B7" s="392" t="s">
        <v>54</v>
      </c>
      <c r="C7" s="393">
        <v>11805</v>
      </c>
      <c r="D7" s="393">
        <v>11956</v>
      </c>
      <c r="E7" s="394">
        <v>-1.2629642020742723E-2</v>
      </c>
      <c r="F7" s="393">
        <v>9431</v>
      </c>
      <c r="G7" s="393">
        <v>9688</v>
      </c>
      <c r="H7" s="394">
        <v>-2.6527663088356732E-2</v>
      </c>
      <c r="I7" s="393">
        <v>2374</v>
      </c>
      <c r="J7" s="393">
        <v>2268</v>
      </c>
      <c r="K7" s="394">
        <v>4.6737213403880068E-2</v>
      </c>
      <c r="L7" s="395"/>
      <c r="M7" s="396">
        <v>0.58869618804472224</v>
      </c>
      <c r="N7" s="396">
        <v>0.59483021664269209</v>
      </c>
      <c r="O7" s="397">
        <v>-0.6</v>
      </c>
      <c r="P7" s="393">
        <v>13374</v>
      </c>
      <c r="Q7" s="393">
        <v>13646</v>
      </c>
      <c r="R7" s="394">
        <v>-1.9932580976110215E-2</v>
      </c>
      <c r="S7" s="393">
        <v>22718</v>
      </c>
      <c r="T7" s="393">
        <v>22941</v>
      </c>
      <c r="U7" s="394">
        <v>-9.7205875942635456E-3</v>
      </c>
      <c r="V7" s="393">
        <v>25827</v>
      </c>
      <c r="W7" s="393">
        <v>25908</v>
      </c>
      <c r="X7" s="394">
        <v>-3.1264474293654469E-3</v>
      </c>
      <c r="Y7" s="398">
        <v>2.1878017789072426</v>
      </c>
      <c r="Z7" s="399">
        <v>2.1669454667112746</v>
      </c>
    </row>
    <row r="8" spans="1:26" ht="15">
      <c r="A8" s="1008"/>
      <c r="B8" s="392" t="s">
        <v>55</v>
      </c>
      <c r="C8" s="393">
        <v>22188</v>
      </c>
      <c r="D8" s="393">
        <v>16410</v>
      </c>
      <c r="E8" s="394">
        <v>0.35210237659963439</v>
      </c>
      <c r="F8" s="393">
        <v>18157</v>
      </c>
      <c r="G8" s="393">
        <v>13395</v>
      </c>
      <c r="H8" s="394">
        <v>0.3555057857409481</v>
      </c>
      <c r="I8" s="393">
        <v>4031</v>
      </c>
      <c r="J8" s="393">
        <v>3015</v>
      </c>
      <c r="K8" s="394">
        <v>0.33698175787728024</v>
      </c>
      <c r="L8" s="395"/>
      <c r="M8" s="396">
        <v>0.79952252503643073</v>
      </c>
      <c r="N8" s="396">
        <v>0.72766111513396092</v>
      </c>
      <c r="O8" s="397">
        <v>7.1999999999999993</v>
      </c>
      <c r="P8" s="393">
        <v>25787</v>
      </c>
      <c r="Q8" s="393">
        <v>20098</v>
      </c>
      <c r="R8" s="394">
        <v>0.28306299134242213</v>
      </c>
      <c r="S8" s="393">
        <v>32253</v>
      </c>
      <c r="T8" s="393">
        <v>27620</v>
      </c>
      <c r="U8" s="394">
        <v>0.16774076755973932</v>
      </c>
      <c r="V8" s="393">
        <v>46065</v>
      </c>
      <c r="W8" s="393">
        <v>36324</v>
      </c>
      <c r="X8" s="394">
        <v>0.2681698050875454</v>
      </c>
      <c r="Y8" s="398">
        <v>2.0761222282314766</v>
      </c>
      <c r="Z8" s="399">
        <v>2.2135283363802558</v>
      </c>
    </row>
    <row r="9" spans="1:26" ht="15.75" thickBot="1">
      <c r="A9" s="1000"/>
      <c r="B9" s="392" t="s">
        <v>56</v>
      </c>
      <c r="C9" s="393">
        <v>95774</v>
      </c>
      <c r="D9" s="393">
        <v>91438</v>
      </c>
      <c r="E9" s="394">
        <v>4.7420109801176752E-2</v>
      </c>
      <c r="F9" s="393">
        <v>82455</v>
      </c>
      <c r="G9" s="393">
        <v>77908</v>
      </c>
      <c r="H9" s="394">
        <v>5.8363711043795244E-2</v>
      </c>
      <c r="I9" s="393">
        <v>13319</v>
      </c>
      <c r="J9" s="393">
        <v>13530</v>
      </c>
      <c r="K9" s="394">
        <v>-1.5594974131559497E-2</v>
      </c>
      <c r="L9" s="395"/>
      <c r="M9" s="396">
        <v>0.82886737479639361</v>
      </c>
      <c r="N9" s="396">
        <v>0.8037019365049809</v>
      </c>
      <c r="O9" s="397">
        <v>2.5</v>
      </c>
      <c r="P9" s="393">
        <v>144518</v>
      </c>
      <c r="Q9" s="393">
        <v>138121</v>
      </c>
      <c r="R9" s="394">
        <v>4.6314463405275084E-2</v>
      </c>
      <c r="S9" s="393">
        <v>174356</v>
      </c>
      <c r="T9" s="393">
        <v>171856</v>
      </c>
      <c r="U9" s="394">
        <v>1.4547062657108277E-2</v>
      </c>
      <c r="V9" s="393">
        <v>269563</v>
      </c>
      <c r="W9" s="393">
        <v>251522</v>
      </c>
      <c r="X9" s="394">
        <v>7.1727324051176433E-2</v>
      </c>
      <c r="Y9" s="398">
        <v>2.8145738927057447</v>
      </c>
      <c r="Z9" s="399">
        <v>2.7507382051225968</v>
      </c>
    </row>
    <row r="10" spans="1:26" ht="15.75" thickBot="1">
      <c r="A10" s="400" t="s">
        <v>57</v>
      </c>
      <c r="B10" s="401"/>
      <c r="C10" s="402">
        <v>129767</v>
      </c>
      <c r="D10" s="402">
        <v>119804</v>
      </c>
      <c r="E10" s="403">
        <v>8.3160829354612539E-2</v>
      </c>
      <c r="F10" s="402">
        <v>110043</v>
      </c>
      <c r="G10" s="402">
        <v>100991</v>
      </c>
      <c r="H10" s="403">
        <v>8.9631749363804691E-2</v>
      </c>
      <c r="I10" s="402">
        <v>19724</v>
      </c>
      <c r="J10" s="402">
        <v>18813</v>
      </c>
      <c r="K10" s="403">
        <v>4.8423962153829797E-2</v>
      </c>
      <c r="L10" s="395"/>
      <c r="M10" s="404">
        <v>0.80094799129627126</v>
      </c>
      <c r="N10" s="404">
        <v>0.77271521511395258</v>
      </c>
      <c r="O10" s="405">
        <v>2.8000000000000003</v>
      </c>
      <c r="P10" s="402">
        <v>183679</v>
      </c>
      <c r="Q10" s="402">
        <v>171865</v>
      </c>
      <c r="R10" s="403">
        <v>6.8739999418147971E-2</v>
      </c>
      <c r="S10" s="402">
        <v>229327</v>
      </c>
      <c r="T10" s="402">
        <v>222417</v>
      </c>
      <c r="U10" s="403">
        <v>3.1067769100383513E-2</v>
      </c>
      <c r="V10" s="402">
        <v>341455</v>
      </c>
      <c r="W10" s="402">
        <v>313754</v>
      </c>
      <c r="X10" s="403">
        <v>8.8288914244917999E-2</v>
      </c>
      <c r="Y10" s="406">
        <v>2.6312930097790654</v>
      </c>
      <c r="Z10" s="407">
        <v>2.6188941938499548</v>
      </c>
    </row>
    <row r="11" spans="1:26" ht="15">
      <c r="A11" s="999" t="s">
        <v>58</v>
      </c>
      <c r="B11" s="392" t="s">
        <v>54</v>
      </c>
      <c r="C11" s="393">
        <v>13338</v>
      </c>
      <c r="D11" s="393">
        <v>15455</v>
      </c>
      <c r="E11" s="394">
        <v>-0.13697832416693626</v>
      </c>
      <c r="F11" s="393">
        <v>3061</v>
      </c>
      <c r="G11" s="393">
        <v>3228</v>
      </c>
      <c r="H11" s="394">
        <v>-5.1734820322180915E-2</v>
      </c>
      <c r="I11" s="393">
        <v>10277</v>
      </c>
      <c r="J11" s="393">
        <v>12227</v>
      </c>
      <c r="K11" s="394">
        <v>-0.15948311114746053</v>
      </c>
      <c r="L11" s="395"/>
      <c r="M11" s="396">
        <v>0.42458179756166714</v>
      </c>
      <c r="N11" s="396">
        <v>0.41178670489606384</v>
      </c>
      <c r="O11" s="397">
        <v>1.3</v>
      </c>
      <c r="P11" s="393">
        <v>11980</v>
      </c>
      <c r="Q11" s="393">
        <v>13213</v>
      </c>
      <c r="R11" s="394">
        <v>-9.3317187618254749E-2</v>
      </c>
      <c r="S11" s="393">
        <v>28216</v>
      </c>
      <c r="T11" s="393">
        <v>32087</v>
      </c>
      <c r="U11" s="394">
        <v>-0.12064075793935239</v>
      </c>
      <c r="V11" s="393">
        <v>27312</v>
      </c>
      <c r="W11" s="393">
        <v>30785</v>
      </c>
      <c r="X11" s="394">
        <v>-0.11281468247523144</v>
      </c>
      <c r="Y11" s="398">
        <v>2.0476833108412054</v>
      </c>
      <c r="Z11" s="399">
        <v>1.9919120025881591</v>
      </c>
    </row>
    <row r="12" spans="1:26" ht="15.75" thickBot="1">
      <c r="A12" s="1000"/>
      <c r="B12" s="392" t="s">
        <v>55</v>
      </c>
      <c r="C12" s="393">
        <v>13689</v>
      </c>
      <c r="D12" s="393">
        <v>14842</v>
      </c>
      <c r="E12" s="394">
        <v>-7.7684948120199437E-2</v>
      </c>
      <c r="F12" s="393">
        <v>4587</v>
      </c>
      <c r="G12" s="393">
        <v>5836</v>
      </c>
      <c r="H12" s="394">
        <v>-0.21401644962302946</v>
      </c>
      <c r="I12" s="393">
        <v>9102</v>
      </c>
      <c r="J12" s="393">
        <v>9006</v>
      </c>
      <c r="K12" s="394">
        <v>1.0659560293137908E-2</v>
      </c>
      <c r="L12" s="395"/>
      <c r="M12" s="396">
        <v>0.65826975091841267</v>
      </c>
      <c r="N12" s="396">
        <v>0.64855648130207322</v>
      </c>
      <c r="O12" s="397">
        <v>1</v>
      </c>
      <c r="P12" s="393">
        <v>16306</v>
      </c>
      <c r="Q12" s="393">
        <v>16736</v>
      </c>
      <c r="R12" s="394">
        <v>-2.5693116634799236E-2</v>
      </c>
      <c r="S12" s="393">
        <v>24771</v>
      </c>
      <c r="T12" s="393">
        <v>25805</v>
      </c>
      <c r="U12" s="394">
        <v>-4.0069753923658205E-2</v>
      </c>
      <c r="V12" s="393">
        <v>34192</v>
      </c>
      <c r="W12" s="393">
        <v>37728</v>
      </c>
      <c r="X12" s="394">
        <v>-9.372349448685327E-2</v>
      </c>
      <c r="Y12" s="398">
        <v>2.4977719336693696</v>
      </c>
      <c r="Z12" s="399">
        <v>2.541975475003369</v>
      </c>
    </row>
    <row r="13" spans="1:26" ht="15.75" thickBot="1">
      <c r="A13" s="400" t="s">
        <v>57</v>
      </c>
      <c r="B13" s="401"/>
      <c r="C13" s="402">
        <v>27027</v>
      </c>
      <c r="D13" s="402">
        <v>30297</v>
      </c>
      <c r="E13" s="403">
        <v>-0.10793147836419448</v>
      </c>
      <c r="F13" s="402">
        <v>7648</v>
      </c>
      <c r="G13" s="402">
        <v>9064</v>
      </c>
      <c r="H13" s="403">
        <v>-0.15622241835834069</v>
      </c>
      <c r="I13" s="402">
        <v>19379</v>
      </c>
      <c r="J13" s="402">
        <v>21233</v>
      </c>
      <c r="K13" s="403">
        <v>-8.7316912353412143E-2</v>
      </c>
      <c r="L13" s="395"/>
      <c r="M13" s="404">
        <v>0.53382905240908152</v>
      </c>
      <c r="N13" s="404">
        <v>0.51732536447177502</v>
      </c>
      <c r="O13" s="405">
        <v>1.7000000000000002</v>
      </c>
      <c r="P13" s="402">
        <v>28286</v>
      </c>
      <c r="Q13" s="402">
        <v>29949</v>
      </c>
      <c r="R13" s="403">
        <v>-5.5527730475141077E-2</v>
      </c>
      <c r="S13" s="402">
        <v>52987</v>
      </c>
      <c r="T13" s="402">
        <v>57892</v>
      </c>
      <c r="U13" s="403">
        <v>-8.4726732536447177E-2</v>
      </c>
      <c r="V13" s="402">
        <v>61504</v>
      </c>
      <c r="W13" s="402">
        <v>68513</v>
      </c>
      <c r="X13" s="403">
        <v>-0.10230175295199451</v>
      </c>
      <c r="Y13" s="406">
        <v>2.2756502756502757</v>
      </c>
      <c r="Z13" s="407">
        <v>2.2613790144238703</v>
      </c>
    </row>
    <row r="14" spans="1:26" ht="15">
      <c r="A14" s="999" t="s">
        <v>59</v>
      </c>
      <c r="B14" s="392" t="s">
        <v>54</v>
      </c>
      <c r="C14" s="393">
        <v>2212</v>
      </c>
      <c r="D14" s="393">
        <v>1710</v>
      </c>
      <c r="E14" s="394">
        <v>0.29356725146198831</v>
      </c>
      <c r="F14" s="393">
        <v>540</v>
      </c>
      <c r="G14" s="393">
        <v>494</v>
      </c>
      <c r="H14" s="394">
        <v>9.3117408906882596E-2</v>
      </c>
      <c r="I14" s="393">
        <v>1672</v>
      </c>
      <c r="J14" s="393">
        <v>1216</v>
      </c>
      <c r="K14" s="394">
        <v>0.375</v>
      </c>
      <c r="L14" s="395"/>
      <c r="M14" s="396">
        <v>0.3534675615212528</v>
      </c>
      <c r="N14" s="396">
        <v>0.38109139905681561</v>
      </c>
      <c r="O14" s="397">
        <v>-2.8000000000000003</v>
      </c>
      <c r="P14" s="393">
        <v>1896</v>
      </c>
      <c r="Q14" s="393">
        <v>1697</v>
      </c>
      <c r="R14" s="394">
        <v>0.11726576311137302</v>
      </c>
      <c r="S14" s="393">
        <v>5364</v>
      </c>
      <c r="T14" s="393">
        <v>4453</v>
      </c>
      <c r="U14" s="394">
        <v>0.20458118122613969</v>
      </c>
      <c r="V14" s="393">
        <v>4412</v>
      </c>
      <c r="W14" s="393">
        <v>3719</v>
      </c>
      <c r="X14" s="394">
        <v>0.18634041408980909</v>
      </c>
      <c r="Y14" s="398">
        <v>1.9945750452079567</v>
      </c>
      <c r="Z14" s="399">
        <v>2.1748538011695908</v>
      </c>
    </row>
    <row r="15" spans="1:26" ht="15">
      <c r="A15" s="1008"/>
      <c r="B15" s="392" t="s">
        <v>55</v>
      </c>
      <c r="C15" s="393">
        <v>9064</v>
      </c>
      <c r="D15" s="393">
        <v>9152</v>
      </c>
      <c r="E15" s="394">
        <v>-9.6153846153846159E-3</v>
      </c>
      <c r="F15" s="393">
        <v>5988</v>
      </c>
      <c r="G15" s="393">
        <v>6055</v>
      </c>
      <c r="H15" s="394">
        <v>-1.1065235342691991E-2</v>
      </c>
      <c r="I15" s="393">
        <v>3076</v>
      </c>
      <c r="J15" s="393">
        <v>3097</v>
      </c>
      <c r="K15" s="394">
        <v>-6.7807555699063611E-3</v>
      </c>
      <c r="L15" s="395"/>
      <c r="M15" s="396">
        <v>0.73307594668923204</v>
      </c>
      <c r="N15" s="396">
        <v>0.66514685611281943</v>
      </c>
      <c r="O15" s="397">
        <v>6.8000000000000007</v>
      </c>
      <c r="P15" s="393">
        <v>13861</v>
      </c>
      <c r="Q15" s="393">
        <v>12546</v>
      </c>
      <c r="R15" s="394">
        <v>0.10481428343695201</v>
      </c>
      <c r="S15" s="393">
        <v>18908</v>
      </c>
      <c r="T15" s="393">
        <v>18862</v>
      </c>
      <c r="U15" s="394">
        <v>2.4387657724525501E-3</v>
      </c>
      <c r="V15" s="393">
        <v>27575</v>
      </c>
      <c r="W15" s="393">
        <v>25085</v>
      </c>
      <c r="X15" s="394">
        <v>9.9262507474586412E-2</v>
      </c>
      <c r="Y15" s="398">
        <v>3.0422550750220654</v>
      </c>
      <c r="Z15" s="399">
        <v>2.7409309440559442</v>
      </c>
    </row>
    <row r="16" spans="1:26" ht="15.75" thickBot="1">
      <c r="A16" s="1000"/>
      <c r="B16" s="392" t="s">
        <v>56</v>
      </c>
      <c r="C16" s="393">
        <v>29180</v>
      </c>
      <c r="D16" s="393">
        <v>28854</v>
      </c>
      <c r="E16" s="394">
        <v>1.1298260206557149E-2</v>
      </c>
      <c r="F16" s="393">
        <v>23947</v>
      </c>
      <c r="G16" s="393">
        <v>23379</v>
      </c>
      <c r="H16" s="394">
        <v>2.4295307754822703E-2</v>
      </c>
      <c r="I16" s="393">
        <v>5233</v>
      </c>
      <c r="J16" s="393">
        <v>5475</v>
      </c>
      <c r="K16" s="394">
        <v>-4.4200913242009129E-2</v>
      </c>
      <c r="L16" s="395"/>
      <c r="M16" s="396">
        <v>0.75688277911945012</v>
      </c>
      <c r="N16" s="396">
        <v>0.76396663373943585</v>
      </c>
      <c r="O16" s="397">
        <v>-0.70000000000000007</v>
      </c>
      <c r="P16" s="393">
        <v>40743</v>
      </c>
      <c r="Q16" s="393">
        <v>41763</v>
      </c>
      <c r="R16" s="394">
        <v>-2.4423532792184469E-2</v>
      </c>
      <c r="S16" s="393">
        <v>53830</v>
      </c>
      <c r="T16" s="393">
        <v>54666</v>
      </c>
      <c r="U16" s="394">
        <v>-1.5292869425236893E-2</v>
      </c>
      <c r="V16" s="393">
        <v>104726</v>
      </c>
      <c r="W16" s="393">
        <v>107984</v>
      </c>
      <c r="X16" s="394">
        <v>-3.0171136464661432E-2</v>
      </c>
      <c r="Y16" s="398">
        <v>3.5889650445510624</v>
      </c>
      <c r="Z16" s="399">
        <v>3.7424273930824148</v>
      </c>
    </row>
    <row r="17" spans="1:26" ht="15.75" thickBot="1">
      <c r="A17" s="400" t="s">
        <v>57</v>
      </c>
      <c r="B17" s="401"/>
      <c r="C17" s="402">
        <v>40456</v>
      </c>
      <c r="D17" s="402">
        <v>39716</v>
      </c>
      <c r="E17" s="403">
        <v>1.8632289253701279E-2</v>
      </c>
      <c r="F17" s="402">
        <v>30475</v>
      </c>
      <c r="G17" s="402">
        <v>29928</v>
      </c>
      <c r="H17" s="403">
        <v>1.8277198609997328E-2</v>
      </c>
      <c r="I17" s="402">
        <v>9981</v>
      </c>
      <c r="J17" s="402">
        <v>9788</v>
      </c>
      <c r="K17" s="403">
        <v>1.9718022067838171E-2</v>
      </c>
      <c r="L17" s="395"/>
      <c r="M17" s="404">
        <v>0.72341297277918615</v>
      </c>
      <c r="N17" s="404">
        <v>0.71820058732255287</v>
      </c>
      <c r="O17" s="405">
        <v>0.5</v>
      </c>
      <c r="P17" s="402">
        <v>56500</v>
      </c>
      <c r="Q17" s="402">
        <v>56006</v>
      </c>
      <c r="R17" s="403">
        <v>8.8204835196228973E-3</v>
      </c>
      <c r="S17" s="402">
        <v>78102</v>
      </c>
      <c r="T17" s="402">
        <v>77981</v>
      </c>
      <c r="U17" s="403">
        <v>1.5516600197484002E-3</v>
      </c>
      <c r="V17" s="402">
        <v>136713</v>
      </c>
      <c r="W17" s="402">
        <v>136788</v>
      </c>
      <c r="X17" s="403">
        <v>-5.4829370997455922E-4</v>
      </c>
      <c r="Y17" s="406">
        <v>3.3793009689539253</v>
      </c>
      <c r="Z17" s="407">
        <v>3.4441534897774195</v>
      </c>
    </row>
    <row r="18" spans="1:26" ht="15">
      <c r="A18" s="999" t="s">
        <v>60</v>
      </c>
      <c r="B18" s="392" t="s">
        <v>54</v>
      </c>
      <c r="C18" s="393">
        <v>3715</v>
      </c>
      <c r="D18" s="393">
        <v>3347</v>
      </c>
      <c r="E18" s="394">
        <v>0.10994920824619062</v>
      </c>
      <c r="F18" s="393">
        <v>889</v>
      </c>
      <c r="G18" s="393">
        <v>810</v>
      </c>
      <c r="H18" s="394">
        <v>9.7530864197530862E-2</v>
      </c>
      <c r="I18" s="393">
        <v>2826</v>
      </c>
      <c r="J18" s="393">
        <v>2537</v>
      </c>
      <c r="K18" s="394">
        <v>0.11391407173827355</v>
      </c>
      <c r="L18" s="395"/>
      <c r="M18" s="396">
        <v>0.47294117647058825</v>
      </c>
      <c r="N18" s="396">
        <v>0.39008955223880598</v>
      </c>
      <c r="O18" s="397">
        <v>8.3000000000000007</v>
      </c>
      <c r="P18" s="393">
        <v>3618</v>
      </c>
      <c r="Q18" s="393">
        <v>3267</v>
      </c>
      <c r="R18" s="394">
        <v>0.10743801652892562</v>
      </c>
      <c r="S18" s="393">
        <v>7650</v>
      </c>
      <c r="T18" s="393">
        <v>8375</v>
      </c>
      <c r="U18" s="394">
        <v>-8.6567164179104483E-2</v>
      </c>
      <c r="V18" s="393">
        <v>7198</v>
      </c>
      <c r="W18" s="393">
        <v>6548</v>
      </c>
      <c r="X18" s="394">
        <v>9.9266951740989609E-2</v>
      </c>
      <c r="Y18" s="398">
        <v>1.9375504710632572</v>
      </c>
      <c r="Z18" s="399">
        <v>1.9563788467284136</v>
      </c>
    </row>
    <row r="19" spans="1:26" ht="15.75" thickBot="1">
      <c r="A19" s="1000"/>
      <c r="B19" s="392" t="s">
        <v>61</v>
      </c>
      <c r="C19" s="393">
        <v>8919</v>
      </c>
      <c r="D19" s="393">
        <v>9869</v>
      </c>
      <c r="E19" s="394">
        <v>-9.6261019353531263E-2</v>
      </c>
      <c r="F19" s="393">
        <v>4730</v>
      </c>
      <c r="G19" s="393">
        <v>4969</v>
      </c>
      <c r="H19" s="394">
        <v>-4.809820889514993E-2</v>
      </c>
      <c r="I19" s="393">
        <v>4189</v>
      </c>
      <c r="J19" s="393">
        <v>4900</v>
      </c>
      <c r="K19" s="394">
        <v>-0.14510204081632652</v>
      </c>
      <c r="L19" s="395"/>
      <c r="M19" s="396">
        <v>0.62944798648575007</v>
      </c>
      <c r="N19" s="396">
        <v>0.58599896358411452</v>
      </c>
      <c r="O19" s="397">
        <v>4.3</v>
      </c>
      <c r="P19" s="393">
        <v>11551</v>
      </c>
      <c r="Q19" s="393">
        <v>12439</v>
      </c>
      <c r="R19" s="394">
        <v>-7.1388375271324064E-2</v>
      </c>
      <c r="S19" s="393">
        <v>18351</v>
      </c>
      <c r="T19" s="393">
        <v>21227</v>
      </c>
      <c r="U19" s="394">
        <v>-0.1354878221133462</v>
      </c>
      <c r="V19" s="393">
        <v>21791</v>
      </c>
      <c r="W19" s="393">
        <v>22751</v>
      </c>
      <c r="X19" s="394">
        <v>-4.2195947430882161E-2</v>
      </c>
      <c r="Y19" s="398">
        <v>2.4432111223231305</v>
      </c>
      <c r="Z19" s="399">
        <v>2.3052994224338841</v>
      </c>
    </row>
    <row r="20" spans="1:26" ht="15.75" thickBot="1">
      <c r="A20" s="400" t="s">
        <v>57</v>
      </c>
      <c r="B20" s="401"/>
      <c r="C20" s="402">
        <v>12634</v>
      </c>
      <c r="D20" s="402">
        <v>13216</v>
      </c>
      <c r="E20" s="403">
        <v>-4.4037530266343827E-2</v>
      </c>
      <c r="F20" s="402">
        <v>5619</v>
      </c>
      <c r="G20" s="402">
        <v>5779</v>
      </c>
      <c r="H20" s="403">
        <v>-2.7686450943069735E-2</v>
      </c>
      <c r="I20" s="402">
        <v>7015</v>
      </c>
      <c r="J20" s="402">
        <v>7437</v>
      </c>
      <c r="K20" s="403">
        <v>-5.6743310474653759E-2</v>
      </c>
      <c r="L20" s="395"/>
      <c r="M20" s="404">
        <v>0.5834006384369832</v>
      </c>
      <c r="N20" s="404">
        <v>0.53057225863117352</v>
      </c>
      <c r="O20" s="405">
        <v>5.3</v>
      </c>
      <c r="P20" s="402">
        <v>15169</v>
      </c>
      <c r="Q20" s="402">
        <v>15706</v>
      </c>
      <c r="R20" s="403">
        <v>-3.4190755125429774E-2</v>
      </c>
      <c r="S20" s="402">
        <v>26001</v>
      </c>
      <c r="T20" s="402">
        <v>29602</v>
      </c>
      <c r="U20" s="403">
        <v>-0.12164718600094589</v>
      </c>
      <c r="V20" s="402">
        <v>28989</v>
      </c>
      <c r="W20" s="402">
        <v>29299</v>
      </c>
      <c r="X20" s="403">
        <v>-1.0580565889620806E-2</v>
      </c>
      <c r="Y20" s="406">
        <v>2.2945227164793414</v>
      </c>
      <c r="Z20" s="407">
        <v>2.2169340193704601</v>
      </c>
    </row>
    <row r="21" spans="1:26" ht="15">
      <c r="A21" s="999" t="s">
        <v>62</v>
      </c>
      <c r="B21" s="392" t="s">
        <v>54</v>
      </c>
      <c r="C21" s="393">
        <v>2212</v>
      </c>
      <c r="D21" s="393">
        <v>2470</v>
      </c>
      <c r="E21" s="394">
        <v>-0.10445344129554655</v>
      </c>
      <c r="F21" s="393">
        <v>1162</v>
      </c>
      <c r="G21" s="393">
        <v>1085</v>
      </c>
      <c r="H21" s="394">
        <v>7.0967741935483872E-2</v>
      </c>
      <c r="I21" s="393">
        <v>1050</v>
      </c>
      <c r="J21" s="393">
        <v>1385</v>
      </c>
      <c r="K21" s="394">
        <v>-0.24187725631768953</v>
      </c>
      <c r="L21" s="395"/>
      <c r="M21" s="396">
        <v>0.55903470283207024</v>
      </c>
      <c r="N21" s="396">
        <v>0.49924280666330134</v>
      </c>
      <c r="O21" s="397">
        <v>6</v>
      </c>
      <c r="P21" s="393">
        <v>2803</v>
      </c>
      <c r="Q21" s="393">
        <v>2967</v>
      </c>
      <c r="R21" s="394">
        <v>-5.5274688237276708E-2</v>
      </c>
      <c r="S21" s="393">
        <v>5014</v>
      </c>
      <c r="T21" s="393">
        <v>5943</v>
      </c>
      <c r="U21" s="394">
        <v>-0.15631835773178529</v>
      </c>
      <c r="V21" s="393">
        <v>4974</v>
      </c>
      <c r="W21" s="393">
        <v>5346</v>
      </c>
      <c r="X21" s="394">
        <v>-6.9584736251402921E-2</v>
      </c>
      <c r="Y21" s="398">
        <v>2.248643761301989</v>
      </c>
      <c r="Z21" s="399">
        <v>2.1643724696356275</v>
      </c>
    </row>
    <row r="22" spans="1:26" ht="15.75" thickBot="1">
      <c r="A22" s="1000"/>
      <c r="B22" s="392" t="s">
        <v>55</v>
      </c>
      <c r="C22" s="393">
        <v>8122</v>
      </c>
      <c r="D22" s="393">
        <v>5676</v>
      </c>
      <c r="E22" s="394">
        <v>0.43093727977448909</v>
      </c>
      <c r="F22" s="393">
        <v>5041</v>
      </c>
      <c r="G22" s="393">
        <v>3968</v>
      </c>
      <c r="H22" s="394">
        <v>0.27041330645161288</v>
      </c>
      <c r="I22" s="393">
        <v>3081</v>
      </c>
      <c r="J22" s="393">
        <v>1708</v>
      </c>
      <c r="K22" s="394">
        <v>0.80386416861826693</v>
      </c>
      <c r="L22" s="395"/>
      <c r="M22" s="396">
        <v>0.77443046582794972</v>
      </c>
      <c r="N22" s="396">
        <v>0.6727286857853424</v>
      </c>
      <c r="O22" s="397">
        <v>10.199999999999999</v>
      </c>
      <c r="P22" s="393">
        <v>11388</v>
      </c>
      <c r="Q22" s="393">
        <v>8656</v>
      </c>
      <c r="R22" s="394">
        <v>0.31561922365988909</v>
      </c>
      <c r="S22" s="393">
        <v>14705</v>
      </c>
      <c r="T22" s="393">
        <v>12867</v>
      </c>
      <c r="U22" s="394">
        <v>0.14284604025802441</v>
      </c>
      <c r="V22" s="393">
        <v>25048</v>
      </c>
      <c r="W22" s="393">
        <v>20362</v>
      </c>
      <c r="X22" s="394">
        <v>0.23013456438463806</v>
      </c>
      <c r="Y22" s="398">
        <v>3.0839694656488548</v>
      </c>
      <c r="Z22" s="399">
        <v>3.5873854827343199</v>
      </c>
    </row>
    <row r="23" spans="1:26" ht="15.75" thickBot="1">
      <c r="A23" s="400" t="s">
        <v>57</v>
      </c>
      <c r="B23" s="401"/>
      <c r="C23" s="402">
        <v>10334</v>
      </c>
      <c r="D23" s="402">
        <v>8146</v>
      </c>
      <c r="E23" s="403">
        <v>0.26859808494966853</v>
      </c>
      <c r="F23" s="402">
        <v>6203</v>
      </c>
      <c r="G23" s="402">
        <v>5053</v>
      </c>
      <c r="H23" s="403">
        <v>0.22758757173956065</v>
      </c>
      <c r="I23" s="402">
        <v>4131</v>
      </c>
      <c r="J23" s="402">
        <v>3093</v>
      </c>
      <c r="K23" s="403">
        <v>0.33559650824442289</v>
      </c>
      <c r="L23" s="408"/>
      <c r="M23" s="404">
        <v>0.7196612404280136</v>
      </c>
      <c r="N23" s="404">
        <v>0.61791600212652842</v>
      </c>
      <c r="O23" s="405">
        <v>10.199999999999999</v>
      </c>
      <c r="P23" s="402">
        <v>14191</v>
      </c>
      <c r="Q23" s="402">
        <v>11623</v>
      </c>
      <c r="R23" s="403">
        <v>0.22094123720209929</v>
      </c>
      <c r="S23" s="402">
        <v>19719</v>
      </c>
      <c r="T23" s="402">
        <v>18810</v>
      </c>
      <c r="U23" s="403">
        <v>4.8325358851674639E-2</v>
      </c>
      <c r="V23" s="402">
        <v>30022</v>
      </c>
      <c r="W23" s="402">
        <v>25708</v>
      </c>
      <c r="X23" s="403">
        <v>0.16780768632332349</v>
      </c>
      <c r="Y23" s="406">
        <v>2.9051674085542869</v>
      </c>
      <c r="Z23" s="407">
        <v>3.1559047385219738</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5" thickBot="1">
      <c r="A25" s="1009" t="s">
        <v>63</v>
      </c>
      <c r="B25" s="1010"/>
      <c r="C25" s="418">
        <v>220218</v>
      </c>
      <c r="D25" s="418">
        <v>211179</v>
      </c>
      <c r="E25" s="419">
        <v>4.2802551390052991E-2</v>
      </c>
      <c r="F25" s="418">
        <v>159988</v>
      </c>
      <c r="G25" s="418">
        <v>150815</v>
      </c>
      <c r="H25" s="419">
        <v>6.0822862447369293E-2</v>
      </c>
      <c r="I25" s="418">
        <v>60230</v>
      </c>
      <c r="J25" s="418">
        <v>60364</v>
      </c>
      <c r="K25" s="419">
        <v>-2.2198661453846666E-3</v>
      </c>
      <c r="L25" s="420"/>
      <c r="M25" s="421">
        <v>0.73331347134949865</v>
      </c>
      <c r="N25" s="421">
        <v>0.70112514814286631</v>
      </c>
      <c r="O25" s="422">
        <v>3.2</v>
      </c>
      <c r="P25" s="418">
        <v>297825</v>
      </c>
      <c r="Q25" s="418">
        <v>285149</v>
      </c>
      <c r="R25" s="419">
        <v>4.4453952144317535E-2</v>
      </c>
      <c r="S25" s="418">
        <v>406136</v>
      </c>
      <c r="T25" s="418">
        <v>406702</v>
      </c>
      <c r="U25" s="419">
        <v>-1.3916823620242832E-3</v>
      </c>
      <c r="V25" s="418">
        <v>598683</v>
      </c>
      <c r="W25" s="418">
        <v>574062</v>
      </c>
      <c r="X25" s="419">
        <v>4.2889095602913971E-2</v>
      </c>
      <c r="Y25" s="423">
        <v>2.718592485627878</v>
      </c>
      <c r="Z25" s="424">
        <v>2.7183668830707597</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5" thickBot="1">
      <c r="A27" s="1011" t="s">
        <v>64</v>
      </c>
      <c r="B27" s="1012"/>
      <c r="C27" s="428">
        <v>9783</v>
      </c>
      <c r="D27" s="428">
        <v>10986</v>
      </c>
      <c r="E27" s="429">
        <v>-0.10950300382304752</v>
      </c>
      <c r="F27" s="428">
        <v>2249</v>
      </c>
      <c r="G27" s="428">
        <v>2549</v>
      </c>
      <c r="H27" s="429">
        <v>-0.11769321302471558</v>
      </c>
      <c r="I27" s="428">
        <v>7534</v>
      </c>
      <c r="J27" s="428">
        <v>8437</v>
      </c>
      <c r="K27" s="429">
        <v>-0.10702856465568331</v>
      </c>
      <c r="L27" s="430"/>
      <c r="M27" s="431">
        <v>0.43377009177231979</v>
      </c>
      <c r="N27" s="431">
        <v>0.42721429246620662</v>
      </c>
      <c r="O27" s="432">
        <v>0.70000000000000007</v>
      </c>
      <c r="P27" s="428">
        <v>8177</v>
      </c>
      <c r="Q27" s="428">
        <v>9039</v>
      </c>
      <c r="R27" s="429">
        <v>-9.5364531474720654E-2</v>
      </c>
      <c r="S27" s="428">
        <v>18851</v>
      </c>
      <c r="T27" s="428">
        <v>21158</v>
      </c>
      <c r="U27" s="429">
        <v>-0.1090367709613385</v>
      </c>
      <c r="V27" s="428">
        <v>20016</v>
      </c>
      <c r="W27" s="428">
        <v>22167</v>
      </c>
      <c r="X27" s="429">
        <v>-9.7036134794965492E-2</v>
      </c>
      <c r="Y27" s="433">
        <v>2.045998160073597</v>
      </c>
      <c r="Z27" s="434">
        <v>2.0177498634625888</v>
      </c>
    </row>
    <row r="28" spans="1:26">
      <c r="O28" s="435"/>
    </row>
    <row r="30" spans="1:26" ht="24" thickBot="1">
      <c r="A30" s="1013" t="s">
        <v>65</v>
      </c>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row>
    <row r="31" spans="1:26" ht="15">
      <c r="A31" s="379"/>
      <c r="B31" s="380"/>
      <c r="C31" s="1004" t="s">
        <v>40</v>
      </c>
      <c r="D31" s="1004"/>
      <c r="E31" s="381" t="s">
        <v>41</v>
      </c>
      <c r="F31" s="1004" t="s">
        <v>42</v>
      </c>
      <c r="G31" s="1004"/>
      <c r="H31" s="381" t="s">
        <v>41</v>
      </c>
      <c r="I31" s="1004" t="s">
        <v>43</v>
      </c>
      <c r="J31" s="1004"/>
      <c r="K31" s="382" t="s">
        <v>41</v>
      </c>
      <c r="L31" s="383"/>
      <c r="M31" s="1005" t="s">
        <v>44</v>
      </c>
      <c r="N31" s="1005"/>
      <c r="O31" s="381" t="s">
        <v>45</v>
      </c>
      <c r="P31" s="1004" t="s">
        <v>46</v>
      </c>
      <c r="Q31" s="1004"/>
      <c r="R31" s="381" t="s">
        <v>41</v>
      </c>
      <c r="S31" s="1004" t="s">
        <v>47</v>
      </c>
      <c r="T31" s="1004"/>
      <c r="U31" s="381" t="s">
        <v>41</v>
      </c>
      <c r="V31" s="1004" t="s">
        <v>48</v>
      </c>
      <c r="W31" s="1004"/>
      <c r="X31" s="381" t="s">
        <v>41</v>
      </c>
      <c r="Y31" s="1006" t="s">
        <v>49</v>
      </c>
      <c r="Z31" s="1007"/>
    </row>
    <row r="32" spans="1:26" ht="28.5" customHeight="1" thickBot="1">
      <c r="A32" s="1014" t="s">
        <v>51</v>
      </c>
      <c r="B32" s="1015"/>
      <c r="C32" s="386">
        <v>2015</v>
      </c>
      <c r="D32" s="386">
        <v>2014</v>
      </c>
      <c r="E32" s="387" t="s">
        <v>52</v>
      </c>
      <c r="F32" s="386">
        <v>2015</v>
      </c>
      <c r="G32" s="386">
        <v>2014</v>
      </c>
      <c r="H32" s="387" t="s">
        <v>52</v>
      </c>
      <c r="I32" s="386">
        <v>2015</v>
      </c>
      <c r="J32" s="386">
        <v>2014</v>
      </c>
      <c r="K32" s="387" t="s">
        <v>52</v>
      </c>
      <c r="L32" s="388"/>
      <c r="M32" s="386">
        <v>2015</v>
      </c>
      <c r="N32" s="386">
        <v>2014</v>
      </c>
      <c r="O32" s="387" t="s">
        <v>52</v>
      </c>
      <c r="P32" s="386">
        <v>2015</v>
      </c>
      <c r="Q32" s="386">
        <v>2014</v>
      </c>
      <c r="R32" s="387" t="s">
        <v>52</v>
      </c>
      <c r="S32" s="386">
        <v>2015</v>
      </c>
      <c r="T32" s="386">
        <v>2014</v>
      </c>
      <c r="U32" s="387" t="s">
        <v>52</v>
      </c>
      <c r="V32" s="386">
        <v>2015</v>
      </c>
      <c r="W32" s="386">
        <v>2014</v>
      </c>
      <c r="X32" s="387" t="s">
        <v>52</v>
      </c>
      <c r="Y32" s="386">
        <v>2015</v>
      </c>
      <c r="Z32" s="391">
        <v>2014</v>
      </c>
    </row>
    <row r="33" spans="1:26" ht="15">
      <c r="A33" s="1016" t="s">
        <v>54</v>
      </c>
      <c r="B33" s="1017"/>
      <c r="C33" s="393">
        <f>C7+C11+C14+C18+C21</f>
        <v>33282</v>
      </c>
      <c r="D33" s="393">
        <f>D7+D11+D14+D18+D21</f>
        <v>34938</v>
      </c>
      <c r="E33" s="394">
        <f>(C33-D33)/D33</f>
        <v>-4.7398248325605359E-2</v>
      </c>
      <c r="F33" s="393">
        <f>F7+F11+F14+F18+F21</f>
        <v>15083</v>
      </c>
      <c r="G33" s="393">
        <f>G7+G11+G14+G18+G21</f>
        <v>15305</v>
      </c>
      <c r="H33" s="394">
        <f>(F33-G33)/G33</f>
        <v>-1.4505063704671676E-2</v>
      </c>
      <c r="I33" s="393">
        <f>I7+I11+I14+I18+I21</f>
        <v>18199</v>
      </c>
      <c r="J33" s="393">
        <f>J7+J11+J14+J18+J21</f>
        <v>19633</v>
      </c>
      <c r="K33" s="394">
        <f>(I33-J33)/J33</f>
        <v>-7.3040289308816786E-2</v>
      </c>
      <c r="L33" s="436"/>
      <c r="M33" s="396">
        <f t="shared" ref="M33:N35" si="0">P33/S33</f>
        <v>0.48825440097444972</v>
      </c>
      <c r="N33" s="396">
        <f t="shared" si="0"/>
        <v>0.47141560183742326</v>
      </c>
      <c r="O33" s="397">
        <f>ROUND(+M33-N33,3)*100</f>
        <v>1.7000000000000002</v>
      </c>
      <c r="P33" s="393">
        <f>P7+P11+P14+P18+P21</f>
        <v>33671</v>
      </c>
      <c r="Q33" s="393">
        <f>Q7+Q11+Q14+Q18+Q21</f>
        <v>34790</v>
      </c>
      <c r="R33" s="394">
        <f>(P33-Q33)/Q33</f>
        <v>-3.2164415061799366E-2</v>
      </c>
      <c r="S33" s="393">
        <f>S7+S11+S14+S18+S21</f>
        <v>68962</v>
      </c>
      <c r="T33" s="393">
        <f>T7+T11+T14+T18+T21</f>
        <v>73799</v>
      </c>
      <c r="U33" s="394">
        <f>(S33-T33)/T33</f>
        <v>-6.5542893535142754E-2</v>
      </c>
      <c r="V33" s="393">
        <f>V7+V11+V14+V18+V21</f>
        <v>69723</v>
      </c>
      <c r="W33" s="393">
        <f>W7+W11+W14+W18+W21</f>
        <v>72306</v>
      </c>
      <c r="X33" s="394">
        <f>(V33-W33)/W33</f>
        <v>-3.5723176499875532E-2</v>
      </c>
      <c r="Y33" s="437">
        <f t="shared" ref="Y33:Z35" si="1">V33/C33</f>
        <v>2.0949161709031907</v>
      </c>
      <c r="Z33" s="438">
        <f t="shared" si="1"/>
        <v>2.0695517774343122</v>
      </c>
    </row>
    <row r="34" spans="1:26" ht="15">
      <c r="A34" s="1018" t="s">
        <v>55</v>
      </c>
      <c r="B34" s="1019"/>
      <c r="C34" s="439">
        <f>C8+C12+C19+C15+C22</f>
        <v>61982</v>
      </c>
      <c r="D34" s="439">
        <f>D8+D12+D19+D15+D22</f>
        <v>55949</v>
      </c>
      <c r="E34" s="440">
        <f>(C34-D34)/D34</f>
        <v>0.10783034549321703</v>
      </c>
      <c r="F34" s="439">
        <f>F8+F12+F19+F15+F22</f>
        <v>38503</v>
      </c>
      <c r="G34" s="439">
        <f>G8+G12+G19+G15+G22</f>
        <v>34223</v>
      </c>
      <c r="H34" s="440">
        <f>(F34-G34)/G34</f>
        <v>0.12506209274464541</v>
      </c>
      <c r="I34" s="439">
        <f>I8+I12+I19+I15+I22</f>
        <v>23479</v>
      </c>
      <c r="J34" s="439">
        <f>J8+J12+J19+J15+J22</f>
        <v>21726</v>
      </c>
      <c r="K34" s="440">
        <f>(I34-J34)/J34</f>
        <v>8.068673478781184E-2</v>
      </c>
      <c r="L34" s="436"/>
      <c r="M34" s="441">
        <f t="shared" si="0"/>
        <v>0.72386868279076599</v>
      </c>
      <c r="N34" s="442">
        <f t="shared" si="0"/>
        <v>0.66247732207819066</v>
      </c>
      <c r="O34" s="443">
        <f>ROUND(+M34-N34,3)*100</f>
        <v>6.1</v>
      </c>
      <c r="P34" s="439">
        <f>P8+P12+P19+P15+P22</f>
        <v>78893</v>
      </c>
      <c r="Q34" s="439">
        <f>Q8+Q12+Q19+Q15+Q22</f>
        <v>70475</v>
      </c>
      <c r="R34" s="440">
        <f>(P34-Q34)/Q34</f>
        <v>0.11944661227385597</v>
      </c>
      <c r="S34" s="439">
        <f>S8+S12+S19+S15+S22</f>
        <v>108988</v>
      </c>
      <c r="T34" s="439">
        <f>T8+T12+T19+T15+T22</f>
        <v>106381</v>
      </c>
      <c r="U34" s="440">
        <f>(S34-T34)/T34</f>
        <v>2.4506255816358184E-2</v>
      </c>
      <c r="V34" s="439">
        <f>V8+V12+V19+V15+V22</f>
        <v>154671</v>
      </c>
      <c r="W34" s="439">
        <f>W8+W12+W19+W15+W22</f>
        <v>142250</v>
      </c>
      <c r="X34" s="440">
        <f>(V34-W34)/W34</f>
        <v>8.7318101933216166E-2</v>
      </c>
      <c r="Y34" s="444">
        <f t="shared" si="1"/>
        <v>2.4954180245877837</v>
      </c>
      <c r="Z34" s="445">
        <f t="shared" si="1"/>
        <v>2.5424940570877048</v>
      </c>
    </row>
    <row r="35" spans="1:26" ht="15.75" thickBot="1">
      <c r="A35" s="1020" t="s">
        <v>56</v>
      </c>
      <c r="B35" s="1021"/>
      <c r="C35" s="446">
        <f>C9+C16</f>
        <v>124954</v>
      </c>
      <c r="D35" s="447">
        <f>D9+D16</f>
        <v>120292</v>
      </c>
      <c r="E35" s="448">
        <f>(C35-D35)/D35</f>
        <v>3.8755694476773184E-2</v>
      </c>
      <c r="F35" s="449">
        <f>F9+F16</f>
        <v>106402</v>
      </c>
      <c r="G35" s="447">
        <f>G9+G16</f>
        <v>101287</v>
      </c>
      <c r="H35" s="448">
        <f>(F35-G35)/G35</f>
        <v>5.0500064174079595E-2</v>
      </c>
      <c r="I35" s="449">
        <f>I9+I16</f>
        <v>18552</v>
      </c>
      <c r="J35" s="447">
        <f>J9+J16</f>
        <v>19005</v>
      </c>
      <c r="K35" s="450">
        <f>(I35-J35)/J35</f>
        <v>-2.3835832675611682E-2</v>
      </c>
      <c r="L35" s="451"/>
      <c r="M35" s="452">
        <f t="shared" si="0"/>
        <v>0.81188591762860118</v>
      </c>
      <c r="N35" s="453">
        <f t="shared" si="0"/>
        <v>0.79411271311395804</v>
      </c>
      <c r="O35" s="454">
        <f>ROUND(+M35-N35,3)*100</f>
        <v>1.7999999999999998</v>
      </c>
      <c r="P35" s="449">
        <f>P9+P16</f>
        <v>185261</v>
      </c>
      <c r="Q35" s="447">
        <f>Q9+Q16</f>
        <v>179884</v>
      </c>
      <c r="R35" s="448">
        <f>(P35-Q35)/Q35</f>
        <v>2.9891485624068844E-2</v>
      </c>
      <c r="S35" s="449">
        <f>S9+S16</f>
        <v>228186</v>
      </c>
      <c r="T35" s="447">
        <f>T9+T16</f>
        <v>226522</v>
      </c>
      <c r="U35" s="448">
        <f>(S35-T35)/T35</f>
        <v>7.3458648608082221E-3</v>
      </c>
      <c r="V35" s="449">
        <f>V9+V16</f>
        <v>374289</v>
      </c>
      <c r="W35" s="447">
        <f>W9+W16</f>
        <v>359506</v>
      </c>
      <c r="X35" s="450">
        <f>(V35-W35)/W35</f>
        <v>4.112031509905259E-2</v>
      </c>
      <c r="Y35" s="455">
        <f t="shared" si="1"/>
        <v>2.9954143124669876</v>
      </c>
      <c r="Z35" s="456">
        <f t="shared" si="1"/>
        <v>2.9886110464536295</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5" thickBot="1">
      <c r="A37" s="1009" t="s">
        <v>63</v>
      </c>
      <c r="B37" s="1010"/>
      <c r="C37" s="418">
        <f>SUM(C33:C35)</f>
        <v>220218</v>
      </c>
      <c r="D37" s="418">
        <f>SUM(D33:D35)</f>
        <v>211179</v>
      </c>
      <c r="E37" s="419">
        <f>(C37-D37)/D37</f>
        <v>4.2802551390052991E-2</v>
      </c>
      <c r="F37" s="418">
        <f>SUM(F33:F35)</f>
        <v>159988</v>
      </c>
      <c r="G37" s="418">
        <f>SUM(G33:G35)</f>
        <v>150815</v>
      </c>
      <c r="H37" s="419">
        <f>(F37-G37)/G37</f>
        <v>6.0822862447369293E-2</v>
      </c>
      <c r="I37" s="418">
        <f>SUM(I33:I35)</f>
        <v>60230</v>
      </c>
      <c r="J37" s="418">
        <f>SUM(J33:J35)</f>
        <v>60364</v>
      </c>
      <c r="K37" s="419">
        <f>(I37-J37)/J37</f>
        <v>-2.2198661453846666E-3</v>
      </c>
      <c r="L37" s="461"/>
      <c r="M37" s="421">
        <f>P37/S37</f>
        <v>0.73331347134949865</v>
      </c>
      <c r="N37" s="421">
        <f>Q37/T37</f>
        <v>0.70112514814286631</v>
      </c>
      <c r="O37" s="422">
        <f>ROUND(+M37-N37,3)*100</f>
        <v>3.2</v>
      </c>
      <c r="P37" s="418">
        <f>SUM(P33:P35)</f>
        <v>297825</v>
      </c>
      <c r="Q37" s="418">
        <f>SUM(Q33:Q35)</f>
        <v>285149</v>
      </c>
      <c r="R37" s="419">
        <f>(P37-Q37)/Q37</f>
        <v>4.4453952144317535E-2</v>
      </c>
      <c r="S37" s="418">
        <f>SUM(S33:S35)</f>
        <v>406136</v>
      </c>
      <c r="T37" s="418">
        <f>SUM(T33:T35)</f>
        <v>406702</v>
      </c>
      <c r="U37" s="419">
        <f>(S37-T37)/T37</f>
        <v>-1.3916823620242832E-3</v>
      </c>
      <c r="V37" s="418">
        <f>SUM(V33:V35)</f>
        <v>598683</v>
      </c>
      <c r="W37" s="418">
        <f>SUM(W33:W35)</f>
        <v>574062</v>
      </c>
      <c r="X37" s="419">
        <f>(V37-W37)/W37</f>
        <v>4.2889095602913971E-2</v>
      </c>
      <c r="Y37" s="462">
        <f>V37/C37</f>
        <v>2.718592485627878</v>
      </c>
      <c r="Z37" s="463">
        <f>W37/D37</f>
        <v>2.7183668830707597</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4" thickBot="1">
      <c r="A40" s="1013" t="s">
        <v>66</v>
      </c>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row>
    <row r="41" spans="1:26" ht="15">
      <c r="A41" s="379"/>
      <c r="B41" s="380"/>
      <c r="C41" s="1004" t="s">
        <v>40</v>
      </c>
      <c r="D41" s="1004"/>
      <c r="E41" s="381" t="s">
        <v>41</v>
      </c>
      <c r="F41" s="1004" t="s">
        <v>42</v>
      </c>
      <c r="G41" s="1004"/>
      <c r="H41" s="381" t="s">
        <v>41</v>
      </c>
      <c r="I41" s="1004" t="s">
        <v>43</v>
      </c>
      <c r="J41" s="1004"/>
      <c r="K41" s="382" t="s">
        <v>41</v>
      </c>
      <c r="L41" s="383"/>
      <c r="M41" s="1005" t="s">
        <v>44</v>
      </c>
      <c r="N41" s="1005"/>
      <c r="O41" s="381" t="s">
        <v>45</v>
      </c>
      <c r="P41" s="1004" t="s">
        <v>46</v>
      </c>
      <c r="Q41" s="1004"/>
      <c r="R41" s="381" t="s">
        <v>41</v>
      </c>
      <c r="S41" s="1004" t="s">
        <v>47</v>
      </c>
      <c r="T41" s="1004"/>
      <c r="U41" s="381" t="s">
        <v>41</v>
      </c>
      <c r="V41" s="1004" t="s">
        <v>48</v>
      </c>
      <c r="W41" s="1004"/>
      <c r="X41" s="381" t="s">
        <v>41</v>
      </c>
      <c r="Y41" s="1006" t="s">
        <v>49</v>
      </c>
      <c r="Z41" s="1007"/>
    </row>
    <row r="42" spans="1:26" ht="15.75" thickBot="1">
      <c r="A42" s="1022" t="s">
        <v>50</v>
      </c>
      <c r="B42" s="1023"/>
      <c r="C42" s="386">
        <v>2015</v>
      </c>
      <c r="D42" s="386">
        <v>2014</v>
      </c>
      <c r="E42" s="387" t="s">
        <v>52</v>
      </c>
      <c r="F42" s="386">
        <v>2015</v>
      </c>
      <c r="G42" s="386">
        <v>2014</v>
      </c>
      <c r="H42" s="387" t="s">
        <v>52</v>
      </c>
      <c r="I42" s="386">
        <v>2015</v>
      </c>
      <c r="J42" s="386">
        <v>2014</v>
      </c>
      <c r="K42" s="387" t="s">
        <v>52</v>
      </c>
      <c r="L42" s="388"/>
      <c r="M42" s="386">
        <v>2015</v>
      </c>
      <c r="N42" s="386">
        <v>2014</v>
      </c>
      <c r="O42" s="387" t="s">
        <v>52</v>
      </c>
      <c r="P42" s="386">
        <v>2015</v>
      </c>
      <c r="Q42" s="386">
        <v>2014</v>
      </c>
      <c r="R42" s="387" t="s">
        <v>52</v>
      </c>
      <c r="S42" s="386">
        <v>2015</v>
      </c>
      <c r="T42" s="386">
        <v>2014</v>
      </c>
      <c r="U42" s="387" t="s">
        <v>52</v>
      </c>
      <c r="V42" s="386">
        <v>2015</v>
      </c>
      <c r="W42" s="386">
        <v>2014</v>
      </c>
      <c r="X42" s="387" t="s">
        <v>52</v>
      </c>
      <c r="Y42" s="386">
        <v>2015</v>
      </c>
      <c r="Z42" s="391">
        <v>2015</v>
      </c>
    </row>
    <row r="43" spans="1:26" s="471" customFormat="1" ht="15">
      <c r="A43" s="1024" t="s">
        <v>53</v>
      </c>
      <c r="B43" s="1025"/>
      <c r="C43" s="411">
        <f>C10</f>
        <v>129767</v>
      </c>
      <c r="D43" s="468">
        <f>D10</f>
        <v>119804</v>
      </c>
      <c r="E43" s="457">
        <f>(C43-D43)/D43</f>
        <v>8.3160829354612539E-2</v>
      </c>
      <c r="F43" s="411">
        <f>F10</f>
        <v>110043</v>
      </c>
      <c r="G43" s="468">
        <f>G10</f>
        <v>100991</v>
      </c>
      <c r="H43" s="457">
        <f>(F43-G43)/G43</f>
        <v>8.9631749363804691E-2</v>
      </c>
      <c r="I43" s="411">
        <f>I10</f>
        <v>19724</v>
      </c>
      <c r="J43" s="468">
        <f>J10</f>
        <v>18813</v>
      </c>
      <c r="K43" s="457">
        <f>(I43-J43)/J43</f>
        <v>4.8423962153829797E-2</v>
      </c>
      <c r="L43" s="436"/>
      <c r="M43" s="414">
        <f t="shared" ref="M43:N47" si="2">P43/S43</f>
        <v>0.80094799129627126</v>
      </c>
      <c r="N43" s="469">
        <f t="shared" si="2"/>
        <v>0.77271521511395258</v>
      </c>
      <c r="O43" s="459">
        <f>ROUND(+M43-N43,3)*100</f>
        <v>2.8000000000000003</v>
      </c>
      <c r="P43" s="411">
        <f>P10</f>
        <v>183679</v>
      </c>
      <c r="Q43" s="468">
        <f>Q10</f>
        <v>171865</v>
      </c>
      <c r="R43" s="457">
        <f>(P43-Q43)/Q43</f>
        <v>6.8739999418147971E-2</v>
      </c>
      <c r="S43" s="411">
        <f>S10</f>
        <v>229327</v>
      </c>
      <c r="T43" s="468">
        <f>T10</f>
        <v>222417</v>
      </c>
      <c r="U43" s="457">
        <f>(S43-T43)/T43</f>
        <v>3.1067769100383513E-2</v>
      </c>
      <c r="V43" s="411">
        <f>V10</f>
        <v>341455</v>
      </c>
      <c r="W43" s="468">
        <f>W10</f>
        <v>313754</v>
      </c>
      <c r="X43" s="457">
        <f>(V43-W43)/W43</f>
        <v>8.8288914244917999E-2</v>
      </c>
      <c r="Y43" s="460">
        <f t="shared" ref="Y43:Z47" si="3">V43/C43</f>
        <v>2.6312930097790654</v>
      </c>
      <c r="Z43" s="470">
        <f t="shared" si="3"/>
        <v>2.6188941938499548</v>
      </c>
    </row>
    <row r="44" spans="1:26" s="471" customFormat="1" ht="15">
      <c r="A44" s="1026" t="s">
        <v>58</v>
      </c>
      <c r="B44" s="1027"/>
      <c r="C44" s="472">
        <f>C13</f>
        <v>27027</v>
      </c>
      <c r="D44" s="473">
        <f>D13</f>
        <v>30297</v>
      </c>
      <c r="E44" s="474">
        <f>(C44-D44)/D44</f>
        <v>-0.10793147836419448</v>
      </c>
      <c r="F44" s="472">
        <f>F13</f>
        <v>7648</v>
      </c>
      <c r="G44" s="473">
        <f>G13</f>
        <v>9064</v>
      </c>
      <c r="H44" s="474">
        <f>(F44-G44)/G44</f>
        <v>-0.15622241835834069</v>
      </c>
      <c r="I44" s="472">
        <f>I13</f>
        <v>19379</v>
      </c>
      <c r="J44" s="473">
        <f>J13</f>
        <v>21233</v>
      </c>
      <c r="K44" s="474">
        <f>(I44-J44)/J44</f>
        <v>-8.7316912353412143E-2</v>
      </c>
      <c r="L44" s="436"/>
      <c r="M44" s="475">
        <f t="shared" si="2"/>
        <v>0.53382905240908152</v>
      </c>
      <c r="N44" s="476">
        <f t="shared" si="2"/>
        <v>0.51732536447177502</v>
      </c>
      <c r="O44" s="477">
        <f>ROUND(+M44-N44,3)*100</f>
        <v>1.7000000000000002</v>
      </c>
      <c r="P44" s="472">
        <f>P13</f>
        <v>28286</v>
      </c>
      <c r="Q44" s="473">
        <f>Q13</f>
        <v>29949</v>
      </c>
      <c r="R44" s="474">
        <f>(P44-Q44)/Q44</f>
        <v>-5.5527730475141077E-2</v>
      </c>
      <c r="S44" s="472">
        <f>S13</f>
        <v>52987</v>
      </c>
      <c r="T44" s="473">
        <f>T13</f>
        <v>57892</v>
      </c>
      <c r="U44" s="474">
        <f>(S44-T44)/T44</f>
        <v>-8.4726732536447177E-2</v>
      </c>
      <c r="V44" s="472">
        <f>V13</f>
        <v>61504</v>
      </c>
      <c r="W44" s="473">
        <f>W13</f>
        <v>68513</v>
      </c>
      <c r="X44" s="474">
        <f>(V44-W44)/W44</f>
        <v>-0.10230175295199451</v>
      </c>
      <c r="Y44" s="478">
        <f t="shared" si="3"/>
        <v>2.2756502756502757</v>
      </c>
      <c r="Z44" s="479">
        <f t="shared" si="3"/>
        <v>2.2613790144238703</v>
      </c>
    </row>
    <row r="45" spans="1:26" s="471" customFormat="1" ht="15">
      <c r="A45" s="1026" t="s">
        <v>59</v>
      </c>
      <c r="B45" s="1027"/>
      <c r="C45" s="472">
        <f>C17</f>
        <v>40456</v>
      </c>
      <c r="D45" s="473">
        <f>D17</f>
        <v>39716</v>
      </c>
      <c r="E45" s="474">
        <f>(C45-D45)/D45</f>
        <v>1.8632289253701279E-2</v>
      </c>
      <c r="F45" s="472">
        <f>F17</f>
        <v>30475</v>
      </c>
      <c r="G45" s="473">
        <f>G17</f>
        <v>29928</v>
      </c>
      <c r="H45" s="474">
        <f>(F45-G45)/G45</f>
        <v>1.8277198609997328E-2</v>
      </c>
      <c r="I45" s="472">
        <f>I17</f>
        <v>9981</v>
      </c>
      <c r="J45" s="473">
        <f>J17</f>
        <v>9788</v>
      </c>
      <c r="K45" s="474">
        <f>(I45-J45)/J45</f>
        <v>1.9718022067838171E-2</v>
      </c>
      <c r="L45" s="436"/>
      <c r="M45" s="475">
        <f t="shared" si="2"/>
        <v>0.72341297277918615</v>
      </c>
      <c r="N45" s="476">
        <f t="shared" si="2"/>
        <v>0.71820058732255287</v>
      </c>
      <c r="O45" s="477">
        <f>ROUND(+M45-N45,3)*100</f>
        <v>0.5</v>
      </c>
      <c r="P45" s="472">
        <f>P17</f>
        <v>56500</v>
      </c>
      <c r="Q45" s="473">
        <f>Q17</f>
        <v>56006</v>
      </c>
      <c r="R45" s="474">
        <f>(P45-Q45)/Q45</f>
        <v>8.8204835196228973E-3</v>
      </c>
      <c r="S45" s="472">
        <f>S17</f>
        <v>78102</v>
      </c>
      <c r="T45" s="473">
        <f>T17</f>
        <v>77981</v>
      </c>
      <c r="U45" s="474">
        <f>(S45-T45)/T45</f>
        <v>1.5516600197484002E-3</v>
      </c>
      <c r="V45" s="472">
        <f>V17</f>
        <v>136713</v>
      </c>
      <c r="W45" s="473">
        <f>W17</f>
        <v>136788</v>
      </c>
      <c r="X45" s="474">
        <f>(V45-W45)/W45</f>
        <v>-5.4829370997455922E-4</v>
      </c>
      <c r="Y45" s="478">
        <f t="shared" si="3"/>
        <v>3.3793009689539253</v>
      </c>
      <c r="Z45" s="479">
        <f t="shared" si="3"/>
        <v>3.4441534897774195</v>
      </c>
    </row>
    <row r="46" spans="1:26" s="471" customFormat="1" ht="15">
      <c r="A46" s="1026" t="s">
        <v>60</v>
      </c>
      <c r="B46" s="1027"/>
      <c r="C46" s="472">
        <f>C20</f>
        <v>12634</v>
      </c>
      <c r="D46" s="473">
        <f>D20</f>
        <v>13216</v>
      </c>
      <c r="E46" s="474">
        <f>(C46-D46)/D46</f>
        <v>-4.4037530266343827E-2</v>
      </c>
      <c r="F46" s="472">
        <f>F20</f>
        <v>5619</v>
      </c>
      <c r="G46" s="473">
        <f>G20</f>
        <v>5779</v>
      </c>
      <c r="H46" s="474">
        <f>(F46-G46)/G46</f>
        <v>-2.7686450943069735E-2</v>
      </c>
      <c r="I46" s="472">
        <f>I20</f>
        <v>7015</v>
      </c>
      <c r="J46" s="473">
        <f>J20</f>
        <v>7437</v>
      </c>
      <c r="K46" s="474">
        <f>(I46-J46)/J46</f>
        <v>-5.6743310474653759E-2</v>
      </c>
      <c r="L46" s="436"/>
      <c r="M46" s="475">
        <f t="shared" si="2"/>
        <v>0.5834006384369832</v>
      </c>
      <c r="N46" s="476">
        <f t="shared" si="2"/>
        <v>0.53057225863117352</v>
      </c>
      <c r="O46" s="477">
        <f>ROUND(+M46-N46,3)*100</f>
        <v>5.3</v>
      </c>
      <c r="P46" s="472">
        <f>P20</f>
        <v>15169</v>
      </c>
      <c r="Q46" s="473">
        <f>Q20</f>
        <v>15706</v>
      </c>
      <c r="R46" s="474">
        <f>(P46-Q46)/Q46</f>
        <v>-3.4190755125429774E-2</v>
      </c>
      <c r="S46" s="472">
        <f>S20</f>
        <v>26001</v>
      </c>
      <c r="T46" s="473">
        <f>T20</f>
        <v>29602</v>
      </c>
      <c r="U46" s="474">
        <f>(S46-T46)/T46</f>
        <v>-0.12164718600094589</v>
      </c>
      <c r="V46" s="472">
        <f>V20</f>
        <v>28989</v>
      </c>
      <c r="W46" s="473">
        <f>W20</f>
        <v>29299</v>
      </c>
      <c r="X46" s="474">
        <f>(V46-W46)/W46</f>
        <v>-1.0580565889620806E-2</v>
      </c>
      <c r="Y46" s="478">
        <f t="shared" si="3"/>
        <v>2.2945227164793414</v>
      </c>
      <c r="Z46" s="479">
        <f t="shared" si="3"/>
        <v>2.2169340193704601</v>
      </c>
    </row>
    <row r="47" spans="1:26" s="471" customFormat="1" ht="15.75" thickBot="1">
      <c r="A47" s="1028" t="s">
        <v>62</v>
      </c>
      <c r="B47" s="1029"/>
      <c r="C47" s="480">
        <f>C23</f>
        <v>10334</v>
      </c>
      <c r="D47" s="481">
        <f>D23</f>
        <v>8146</v>
      </c>
      <c r="E47" s="482">
        <f>(C47-D47)/D47</f>
        <v>0.26859808494966853</v>
      </c>
      <c r="F47" s="480">
        <f>F23</f>
        <v>6203</v>
      </c>
      <c r="G47" s="481">
        <f>G23</f>
        <v>5053</v>
      </c>
      <c r="H47" s="482">
        <f>(F47-G47)/G47</f>
        <v>0.22758757173956065</v>
      </c>
      <c r="I47" s="480">
        <f>I23</f>
        <v>4131</v>
      </c>
      <c r="J47" s="481">
        <f>J23</f>
        <v>3093</v>
      </c>
      <c r="K47" s="482">
        <f>(I47-J47)/J47</f>
        <v>0.33559650824442289</v>
      </c>
      <c r="L47" s="451"/>
      <c r="M47" s="483">
        <f t="shared" si="2"/>
        <v>0.7196612404280136</v>
      </c>
      <c r="N47" s="484">
        <f t="shared" si="2"/>
        <v>0.61791600212652842</v>
      </c>
      <c r="O47" s="485">
        <f>ROUND(+M47-N47,3)*100</f>
        <v>10.199999999999999</v>
      </c>
      <c r="P47" s="480">
        <f>P23</f>
        <v>14191</v>
      </c>
      <c r="Q47" s="481">
        <f>Q23</f>
        <v>11623</v>
      </c>
      <c r="R47" s="482">
        <f>(P47-Q47)/Q47</f>
        <v>0.22094123720209929</v>
      </c>
      <c r="S47" s="480">
        <f>S23</f>
        <v>19719</v>
      </c>
      <c r="T47" s="481">
        <f>T23</f>
        <v>18810</v>
      </c>
      <c r="U47" s="482">
        <f>(S47-T47)/T47</f>
        <v>4.8325358851674639E-2</v>
      </c>
      <c r="V47" s="480">
        <f>V23</f>
        <v>30022</v>
      </c>
      <c r="W47" s="481">
        <f>W23</f>
        <v>25708</v>
      </c>
      <c r="X47" s="482">
        <f>(V47-W47)/W47</f>
        <v>0.16780768632332349</v>
      </c>
      <c r="Y47" s="486">
        <f t="shared" si="3"/>
        <v>2.9051674085542869</v>
      </c>
      <c r="Z47" s="487">
        <f t="shared" si="3"/>
        <v>3.1559047385219738</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5" thickBot="1">
      <c r="A49" s="1009" t="s">
        <v>63</v>
      </c>
      <c r="B49" s="1010"/>
      <c r="C49" s="418">
        <f>SUM(C43:C47)</f>
        <v>220218</v>
      </c>
      <c r="D49" s="418">
        <f>SUM(D43:D47)</f>
        <v>211179</v>
      </c>
      <c r="E49" s="419">
        <f>(C49-D49)/D49</f>
        <v>4.2802551390052991E-2</v>
      </c>
      <c r="F49" s="418">
        <f>SUM(F43:F47)</f>
        <v>159988</v>
      </c>
      <c r="G49" s="418">
        <f>SUM(G43:G47)</f>
        <v>150815</v>
      </c>
      <c r="H49" s="419">
        <f>(F49-G49)/G49</f>
        <v>6.0822862447369293E-2</v>
      </c>
      <c r="I49" s="418">
        <f>SUM(I43:I47)</f>
        <v>60230</v>
      </c>
      <c r="J49" s="418">
        <f>SUM(J43:J47)</f>
        <v>60364</v>
      </c>
      <c r="K49" s="419">
        <f>(I49-J49)/J49</f>
        <v>-2.2198661453846666E-3</v>
      </c>
      <c r="L49" s="461"/>
      <c r="M49" s="421">
        <f>P49/S49</f>
        <v>0.73331347134949865</v>
      </c>
      <c r="N49" s="421">
        <f>Q49/T49</f>
        <v>0.70112514814286631</v>
      </c>
      <c r="O49" s="422">
        <f>ROUND(+M49-N49,3)*100</f>
        <v>3.2</v>
      </c>
      <c r="P49" s="418">
        <f>SUM(P43:P47)</f>
        <v>297825</v>
      </c>
      <c r="Q49" s="418">
        <f>SUM(Q43:Q47)</f>
        <v>285149</v>
      </c>
      <c r="R49" s="419">
        <f>(P49-Q49)/Q49</f>
        <v>4.4453952144317535E-2</v>
      </c>
      <c r="S49" s="418">
        <f>SUM(S43:S47)</f>
        <v>406136</v>
      </c>
      <c r="T49" s="418">
        <f>SUM(T43:T47)</f>
        <v>406702</v>
      </c>
      <c r="U49" s="419">
        <f>(S49-T49)/T49</f>
        <v>-1.3916823620242832E-3</v>
      </c>
      <c r="V49" s="418">
        <f>SUM(V43:V47)</f>
        <v>598683</v>
      </c>
      <c r="W49" s="418">
        <f>SUM(W43:W47)</f>
        <v>574062</v>
      </c>
      <c r="X49" s="419">
        <f>(V49-W49)/W49</f>
        <v>4.2889095602913971E-2</v>
      </c>
      <c r="Y49" s="462">
        <f>V49/C49</f>
        <v>2.718592485627878</v>
      </c>
      <c r="Z49" s="463">
        <f>W49/D49</f>
        <v>2.7183668830707597</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89" customWidth="1"/>
    <col min="2" max="2" width="30.5703125" style="489" bestFit="1" customWidth="1"/>
    <col min="3" max="4" width="11.42578125" style="489" bestFit="1" customWidth="1"/>
    <col min="5" max="5" width="13.85546875" style="489" customWidth="1"/>
    <col min="6" max="7" width="11.42578125" style="489" bestFit="1" customWidth="1"/>
    <col min="8" max="8" width="11.28515625" style="489" customWidth="1"/>
    <col min="9" max="10" width="9.5703125" style="489" bestFit="1" customWidth="1"/>
    <col min="11" max="11" width="11.28515625" style="489" customWidth="1"/>
    <col min="12" max="12" width="1.140625" style="489" customWidth="1"/>
    <col min="13" max="14" width="11.42578125" style="489" bestFit="1" customWidth="1"/>
    <col min="15" max="15" width="10.28515625" style="489" bestFit="1" customWidth="1"/>
    <col min="16" max="17" width="11.42578125" style="489" customWidth="1"/>
    <col min="18" max="18" width="11.28515625" style="489" customWidth="1"/>
    <col min="19" max="19" width="12.5703125" style="489" customWidth="1"/>
    <col min="20" max="20" width="12" style="489" customWidth="1"/>
    <col min="21" max="21" width="11.28515625" style="489" customWidth="1"/>
    <col min="22" max="22" width="11.7109375" style="489" customWidth="1"/>
    <col min="23" max="24" width="11.28515625" style="489" customWidth="1"/>
    <col min="25" max="26" width="12.28515625" style="489" customWidth="1"/>
    <col min="27" max="16384" width="9.140625" style="489"/>
  </cols>
  <sheetData>
    <row r="1" spans="1:26" ht="26.25">
      <c r="A1" s="1032" t="s">
        <v>38</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row>
    <row r="2" spans="1:26" s="490" customFormat="1" ht="26.25" customHeight="1">
      <c r="A2" s="1032" t="s">
        <v>69</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4" thickBot="1">
      <c r="A4" s="1033" t="s">
        <v>70</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row>
    <row r="5" spans="1:26" ht="15">
      <c r="A5" s="494"/>
      <c r="B5" s="495"/>
      <c r="C5" s="1034" t="s">
        <v>40</v>
      </c>
      <c r="D5" s="1034"/>
      <c r="E5" s="496" t="s">
        <v>41</v>
      </c>
      <c r="F5" s="1034" t="s">
        <v>42</v>
      </c>
      <c r="G5" s="1034"/>
      <c r="H5" s="496" t="s">
        <v>41</v>
      </c>
      <c r="I5" s="1034" t="s">
        <v>43</v>
      </c>
      <c r="J5" s="1034"/>
      <c r="K5" s="497" t="s">
        <v>41</v>
      </c>
      <c r="L5" s="498"/>
      <c r="M5" s="1035" t="s">
        <v>44</v>
      </c>
      <c r="N5" s="1035"/>
      <c r="O5" s="496" t="s">
        <v>45</v>
      </c>
      <c r="P5" s="1034" t="s">
        <v>46</v>
      </c>
      <c r="Q5" s="1034"/>
      <c r="R5" s="496" t="s">
        <v>41</v>
      </c>
      <c r="S5" s="1034" t="s">
        <v>47</v>
      </c>
      <c r="T5" s="1034"/>
      <c r="U5" s="496" t="s">
        <v>41</v>
      </c>
      <c r="V5" s="1034" t="s">
        <v>48</v>
      </c>
      <c r="W5" s="1034"/>
      <c r="X5" s="496" t="s">
        <v>41</v>
      </c>
      <c r="Y5" s="1036" t="s">
        <v>49</v>
      </c>
      <c r="Z5" s="1037"/>
    </row>
    <row r="6" spans="1:26" ht="30.75" thickBot="1">
      <c r="A6" s="499" t="s">
        <v>50</v>
      </c>
      <c r="B6" s="500" t="s">
        <v>51</v>
      </c>
      <c r="C6" s="501">
        <v>2015</v>
      </c>
      <c r="D6" s="501">
        <v>2014</v>
      </c>
      <c r="E6" s="502" t="s">
        <v>52</v>
      </c>
      <c r="F6" s="501">
        <v>2015</v>
      </c>
      <c r="G6" s="501">
        <v>2014</v>
      </c>
      <c r="H6" s="502" t="s">
        <v>52</v>
      </c>
      <c r="I6" s="501">
        <v>2015</v>
      </c>
      <c r="J6" s="501">
        <v>2014</v>
      </c>
      <c r="K6" s="502" t="s">
        <v>52</v>
      </c>
      <c r="L6" s="503"/>
      <c r="M6" s="504">
        <v>2015</v>
      </c>
      <c r="N6" s="501">
        <v>2014</v>
      </c>
      <c r="O6" s="502" t="s">
        <v>52</v>
      </c>
      <c r="P6" s="501">
        <v>2015</v>
      </c>
      <c r="Q6" s="501">
        <v>2014</v>
      </c>
      <c r="R6" s="502" t="s">
        <v>52</v>
      </c>
      <c r="S6" s="501">
        <v>2015</v>
      </c>
      <c r="T6" s="501">
        <v>2014</v>
      </c>
      <c r="U6" s="502" t="s">
        <v>52</v>
      </c>
      <c r="V6" s="501">
        <v>2015</v>
      </c>
      <c r="W6" s="501">
        <v>2014</v>
      </c>
      <c r="X6" s="502" t="s">
        <v>52</v>
      </c>
      <c r="Y6" s="505">
        <v>2015</v>
      </c>
      <c r="Z6" s="506">
        <v>2014</v>
      </c>
    </row>
    <row r="7" spans="1:26" ht="15">
      <c r="A7" s="1030" t="s">
        <v>53</v>
      </c>
      <c r="B7" s="507" t="s">
        <v>54</v>
      </c>
      <c r="C7" s="508">
        <v>114697</v>
      </c>
      <c r="D7" s="508">
        <v>114460</v>
      </c>
      <c r="E7" s="509">
        <v>2.0705923466713262E-3</v>
      </c>
      <c r="F7" s="508">
        <v>89845</v>
      </c>
      <c r="G7" s="508">
        <v>89150</v>
      </c>
      <c r="H7" s="509">
        <v>7.7958496915311272E-3</v>
      </c>
      <c r="I7" s="508">
        <v>24852</v>
      </c>
      <c r="J7" s="508">
        <v>25310</v>
      </c>
      <c r="K7" s="509">
        <v>-1.8095614381667326E-2</v>
      </c>
      <c r="L7" s="510"/>
      <c r="M7" s="511">
        <v>0.57867541414945733</v>
      </c>
      <c r="N7" s="511">
        <v>0.59709668831139528</v>
      </c>
      <c r="O7" s="512">
        <v>-1.7999999999999998</v>
      </c>
      <c r="P7" s="508">
        <v>133718</v>
      </c>
      <c r="Q7" s="508">
        <v>132322</v>
      </c>
      <c r="R7" s="509">
        <v>1.055002191623464E-2</v>
      </c>
      <c r="S7" s="508">
        <v>231076</v>
      </c>
      <c r="T7" s="508">
        <v>221609</v>
      </c>
      <c r="U7" s="509">
        <v>4.2719384140535811E-2</v>
      </c>
      <c r="V7" s="508">
        <v>254073</v>
      </c>
      <c r="W7" s="508">
        <v>251865</v>
      </c>
      <c r="X7" s="509">
        <v>8.7666011553808581E-3</v>
      </c>
      <c r="Y7" s="513">
        <v>2.2151669180536544</v>
      </c>
      <c r="Z7" s="514">
        <v>2.2004630438581163</v>
      </c>
    </row>
    <row r="8" spans="1:26" ht="15">
      <c r="A8" s="1038"/>
      <c r="B8" s="507" t="s">
        <v>55</v>
      </c>
      <c r="C8" s="508">
        <v>188952</v>
      </c>
      <c r="D8" s="508">
        <v>134936</v>
      </c>
      <c r="E8" s="509">
        <v>0.40030829430248416</v>
      </c>
      <c r="F8" s="508">
        <v>151847</v>
      </c>
      <c r="G8" s="508">
        <v>113313</v>
      </c>
      <c r="H8" s="509">
        <v>0.34006689435457538</v>
      </c>
      <c r="I8" s="508">
        <v>37105</v>
      </c>
      <c r="J8" s="508">
        <v>21623</v>
      </c>
      <c r="K8" s="509">
        <v>0.71599685520048095</v>
      </c>
      <c r="L8" s="510"/>
      <c r="M8" s="511">
        <v>0.77015800785441069</v>
      </c>
      <c r="N8" s="511">
        <v>0.74686344457587805</v>
      </c>
      <c r="O8" s="512">
        <v>2.2999999999999998</v>
      </c>
      <c r="P8" s="508">
        <v>226113</v>
      </c>
      <c r="Q8" s="508">
        <v>160371</v>
      </c>
      <c r="R8" s="509">
        <v>0.40993695867706753</v>
      </c>
      <c r="S8" s="508">
        <v>293593</v>
      </c>
      <c r="T8" s="508">
        <v>214726</v>
      </c>
      <c r="U8" s="509">
        <v>0.36729133872935743</v>
      </c>
      <c r="V8" s="508">
        <v>407720</v>
      </c>
      <c r="W8" s="508">
        <v>277967</v>
      </c>
      <c r="X8" s="509">
        <v>0.46679282073051837</v>
      </c>
      <c r="Y8" s="513">
        <v>2.1577966891062279</v>
      </c>
      <c r="Z8" s="514">
        <v>2.0599914033319497</v>
      </c>
    </row>
    <row r="9" spans="1:26" ht="15.75" thickBot="1">
      <c r="A9" s="1031"/>
      <c r="B9" s="507" t="s">
        <v>56</v>
      </c>
      <c r="C9" s="508">
        <v>920606</v>
      </c>
      <c r="D9" s="508">
        <v>896178</v>
      </c>
      <c r="E9" s="509">
        <v>2.725797776780952E-2</v>
      </c>
      <c r="F9" s="508">
        <v>772450</v>
      </c>
      <c r="G9" s="508">
        <v>745752</v>
      </c>
      <c r="H9" s="509">
        <v>3.5800105128782761E-2</v>
      </c>
      <c r="I9" s="508">
        <v>148156</v>
      </c>
      <c r="J9" s="508">
        <v>150426</v>
      </c>
      <c r="K9" s="509">
        <v>-1.509047638041296E-2</v>
      </c>
      <c r="L9" s="510"/>
      <c r="M9" s="511">
        <v>0.81539968782172623</v>
      </c>
      <c r="N9" s="511">
        <v>0.82136919372018713</v>
      </c>
      <c r="O9" s="512">
        <v>-0.6</v>
      </c>
      <c r="P9" s="508">
        <v>1424045</v>
      </c>
      <c r="Q9" s="508">
        <v>1418866</v>
      </c>
      <c r="R9" s="509">
        <v>3.6500980360372297E-3</v>
      </c>
      <c r="S9" s="508">
        <v>1746438</v>
      </c>
      <c r="T9" s="508">
        <v>1727440</v>
      </c>
      <c r="U9" s="509">
        <v>1.0997777057379707E-2</v>
      </c>
      <c r="V9" s="508">
        <v>2555643</v>
      </c>
      <c r="W9" s="508">
        <v>2472588</v>
      </c>
      <c r="X9" s="509">
        <v>3.3590311042519014E-2</v>
      </c>
      <c r="Y9" s="513">
        <v>2.7760442578040987</v>
      </c>
      <c r="Z9" s="514">
        <v>2.7590367092251764</v>
      </c>
    </row>
    <row r="10" spans="1:26" ht="15.75" thickBot="1">
      <c r="A10" s="515" t="s">
        <v>57</v>
      </c>
      <c r="B10" s="516"/>
      <c r="C10" s="517">
        <v>1224255</v>
      </c>
      <c r="D10" s="517">
        <v>1145574</v>
      </c>
      <c r="E10" s="518">
        <v>6.8682599290835866E-2</v>
      </c>
      <c r="F10" s="517">
        <v>1014142</v>
      </c>
      <c r="G10" s="517">
        <v>948215</v>
      </c>
      <c r="H10" s="518">
        <v>6.952748058193553E-2</v>
      </c>
      <c r="I10" s="517">
        <v>210113</v>
      </c>
      <c r="J10" s="517">
        <v>197359</v>
      </c>
      <c r="K10" s="518">
        <v>6.4623351354637995E-2</v>
      </c>
      <c r="L10" s="510"/>
      <c r="M10" s="519">
        <v>0.785465414002951</v>
      </c>
      <c r="N10" s="519">
        <v>0.79100599646451231</v>
      </c>
      <c r="O10" s="520">
        <v>-0.6</v>
      </c>
      <c r="P10" s="517">
        <v>1783876</v>
      </c>
      <c r="Q10" s="517">
        <v>1711559</v>
      </c>
      <c r="R10" s="518">
        <v>4.225212218801689E-2</v>
      </c>
      <c r="S10" s="517">
        <v>2271107</v>
      </c>
      <c r="T10" s="517">
        <v>2163775</v>
      </c>
      <c r="U10" s="518">
        <v>4.9604048480086885E-2</v>
      </c>
      <c r="V10" s="517">
        <v>3217436</v>
      </c>
      <c r="W10" s="517">
        <v>3002420</v>
      </c>
      <c r="X10" s="518">
        <v>7.1614231186842611E-2</v>
      </c>
      <c r="Y10" s="521">
        <v>2.6280766670342373</v>
      </c>
      <c r="Z10" s="522">
        <v>2.6208869963878372</v>
      </c>
    </row>
    <row r="11" spans="1:26" ht="15">
      <c r="A11" s="1030" t="s">
        <v>58</v>
      </c>
      <c r="B11" s="507" t="s">
        <v>54</v>
      </c>
      <c r="C11" s="508">
        <v>128487</v>
      </c>
      <c r="D11" s="508">
        <v>137846</v>
      </c>
      <c r="E11" s="509">
        <v>-6.7894607025231049E-2</v>
      </c>
      <c r="F11" s="508">
        <v>28963</v>
      </c>
      <c r="G11" s="508">
        <v>28944</v>
      </c>
      <c r="H11" s="509">
        <v>6.5644002211166395E-4</v>
      </c>
      <c r="I11" s="508">
        <v>99524</v>
      </c>
      <c r="J11" s="508">
        <v>108902</v>
      </c>
      <c r="K11" s="509">
        <v>-8.611412095278323E-2</v>
      </c>
      <c r="L11" s="510"/>
      <c r="M11" s="511">
        <v>0.40636016139307707</v>
      </c>
      <c r="N11" s="511">
        <v>0.37285559782203326</v>
      </c>
      <c r="O11" s="512">
        <v>3.4000000000000004</v>
      </c>
      <c r="P11" s="508">
        <v>114813</v>
      </c>
      <c r="Q11" s="508">
        <v>119973</v>
      </c>
      <c r="R11" s="509">
        <v>-4.3009677177364904E-2</v>
      </c>
      <c r="S11" s="508">
        <v>282540</v>
      </c>
      <c r="T11" s="508">
        <v>321768</v>
      </c>
      <c r="U11" s="509">
        <v>-0.12191392556127396</v>
      </c>
      <c r="V11" s="508">
        <v>259978</v>
      </c>
      <c r="W11" s="508">
        <v>274715</v>
      </c>
      <c r="X11" s="509">
        <v>-5.3644686311268043E-2</v>
      </c>
      <c r="Y11" s="513">
        <v>2.0233797971779248</v>
      </c>
      <c r="Z11" s="514">
        <v>1.9929123804825675</v>
      </c>
    </row>
    <row r="12" spans="1:26" ht="15.75" thickBot="1">
      <c r="A12" s="1031"/>
      <c r="B12" s="507" t="s">
        <v>55</v>
      </c>
      <c r="C12" s="508">
        <v>136305</v>
      </c>
      <c r="D12" s="508">
        <v>139570</v>
      </c>
      <c r="E12" s="509">
        <v>-2.3393279358028228E-2</v>
      </c>
      <c r="F12" s="508">
        <v>43837</v>
      </c>
      <c r="G12" s="508">
        <v>45719</v>
      </c>
      <c r="H12" s="509">
        <v>-4.116450491043111E-2</v>
      </c>
      <c r="I12" s="508">
        <v>92468</v>
      </c>
      <c r="J12" s="508">
        <v>93851</v>
      </c>
      <c r="K12" s="509">
        <v>-1.4736124282106744E-2</v>
      </c>
      <c r="L12" s="510"/>
      <c r="M12" s="511">
        <v>0.61772362719099672</v>
      </c>
      <c r="N12" s="511">
        <v>0.5820846905537459</v>
      </c>
      <c r="O12" s="512">
        <v>3.5999999999999996</v>
      </c>
      <c r="P12" s="508">
        <v>152810</v>
      </c>
      <c r="Q12" s="508">
        <v>148321</v>
      </c>
      <c r="R12" s="509">
        <v>3.026543780044633E-2</v>
      </c>
      <c r="S12" s="508">
        <v>247376</v>
      </c>
      <c r="T12" s="508">
        <v>254810</v>
      </c>
      <c r="U12" s="509">
        <v>-2.9174679172716926E-2</v>
      </c>
      <c r="V12" s="508">
        <v>329873</v>
      </c>
      <c r="W12" s="508">
        <v>332986</v>
      </c>
      <c r="X12" s="509">
        <v>-9.3487413885268451E-3</v>
      </c>
      <c r="Y12" s="513">
        <v>2.4201093136715452</v>
      </c>
      <c r="Z12" s="514">
        <v>2.3857992405244679</v>
      </c>
    </row>
    <row r="13" spans="1:26" ht="15.75" thickBot="1">
      <c r="A13" s="515" t="s">
        <v>57</v>
      </c>
      <c r="B13" s="516"/>
      <c r="C13" s="517">
        <v>264792</v>
      </c>
      <c r="D13" s="517">
        <v>277416</v>
      </c>
      <c r="E13" s="518">
        <v>-4.5505666580153994E-2</v>
      </c>
      <c r="F13" s="517">
        <v>72800</v>
      </c>
      <c r="G13" s="517">
        <v>74663</v>
      </c>
      <c r="H13" s="518">
        <v>-2.4952118184375125E-2</v>
      </c>
      <c r="I13" s="517">
        <v>191992</v>
      </c>
      <c r="J13" s="517">
        <v>202753</v>
      </c>
      <c r="K13" s="518">
        <v>-5.3074430464654036E-2</v>
      </c>
      <c r="L13" s="510"/>
      <c r="M13" s="519">
        <v>0.50502909895153192</v>
      </c>
      <c r="N13" s="519">
        <v>0.46532125748814557</v>
      </c>
      <c r="O13" s="520">
        <v>4</v>
      </c>
      <c r="P13" s="517">
        <v>267623</v>
      </c>
      <c r="Q13" s="517">
        <v>268294</v>
      </c>
      <c r="R13" s="518">
        <v>-2.5009877224239081E-3</v>
      </c>
      <c r="S13" s="517">
        <v>529916</v>
      </c>
      <c r="T13" s="517">
        <v>576578</v>
      </c>
      <c r="U13" s="518">
        <v>-8.0929206456021557E-2</v>
      </c>
      <c r="V13" s="517">
        <v>589851</v>
      </c>
      <c r="W13" s="517">
        <v>607701</v>
      </c>
      <c r="X13" s="518">
        <v>-2.9372997576110619E-2</v>
      </c>
      <c r="Y13" s="521">
        <v>2.2276012870479471</v>
      </c>
      <c r="Z13" s="522">
        <v>2.1905766069729213</v>
      </c>
    </row>
    <row r="14" spans="1:26" ht="15">
      <c r="A14" s="1030" t="s">
        <v>59</v>
      </c>
      <c r="B14" s="507" t="s">
        <v>54</v>
      </c>
      <c r="C14" s="508">
        <v>19638</v>
      </c>
      <c r="D14" s="508">
        <v>15761</v>
      </c>
      <c r="E14" s="509">
        <v>0.24598692976333988</v>
      </c>
      <c r="F14" s="508">
        <v>4114</v>
      </c>
      <c r="G14" s="508">
        <v>4272</v>
      </c>
      <c r="H14" s="509">
        <v>-3.698501872659176E-2</v>
      </c>
      <c r="I14" s="508">
        <v>15524</v>
      </c>
      <c r="J14" s="508">
        <v>11489</v>
      </c>
      <c r="K14" s="509">
        <v>0.35120550091391767</v>
      </c>
      <c r="L14" s="510"/>
      <c r="M14" s="511">
        <v>0.35714743110845482</v>
      </c>
      <c r="N14" s="511">
        <v>0.35506941522928059</v>
      </c>
      <c r="O14" s="512">
        <v>0.2</v>
      </c>
      <c r="P14" s="508">
        <v>16732</v>
      </c>
      <c r="Q14" s="508">
        <v>15192</v>
      </c>
      <c r="R14" s="509">
        <v>0.10136914165350185</v>
      </c>
      <c r="S14" s="508">
        <v>46849</v>
      </c>
      <c r="T14" s="508">
        <v>42786</v>
      </c>
      <c r="U14" s="509">
        <v>9.4960968541111579E-2</v>
      </c>
      <c r="V14" s="508">
        <v>39904</v>
      </c>
      <c r="W14" s="508">
        <v>33581</v>
      </c>
      <c r="X14" s="509">
        <v>0.18829099788570919</v>
      </c>
      <c r="Y14" s="513">
        <v>2.0319788165800996</v>
      </c>
      <c r="Z14" s="514">
        <v>2.1306389188503267</v>
      </c>
    </row>
    <row r="15" spans="1:26" ht="15">
      <c r="A15" s="1038"/>
      <c r="B15" s="507" t="s">
        <v>55</v>
      </c>
      <c r="C15" s="508">
        <v>89431</v>
      </c>
      <c r="D15" s="508">
        <v>84793</v>
      </c>
      <c r="E15" s="509">
        <v>5.4697911384194449E-2</v>
      </c>
      <c r="F15" s="508">
        <v>57179</v>
      </c>
      <c r="G15" s="508">
        <v>55565</v>
      </c>
      <c r="H15" s="509">
        <v>2.904706199946009E-2</v>
      </c>
      <c r="I15" s="508">
        <v>32252</v>
      </c>
      <c r="J15" s="508">
        <v>29228</v>
      </c>
      <c r="K15" s="509">
        <v>0.10346243328315315</v>
      </c>
      <c r="L15" s="510"/>
      <c r="M15" s="511">
        <v>0.66053065075887218</v>
      </c>
      <c r="N15" s="511">
        <v>0.65435760275228372</v>
      </c>
      <c r="O15" s="512">
        <v>0.6</v>
      </c>
      <c r="P15" s="508">
        <v>123903</v>
      </c>
      <c r="Q15" s="508">
        <v>121348</v>
      </c>
      <c r="R15" s="509">
        <v>2.1055147180011207E-2</v>
      </c>
      <c r="S15" s="508">
        <v>187581</v>
      </c>
      <c r="T15" s="508">
        <v>185446</v>
      </c>
      <c r="U15" s="509">
        <v>1.1512785393052425E-2</v>
      </c>
      <c r="V15" s="508">
        <v>241089</v>
      </c>
      <c r="W15" s="508">
        <v>229339</v>
      </c>
      <c r="X15" s="509">
        <v>5.1234199154962738E-2</v>
      </c>
      <c r="Y15" s="513">
        <v>2.6958101776788808</v>
      </c>
      <c r="Z15" s="514">
        <v>2.7046926043423394</v>
      </c>
    </row>
    <row r="16" spans="1:26" ht="15.75" thickBot="1">
      <c r="A16" s="1031"/>
      <c r="B16" s="507" t="s">
        <v>56</v>
      </c>
      <c r="C16" s="508">
        <v>287766</v>
      </c>
      <c r="D16" s="508">
        <v>295915</v>
      </c>
      <c r="E16" s="509">
        <v>-2.7538313367014178E-2</v>
      </c>
      <c r="F16" s="508">
        <v>183601</v>
      </c>
      <c r="G16" s="508">
        <v>183554</v>
      </c>
      <c r="H16" s="509">
        <v>2.5605543872647831E-4</v>
      </c>
      <c r="I16" s="508">
        <v>104165</v>
      </c>
      <c r="J16" s="508">
        <v>112361</v>
      </c>
      <c r="K16" s="509">
        <v>-7.2943459029378516E-2</v>
      </c>
      <c r="L16" s="510"/>
      <c r="M16" s="511">
        <v>0.70801275520038776</v>
      </c>
      <c r="N16" s="511">
        <v>0.72112842601650839</v>
      </c>
      <c r="O16" s="512">
        <v>-1.3</v>
      </c>
      <c r="P16" s="508">
        <v>385668</v>
      </c>
      <c r="Q16" s="508">
        <v>406159</v>
      </c>
      <c r="R16" s="509">
        <v>-5.0450685568952061E-2</v>
      </c>
      <c r="S16" s="508">
        <v>544719</v>
      </c>
      <c r="T16" s="508">
        <v>563227</v>
      </c>
      <c r="U16" s="509">
        <v>-3.2860640558780033E-2</v>
      </c>
      <c r="V16" s="508">
        <v>905341</v>
      </c>
      <c r="W16" s="508">
        <v>945950</v>
      </c>
      <c r="X16" s="509">
        <v>-4.2929330302870133E-2</v>
      </c>
      <c r="Y16" s="513">
        <v>3.1461013462327028</v>
      </c>
      <c r="Z16" s="514">
        <v>3.1966949968741023</v>
      </c>
    </row>
    <row r="17" spans="1:26" ht="15.75" thickBot="1">
      <c r="A17" s="515" t="s">
        <v>57</v>
      </c>
      <c r="B17" s="516"/>
      <c r="C17" s="517">
        <v>396835</v>
      </c>
      <c r="D17" s="517">
        <v>396469</v>
      </c>
      <c r="E17" s="518">
        <v>9.2314909866849618E-4</v>
      </c>
      <c r="F17" s="517">
        <v>244894</v>
      </c>
      <c r="G17" s="517">
        <v>243391</v>
      </c>
      <c r="H17" s="518">
        <v>6.1752488793751616E-3</v>
      </c>
      <c r="I17" s="517">
        <v>151941</v>
      </c>
      <c r="J17" s="517">
        <v>153078</v>
      </c>
      <c r="K17" s="518">
        <v>-7.4275859365813511E-3</v>
      </c>
      <c r="L17" s="510"/>
      <c r="M17" s="519">
        <v>0.67548440670526433</v>
      </c>
      <c r="N17" s="519">
        <v>0.68569439478229444</v>
      </c>
      <c r="O17" s="520">
        <v>-1</v>
      </c>
      <c r="P17" s="517">
        <v>526303</v>
      </c>
      <c r="Q17" s="517">
        <v>542699</v>
      </c>
      <c r="R17" s="518">
        <v>-3.0211959115458108E-2</v>
      </c>
      <c r="S17" s="517">
        <v>779149</v>
      </c>
      <c r="T17" s="517">
        <v>791459</v>
      </c>
      <c r="U17" s="518">
        <v>-1.555355362690929E-2</v>
      </c>
      <c r="V17" s="517">
        <v>1186334</v>
      </c>
      <c r="W17" s="517">
        <v>1208870</v>
      </c>
      <c r="X17" s="518">
        <v>-1.8642203049128524E-2</v>
      </c>
      <c r="Y17" s="521">
        <v>2.9894893343581086</v>
      </c>
      <c r="Z17" s="522">
        <v>3.0490908494737292</v>
      </c>
    </row>
    <row r="18" spans="1:26" ht="15">
      <c r="A18" s="1030" t="s">
        <v>60</v>
      </c>
      <c r="B18" s="507" t="s">
        <v>54</v>
      </c>
      <c r="C18" s="508">
        <v>32963</v>
      </c>
      <c r="D18" s="508">
        <v>33126</v>
      </c>
      <c r="E18" s="509">
        <v>-4.9206061703797625E-3</v>
      </c>
      <c r="F18" s="508">
        <v>8581</v>
      </c>
      <c r="G18" s="508">
        <v>8818</v>
      </c>
      <c r="H18" s="509">
        <v>-2.6876842821501476E-2</v>
      </c>
      <c r="I18" s="508">
        <v>24382</v>
      </c>
      <c r="J18" s="508">
        <v>24308</v>
      </c>
      <c r="K18" s="509">
        <v>3.0442652624650319E-3</v>
      </c>
      <c r="L18" s="510"/>
      <c r="M18" s="511">
        <v>0.36210091924483545</v>
      </c>
      <c r="N18" s="511">
        <v>0.34196776723480876</v>
      </c>
      <c r="O18" s="512">
        <v>2</v>
      </c>
      <c r="P18" s="508">
        <v>29307</v>
      </c>
      <c r="Q18" s="508">
        <v>30958</v>
      </c>
      <c r="R18" s="509">
        <v>-5.3330318496026874E-2</v>
      </c>
      <c r="S18" s="508">
        <v>80936</v>
      </c>
      <c r="T18" s="508">
        <v>90529</v>
      </c>
      <c r="U18" s="509">
        <v>-0.1059660440300898</v>
      </c>
      <c r="V18" s="508">
        <v>59729</v>
      </c>
      <c r="W18" s="508">
        <v>59661</v>
      </c>
      <c r="X18" s="509">
        <v>1.1397730510718895E-3</v>
      </c>
      <c r="Y18" s="513">
        <v>1.8120013348299608</v>
      </c>
      <c r="Z18" s="514">
        <v>1.8010324216627422</v>
      </c>
    </row>
    <row r="19" spans="1:26" ht="15.75" thickBot="1">
      <c r="A19" s="1031"/>
      <c r="B19" s="507" t="s">
        <v>61</v>
      </c>
      <c r="C19" s="508">
        <v>87201</v>
      </c>
      <c r="D19" s="508">
        <v>87943</v>
      </c>
      <c r="E19" s="509">
        <v>-8.4372832402806359E-3</v>
      </c>
      <c r="F19" s="508">
        <v>39151</v>
      </c>
      <c r="G19" s="508">
        <v>39037</v>
      </c>
      <c r="H19" s="509">
        <v>2.9203063760022542E-3</v>
      </c>
      <c r="I19" s="508">
        <v>48050</v>
      </c>
      <c r="J19" s="508">
        <v>48906</v>
      </c>
      <c r="K19" s="509">
        <v>-1.7502964871385925E-2</v>
      </c>
      <c r="L19" s="510"/>
      <c r="M19" s="511">
        <v>0.56071173676568309</v>
      </c>
      <c r="N19" s="511">
        <v>0.54305734048986998</v>
      </c>
      <c r="O19" s="512">
        <v>1.7999999999999998</v>
      </c>
      <c r="P19" s="508">
        <v>113917</v>
      </c>
      <c r="Q19" s="508">
        <v>114937</v>
      </c>
      <c r="R19" s="509">
        <v>-8.8744268599319619E-3</v>
      </c>
      <c r="S19" s="508">
        <v>203165</v>
      </c>
      <c r="T19" s="508">
        <v>211648</v>
      </c>
      <c r="U19" s="509">
        <v>-4.0080700030238885E-2</v>
      </c>
      <c r="V19" s="508">
        <v>211147</v>
      </c>
      <c r="W19" s="508">
        <v>212010</v>
      </c>
      <c r="X19" s="509">
        <v>-4.0705627093061648E-3</v>
      </c>
      <c r="Y19" s="513">
        <v>2.4213827823075422</v>
      </c>
      <c r="Z19" s="514">
        <v>2.4107660643826114</v>
      </c>
    </row>
    <row r="20" spans="1:26" ht="15.75" thickBot="1">
      <c r="A20" s="515" t="s">
        <v>57</v>
      </c>
      <c r="B20" s="516"/>
      <c r="C20" s="517">
        <v>120164</v>
      </c>
      <c r="D20" s="517">
        <v>121069</v>
      </c>
      <c r="E20" s="518">
        <v>-7.4750761962186852E-3</v>
      </c>
      <c r="F20" s="517">
        <v>47732</v>
      </c>
      <c r="G20" s="517">
        <v>47855</v>
      </c>
      <c r="H20" s="518">
        <v>-2.5702643401943372E-3</v>
      </c>
      <c r="I20" s="517">
        <v>72432</v>
      </c>
      <c r="J20" s="517">
        <v>73214</v>
      </c>
      <c r="K20" s="518">
        <v>-1.0681017291774798E-2</v>
      </c>
      <c r="L20" s="510"/>
      <c r="M20" s="519">
        <v>0.50413057328203703</v>
      </c>
      <c r="N20" s="519">
        <v>0.48281305327672192</v>
      </c>
      <c r="O20" s="520">
        <v>2.1</v>
      </c>
      <c r="P20" s="517">
        <v>143224</v>
      </c>
      <c r="Q20" s="517">
        <v>145895</v>
      </c>
      <c r="R20" s="518">
        <v>-1.8307687035196547E-2</v>
      </c>
      <c r="S20" s="517">
        <v>284101</v>
      </c>
      <c r="T20" s="517">
        <v>302177</v>
      </c>
      <c r="U20" s="518">
        <v>-5.9819245012029371E-2</v>
      </c>
      <c r="V20" s="517">
        <v>270876</v>
      </c>
      <c r="W20" s="517">
        <v>271671</v>
      </c>
      <c r="X20" s="518">
        <v>-2.9263336903828526E-3</v>
      </c>
      <c r="Y20" s="521">
        <v>2.2542192337139242</v>
      </c>
      <c r="Z20" s="522">
        <v>2.2439352765778193</v>
      </c>
    </row>
    <row r="21" spans="1:26" ht="15">
      <c r="A21" s="1030" t="s">
        <v>62</v>
      </c>
      <c r="B21" s="507" t="s">
        <v>54</v>
      </c>
      <c r="C21" s="508">
        <v>22675</v>
      </c>
      <c r="D21" s="508">
        <v>25576</v>
      </c>
      <c r="E21" s="509">
        <v>-0.11342664998436033</v>
      </c>
      <c r="F21" s="508">
        <v>11589</v>
      </c>
      <c r="G21" s="508">
        <v>11492</v>
      </c>
      <c r="H21" s="509">
        <v>8.4406543682561778E-3</v>
      </c>
      <c r="I21" s="508">
        <v>11086</v>
      </c>
      <c r="J21" s="508">
        <v>14084</v>
      </c>
      <c r="K21" s="509">
        <v>-0.2128656631638739</v>
      </c>
      <c r="L21" s="510"/>
      <c r="M21" s="511">
        <v>0.53375131841087542</v>
      </c>
      <c r="N21" s="511">
        <v>0.54481369587109774</v>
      </c>
      <c r="O21" s="512">
        <v>-1.0999999999999999</v>
      </c>
      <c r="P21" s="508">
        <v>27327</v>
      </c>
      <c r="Q21" s="508">
        <v>29755</v>
      </c>
      <c r="R21" s="509">
        <v>-8.1599731137623935E-2</v>
      </c>
      <c r="S21" s="508">
        <v>51198</v>
      </c>
      <c r="T21" s="508">
        <v>54615</v>
      </c>
      <c r="U21" s="509">
        <v>-6.2565229332600933E-2</v>
      </c>
      <c r="V21" s="508">
        <v>49696</v>
      </c>
      <c r="W21" s="508">
        <v>52145</v>
      </c>
      <c r="X21" s="509">
        <v>-4.6965193211237898E-2</v>
      </c>
      <c r="Y21" s="513">
        <v>2.191664829106946</v>
      </c>
      <c r="Z21" s="514">
        <v>2.0388254613700343</v>
      </c>
    </row>
    <row r="22" spans="1:26" ht="15.75" thickBot="1">
      <c r="A22" s="1031"/>
      <c r="B22" s="507" t="s">
        <v>55</v>
      </c>
      <c r="C22" s="508">
        <v>72809</v>
      </c>
      <c r="D22" s="508">
        <v>52521</v>
      </c>
      <c r="E22" s="509">
        <v>0.38628358180537309</v>
      </c>
      <c r="F22" s="508">
        <v>45132</v>
      </c>
      <c r="G22" s="508">
        <v>34241</v>
      </c>
      <c r="H22" s="509">
        <v>0.31806898163020941</v>
      </c>
      <c r="I22" s="508">
        <v>27677</v>
      </c>
      <c r="J22" s="508">
        <v>18280</v>
      </c>
      <c r="K22" s="509">
        <v>0.51405908096280084</v>
      </c>
      <c r="L22" s="510"/>
      <c r="M22" s="511">
        <v>0.67798156596220094</v>
      </c>
      <c r="N22" s="511">
        <v>0.71053773128451536</v>
      </c>
      <c r="O22" s="512">
        <v>-3.3000000000000003</v>
      </c>
      <c r="P22" s="508">
        <v>109233</v>
      </c>
      <c r="Q22" s="508">
        <v>85175</v>
      </c>
      <c r="R22" s="509">
        <v>0.2824537716466099</v>
      </c>
      <c r="S22" s="508">
        <v>161115</v>
      </c>
      <c r="T22" s="508">
        <v>119874</v>
      </c>
      <c r="U22" s="509">
        <v>0.34403623804995243</v>
      </c>
      <c r="V22" s="508">
        <v>241435</v>
      </c>
      <c r="W22" s="508">
        <v>193151</v>
      </c>
      <c r="X22" s="509">
        <v>0.2499805851380526</v>
      </c>
      <c r="Y22" s="513">
        <v>3.3160048895054182</v>
      </c>
      <c r="Z22" s="514">
        <v>3.6775956284153004</v>
      </c>
    </row>
    <row r="23" spans="1:26" ht="15.75" thickBot="1">
      <c r="A23" s="523" t="s">
        <v>57</v>
      </c>
      <c r="B23" s="524"/>
      <c r="C23" s="525">
        <v>95484</v>
      </c>
      <c r="D23" s="525">
        <v>78097</v>
      </c>
      <c r="E23" s="526">
        <v>0.22263339180762384</v>
      </c>
      <c r="F23" s="525">
        <v>56721</v>
      </c>
      <c r="G23" s="525">
        <v>45733</v>
      </c>
      <c r="H23" s="526">
        <v>0.24026414186692324</v>
      </c>
      <c r="I23" s="525">
        <v>38763</v>
      </c>
      <c r="J23" s="525">
        <v>32364</v>
      </c>
      <c r="K23" s="526">
        <v>0.19771968854282537</v>
      </c>
      <c r="L23" s="527"/>
      <c r="M23" s="528">
        <v>0.64320131127156599</v>
      </c>
      <c r="N23" s="528">
        <v>0.6586661623368808</v>
      </c>
      <c r="O23" s="529">
        <v>-1.5</v>
      </c>
      <c r="P23" s="525">
        <v>136560</v>
      </c>
      <c r="Q23" s="525">
        <v>114930</v>
      </c>
      <c r="R23" s="526">
        <v>0.18820151396502219</v>
      </c>
      <c r="S23" s="525">
        <v>212313</v>
      </c>
      <c r="T23" s="525">
        <v>174489</v>
      </c>
      <c r="U23" s="526">
        <v>0.21677011158296511</v>
      </c>
      <c r="V23" s="525">
        <v>291131</v>
      </c>
      <c r="W23" s="525">
        <v>245296</v>
      </c>
      <c r="X23" s="526">
        <v>0.18685588024264563</v>
      </c>
      <c r="Y23" s="530">
        <v>3.0490029743203051</v>
      </c>
      <c r="Z23" s="531">
        <v>3.1409145037581467</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5" thickBot="1">
      <c r="A25" s="1039" t="s">
        <v>63</v>
      </c>
      <c r="B25" s="1040"/>
      <c r="C25" s="540">
        <v>2101530</v>
      </c>
      <c r="D25" s="540">
        <v>2018625</v>
      </c>
      <c r="E25" s="541">
        <v>4.1070035296303174E-2</v>
      </c>
      <c r="F25" s="540">
        <v>1436289</v>
      </c>
      <c r="G25" s="540">
        <v>1359857</v>
      </c>
      <c r="H25" s="541">
        <v>5.6205909886113029E-2</v>
      </c>
      <c r="I25" s="540">
        <v>665241</v>
      </c>
      <c r="J25" s="540">
        <v>658768</v>
      </c>
      <c r="K25" s="541">
        <v>9.8259174701867732E-3</v>
      </c>
      <c r="L25" s="542"/>
      <c r="M25" s="543">
        <v>0.70097527686156991</v>
      </c>
      <c r="N25" s="543">
        <v>0.69437252742811606</v>
      </c>
      <c r="O25" s="544">
        <v>0.70000000000000007</v>
      </c>
      <c r="P25" s="540">
        <v>2857586</v>
      </c>
      <c r="Q25" s="540">
        <v>2783377</v>
      </c>
      <c r="R25" s="541">
        <v>2.6661497885482277E-2</v>
      </c>
      <c r="S25" s="540">
        <v>4076586</v>
      </c>
      <c r="T25" s="540">
        <v>4008478</v>
      </c>
      <c r="U25" s="541">
        <v>1.6990987601778033E-2</v>
      </c>
      <c r="V25" s="540">
        <v>5555628</v>
      </c>
      <c r="W25" s="540">
        <v>5335958</v>
      </c>
      <c r="X25" s="541">
        <v>4.1167865264306804E-2</v>
      </c>
      <c r="Y25" s="545">
        <v>2.6436110833535569</v>
      </c>
      <c r="Z25" s="546">
        <v>2.6433626849959748</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5" thickBot="1">
      <c r="A27" s="1041" t="s">
        <v>64</v>
      </c>
      <c r="B27" s="1042"/>
      <c r="C27" s="551">
        <v>95182</v>
      </c>
      <c r="D27" s="551">
        <v>102073</v>
      </c>
      <c r="E27" s="552">
        <v>-6.7510507186033519E-2</v>
      </c>
      <c r="F27" s="551">
        <v>21944</v>
      </c>
      <c r="G27" s="551">
        <v>22643</v>
      </c>
      <c r="H27" s="552">
        <v>-3.0870467694210132E-2</v>
      </c>
      <c r="I27" s="551">
        <v>73238</v>
      </c>
      <c r="J27" s="551">
        <v>79430</v>
      </c>
      <c r="K27" s="552">
        <v>-7.7955432456250792E-2</v>
      </c>
      <c r="L27" s="553"/>
      <c r="M27" s="554">
        <v>0.42792066868647799</v>
      </c>
      <c r="N27" s="554">
        <v>0.39300101168030904</v>
      </c>
      <c r="O27" s="555">
        <v>3.5000000000000004</v>
      </c>
      <c r="P27" s="551">
        <v>79660</v>
      </c>
      <c r="Q27" s="551">
        <v>85462</v>
      </c>
      <c r="R27" s="552">
        <v>-6.7889822377196887E-2</v>
      </c>
      <c r="S27" s="551">
        <v>186156</v>
      </c>
      <c r="T27" s="551">
        <v>217460</v>
      </c>
      <c r="U27" s="552">
        <v>-0.14395291088016188</v>
      </c>
      <c r="V27" s="551">
        <v>194970</v>
      </c>
      <c r="W27" s="551">
        <v>207118</v>
      </c>
      <c r="X27" s="552">
        <v>-5.8652555548045077E-2</v>
      </c>
      <c r="Y27" s="556">
        <v>2.0483915025950283</v>
      </c>
      <c r="Z27" s="557">
        <v>2.0291164166821782</v>
      </c>
    </row>
    <row r="28" spans="1:26">
      <c r="O28" s="558"/>
    </row>
    <row r="30" spans="1:26" ht="24" thickBot="1">
      <c r="A30" s="1043" t="s">
        <v>65</v>
      </c>
      <c r="B30" s="1043"/>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row>
    <row r="31" spans="1:26" ht="15">
      <c r="A31" s="494"/>
      <c r="B31" s="495"/>
      <c r="C31" s="1034" t="s">
        <v>40</v>
      </c>
      <c r="D31" s="1034"/>
      <c r="E31" s="496" t="s">
        <v>41</v>
      </c>
      <c r="F31" s="1034" t="s">
        <v>42</v>
      </c>
      <c r="G31" s="1034"/>
      <c r="H31" s="496" t="s">
        <v>41</v>
      </c>
      <c r="I31" s="1034" t="s">
        <v>43</v>
      </c>
      <c r="J31" s="1034"/>
      <c r="K31" s="497" t="s">
        <v>41</v>
      </c>
      <c r="L31" s="498"/>
      <c r="M31" s="1035" t="s">
        <v>44</v>
      </c>
      <c r="N31" s="1035"/>
      <c r="O31" s="496" t="s">
        <v>45</v>
      </c>
      <c r="P31" s="1034" t="s">
        <v>46</v>
      </c>
      <c r="Q31" s="1034"/>
      <c r="R31" s="496" t="s">
        <v>41</v>
      </c>
      <c r="S31" s="1034" t="s">
        <v>47</v>
      </c>
      <c r="T31" s="1034"/>
      <c r="U31" s="496" t="s">
        <v>41</v>
      </c>
      <c r="V31" s="1034" t="s">
        <v>48</v>
      </c>
      <c r="W31" s="1034"/>
      <c r="X31" s="496" t="s">
        <v>41</v>
      </c>
      <c r="Y31" s="1036" t="s">
        <v>49</v>
      </c>
      <c r="Z31" s="1037"/>
    </row>
    <row r="32" spans="1:26" ht="28.5" customHeight="1" thickBot="1">
      <c r="A32" s="1044" t="s">
        <v>51</v>
      </c>
      <c r="B32" s="1045"/>
      <c r="C32" s="501">
        <v>2015</v>
      </c>
      <c r="D32" s="501">
        <v>2014</v>
      </c>
      <c r="E32" s="502" t="s">
        <v>52</v>
      </c>
      <c r="F32" s="501">
        <v>2015</v>
      </c>
      <c r="G32" s="501">
        <v>2014</v>
      </c>
      <c r="H32" s="502" t="s">
        <v>52</v>
      </c>
      <c r="I32" s="501">
        <v>2015</v>
      </c>
      <c r="J32" s="501">
        <v>2014</v>
      </c>
      <c r="K32" s="502" t="s">
        <v>52</v>
      </c>
      <c r="L32" s="503"/>
      <c r="M32" s="501">
        <v>2015</v>
      </c>
      <c r="N32" s="501">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5">
      <c r="A33" s="1046" t="s">
        <v>54</v>
      </c>
      <c r="B33" s="1047"/>
      <c r="C33" s="559">
        <f>C7+C11+C14+C18+C21</f>
        <v>318460</v>
      </c>
      <c r="D33" s="559">
        <f>D7+D11+D14+D18+D21</f>
        <v>326769</v>
      </c>
      <c r="E33" s="509">
        <f>(C33-D33)/D33</f>
        <v>-2.5427748654248107E-2</v>
      </c>
      <c r="F33" s="559">
        <f>F7+F11+F14+F18+F21</f>
        <v>143092</v>
      </c>
      <c r="G33" s="559">
        <f>G7+G11+G14+G18+G21</f>
        <v>142676</v>
      </c>
      <c r="H33" s="509">
        <f>(F33-G33)/G33</f>
        <v>2.9156971039277805E-3</v>
      </c>
      <c r="I33" s="559">
        <f>I7+I11+I14+I18+I21</f>
        <v>175368</v>
      </c>
      <c r="J33" s="559">
        <f>J7+J11+J14+J18+J21</f>
        <v>184093</v>
      </c>
      <c r="K33" s="509">
        <f>(I33-J33)/J33</f>
        <v>-4.7394523420227819E-2</v>
      </c>
      <c r="L33" s="560"/>
      <c r="M33" s="561">
        <f t="shared" ref="M33:N35" si="0">P33/S33</f>
        <v>0.46476676980474996</v>
      </c>
      <c r="N33" s="561">
        <f t="shared" si="0"/>
        <v>0.44878553056377146</v>
      </c>
      <c r="O33" s="512">
        <f>ROUND(+M33-N33,3)*100</f>
        <v>1.6</v>
      </c>
      <c r="P33" s="559">
        <f>P7+P11+P14+P18+P21</f>
        <v>321897</v>
      </c>
      <c r="Q33" s="559">
        <f>Q7+Q11+Q14+Q18+Q21</f>
        <v>328200</v>
      </c>
      <c r="R33" s="509">
        <f>(P33-Q33)/Q33</f>
        <v>-1.9204753199268738E-2</v>
      </c>
      <c r="S33" s="559">
        <f>S7+S11+S14+S18+S21</f>
        <v>692599</v>
      </c>
      <c r="T33" s="559">
        <f>T7+T11+T14+T18+T21</f>
        <v>731307</v>
      </c>
      <c r="U33" s="509">
        <f>(S33-T33)/T33</f>
        <v>-5.2929891276850896E-2</v>
      </c>
      <c r="V33" s="559">
        <f>V7+V11+V14+V18+V21</f>
        <v>663380</v>
      </c>
      <c r="W33" s="559">
        <f>W7+W11+W14+W18+W21</f>
        <v>671967</v>
      </c>
      <c r="X33" s="509">
        <f>(V33-W33)/W33</f>
        <v>-1.2778901344857709E-2</v>
      </c>
      <c r="Y33" s="562">
        <f t="shared" ref="Y33:Z35" si="1">V33/C33</f>
        <v>2.0830873579099416</v>
      </c>
      <c r="Z33" s="563">
        <f t="shared" si="1"/>
        <v>2.0563976386988974</v>
      </c>
    </row>
    <row r="34" spans="1:26" ht="15">
      <c r="A34" s="1048" t="s">
        <v>55</v>
      </c>
      <c r="B34" s="1049"/>
      <c r="C34" s="564">
        <f>C8+C12+C19+C15+C22</f>
        <v>574698</v>
      </c>
      <c r="D34" s="564">
        <f>D8+D12+D19+D15+D22</f>
        <v>499763</v>
      </c>
      <c r="E34" s="565">
        <f>(C34-D34)/D34</f>
        <v>0.14994107206816032</v>
      </c>
      <c r="F34" s="564">
        <f>F8+F12+F19+F15+F22</f>
        <v>337146</v>
      </c>
      <c r="G34" s="564">
        <f>G8+G12+G19+G15+G22</f>
        <v>287875</v>
      </c>
      <c r="H34" s="565">
        <f>(F34-G34)/G34</f>
        <v>0.17115414676508903</v>
      </c>
      <c r="I34" s="564">
        <f>I8+I12+I19+I15+I22</f>
        <v>237552</v>
      </c>
      <c r="J34" s="564">
        <f>J8+J12+J19+J15+J22</f>
        <v>211888</v>
      </c>
      <c r="K34" s="565">
        <f>(I34-J34)/J34</f>
        <v>0.12112059201087366</v>
      </c>
      <c r="L34" s="560"/>
      <c r="M34" s="566">
        <f t="shared" si="0"/>
        <v>0.664308263865377</v>
      </c>
      <c r="N34" s="567">
        <f t="shared" si="0"/>
        <v>0.63877287877190558</v>
      </c>
      <c r="O34" s="568">
        <f>ROUND(+M34-N34,3)*100</f>
        <v>2.6</v>
      </c>
      <c r="P34" s="564">
        <f>P8+P12+P19+P15+P22</f>
        <v>725976</v>
      </c>
      <c r="Q34" s="564">
        <f>Q8+Q12+Q19+Q15+Q22</f>
        <v>630152</v>
      </c>
      <c r="R34" s="565">
        <f>(P34-Q34)/Q34</f>
        <v>0.1520648986276327</v>
      </c>
      <c r="S34" s="564">
        <f>S8+S12+S19+S15+S22</f>
        <v>1092830</v>
      </c>
      <c r="T34" s="564">
        <f>T8+T12+T19+T15+T22</f>
        <v>986504</v>
      </c>
      <c r="U34" s="565">
        <f>(S34-T34)/T34</f>
        <v>0.10778060707305799</v>
      </c>
      <c r="V34" s="564">
        <f>V8+V12+V19+V15+V22</f>
        <v>1431264</v>
      </c>
      <c r="W34" s="564">
        <f>W8+W12+W19+W15+W22</f>
        <v>1245453</v>
      </c>
      <c r="X34" s="565">
        <f>(V34-W34)/W34</f>
        <v>0.14919149899675058</v>
      </c>
      <c r="Y34" s="569">
        <f t="shared" si="1"/>
        <v>2.4904628169925771</v>
      </c>
      <c r="Z34" s="570">
        <f t="shared" si="1"/>
        <v>2.492087249356195</v>
      </c>
    </row>
    <row r="35" spans="1:26" ht="15.75" thickBot="1">
      <c r="A35" s="1050" t="s">
        <v>56</v>
      </c>
      <c r="B35" s="1051"/>
      <c r="C35" s="571">
        <f>C9+C16</f>
        <v>1208372</v>
      </c>
      <c r="D35" s="572">
        <f>D9+D16</f>
        <v>1192093</v>
      </c>
      <c r="E35" s="573">
        <f>(C35-D35)/D35</f>
        <v>1.3655813766207838E-2</v>
      </c>
      <c r="F35" s="574">
        <f>F9+F16</f>
        <v>956051</v>
      </c>
      <c r="G35" s="572">
        <f>G9+G16</f>
        <v>929306</v>
      </c>
      <c r="H35" s="573">
        <f>(F35-G35)/G35</f>
        <v>2.8779540861675272E-2</v>
      </c>
      <c r="I35" s="574">
        <f>I9+I16</f>
        <v>252321</v>
      </c>
      <c r="J35" s="572">
        <f>J9+J16</f>
        <v>262787</v>
      </c>
      <c r="K35" s="575">
        <f>(I35-J35)/J35</f>
        <v>-3.982693207807083E-2</v>
      </c>
      <c r="L35" s="576"/>
      <c r="M35" s="577">
        <f t="shared" si="0"/>
        <v>0.78986861223390625</v>
      </c>
      <c r="N35" s="578">
        <f t="shared" si="0"/>
        <v>0.79672209011611028</v>
      </c>
      <c r="O35" s="579">
        <f>ROUND(+M35-N35,3)*100</f>
        <v>-0.70000000000000007</v>
      </c>
      <c r="P35" s="574">
        <f>P9+P16</f>
        <v>1809713</v>
      </c>
      <c r="Q35" s="572">
        <f>Q9+Q16</f>
        <v>1825025</v>
      </c>
      <c r="R35" s="573">
        <f>(P35-Q35)/Q35</f>
        <v>-8.3900220544924041E-3</v>
      </c>
      <c r="S35" s="574">
        <f>S9+S16</f>
        <v>2291157</v>
      </c>
      <c r="T35" s="572">
        <f>T9+T16</f>
        <v>2290667</v>
      </c>
      <c r="U35" s="573">
        <f>(S35-T35)/T35</f>
        <v>2.1391149390112137E-4</v>
      </c>
      <c r="V35" s="574">
        <f>V9+V16</f>
        <v>3460984</v>
      </c>
      <c r="W35" s="572">
        <f>W9+W16</f>
        <v>3418538</v>
      </c>
      <c r="X35" s="575">
        <f>(V35-W35)/W35</f>
        <v>1.241641894868508E-2</v>
      </c>
      <c r="Y35" s="580">
        <f t="shared" si="1"/>
        <v>2.8641709672187043</v>
      </c>
      <c r="Z35" s="581">
        <f t="shared" si="1"/>
        <v>2.8676772701458697</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5" thickBot="1">
      <c r="A37" s="1039" t="s">
        <v>63</v>
      </c>
      <c r="B37" s="1040"/>
      <c r="C37" s="589">
        <f>SUM(C33:C35)</f>
        <v>2101530</v>
      </c>
      <c r="D37" s="589">
        <f>SUM(D33:D35)</f>
        <v>2018625</v>
      </c>
      <c r="E37" s="541">
        <f>(C37-D37)/D37</f>
        <v>4.1070035296303174E-2</v>
      </c>
      <c r="F37" s="589">
        <f>SUM(F33:F35)</f>
        <v>1436289</v>
      </c>
      <c r="G37" s="589">
        <f>SUM(G33:G35)</f>
        <v>1359857</v>
      </c>
      <c r="H37" s="541">
        <f>(F37-G37)/G37</f>
        <v>5.6205909886113029E-2</v>
      </c>
      <c r="I37" s="589">
        <f>SUM(I33:I35)</f>
        <v>665241</v>
      </c>
      <c r="J37" s="589">
        <f>SUM(J33:J35)</f>
        <v>658768</v>
      </c>
      <c r="K37" s="541">
        <f>(I37-J37)/J37</f>
        <v>9.8259174701867732E-3</v>
      </c>
      <c r="L37" s="590"/>
      <c r="M37" s="591">
        <f>P37/S37</f>
        <v>0.70097527686156991</v>
      </c>
      <c r="N37" s="591">
        <f>Q37/T37</f>
        <v>0.69437252742811606</v>
      </c>
      <c r="O37" s="544">
        <f>ROUND(+M37-N37,3)*100</f>
        <v>0.70000000000000007</v>
      </c>
      <c r="P37" s="589">
        <f>SUM(P33:P35)</f>
        <v>2857586</v>
      </c>
      <c r="Q37" s="589">
        <f>SUM(Q33:Q35)</f>
        <v>2783377</v>
      </c>
      <c r="R37" s="541">
        <f>(P37-Q37)/Q37</f>
        <v>2.6661497885482277E-2</v>
      </c>
      <c r="S37" s="589">
        <f>SUM(S33:S35)</f>
        <v>4076586</v>
      </c>
      <c r="T37" s="589">
        <f>SUM(T33:T35)</f>
        <v>4008478</v>
      </c>
      <c r="U37" s="541">
        <f>(S37-T37)/T37</f>
        <v>1.6990987601778033E-2</v>
      </c>
      <c r="V37" s="589">
        <f>SUM(V33:V35)</f>
        <v>5555628</v>
      </c>
      <c r="W37" s="589">
        <f>SUM(W33:W35)</f>
        <v>5335958</v>
      </c>
      <c r="X37" s="541">
        <f>(V37-W37)/W37</f>
        <v>4.1167865264306804E-2</v>
      </c>
      <c r="Y37" s="592">
        <f>V37/C37</f>
        <v>2.6436110833535569</v>
      </c>
      <c r="Z37" s="593">
        <f>W37/D37</f>
        <v>2.6433626849959748</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4" thickBot="1">
      <c r="A40" s="1043" t="s">
        <v>66</v>
      </c>
      <c r="B40" s="1043"/>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row>
    <row r="41" spans="1:26" ht="15">
      <c r="A41" s="494"/>
      <c r="B41" s="495"/>
      <c r="C41" s="1034" t="s">
        <v>40</v>
      </c>
      <c r="D41" s="1034"/>
      <c r="E41" s="496" t="s">
        <v>41</v>
      </c>
      <c r="F41" s="1034" t="s">
        <v>42</v>
      </c>
      <c r="G41" s="1034"/>
      <c r="H41" s="496" t="s">
        <v>41</v>
      </c>
      <c r="I41" s="1034" t="s">
        <v>43</v>
      </c>
      <c r="J41" s="1034"/>
      <c r="K41" s="497" t="s">
        <v>41</v>
      </c>
      <c r="L41" s="498"/>
      <c r="M41" s="1035" t="s">
        <v>44</v>
      </c>
      <c r="N41" s="1035"/>
      <c r="O41" s="496" t="s">
        <v>45</v>
      </c>
      <c r="P41" s="1034" t="s">
        <v>46</v>
      </c>
      <c r="Q41" s="1034"/>
      <c r="R41" s="496" t="s">
        <v>41</v>
      </c>
      <c r="S41" s="1034" t="s">
        <v>47</v>
      </c>
      <c r="T41" s="1034"/>
      <c r="U41" s="496" t="s">
        <v>41</v>
      </c>
      <c r="V41" s="1034" t="s">
        <v>48</v>
      </c>
      <c r="W41" s="1034"/>
      <c r="X41" s="496" t="s">
        <v>41</v>
      </c>
      <c r="Y41" s="1036" t="s">
        <v>49</v>
      </c>
      <c r="Z41" s="1037"/>
    </row>
    <row r="42" spans="1:26" ht="15.75" thickBot="1">
      <c r="A42" s="1052" t="s">
        <v>50</v>
      </c>
      <c r="B42" s="1053"/>
      <c r="C42" s="501">
        <v>2015</v>
      </c>
      <c r="D42" s="501">
        <v>2014</v>
      </c>
      <c r="E42" s="502" t="s">
        <v>52</v>
      </c>
      <c r="F42" s="501">
        <v>2015</v>
      </c>
      <c r="G42" s="501">
        <v>2014</v>
      </c>
      <c r="H42" s="502" t="s">
        <v>52</v>
      </c>
      <c r="I42" s="501">
        <v>2015</v>
      </c>
      <c r="J42" s="501">
        <v>2014</v>
      </c>
      <c r="K42" s="502" t="s">
        <v>52</v>
      </c>
      <c r="L42" s="503"/>
      <c r="M42" s="501">
        <v>2015</v>
      </c>
      <c r="N42" s="501">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5">
      <c r="A43" s="1054" t="s">
        <v>53</v>
      </c>
      <c r="B43" s="1055"/>
      <c r="C43" s="582">
        <f>C10</f>
        <v>1224255</v>
      </c>
      <c r="D43" s="598">
        <f>D10</f>
        <v>1145574</v>
      </c>
      <c r="E43" s="583">
        <f>(C43-D43)/D43</f>
        <v>6.8682599290835866E-2</v>
      </c>
      <c r="F43" s="582">
        <f>F10</f>
        <v>1014142</v>
      </c>
      <c r="G43" s="598">
        <f>G10</f>
        <v>948215</v>
      </c>
      <c r="H43" s="583">
        <f>(F43-G43)/G43</f>
        <v>6.952748058193553E-2</v>
      </c>
      <c r="I43" s="582">
        <f>I10</f>
        <v>210113</v>
      </c>
      <c r="J43" s="598">
        <f>J10</f>
        <v>197359</v>
      </c>
      <c r="K43" s="583">
        <f>(I43-J43)/J43</f>
        <v>6.4623351354637995E-2</v>
      </c>
      <c r="L43" s="560"/>
      <c r="M43" s="586">
        <f t="shared" ref="M43:N47" si="2">P43/S43</f>
        <v>0.785465414002951</v>
      </c>
      <c r="N43" s="599">
        <f t="shared" si="2"/>
        <v>0.79100599646451231</v>
      </c>
      <c r="O43" s="587">
        <f>ROUND(+M43-N43,3)*100</f>
        <v>-0.6</v>
      </c>
      <c r="P43" s="582">
        <f>P10</f>
        <v>1783876</v>
      </c>
      <c r="Q43" s="598">
        <f>Q10</f>
        <v>1711559</v>
      </c>
      <c r="R43" s="583">
        <f>(P43-Q43)/Q43</f>
        <v>4.225212218801689E-2</v>
      </c>
      <c r="S43" s="582">
        <f>S10</f>
        <v>2271107</v>
      </c>
      <c r="T43" s="598">
        <f>T10</f>
        <v>2163775</v>
      </c>
      <c r="U43" s="583">
        <f>(S43-T43)/T43</f>
        <v>4.9604048480086885E-2</v>
      </c>
      <c r="V43" s="582">
        <f>V10</f>
        <v>3217436</v>
      </c>
      <c r="W43" s="598">
        <f>W10</f>
        <v>3002420</v>
      </c>
      <c r="X43" s="583">
        <f>(V43-W43)/W43</f>
        <v>7.1614231186842611E-2</v>
      </c>
      <c r="Y43" s="588">
        <f t="shared" ref="Y43:Z47" si="3">V43/C43</f>
        <v>2.6280766670342373</v>
      </c>
      <c r="Z43" s="600">
        <f t="shared" si="3"/>
        <v>2.6208869963878372</v>
      </c>
    </row>
    <row r="44" spans="1:26" s="601" customFormat="1" ht="15">
      <c r="A44" s="1056" t="s">
        <v>58</v>
      </c>
      <c r="B44" s="1057"/>
      <c r="C44" s="602">
        <f>C13</f>
        <v>264792</v>
      </c>
      <c r="D44" s="603">
        <f>D13</f>
        <v>277416</v>
      </c>
      <c r="E44" s="604">
        <f>(C44-D44)/D44</f>
        <v>-4.5505666580153994E-2</v>
      </c>
      <c r="F44" s="602">
        <f>F13</f>
        <v>72800</v>
      </c>
      <c r="G44" s="603">
        <f>G13</f>
        <v>74663</v>
      </c>
      <c r="H44" s="604">
        <f>(F44-G44)/G44</f>
        <v>-2.4952118184375125E-2</v>
      </c>
      <c r="I44" s="602">
        <f>I13</f>
        <v>191992</v>
      </c>
      <c r="J44" s="603">
        <f>J13</f>
        <v>202753</v>
      </c>
      <c r="K44" s="604">
        <f>(I44-J44)/J44</f>
        <v>-5.3074430464654036E-2</v>
      </c>
      <c r="L44" s="560"/>
      <c r="M44" s="605">
        <f t="shared" si="2"/>
        <v>0.50502909895153192</v>
      </c>
      <c r="N44" s="606">
        <f t="shared" si="2"/>
        <v>0.46532125748814557</v>
      </c>
      <c r="O44" s="607">
        <f>ROUND(+M44-N44,3)*100</f>
        <v>4</v>
      </c>
      <c r="P44" s="602">
        <f>P13</f>
        <v>267623</v>
      </c>
      <c r="Q44" s="603">
        <f>Q13</f>
        <v>268294</v>
      </c>
      <c r="R44" s="604">
        <f>(P44-Q44)/Q44</f>
        <v>-2.5009877224239081E-3</v>
      </c>
      <c r="S44" s="602">
        <f>S13</f>
        <v>529916</v>
      </c>
      <c r="T44" s="603">
        <f>T13</f>
        <v>576578</v>
      </c>
      <c r="U44" s="604">
        <f>(S44-T44)/T44</f>
        <v>-8.0929206456021557E-2</v>
      </c>
      <c r="V44" s="602">
        <f>V13</f>
        <v>589851</v>
      </c>
      <c r="W44" s="603">
        <f>W13</f>
        <v>607701</v>
      </c>
      <c r="X44" s="604">
        <f>(V44-W44)/W44</f>
        <v>-2.9372997576110619E-2</v>
      </c>
      <c r="Y44" s="608">
        <f t="shared" si="3"/>
        <v>2.2276012870479471</v>
      </c>
      <c r="Z44" s="609">
        <f t="shared" si="3"/>
        <v>2.1905766069729213</v>
      </c>
    </row>
    <row r="45" spans="1:26" s="601" customFormat="1" ht="15">
      <c r="A45" s="1056" t="s">
        <v>59</v>
      </c>
      <c r="B45" s="1057"/>
      <c r="C45" s="602">
        <f>C17</f>
        <v>396835</v>
      </c>
      <c r="D45" s="603">
        <f>D17</f>
        <v>396469</v>
      </c>
      <c r="E45" s="604">
        <f>(C45-D45)/D45</f>
        <v>9.2314909866849618E-4</v>
      </c>
      <c r="F45" s="602">
        <f>F17</f>
        <v>244894</v>
      </c>
      <c r="G45" s="603">
        <f>G17</f>
        <v>243391</v>
      </c>
      <c r="H45" s="604">
        <f>(F45-G45)/G45</f>
        <v>6.1752488793751616E-3</v>
      </c>
      <c r="I45" s="602">
        <f>I17</f>
        <v>151941</v>
      </c>
      <c r="J45" s="603">
        <f>J17</f>
        <v>153078</v>
      </c>
      <c r="K45" s="604">
        <f>(I45-J45)/J45</f>
        <v>-7.4275859365813511E-3</v>
      </c>
      <c r="L45" s="560"/>
      <c r="M45" s="605">
        <f t="shared" si="2"/>
        <v>0.67548440670526433</v>
      </c>
      <c r="N45" s="606">
        <f t="shared" si="2"/>
        <v>0.68569439478229444</v>
      </c>
      <c r="O45" s="607">
        <f>ROUND(+M45-N45,3)*100</f>
        <v>-1</v>
      </c>
      <c r="P45" s="602">
        <f>P17</f>
        <v>526303</v>
      </c>
      <c r="Q45" s="603">
        <f>Q17</f>
        <v>542699</v>
      </c>
      <c r="R45" s="604">
        <f>(P45-Q45)/Q45</f>
        <v>-3.0211959115458108E-2</v>
      </c>
      <c r="S45" s="602">
        <f>S17</f>
        <v>779149</v>
      </c>
      <c r="T45" s="603">
        <f>T17</f>
        <v>791459</v>
      </c>
      <c r="U45" s="604">
        <f>(S45-T45)/T45</f>
        <v>-1.555355362690929E-2</v>
      </c>
      <c r="V45" s="602">
        <f>V17</f>
        <v>1186334</v>
      </c>
      <c r="W45" s="603">
        <f>W17</f>
        <v>1208870</v>
      </c>
      <c r="X45" s="604">
        <f>(V45-W45)/W45</f>
        <v>-1.8642203049128524E-2</v>
      </c>
      <c r="Y45" s="608">
        <f t="shared" si="3"/>
        <v>2.9894893343581086</v>
      </c>
      <c r="Z45" s="609">
        <f t="shared" si="3"/>
        <v>3.0490908494737292</v>
      </c>
    </row>
    <row r="46" spans="1:26" s="601" customFormat="1" ht="15">
      <c r="A46" s="1056" t="s">
        <v>60</v>
      </c>
      <c r="B46" s="1057"/>
      <c r="C46" s="602">
        <f>C20</f>
        <v>120164</v>
      </c>
      <c r="D46" s="603">
        <f>D20</f>
        <v>121069</v>
      </c>
      <c r="E46" s="604">
        <f>(C46-D46)/D46</f>
        <v>-7.4750761962186852E-3</v>
      </c>
      <c r="F46" s="602">
        <f>F20</f>
        <v>47732</v>
      </c>
      <c r="G46" s="603">
        <f>G20</f>
        <v>47855</v>
      </c>
      <c r="H46" s="604">
        <f>(F46-G46)/G46</f>
        <v>-2.5702643401943372E-3</v>
      </c>
      <c r="I46" s="602">
        <f>I20</f>
        <v>72432</v>
      </c>
      <c r="J46" s="603">
        <f>J20</f>
        <v>73214</v>
      </c>
      <c r="K46" s="604">
        <f>(I46-J46)/J46</f>
        <v>-1.0681017291774798E-2</v>
      </c>
      <c r="L46" s="560"/>
      <c r="M46" s="605">
        <f t="shared" si="2"/>
        <v>0.50413057328203703</v>
      </c>
      <c r="N46" s="606">
        <f t="shared" si="2"/>
        <v>0.48281305327672192</v>
      </c>
      <c r="O46" s="607">
        <f>ROUND(+M46-N46,3)*100</f>
        <v>2.1</v>
      </c>
      <c r="P46" s="602">
        <f>P20</f>
        <v>143224</v>
      </c>
      <c r="Q46" s="603">
        <f>Q20</f>
        <v>145895</v>
      </c>
      <c r="R46" s="604">
        <f>(P46-Q46)/Q46</f>
        <v>-1.8307687035196547E-2</v>
      </c>
      <c r="S46" s="602">
        <f>S20</f>
        <v>284101</v>
      </c>
      <c r="T46" s="603">
        <f>T20</f>
        <v>302177</v>
      </c>
      <c r="U46" s="604">
        <f>(S46-T46)/T46</f>
        <v>-5.9819245012029371E-2</v>
      </c>
      <c r="V46" s="602">
        <f>V20</f>
        <v>270876</v>
      </c>
      <c r="W46" s="603">
        <f>W20</f>
        <v>271671</v>
      </c>
      <c r="X46" s="604">
        <f>(V46-W46)/W46</f>
        <v>-2.9263336903828526E-3</v>
      </c>
      <c r="Y46" s="608">
        <f t="shared" si="3"/>
        <v>2.2542192337139242</v>
      </c>
      <c r="Z46" s="609">
        <f t="shared" si="3"/>
        <v>2.2439352765778193</v>
      </c>
    </row>
    <row r="47" spans="1:26" s="601" customFormat="1" ht="15.75" thickBot="1">
      <c r="A47" s="1058" t="s">
        <v>62</v>
      </c>
      <c r="B47" s="1059"/>
      <c r="C47" s="610">
        <f>C23</f>
        <v>95484</v>
      </c>
      <c r="D47" s="611">
        <f>D23</f>
        <v>78097</v>
      </c>
      <c r="E47" s="612">
        <f>(C47-D47)/D47</f>
        <v>0.22263339180762384</v>
      </c>
      <c r="F47" s="610">
        <f>F23</f>
        <v>56721</v>
      </c>
      <c r="G47" s="611">
        <f>G23</f>
        <v>45733</v>
      </c>
      <c r="H47" s="612">
        <f>(F47-G47)/G47</f>
        <v>0.24026414186692324</v>
      </c>
      <c r="I47" s="610">
        <f>I23</f>
        <v>38763</v>
      </c>
      <c r="J47" s="611">
        <f>J23</f>
        <v>32364</v>
      </c>
      <c r="K47" s="612">
        <f>(I47-J47)/J47</f>
        <v>0.19771968854282537</v>
      </c>
      <c r="L47" s="576"/>
      <c r="M47" s="613">
        <f t="shared" si="2"/>
        <v>0.64320131127156599</v>
      </c>
      <c r="N47" s="614">
        <f t="shared" si="2"/>
        <v>0.6586661623368808</v>
      </c>
      <c r="O47" s="615">
        <f>ROUND(+M47-N47,3)*100</f>
        <v>-1.5</v>
      </c>
      <c r="P47" s="610">
        <f>P23</f>
        <v>136560</v>
      </c>
      <c r="Q47" s="611">
        <f>Q23</f>
        <v>114930</v>
      </c>
      <c r="R47" s="612">
        <f>(P47-Q47)/Q47</f>
        <v>0.18820151396502219</v>
      </c>
      <c r="S47" s="610">
        <f>S23</f>
        <v>212313</v>
      </c>
      <c r="T47" s="611">
        <f>T23</f>
        <v>174489</v>
      </c>
      <c r="U47" s="612">
        <f>(S47-T47)/T47</f>
        <v>0.21677011158296511</v>
      </c>
      <c r="V47" s="610">
        <f>V23</f>
        <v>291131</v>
      </c>
      <c r="W47" s="611">
        <f>W23</f>
        <v>245296</v>
      </c>
      <c r="X47" s="612">
        <f>(V47-W47)/W47</f>
        <v>0.18685588024264563</v>
      </c>
      <c r="Y47" s="616">
        <f t="shared" si="3"/>
        <v>3.0490029743203051</v>
      </c>
      <c r="Z47" s="617">
        <f t="shared" si="3"/>
        <v>3.1409145037581467</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5" thickBot="1">
      <c r="A49" s="1039" t="s">
        <v>63</v>
      </c>
      <c r="B49" s="1040"/>
      <c r="C49" s="589">
        <f>SUM(C43:C47)</f>
        <v>2101530</v>
      </c>
      <c r="D49" s="589">
        <f>SUM(D43:D47)</f>
        <v>2018625</v>
      </c>
      <c r="E49" s="541">
        <f>(C49-D49)/D49</f>
        <v>4.1070035296303174E-2</v>
      </c>
      <c r="F49" s="589">
        <f>SUM(F43:F47)</f>
        <v>1436289</v>
      </c>
      <c r="G49" s="589">
        <f>SUM(G43:G47)</f>
        <v>1359857</v>
      </c>
      <c r="H49" s="541">
        <f>(F49-G49)/G49</f>
        <v>5.6205909886113029E-2</v>
      </c>
      <c r="I49" s="589">
        <f>SUM(I43:I47)</f>
        <v>665241</v>
      </c>
      <c r="J49" s="589">
        <f>SUM(J43:J47)</f>
        <v>658768</v>
      </c>
      <c r="K49" s="541">
        <f>(I49-J49)/J49</f>
        <v>9.8259174701867732E-3</v>
      </c>
      <c r="L49" s="590"/>
      <c r="M49" s="591">
        <f>P49/S49</f>
        <v>0.70097527686156991</v>
      </c>
      <c r="N49" s="591">
        <f>Q49/T49</f>
        <v>0.69437252742811606</v>
      </c>
      <c r="O49" s="544">
        <f>ROUND(+M49-N49,3)*100</f>
        <v>0.70000000000000007</v>
      </c>
      <c r="P49" s="589">
        <f>SUM(P43:P47)</f>
        <v>2857586</v>
      </c>
      <c r="Q49" s="589">
        <f>SUM(Q43:Q47)</f>
        <v>2783377</v>
      </c>
      <c r="R49" s="541">
        <f>(P49-Q49)/Q49</f>
        <v>2.6661497885482277E-2</v>
      </c>
      <c r="S49" s="589">
        <f>SUM(S43:S47)</f>
        <v>4076586</v>
      </c>
      <c r="T49" s="589">
        <f>SUM(T43:T47)</f>
        <v>4008478</v>
      </c>
      <c r="U49" s="541">
        <f>(S49-T49)/T49</f>
        <v>1.6990987601778033E-2</v>
      </c>
      <c r="V49" s="589">
        <f>SUM(V43:V47)</f>
        <v>5555628</v>
      </c>
      <c r="W49" s="589">
        <f>SUM(W43:W47)</f>
        <v>5335958</v>
      </c>
      <c r="X49" s="541">
        <f>(V49-W49)/W49</f>
        <v>4.1167865264306804E-2</v>
      </c>
      <c r="Y49" s="592">
        <f>V49/C49</f>
        <v>2.6436110833535569</v>
      </c>
      <c r="Z49" s="593">
        <f>W49/D49</f>
        <v>2.6433626849959748</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89" customWidth="1"/>
    <col min="2" max="2" width="30.5703125" style="489" bestFit="1" customWidth="1"/>
    <col min="3" max="4" width="12.7109375" style="489" customWidth="1"/>
    <col min="5" max="5" width="11.7109375" style="642" customWidth="1"/>
    <col min="6" max="7" width="12.7109375" style="489" customWidth="1"/>
    <col min="8" max="8" width="11.7109375" style="642" customWidth="1"/>
    <col min="9" max="10" width="12.7109375" style="489" customWidth="1"/>
    <col min="11" max="11" width="11.7109375" style="642" customWidth="1"/>
    <col min="12" max="12" width="1.140625" style="489" customWidth="1"/>
    <col min="13" max="14" width="11.7109375" style="489" customWidth="1"/>
    <col min="15" max="15" width="11.7109375" style="642" customWidth="1"/>
    <col min="16" max="17" width="12.7109375" style="489" customWidth="1"/>
    <col min="18" max="18" width="11.7109375" style="642" customWidth="1"/>
    <col min="19" max="20" width="12.7109375" style="489" customWidth="1"/>
    <col min="21" max="21" width="11.7109375" style="642" customWidth="1"/>
    <col min="22" max="23" width="12.7109375" style="489" customWidth="1"/>
    <col min="24" max="24" width="11.7109375" style="489" customWidth="1"/>
    <col min="25" max="26" width="12.7109375" style="642" customWidth="1"/>
    <col min="27" max="16384" width="9.140625" style="489"/>
  </cols>
  <sheetData>
    <row r="1" spans="1:26" ht="26.25">
      <c r="A1" s="1032" t="s">
        <v>38</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row>
    <row r="2" spans="1:26" s="491" customFormat="1" ht="26.25">
      <c r="A2" s="1032" t="s">
        <v>36</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row>
    <row r="3" spans="1:26" s="491" customFormat="1" ht="20.25">
      <c r="E3" s="493"/>
      <c r="H3" s="493"/>
      <c r="K3" s="493"/>
      <c r="O3" s="493"/>
      <c r="R3" s="493"/>
      <c r="U3" s="493"/>
      <c r="Y3" s="493"/>
      <c r="Z3" s="493"/>
    </row>
    <row r="4" spans="1:26" ht="24" thickBot="1">
      <c r="A4" s="1033" t="s">
        <v>70</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row>
    <row r="5" spans="1:26" ht="15">
      <c r="A5" s="494"/>
      <c r="B5" s="495"/>
      <c r="C5" s="1034" t="s">
        <v>40</v>
      </c>
      <c r="D5" s="1034"/>
      <c r="E5" s="496" t="s">
        <v>41</v>
      </c>
      <c r="F5" s="1034" t="s">
        <v>42</v>
      </c>
      <c r="G5" s="1034"/>
      <c r="H5" s="496" t="s">
        <v>41</v>
      </c>
      <c r="I5" s="1034" t="s">
        <v>43</v>
      </c>
      <c r="J5" s="1034"/>
      <c r="K5" s="619" t="s">
        <v>41</v>
      </c>
      <c r="L5" s="498"/>
      <c r="M5" s="1035" t="s">
        <v>44</v>
      </c>
      <c r="N5" s="1035"/>
      <c r="O5" s="496" t="s">
        <v>45</v>
      </c>
      <c r="P5" s="1034" t="s">
        <v>46</v>
      </c>
      <c r="Q5" s="1034"/>
      <c r="R5" s="496" t="s">
        <v>41</v>
      </c>
      <c r="S5" s="1034" t="s">
        <v>47</v>
      </c>
      <c r="T5" s="1034"/>
      <c r="U5" s="496" t="s">
        <v>41</v>
      </c>
      <c r="V5" s="1034" t="s">
        <v>48</v>
      </c>
      <c r="W5" s="1034"/>
      <c r="X5" s="496" t="s">
        <v>41</v>
      </c>
      <c r="Y5" s="1034" t="s">
        <v>49</v>
      </c>
      <c r="Z5" s="1037"/>
    </row>
    <row r="6" spans="1:26" ht="30.75" thickBot="1">
      <c r="A6" s="499" t="s">
        <v>50</v>
      </c>
      <c r="B6" s="500" t="s">
        <v>51</v>
      </c>
      <c r="C6" s="501">
        <v>2014</v>
      </c>
      <c r="D6" s="501">
        <v>2013</v>
      </c>
      <c r="E6" s="502" t="s">
        <v>71</v>
      </c>
      <c r="F6" s="501">
        <v>2014</v>
      </c>
      <c r="G6" s="501">
        <v>2013</v>
      </c>
      <c r="H6" s="502" t="s">
        <v>71</v>
      </c>
      <c r="I6" s="501">
        <v>2014</v>
      </c>
      <c r="J6" s="501">
        <v>2013</v>
      </c>
      <c r="K6" s="502" t="s">
        <v>71</v>
      </c>
      <c r="L6" s="503"/>
      <c r="M6" s="620">
        <v>2014</v>
      </c>
      <c r="N6" s="620">
        <v>2013</v>
      </c>
      <c r="O6" s="502" t="s">
        <v>71</v>
      </c>
      <c r="P6" s="501">
        <v>2014</v>
      </c>
      <c r="Q6" s="501">
        <v>2013</v>
      </c>
      <c r="R6" s="502" t="s">
        <v>71</v>
      </c>
      <c r="S6" s="501">
        <v>2014</v>
      </c>
      <c r="T6" s="501">
        <v>2013</v>
      </c>
      <c r="U6" s="502" t="s">
        <v>71</v>
      </c>
      <c r="V6" s="501">
        <v>2014</v>
      </c>
      <c r="W6" s="501">
        <v>2013</v>
      </c>
      <c r="X6" s="502" t="s">
        <v>71</v>
      </c>
      <c r="Y6" s="501">
        <v>2014</v>
      </c>
      <c r="Z6" s="506">
        <v>2013</v>
      </c>
    </row>
    <row r="7" spans="1:26" ht="15">
      <c r="A7" s="1030" t="s">
        <v>53</v>
      </c>
      <c r="B7" s="507" t="s">
        <v>54</v>
      </c>
      <c r="C7" s="508">
        <v>53292</v>
      </c>
      <c r="D7" s="508">
        <v>54038</v>
      </c>
      <c r="E7" s="509">
        <v>-1.3805100114734075E-2</v>
      </c>
      <c r="F7" s="508">
        <v>43624</v>
      </c>
      <c r="G7" s="508">
        <v>43802</v>
      </c>
      <c r="H7" s="509">
        <v>-4.0637413816720699E-3</v>
      </c>
      <c r="I7" s="508">
        <v>9668</v>
      </c>
      <c r="J7" s="508">
        <v>10236</v>
      </c>
      <c r="K7" s="509">
        <v>-5.5490425947635792E-2</v>
      </c>
      <c r="L7" s="621"/>
      <c r="M7" s="511">
        <v>0.65746998835450199</v>
      </c>
      <c r="N7" s="511">
        <v>0.65019305873632272</v>
      </c>
      <c r="O7" s="512">
        <v>0.70000000000000007</v>
      </c>
      <c r="P7" s="508">
        <v>60409</v>
      </c>
      <c r="Q7" s="508">
        <v>58769</v>
      </c>
      <c r="R7" s="509">
        <v>2.790586874032228E-2</v>
      </c>
      <c r="S7" s="508">
        <v>91881</v>
      </c>
      <c r="T7" s="508">
        <v>90387</v>
      </c>
      <c r="U7" s="509">
        <v>1.6528925619834711E-2</v>
      </c>
      <c r="V7" s="508">
        <v>114739</v>
      </c>
      <c r="W7" s="508">
        <v>111844</v>
      </c>
      <c r="X7" s="509">
        <v>2.5884267372411573E-2</v>
      </c>
      <c r="Y7" s="549">
        <v>2.153024844254297</v>
      </c>
      <c r="Z7" s="514">
        <v>2.0697287094266996</v>
      </c>
    </row>
    <row r="8" spans="1:26" ht="15">
      <c r="A8" s="1038"/>
      <c r="B8" s="507" t="s">
        <v>55</v>
      </c>
      <c r="C8" s="508">
        <v>87537</v>
      </c>
      <c r="D8" s="508">
        <v>68102</v>
      </c>
      <c r="E8" s="509">
        <v>0.28538075240081057</v>
      </c>
      <c r="F8" s="508">
        <v>73354</v>
      </c>
      <c r="G8" s="508">
        <v>58141</v>
      </c>
      <c r="H8" s="509">
        <v>0.26165700624344268</v>
      </c>
      <c r="I8" s="508">
        <v>14183</v>
      </c>
      <c r="J8" s="508">
        <v>9961</v>
      </c>
      <c r="K8" s="509">
        <v>0.42385302680453768</v>
      </c>
      <c r="L8" s="621"/>
      <c r="M8" s="511">
        <v>0.83959251688953462</v>
      </c>
      <c r="N8" s="511">
        <v>0.77678880387558158</v>
      </c>
      <c r="O8" s="512">
        <v>6.3</v>
      </c>
      <c r="P8" s="508">
        <v>102280</v>
      </c>
      <c r="Q8" s="508">
        <v>80814</v>
      </c>
      <c r="R8" s="509">
        <v>0.26562229316702551</v>
      </c>
      <c r="S8" s="508">
        <v>121821</v>
      </c>
      <c r="T8" s="508">
        <v>104036</v>
      </c>
      <c r="U8" s="509">
        <v>0.1709504402322273</v>
      </c>
      <c r="V8" s="508">
        <v>180059</v>
      </c>
      <c r="W8" s="508">
        <v>141784</v>
      </c>
      <c r="X8" s="509">
        <v>0.26995288608023471</v>
      </c>
      <c r="Y8" s="549">
        <v>2.0569473479785692</v>
      </c>
      <c r="Z8" s="514">
        <v>2.0819359196499367</v>
      </c>
    </row>
    <row r="9" spans="1:26" ht="15.75" thickBot="1">
      <c r="A9" s="1031"/>
      <c r="B9" s="507" t="s">
        <v>56</v>
      </c>
      <c r="C9" s="508">
        <v>384435</v>
      </c>
      <c r="D9" s="508">
        <v>378327</v>
      </c>
      <c r="E9" s="509">
        <v>1.6144763656836546E-2</v>
      </c>
      <c r="F9" s="508">
        <v>338662</v>
      </c>
      <c r="G9" s="508">
        <v>331664</v>
      </c>
      <c r="H9" s="509">
        <v>2.1099667133002074E-2</v>
      </c>
      <c r="I9" s="508">
        <v>45773</v>
      </c>
      <c r="J9" s="508">
        <v>46663</v>
      </c>
      <c r="K9" s="509">
        <v>-1.9072927158562458E-2</v>
      </c>
      <c r="L9" s="621"/>
      <c r="M9" s="511">
        <v>0.85242111857761849</v>
      </c>
      <c r="N9" s="511">
        <v>0.84504279036317875</v>
      </c>
      <c r="O9" s="512">
        <v>0.70000000000000007</v>
      </c>
      <c r="P9" s="508">
        <v>601401</v>
      </c>
      <c r="Q9" s="508">
        <v>587516</v>
      </c>
      <c r="R9" s="509">
        <v>2.3633398920199621E-2</v>
      </c>
      <c r="S9" s="508">
        <v>705521</v>
      </c>
      <c r="T9" s="508">
        <v>695250</v>
      </c>
      <c r="U9" s="509">
        <v>1.4773103200287666E-2</v>
      </c>
      <c r="V9" s="508">
        <v>1070339</v>
      </c>
      <c r="W9" s="508">
        <v>1026361</v>
      </c>
      <c r="X9" s="509">
        <v>4.2848471444257914E-2</v>
      </c>
      <c r="Y9" s="549">
        <v>2.7841871837891969</v>
      </c>
      <c r="Z9" s="514">
        <v>2.7128938722322222</v>
      </c>
    </row>
    <row r="10" spans="1:26" ht="15.75" thickBot="1">
      <c r="A10" s="622" t="s">
        <v>57</v>
      </c>
      <c r="B10" s="623"/>
      <c r="C10" s="624">
        <v>525264</v>
      </c>
      <c r="D10" s="624">
        <v>500467</v>
      </c>
      <c r="E10" s="625">
        <v>4.9547722427252944E-2</v>
      </c>
      <c r="F10" s="624">
        <v>455640</v>
      </c>
      <c r="G10" s="624">
        <v>433607</v>
      </c>
      <c r="H10" s="625">
        <v>5.0813294065824584E-2</v>
      </c>
      <c r="I10" s="624">
        <v>69624</v>
      </c>
      <c r="J10" s="624">
        <v>66860</v>
      </c>
      <c r="K10" s="625">
        <v>4.134011367035597E-2</v>
      </c>
      <c r="L10" s="621"/>
      <c r="M10" s="626">
        <v>0.8312346405605604</v>
      </c>
      <c r="N10" s="626">
        <v>0.81726544471957674</v>
      </c>
      <c r="O10" s="627">
        <v>1.4000000000000001</v>
      </c>
      <c r="P10" s="624">
        <v>764090</v>
      </c>
      <c r="Q10" s="624">
        <v>727099</v>
      </c>
      <c r="R10" s="625">
        <v>5.0874777712526083E-2</v>
      </c>
      <c r="S10" s="624">
        <v>919223</v>
      </c>
      <c r="T10" s="624">
        <v>889673</v>
      </c>
      <c r="U10" s="625">
        <v>3.3214450702673905E-2</v>
      </c>
      <c r="V10" s="624">
        <v>1365137</v>
      </c>
      <c r="W10" s="624">
        <v>1279989</v>
      </c>
      <c r="X10" s="625">
        <v>6.6522446677276137E-2</v>
      </c>
      <c r="Y10" s="628">
        <v>2.5989540497730665</v>
      </c>
      <c r="Z10" s="629">
        <v>2.5575892116762944</v>
      </c>
    </row>
    <row r="11" spans="1:26" ht="15">
      <c r="A11" s="1038" t="s">
        <v>58</v>
      </c>
      <c r="B11" s="507" t="s">
        <v>54</v>
      </c>
      <c r="C11" s="508">
        <v>48515</v>
      </c>
      <c r="D11" s="508">
        <v>51558</v>
      </c>
      <c r="E11" s="509">
        <v>-5.9020908491407738E-2</v>
      </c>
      <c r="F11" s="508">
        <v>13211</v>
      </c>
      <c r="G11" s="508">
        <v>12624</v>
      </c>
      <c r="H11" s="509">
        <v>4.6498732572877059E-2</v>
      </c>
      <c r="I11" s="508">
        <v>35304</v>
      </c>
      <c r="J11" s="508">
        <v>38934</v>
      </c>
      <c r="K11" s="509">
        <v>-9.3234704885190325E-2</v>
      </c>
      <c r="L11" s="621"/>
      <c r="M11" s="511">
        <v>0.41516134012660183</v>
      </c>
      <c r="N11" s="511">
        <v>0.37895840671128045</v>
      </c>
      <c r="O11" s="512">
        <v>3.5999999999999996</v>
      </c>
      <c r="P11" s="508">
        <v>45713</v>
      </c>
      <c r="Q11" s="508">
        <v>47341</v>
      </c>
      <c r="R11" s="509">
        <v>-3.438879618090028E-2</v>
      </c>
      <c r="S11" s="508">
        <v>110109</v>
      </c>
      <c r="T11" s="508">
        <v>124924</v>
      </c>
      <c r="U11" s="509">
        <v>-0.11859210399923154</v>
      </c>
      <c r="V11" s="508">
        <v>98116</v>
      </c>
      <c r="W11" s="508">
        <v>103233</v>
      </c>
      <c r="X11" s="509">
        <v>-4.9567483266009897E-2</v>
      </c>
      <c r="Y11" s="549">
        <v>2.0223848294341957</v>
      </c>
      <c r="Z11" s="514">
        <v>2.0022692889561271</v>
      </c>
    </row>
    <row r="12" spans="1:26" ht="15.75" thickBot="1">
      <c r="A12" s="1038"/>
      <c r="B12" s="507" t="s">
        <v>55</v>
      </c>
      <c r="C12" s="508">
        <v>52154</v>
      </c>
      <c r="D12" s="508">
        <v>52273</v>
      </c>
      <c r="E12" s="509">
        <v>-2.2765098616876782E-3</v>
      </c>
      <c r="F12" s="508">
        <v>20303</v>
      </c>
      <c r="G12" s="508">
        <v>22615</v>
      </c>
      <c r="H12" s="509">
        <v>-0.10223303117399955</v>
      </c>
      <c r="I12" s="508">
        <v>31851</v>
      </c>
      <c r="J12" s="508">
        <v>29658</v>
      </c>
      <c r="K12" s="509">
        <v>7.3942949625733362E-2</v>
      </c>
      <c r="L12" s="621"/>
      <c r="M12" s="511">
        <v>0.6271927604741323</v>
      </c>
      <c r="N12" s="511">
        <v>0.59025790792667288</v>
      </c>
      <c r="O12" s="512">
        <v>3.6999999999999997</v>
      </c>
      <c r="P12" s="508">
        <v>61961</v>
      </c>
      <c r="Q12" s="508">
        <v>59825</v>
      </c>
      <c r="R12" s="509">
        <v>3.5704137066443792E-2</v>
      </c>
      <c r="S12" s="508">
        <v>98791</v>
      </c>
      <c r="T12" s="508">
        <v>101354</v>
      </c>
      <c r="U12" s="509">
        <v>-2.5287605817234642E-2</v>
      </c>
      <c r="V12" s="508">
        <v>128500</v>
      </c>
      <c r="W12" s="508">
        <v>126826</v>
      </c>
      <c r="X12" s="509">
        <v>1.3199186286723542E-2</v>
      </c>
      <c r="Y12" s="549">
        <v>2.4638570387697971</v>
      </c>
      <c r="Z12" s="514">
        <v>2.4262238631798443</v>
      </c>
    </row>
    <row r="13" spans="1:26" ht="15.75" thickBot="1">
      <c r="A13" s="622" t="s">
        <v>57</v>
      </c>
      <c r="B13" s="623"/>
      <c r="C13" s="624">
        <v>100669</v>
      </c>
      <c r="D13" s="624">
        <v>103831</v>
      </c>
      <c r="E13" s="625">
        <v>-3.0453332819678131E-2</v>
      </c>
      <c r="F13" s="624">
        <v>33514</v>
      </c>
      <c r="G13" s="624">
        <v>35239</v>
      </c>
      <c r="H13" s="625">
        <v>-4.895144584125543E-2</v>
      </c>
      <c r="I13" s="624">
        <v>67155</v>
      </c>
      <c r="J13" s="624">
        <v>68592</v>
      </c>
      <c r="K13" s="625">
        <v>-2.0949965010496851E-2</v>
      </c>
      <c r="L13" s="621"/>
      <c r="M13" s="626">
        <v>0.515433221637147</v>
      </c>
      <c r="N13" s="626">
        <v>0.4736032667780341</v>
      </c>
      <c r="O13" s="627">
        <v>4.2</v>
      </c>
      <c r="P13" s="624">
        <v>107674</v>
      </c>
      <c r="Q13" s="624">
        <v>107166</v>
      </c>
      <c r="R13" s="625">
        <v>4.7403094264972098E-3</v>
      </c>
      <c r="S13" s="624">
        <v>208900</v>
      </c>
      <c r="T13" s="624">
        <v>226278</v>
      </c>
      <c r="U13" s="625">
        <v>-7.6799335330876184E-2</v>
      </c>
      <c r="V13" s="624">
        <v>226616</v>
      </c>
      <c r="W13" s="624">
        <v>230059</v>
      </c>
      <c r="X13" s="625">
        <v>-1.4965726183283418E-2</v>
      </c>
      <c r="Y13" s="628">
        <v>2.2511001400629786</v>
      </c>
      <c r="Z13" s="629">
        <v>2.2157062919551964</v>
      </c>
    </row>
    <row r="14" spans="1:26" ht="15">
      <c r="A14" s="1038" t="s">
        <v>59</v>
      </c>
      <c r="B14" s="507" t="s">
        <v>54</v>
      </c>
      <c r="C14" s="508">
        <v>7036</v>
      </c>
      <c r="D14" s="508">
        <v>6514</v>
      </c>
      <c r="E14" s="509">
        <v>8.0135093644458089E-2</v>
      </c>
      <c r="F14" s="508">
        <v>2250</v>
      </c>
      <c r="G14" s="508">
        <v>2619</v>
      </c>
      <c r="H14" s="509">
        <v>-0.14089347079037801</v>
      </c>
      <c r="I14" s="508">
        <v>4786</v>
      </c>
      <c r="J14" s="508">
        <v>3895</v>
      </c>
      <c r="K14" s="509">
        <v>0.22875481386392812</v>
      </c>
      <c r="L14" s="621"/>
      <c r="M14" s="511">
        <v>0.32932938049478633</v>
      </c>
      <c r="N14" s="511">
        <v>0.37658476382811623</v>
      </c>
      <c r="O14" s="512">
        <v>-4.7</v>
      </c>
      <c r="P14" s="508">
        <v>6443</v>
      </c>
      <c r="Q14" s="508">
        <v>6713</v>
      </c>
      <c r="R14" s="509">
        <v>-4.0220467749143451E-2</v>
      </c>
      <c r="S14" s="508">
        <v>19564</v>
      </c>
      <c r="T14" s="508">
        <v>17826</v>
      </c>
      <c r="U14" s="509">
        <v>9.7498036575788177E-2</v>
      </c>
      <c r="V14" s="508">
        <v>14538</v>
      </c>
      <c r="W14" s="508">
        <v>14042</v>
      </c>
      <c r="X14" s="509">
        <v>3.5322603617718273E-2</v>
      </c>
      <c r="Y14" s="549">
        <v>2.0662308129619102</v>
      </c>
      <c r="Z14" s="514">
        <v>2.1556647221369358</v>
      </c>
    </row>
    <row r="15" spans="1:26" ht="15">
      <c r="A15" s="1038"/>
      <c r="B15" s="507" t="s">
        <v>55</v>
      </c>
      <c r="C15" s="508">
        <v>37235</v>
      </c>
      <c r="D15" s="508">
        <v>35792</v>
      </c>
      <c r="E15" s="509">
        <v>4.031627179257935E-2</v>
      </c>
      <c r="F15" s="508">
        <v>26132</v>
      </c>
      <c r="G15" s="508">
        <v>26005</v>
      </c>
      <c r="H15" s="509">
        <v>4.883676216112286E-3</v>
      </c>
      <c r="I15" s="508">
        <v>11103</v>
      </c>
      <c r="J15" s="508">
        <v>9787</v>
      </c>
      <c r="K15" s="509">
        <v>0.13446408501072851</v>
      </c>
      <c r="L15" s="621"/>
      <c r="M15" s="511">
        <v>0.74706564169519973</v>
      </c>
      <c r="N15" s="511">
        <v>0.7147289482717647</v>
      </c>
      <c r="O15" s="512">
        <v>3.2</v>
      </c>
      <c r="P15" s="508">
        <v>56074</v>
      </c>
      <c r="Q15" s="508">
        <v>54135</v>
      </c>
      <c r="R15" s="509">
        <v>3.5817862750531081E-2</v>
      </c>
      <c r="S15" s="508">
        <v>75059</v>
      </c>
      <c r="T15" s="508">
        <v>75742</v>
      </c>
      <c r="U15" s="509">
        <v>-9.0174539885400432E-3</v>
      </c>
      <c r="V15" s="508">
        <v>106611</v>
      </c>
      <c r="W15" s="508">
        <v>101256</v>
      </c>
      <c r="X15" s="509">
        <v>5.2885754918227071E-2</v>
      </c>
      <c r="Y15" s="549">
        <v>2.8631932321740297</v>
      </c>
      <c r="Z15" s="514">
        <v>2.8290120697362537</v>
      </c>
    </row>
    <row r="16" spans="1:26" ht="15.75" thickBot="1">
      <c r="A16" s="1038"/>
      <c r="B16" s="507" t="s">
        <v>56</v>
      </c>
      <c r="C16" s="508">
        <v>107860</v>
      </c>
      <c r="D16" s="508">
        <v>108201</v>
      </c>
      <c r="E16" s="509">
        <v>-3.1515420375042747E-3</v>
      </c>
      <c r="F16" s="508">
        <v>90737</v>
      </c>
      <c r="G16" s="508">
        <v>91301</v>
      </c>
      <c r="H16" s="509">
        <v>-6.177369360686082E-3</v>
      </c>
      <c r="I16" s="508">
        <v>17123</v>
      </c>
      <c r="J16" s="508">
        <v>16900</v>
      </c>
      <c r="K16" s="509">
        <v>1.319526627218935E-2</v>
      </c>
      <c r="L16" s="621"/>
      <c r="M16" s="511">
        <v>0.77850728841360006</v>
      </c>
      <c r="N16" s="511">
        <v>0.78049263442915096</v>
      </c>
      <c r="O16" s="512">
        <v>-0.2</v>
      </c>
      <c r="P16" s="508">
        <v>168019</v>
      </c>
      <c r="Q16" s="508">
        <v>169491</v>
      </c>
      <c r="R16" s="509">
        <v>-8.6848269229634605E-3</v>
      </c>
      <c r="S16" s="508">
        <v>215822</v>
      </c>
      <c r="T16" s="508">
        <v>217159</v>
      </c>
      <c r="U16" s="509">
        <v>-6.1567791341827875E-3</v>
      </c>
      <c r="V16" s="508">
        <v>378428</v>
      </c>
      <c r="W16" s="508">
        <v>390338</v>
      </c>
      <c r="X16" s="509">
        <v>-3.0512017789710456E-2</v>
      </c>
      <c r="Y16" s="549">
        <v>3.5085110328203228</v>
      </c>
      <c r="Z16" s="514">
        <v>3.607526732654966</v>
      </c>
    </row>
    <row r="17" spans="1:26" ht="15.75" thickBot="1">
      <c r="A17" s="622" t="s">
        <v>57</v>
      </c>
      <c r="B17" s="623"/>
      <c r="C17" s="624">
        <v>152131</v>
      </c>
      <c r="D17" s="624">
        <v>150507</v>
      </c>
      <c r="E17" s="625">
        <v>1.0790195804846286E-2</v>
      </c>
      <c r="F17" s="624">
        <v>119119</v>
      </c>
      <c r="G17" s="624">
        <v>119925</v>
      </c>
      <c r="H17" s="625">
        <v>-6.7208672086720867E-3</v>
      </c>
      <c r="I17" s="624">
        <v>33012</v>
      </c>
      <c r="J17" s="624">
        <v>30582</v>
      </c>
      <c r="K17" s="625">
        <v>7.9458505002942909E-2</v>
      </c>
      <c r="L17" s="621"/>
      <c r="M17" s="626">
        <v>0.74259852791959924</v>
      </c>
      <c r="N17" s="626">
        <v>0.74129058627026301</v>
      </c>
      <c r="O17" s="627">
        <v>0.1</v>
      </c>
      <c r="P17" s="624">
        <v>230536</v>
      </c>
      <c r="Q17" s="624">
        <v>230339</v>
      </c>
      <c r="R17" s="625">
        <v>8.5526115855326281E-4</v>
      </c>
      <c r="S17" s="624">
        <v>310445</v>
      </c>
      <c r="T17" s="624">
        <v>310727</v>
      </c>
      <c r="U17" s="625">
        <v>-9.0754907040585466E-4</v>
      </c>
      <c r="V17" s="624">
        <v>499577</v>
      </c>
      <c r="W17" s="624">
        <v>505636</v>
      </c>
      <c r="X17" s="625">
        <v>-1.1982928430728824E-2</v>
      </c>
      <c r="Y17" s="628">
        <v>3.2838606201234462</v>
      </c>
      <c r="Z17" s="629">
        <v>3.3595513829921533</v>
      </c>
    </row>
    <row r="18" spans="1:26" ht="15">
      <c r="A18" s="1038" t="s">
        <v>60</v>
      </c>
      <c r="B18" s="507" t="s">
        <v>54</v>
      </c>
      <c r="C18" s="508">
        <v>14642</v>
      </c>
      <c r="D18" s="508">
        <v>13027</v>
      </c>
      <c r="E18" s="509">
        <v>0.12397328625163123</v>
      </c>
      <c r="F18" s="508">
        <v>4849</v>
      </c>
      <c r="G18" s="508">
        <v>3962</v>
      </c>
      <c r="H18" s="509">
        <v>0.22387682988389701</v>
      </c>
      <c r="I18" s="508">
        <v>9793</v>
      </c>
      <c r="J18" s="508">
        <v>9065</v>
      </c>
      <c r="K18" s="509">
        <v>8.0308880308880309E-2</v>
      </c>
      <c r="L18" s="621"/>
      <c r="M18" s="511">
        <v>0.42714208329350284</v>
      </c>
      <c r="N18" s="511">
        <v>0.36492154274820354</v>
      </c>
      <c r="O18" s="512">
        <v>6.2</v>
      </c>
      <c r="P18" s="508">
        <v>13405</v>
      </c>
      <c r="Q18" s="508">
        <v>12442</v>
      </c>
      <c r="R18" s="509">
        <v>7.7399131972351709E-2</v>
      </c>
      <c r="S18" s="508">
        <v>31383</v>
      </c>
      <c r="T18" s="508">
        <v>34095</v>
      </c>
      <c r="U18" s="509">
        <v>-7.9542454905411356E-2</v>
      </c>
      <c r="V18" s="508">
        <v>26629</v>
      </c>
      <c r="W18" s="508">
        <v>23329</v>
      </c>
      <c r="X18" s="509">
        <v>0.14145484161344249</v>
      </c>
      <c r="Y18" s="549">
        <v>1.8186723125256112</v>
      </c>
      <c r="Z18" s="514">
        <v>1.790819068089353</v>
      </c>
    </row>
    <row r="19" spans="1:26" ht="15.75" thickBot="1">
      <c r="A19" s="1038"/>
      <c r="B19" s="507" t="s">
        <v>61</v>
      </c>
      <c r="C19" s="508">
        <v>32461</v>
      </c>
      <c r="D19" s="508">
        <v>33250</v>
      </c>
      <c r="E19" s="509">
        <v>-2.3729323308270676E-2</v>
      </c>
      <c r="F19" s="508">
        <v>18406</v>
      </c>
      <c r="G19" s="508">
        <v>18871</v>
      </c>
      <c r="H19" s="509">
        <v>-2.4640983519686292E-2</v>
      </c>
      <c r="I19" s="508">
        <v>14055</v>
      </c>
      <c r="J19" s="508">
        <v>14379</v>
      </c>
      <c r="K19" s="509">
        <v>-2.2532860421447944E-2</v>
      </c>
      <c r="L19" s="621"/>
      <c r="M19" s="511">
        <v>0.6434622467771639</v>
      </c>
      <c r="N19" s="511">
        <v>0.61457909476052563</v>
      </c>
      <c r="O19" s="512">
        <v>2.9000000000000004</v>
      </c>
      <c r="P19" s="508">
        <v>48916</v>
      </c>
      <c r="Q19" s="508">
        <v>51353</v>
      </c>
      <c r="R19" s="509">
        <v>-4.7455844838665703E-2</v>
      </c>
      <c r="S19" s="508">
        <v>76020</v>
      </c>
      <c r="T19" s="508">
        <v>83558</v>
      </c>
      <c r="U19" s="509">
        <v>-9.0212786328059555E-2</v>
      </c>
      <c r="V19" s="508">
        <v>84068</v>
      </c>
      <c r="W19" s="508">
        <v>87039</v>
      </c>
      <c r="X19" s="509">
        <v>-3.4134123783591264E-2</v>
      </c>
      <c r="Y19" s="549">
        <v>2.5898154708727397</v>
      </c>
      <c r="Z19" s="514">
        <v>2.6177142857142859</v>
      </c>
    </row>
    <row r="20" spans="1:26" ht="15.75" thickBot="1">
      <c r="A20" s="622" t="s">
        <v>57</v>
      </c>
      <c r="B20" s="623"/>
      <c r="C20" s="624">
        <v>47103</v>
      </c>
      <c r="D20" s="624">
        <v>46277</v>
      </c>
      <c r="E20" s="625">
        <v>1.7849039479655122E-2</v>
      </c>
      <c r="F20" s="624">
        <v>23255</v>
      </c>
      <c r="G20" s="624">
        <v>22833</v>
      </c>
      <c r="H20" s="625">
        <v>1.8482021635352341E-2</v>
      </c>
      <c r="I20" s="624">
        <v>23848</v>
      </c>
      <c r="J20" s="624">
        <v>23444</v>
      </c>
      <c r="K20" s="625">
        <v>1.7232554171643065E-2</v>
      </c>
      <c r="L20" s="621"/>
      <c r="M20" s="626">
        <v>0.58025381041497914</v>
      </c>
      <c r="N20" s="626">
        <v>0.54223011737907234</v>
      </c>
      <c r="O20" s="627">
        <v>3.8</v>
      </c>
      <c r="P20" s="624">
        <v>62321</v>
      </c>
      <c r="Q20" s="624">
        <v>63795</v>
      </c>
      <c r="R20" s="625">
        <v>-2.3105259032839564E-2</v>
      </c>
      <c r="S20" s="624">
        <v>107403</v>
      </c>
      <c r="T20" s="624">
        <v>117653</v>
      </c>
      <c r="U20" s="625">
        <v>-8.7120600409679311E-2</v>
      </c>
      <c r="V20" s="624">
        <v>110697</v>
      </c>
      <c r="W20" s="624">
        <v>110368</v>
      </c>
      <c r="X20" s="625">
        <v>2.9809365033342996E-3</v>
      </c>
      <c r="Y20" s="628">
        <v>2.3501050888478443</v>
      </c>
      <c r="Z20" s="629">
        <v>2.3849428441774529</v>
      </c>
    </row>
    <row r="21" spans="1:26" ht="15">
      <c r="A21" s="1030" t="s">
        <v>62</v>
      </c>
      <c r="B21" s="507" t="s">
        <v>54</v>
      </c>
      <c r="C21" s="508">
        <v>9126</v>
      </c>
      <c r="D21" s="508">
        <v>10294</v>
      </c>
      <c r="E21" s="509">
        <v>-0.11346415387604429</v>
      </c>
      <c r="F21" s="508">
        <v>5423</v>
      </c>
      <c r="G21" s="508">
        <v>5362</v>
      </c>
      <c r="H21" s="509">
        <v>1.1376352107422603E-2</v>
      </c>
      <c r="I21" s="508">
        <v>3703</v>
      </c>
      <c r="J21" s="508">
        <v>4932</v>
      </c>
      <c r="K21" s="509">
        <v>-0.24918896999188969</v>
      </c>
      <c r="L21" s="621"/>
      <c r="M21" s="511">
        <v>0.57429778772060647</v>
      </c>
      <c r="N21" s="511">
        <v>0.53804395798393501</v>
      </c>
      <c r="O21" s="512">
        <v>3.5999999999999996</v>
      </c>
      <c r="P21" s="508">
        <v>11552</v>
      </c>
      <c r="Q21" s="508">
        <v>12191</v>
      </c>
      <c r="R21" s="509">
        <v>-5.2415716512181118E-2</v>
      </c>
      <c r="S21" s="508">
        <v>20115</v>
      </c>
      <c r="T21" s="508">
        <v>22658</v>
      </c>
      <c r="U21" s="509">
        <v>-0.11223408950481066</v>
      </c>
      <c r="V21" s="508">
        <v>20105</v>
      </c>
      <c r="W21" s="508">
        <v>21114</v>
      </c>
      <c r="X21" s="509">
        <v>-4.7788197404565691E-2</v>
      </c>
      <c r="Y21" s="549">
        <v>2.2030462415077801</v>
      </c>
      <c r="Z21" s="514">
        <v>2.0510977268311636</v>
      </c>
    </row>
    <row r="22" spans="1:26" ht="15.75" thickBot="1">
      <c r="A22" s="1031"/>
      <c r="B22" s="507" t="s">
        <v>55</v>
      </c>
      <c r="C22" s="508">
        <v>29178</v>
      </c>
      <c r="D22" s="508">
        <v>21364</v>
      </c>
      <c r="E22" s="509">
        <v>0.3657554765025276</v>
      </c>
      <c r="F22" s="508">
        <v>19961</v>
      </c>
      <c r="G22" s="508">
        <v>16011</v>
      </c>
      <c r="H22" s="509">
        <v>0.24670539004434452</v>
      </c>
      <c r="I22" s="508">
        <v>9217</v>
      </c>
      <c r="J22" s="508">
        <v>5353</v>
      </c>
      <c r="K22" s="509">
        <v>0.72183822155800481</v>
      </c>
      <c r="L22" s="621"/>
      <c r="M22" s="511">
        <v>0.74727011267205001</v>
      </c>
      <c r="N22" s="511">
        <v>0.74992402947656311</v>
      </c>
      <c r="O22" s="512">
        <v>-0.3</v>
      </c>
      <c r="P22" s="508">
        <v>47288</v>
      </c>
      <c r="Q22" s="508">
        <v>39485</v>
      </c>
      <c r="R22" s="509">
        <v>0.19761934911991896</v>
      </c>
      <c r="S22" s="508">
        <v>63281</v>
      </c>
      <c r="T22" s="508">
        <v>52652</v>
      </c>
      <c r="U22" s="509">
        <v>0.20187267340271975</v>
      </c>
      <c r="V22" s="508">
        <v>99457</v>
      </c>
      <c r="W22" s="508">
        <v>83501</v>
      </c>
      <c r="X22" s="509">
        <v>0.19108753188584568</v>
      </c>
      <c r="Y22" s="549">
        <v>3.4086297895674824</v>
      </c>
      <c r="Z22" s="514">
        <v>3.9084909193035013</v>
      </c>
    </row>
    <row r="23" spans="1:26" ht="15.75" thickBot="1">
      <c r="A23" s="622" t="s">
        <v>57</v>
      </c>
      <c r="B23" s="623"/>
      <c r="C23" s="624">
        <v>38304</v>
      </c>
      <c r="D23" s="624">
        <v>31658</v>
      </c>
      <c r="E23" s="625">
        <v>0.20993113904858171</v>
      </c>
      <c r="F23" s="624">
        <v>25384</v>
      </c>
      <c r="G23" s="624">
        <v>21373</v>
      </c>
      <c r="H23" s="625">
        <v>0.18766668226266786</v>
      </c>
      <c r="I23" s="624">
        <v>12920</v>
      </c>
      <c r="J23" s="624">
        <v>10285</v>
      </c>
      <c r="K23" s="625">
        <v>0.256198347107438</v>
      </c>
      <c r="L23" s="630"/>
      <c r="M23" s="626">
        <v>0.70554942683102306</v>
      </c>
      <c r="N23" s="626">
        <v>0.68617713451068918</v>
      </c>
      <c r="O23" s="627">
        <v>1.9</v>
      </c>
      <c r="P23" s="624">
        <v>58840</v>
      </c>
      <c r="Q23" s="624">
        <v>51676</v>
      </c>
      <c r="R23" s="625">
        <v>0.13863302113166653</v>
      </c>
      <c r="S23" s="624">
        <v>83396</v>
      </c>
      <c r="T23" s="624">
        <v>75310</v>
      </c>
      <c r="U23" s="625">
        <v>0.10736953923781703</v>
      </c>
      <c r="V23" s="624">
        <v>119562</v>
      </c>
      <c r="W23" s="624">
        <v>104615</v>
      </c>
      <c r="X23" s="625">
        <v>0.14287626057448741</v>
      </c>
      <c r="Y23" s="628">
        <v>3.1213972431077694</v>
      </c>
      <c r="Z23" s="629">
        <v>3.3045359782677366</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5" thickBot="1">
      <c r="A25" s="1060" t="s">
        <v>63</v>
      </c>
      <c r="B25" s="1061"/>
      <c r="C25" s="632">
        <v>863471</v>
      </c>
      <c r="D25" s="632">
        <v>832740</v>
      </c>
      <c r="E25" s="633">
        <v>3.6903475274395373E-2</v>
      </c>
      <c r="F25" s="632">
        <v>656912</v>
      </c>
      <c r="G25" s="632">
        <v>632977</v>
      </c>
      <c r="H25" s="633">
        <v>3.7813380265001729E-2</v>
      </c>
      <c r="I25" s="632">
        <v>206559</v>
      </c>
      <c r="J25" s="632">
        <v>199763</v>
      </c>
      <c r="K25" s="633">
        <v>3.4020314072175525E-2</v>
      </c>
      <c r="L25" s="553"/>
      <c r="M25" s="634">
        <v>0.75088117041771441</v>
      </c>
      <c r="N25" s="634">
        <v>0.72860282000764365</v>
      </c>
      <c r="O25" s="635">
        <v>2.1999999999999997</v>
      </c>
      <c r="P25" s="632">
        <v>1223461</v>
      </c>
      <c r="Q25" s="632">
        <v>1180075</v>
      </c>
      <c r="R25" s="633">
        <v>3.6765459822468913E-2</v>
      </c>
      <c r="S25" s="632">
        <v>1629367</v>
      </c>
      <c r="T25" s="632">
        <v>1619641</v>
      </c>
      <c r="U25" s="633">
        <v>6.0050344489920911E-3</v>
      </c>
      <c r="V25" s="632">
        <v>2321589</v>
      </c>
      <c r="W25" s="632">
        <v>2230667</v>
      </c>
      <c r="X25" s="633">
        <v>4.0760005863716996E-2</v>
      </c>
      <c r="Y25" s="636">
        <v>2.688670493855613</v>
      </c>
      <c r="Z25" s="637">
        <v>2.6787076398395659</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5" thickBot="1">
      <c r="A27" s="1041" t="s">
        <v>64</v>
      </c>
      <c r="B27" s="1042"/>
      <c r="C27" s="551">
        <v>34837</v>
      </c>
      <c r="D27" s="551">
        <v>38919</v>
      </c>
      <c r="E27" s="552">
        <v>-0.10488450371283949</v>
      </c>
      <c r="F27" s="551">
        <v>10216</v>
      </c>
      <c r="G27" s="551">
        <v>11250</v>
      </c>
      <c r="H27" s="552">
        <v>-9.191111111111111E-2</v>
      </c>
      <c r="I27" s="551">
        <v>24621</v>
      </c>
      <c r="J27" s="551">
        <v>27669</v>
      </c>
      <c r="K27" s="552">
        <v>-0.11015938414832484</v>
      </c>
      <c r="L27" s="553"/>
      <c r="M27" s="554">
        <v>0.42605849033537541</v>
      </c>
      <c r="N27" s="554">
        <v>0.41454942084484331</v>
      </c>
      <c r="O27" s="555">
        <v>1.2</v>
      </c>
      <c r="P27" s="551">
        <v>31366</v>
      </c>
      <c r="Q27" s="551">
        <v>34966</v>
      </c>
      <c r="R27" s="552">
        <v>-0.10295715838242865</v>
      </c>
      <c r="S27" s="551">
        <v>73619</v>
      </c>
      <c r="T27" s="551">
        <v>84347</v>
      </c>
      <c r="U27" s="552">
        <v>-0.12718887453021446</v>
      </c>
      <c r="V27" s="551">
        <v>71478</v>
      </c>
      <c r="W27" s="551">
        <v>79596</v>
      </c>
      <c r="X27" s="552">
        <v>-0.10199004975124377</v>
      </c>
      <c r="Y27" s="641">
        <v>2.051784022734449</v>
      </c>
      <c r="Z27" s="557">
        <v>2.0451707392276268</v>
      </c>
    </row>
    <row r="28" spans="1:26">
      <c r="O28" s="558"/>
    </row>
    <row r="30" spans="1:26" ht="24" thickBot="1">
      <c r="A30" s="1033" t="s">
        <v>65</v>
      </c>
      <c r="B30" s="1033"/>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3"/>
    </row>
    <row r="31" spans="1:26" ht="15">
      <c r="A31" s="494"/>
      <c r="B31" s="495"/>
      <c r="C31" s="1034" t="s">
        <v>40</v>
      </c>
      <c r="D31" s="1034"/>
      <c r="E31" s="496" t="s">
        <v>41</v>
      </c>
      <c r="F31" s="1034" t="s">
        <v>42</v>
      </c>
      <c r="G31" s="1034"/>
      <c r="H31" s="496" t="s">
        <v>41</v>
      </c>
      <c r="I31" s="1034" t="s">
        <v>43</v>
      </c>
      <c r="J31" s="1034"/>
      <c r="K31" s="497" t="s">
        <v>41</v>
      </c>
      <c r="L31" s="498"/>
      <c r="M31" s="1035" t="s">
        <v>44</v>
      </c>
      <c r="N31" s="1035"/>
      <c r="O31" s="496" t="s">
        <v>45</v>
      </c>
      <c r="P31" s="1034" t="s">
        <v>46</v>
      </c>
      <c r="Q31" s="1034"/>
      <c r="R31" s="496" t="s">
        <v>41</v>
      </c>
      <c r="S31" s="1034" t="s">
        <v>47</v>
      </c>
      <c r="T31" s="1034"/>
      <c r="U31" s="496" t="s">
        <v>41</v>
      </c>
      <c r="V31" s="1034" t="s">
        <v>48</v>
      </c>
      <c r="W31" s="1034"/>
      <c r="X31" s="496" t="s">
        <v>41</v>
      </c>
      <c r="Y31" s="1034" t="s">
        <v>49</v>
      </c>
      <c r="Z31" s="1037"/>
    </row>
    <row r="32" spans="1:26" ht="28.5" customHeight="1" thickBot="1">
      <c r="A32" s="1044" t="s">
        <v>51</v>
      </c>
      <c r="B32" s="1045"/>
      <c r="C32" s="501">
        <v>2014</v>
      </c>
      <c r="D32" s="501">
        <v>2013</v>
      </c>
      <c r="E32" s="502" t="s">
        <v>71</v>
      </c>
      <c r="F32" s="501">
        <v>2014</v>
      </c>
      <c r="G32" s="501">
        <v>2013</v>
      </c>
      <c r="H32" s="502" t="s">
        <v>71</v>
      </c>
      <c r="I32" s="501">
        <v>2014</v>
      </c>
      <c r="J32" s="501">
        <v>2013</v>
      </c>
      <c r="K32" s="502" t="s">
        <v>71</v>
      </c>
      <c r="L32" s="503"/>
      <c r="M32" s="504">
        <v>2014</v>
      </c>
      <c r="N32" s="620">
        <v>2013</v>
      </c>
      <c r="O32" s="502" t="s">
        <v>71</v>
      </c>
      <c r="P32" s="501">
        <v>2014</v>
      </c>
      <c r="Q32" s="501">
        <v>2013</v>
      </c>
      <c r="R32" s="502" t="s">
        <v>71</v>
      </c>
      <c r="S32" s="501">
        <v>2014</v>
      </c>
      <c r="T32" s="501">
        <v>2013</v>
      </c>
      <c r="U32" s="502" t="s">
        <v>71</v>
      </c>
      <c r="V32" s="501">
        <v>2014</v>
      </c>
      <c r="W32" s="501">
        <v>2013</v>
      </c>
      <c r="X32" s="502" t="s">
        <v>71</v>
      </c>
      <c r="Y32" s="501">
        <v>2014</v>
      </c>
      <c r="Z32" s="506">
        <v>2013</v>
      </c>
    </row>
    <row r="33" spans="1:26" ht="15">
      <c r="A33" s="1046" t="s">
        <v>54</v>
      </c>
      <c r="B33" s="1047"/>
      <c r="C33" s="508">
        <f>C7+C11+C14+C18+C21</f>
        <v>132611</v>
      </c>
      <c r="D33" s="508">
        <f>D7+D11+D14+D18+D21</f>
        <v>135431</v>
      </c>
      <c r="E33" s="509">
        <f>(C33-D33)/D33</f>
        <v>-2.0822411412453574E-2</v>
      </c>
      <c r="F33" s="508">
        <f>F7+F11+F14+F18+F21</f>
        <v>69357</v>
      </c>
      <c r="G33" s="508">
        <f>G7+G11+G14+G18+G21</f>
        <v>68369</v>
      </c>
      <c r="H33" s="509">
        <f>(F33-G33)/G33</f>
        <v>1.4450993871491465E-2</v>
      </c>
      <c r="I33" s="508">
        <f>I7+I11+I14+I18+I21</f>
        <v>63254</v>
      </c>
      <c r="J33" s="508">
        <f>J7+J11+J14+J18+J21</f>
        <v>67062</v>
      </c>
      <c r="K33" s="509">
        <f>(I33-J33)/J33</f>
        <v>-5.6783275178193315E-2</v>
      </c>
      <c r="L33" s="643"/>
      <c r="M33" s="511">
        <f t="shared" ref="M33:N35" si="0">P33/S33</f>
        <v>0.50364765685656943</v>
      </c>
      <c r="N33" s="511">
        <f t="shared" si="0"/>
        <v>0.47416606298940978</v>
      </c>
      <c r="O33" s="512">
        <f>ROUND(+M33-N33,3)*100</f>
        <v>2.9000000000000004</v>
      </c>
      <c r="P33" s="508">
        <f>P7+P11+P14+P18+P21</f>
        <v>137522</v>
      </c>
      <c r="Q33" s="508">
        <f>Q7+Q11+Q14+Q18+Q21</f>
        <v>137456</v>
      </c>
      <c r="R33" s="509">
        <f>(P33-Q33)/Q33</f>
        <v>4.8015364916773366E-4</v>
      </c>
      <c r="S33" s="508">
        <f>S7+S11+S14+S18+S21</f>
        <v>273052</v>
      </c>
      <c r="T33" s="508">
        <f>T7+T11+T14+T18+T21</f>
        <v>289890</v>
      </c>
      <c r="U33" s="509">
        <f>(S33-T33)/T33</f>
        <v>-5.8084100865845666E-2</v>
      </c>
      <c r="V33" s="508">
        <f>V7+V11+V14+V18+V21</f>
        <v>274127</v>
      </c>
      <c r="W33" s="508">
        <f>W7+W11+W14+W18+W21</f>
        <v>273562</v>
      </c>
      <c r="X33" s="509">
        <f>(V33-W33)/W33</f>
        <v>2.0653453330506432E-3</v>
      </c>
      <c r="Y33" s="644">
        <f t="shared" ref="Y33:Z35" si="1">V33/C33</f>
        <v>2.0671512921250876</v>
      </c>
      <c r="Z33" s="645">
        <f t="shared" si="1"/>
        <v>2.0199363513523489</v>
      </c>
    </row>
    <row r="34" spans="1:26" ht="15">
      <c r="A34" s="1048" t="s">
        <v>55</v>
      </c>
      <c r="B34" s="1049"/>
      <c r="C34" s="646">
        <f>C8+C12+C19+C15+C22</f>
        <v>238565</v>
      </c>
      <c r="D34" s="646">
        <f>D8+D12+D19+D15+D22</f>
        <v>210781</v>
      </c>
      <c r="E34" s="565">
        <f>(C34-D34)/D34</f>
        <v>0.13181453736342461</v>
      </c>
      <c r="F34" s="646">
        <f>F8+F12+F19+F15+F22</f>
        <v>158156</v>
      </c>
      <c r="G34" s="646">
        <f>G8+G12+G19+G15+G22</f>
        <v>141643</v>
      </c>
      <c r="H34" s="565">
        <f>(F34-G34)/G34</f>
        <v>0.11658182896436817</v>
      </c>
      <c r="I34" s="646">
        <f>I8+I12+I19+I15+I22</f>
        <v>80409</v>
      </c>
      <c r="J34" s="646">
        <f>J8+J12+J19+J15+J22</f>
        <v>69138</v>
      </c>
      <c r="K34" s="565">
        <f>(I34-J34)/J34</f>
        <v>0.16302178252191268</v>
      </c>
      <c r="L34" s="643"/>
      <c r="M34" s="647">
        <f t="shared" si="0"/>
        <v>0.72767672401901728</v>
      </c>
      <c r="N34" s="648">
        <f t="shared" si="0"/>
        <v>0.68435958997656599</v>
      </c>
      <c r="O34" s="568">
        <f>ROUND(+M34-N34,3)*100</f>
        <v>4.3</v>
      </c>
      <c r="P34" s="646">
        <f>P8+P12+P19+P15+P22</f>
        <v>316519</v>
      </c>
      <c r="Q34" s="646">
        <f>Q8+Q12+Q19+Q15+Q22</f>
        <v>285612</v>
      </c>
      <c r="R34" s="565">
        <f>(P34-Q34)/Q34</f>
        <v>0.10821324034004173</v>
      </c>
      <c r="S34" s="646">
        <f>S8+S12+S19+S15+S22</f>
        <v>434972</v>
      </c>
      <c r="T34" s="646">
        <f>T8+T12+T19+T15+T22</f>
        <v>417342</v>
      </c>
      <c r="U34" s="565">
        <f>(S34-T34)/T34</f>
        <v>4.224353168384682E-2</v>
      </c>
      <c r="V34" s="646">
        <f>V8+V12+V19+V15+V22</f>
        <v>598695</v>
      </c>
      <c r="W34" s="646">
        <f>W8+W12+W19+W15+W22</f>
        <v>540406</v>
      </c>
      <c r="X34" s="565">
        <f>(V34-W34)/W34</f>
        <v>0.10786149672653524</v>
      </c>
      <c r="Y34" s="649">
        <f t="shared" si="1"/>
        <v>2.509567623079664</v>
      </c>
      <c r="Z34" s="650">
        <f t="shared" si="1"/>
        <v>2.5638269103951496</v>
      </c>
    </row>
    <row r="35" spans="1:26" ht="15.75" thickBot="1">
      <c r="A35" s="1050" t="s">
        <v>56</v>
      </c>
      <c r="B35" s="1051"/>
      <c r="C35" s="651">
        <f>C9+C16</f>
        <v>492295</v>
      </c>
      <c r="D35" s="652">
        <f>D9+D16</f>
        <v>486528</v>
      </c>
      <c r="E35" s="653">
        <f>(C35-D35)/D35</f>
        <v>1.1853377400684031E-2</v>
      </c>
      <c r="F35" s="654">
        <f>F9+F16</f>
        <v>429399</v>
      </c>
      <c r="G35" s="652">
        <f>G9+G16</f>
        <v>422965</v>
      </c>
      <c r="H35" s="653">
        <f>(F35-G35)/G35</f>
        <v>1.5211660539288121E-2</v>
      </c>
      <c r="I35" s="654">
        <f>I9+I16</f>
        <v>62896</v>
      </c>
      <c r="J35" s="652">
        <f>J9+J16</f>
        <v>63563</v>
      </c>
      <c r="K35" s="575">
        <f>(I35-J35)/J35</f>
        <v>-1.0493526107955887E-2</v>
      </c>
      <c r="L35" s="655"/>
      <c r="M35" s="656">
        <f t="shared" si="0"/>
        <v>0.8351070122636195</v>
      </c>
      <c r="N35" s="657">
        <f t="shared" si="0"/>
        <v>0.82967945296462442</v>
      </c>
      <c r="O35" s="658">
        <f>ROUND(+M35-N35,3)*100</f>
        <v>0.5</v>
      </c>
      <c r="P35" s="654">
        <f>P9+P16</f>
        <v>769420</v>
      </c>
      <c r="Q35" s="652">
        <f>Q9+Q16</f>
        <v>757007</v>
      </c>
      <c r="R35" s="653">
        <f>(P35-Q35)/Q35</f>
        <v>1.639747056500138E-2</v>
      </c>
      <c r="S35" s="654">
        <f>S9+S16</f>
        <v>921343</v>
      </c>
      <c r="T35" s="652">
        <f>T9+T16</f>
        <v>912409</v>
      </c>
      <c r="U35" s="653">
        <f>(S35-T35)/T35</f>
        <v>9.7916614150013858E-3</v>
      </c>
      <c r="V35" s="654">
        <f>V9+V16</f>
        <v>1448767</v>
      </c>
      <c r="W35" s="652">
        <f>W9+W16</f>
        <v>1416699</v>
      </c>
      <c r="X35" s="575">
        <f>(V35-W35)/W35</f>
        <v>2.2635718667126891E-2</v>
      </c>
      <c r="Y35" s="659">
        <f t="shared" si="1"/>
        <v>2.9428838399739994</v>
      </c>
      <c r="Z35" s="660">
        <f t="shared" si="1"/>
        <v>2.9118550217048145</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5" thickBot="1">
      <c r="A37" s="1060" t="s">
        <v>63</v>
      </c>
      <c r="B37" s="1061"/>
      <c r="C37" s="632">
        <f>SUM(C33:C35)</f>
        <v>863471</v>
      </c>
      <c r="D37" s="632">
        <f>SUM(D33:D35)</f>
        <v>832740</v>
      </c>
      <c r="E37" s="633">
        <f>(C37-D37)/D37</f>
        <v>3.6903475274395373E-2</v>
      </c>
      <c r="F37" s="632">
        <f>SUM(F33:F35)</f>
        <v>656912</v>
      </c>
      <c r="G37" s="632">
        <f>SUM(G33:G35)</f>
        <v>632977</v>
      </c>
      <c r="H37" s="633">
        <f>(F37-G37)/G37</f>
        <v>3.7813380265001729E-2</v>
      </c>
      <c r="I37" s="632">
        <f>SUM(I33:I35)</f>
        <v>206559</v>
      </c>
      <c r="J37" s="632">
        <f>SUM(J33:J35)</f>
        <v>199763</v>
      </c>
      <c r="K37" s="633">
        <f>(I37-J37)/J37</f>
        <v>3.4020314072175525E-2</v>
      </c>
      <c r="L37" s="542"/>
      <c r="M37" s="634">
        <f>P37/S37</f>
        <v>0.75088117041771441</v>
      </c>
      <c r="N37" s="634">
        <f>Q37/T37</f>
        <v>0.72860282000764365</v>
      </c>
      <c r="O37" s="635">
        <f>ROUND(+M37-N37,3)*100</f>
        <v>2.1999999999999997</v>
      </c>
      <c r="P37" s="632">
        <f>SUM(P33:P35)</f>
        <v>1223461</v>
      </c>
      <c r="Q37" s="632">
        <f>SUM(Q33:Q35)</f>
        <v>1180075</v>
      </c>
      <c r="R37" s="633">
        <f>(P37-Q37)/Q37</f>
        <v>3.6765459822468913E-2</v>
      </c>
      <c r="S37" s="632">
        <f>SUM(S33:S35)</f>
        <v>1629367</v>
      </c>
      <c r="T37" s="632">
        <f>SUM(T33:T35)</f>
        <v>1619641</v>
      </c>
      <c r="U37" s="633">
        <f>(S37-T37)/T37</f>
        <v>6.0050344489920911E-3</v>
      </c>
      <c r="V37" s="632">
        <f>SUM(V33:V35)</f>
        <v>2321589</v>
      </c>
      <c r="W37" s="632">
        <f>SUM(W33:W35)</f>
        <v>2230667</v>
      </c>
      <c r="X37" s="633">
        <f>(V37-W37)/W37</f>
        <v>4.0760005863716996E-2</v>
      </c>
      <c r="Y37" s="663">
        <f>V37/C37</f>
        <v>2.688670493855613</v>
      </c>
      <c r="Z37" s="664">
        <f>W37/D37</f>
        <v>2.6787076398395659</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4" thickBot="1">
      <c r="A40" s="1033" t="s">
        <v>66</v>
      </c>
      <c r="B40" s="1033"/>
      <c r="C40" s="1033"/>
      <c r="D40" s="1033"/>
      <c r="E40" s="1033"/>
      <c r="F40" s="1033"/>
      <c r="G40" s="1033"/>
      <c r="H40" s="1033"/>
      <c r="I40" s="1033"/>
      <c r="J40" s="1033"/>
      <c r="K40" s="1033"/>
      <c r="L40" s="1033"/>
      <c r="M40" s="1033"/>
      <c r="N40" s="1033"/>
      <c r="O40" s="1033"/>
      <c r="P40" s="1033"/>
      <c r="Q40" s="1033"/>
      <c r="R40" s="1033"/>
      <c r="S40" s="1033"/>
      <c r="T40" s="1033"/>
      <c r="U40" s="1033"/>
      <c r="V40" s="1033"/>
      <c r="W40" s="1033"/>
      <c r="X40" s="1033"/>
      <c r="Y40" s="1033"/>
      <c r="Z40" s="1033"/>
    </row>
    <row r="41" spans="1:26" ht="15">
      <c r="A41" s="494"/>
      <c r="B41" s="495"/>
      <c r="C41" s="1034" t="s">
        <v>40</v>
      </c>
      <c r="D41" s="1034"/>
      <c r="E41" s="496" t="s">
        <v>41</v>
      </c>
      <c r="F41" s="1034" t="s">
        <v>42</v>
      </c>
      <c r="G41" s="1034"/>
      <c r="H41" s="496" t="s">
        <v>41</v>
      </c>
      <c r="I41" s="1034" t="s">
        <v>43</v>
      </c>
      <c r="J41" s="1034"/>
      <c r="K41" s="497" t="s">
        <v>41</v>
      </c>
      <c r="L41" s="498"/>
      <c r="M41" s="1035" t="s">
        <v>44</v>
      </c>
      <c r="N41" s="1035"/>
      <c r="O41" s="496" t="s">
        <v>45</v>
      </c>
      <c r="P41" s="1034" t="s">
        <v>46</v>
      </c>
      <c r="Q41" s="1034"/>
      <c r="R41" s="496" t="s">
        <v>41</v>
      </c>
      <c r="S41" s="1034" t="s">
        <v>47</v>
      </c>
      <c r="T41" s="1034"/>
      <c r="U41" s="496" t="s">
        <v>41</v>
      </c>
      <c r="V41" s="1034" t="s">
        <v>48</v>
      </c>
      <c r="W41" s="1034"/>
      <c r="X41" s="496" t="s">
        <v>41</v>
      </c>
      <c r="Y41" s="1034" t="s">
        <v>49</v>
      </c>
      <c r="Z41" s="1037"/>
    </row>
    <row r="42" spans="1:26" ht="15.75" thickBot="1">
      <c r="A42" s="1052" t="s">
        <v>50</v>
      </c>
      <c r="B42" s="1053"/>
      <c r="C42" s="501">
        <v>2014</v>
      </c>
      <c r="D42" s="501">
        <v>2013</v>
      </c>
      <c r="E42" s="502" t="s">
        <v>71</v>
      </c>
      <c r="F42" s="501">
        <v>2014</v>
      </c>
      <c r="G42" s="501">
        <v>2013</v>
      </c>
      <c r="H42" s="502" t="s">
        <v>71</v>
      </c>
      <c r="I42" s="501">
        <v>2014</v>
      </c>
      <c r="J42" s="501">
        <v>2013</v>
      </c>
      <c r="K42" s="502" t="s">
        <v>71</v>
      </c>
      <c r="L42" s="503"/>
      <c r="M42" s="504">
        <v>2014</v>
      </c>
      <c r="N42" s="620">
        <v>2013</v>
      </c>
      <c r="O42" s="502" t="s">
        <v>71</v>
      </c>
      <c r="P42" s="501">
        <v>2014</v>
      </c>
      <c r="Q42" s="501">
        <v>2013</v>
      </c>
      <c r="R42" s="502" t="s">
        <v>71</v>
      </c>
      <c r="S42" s="501">
        <v>2014</v>
      </c>
      <c r="T42" s="501">
        <v>2013</v>
      </c>
      <c r="U42" s="502" t="s">
        <v>71</v>
      </c>
      <c r="V42" s="501">
        <v>2014</v>
      </c>
      <c r="W42" s="501">
        <v>2013</v>
      </c>
      <c r="X42" s="502" t="s">
        <v>71</v>
      </c>
      <c r="Y42" s="501">
        <v>2014</v>
      </c>
      <c r="Z42" s="506">
        <v>2013</v>
      </c>
    </row>
    <row r="43" spans="1:26" s="601" customFormat="1" ht="15">
      <c r="A43" s="1054" t="s">
        <v>53</v>
      </c>
      <c r="B43" s="1055"/>
      <c r="C43" s="534">
        <f>C10</f>
        <v>525264</v>
      </c>
      <c r="D43" s="666">
        <f>D10</f>
        <v>500467</v>
      </c>
      <c r="E43" s="583">
        <f>(C43-D43)/D43</f>
        <v>4.9547722427252944E-2</v>
      </c>
      <c r="F43" s="534">
        <f>F10</f>
        <v>455640</v>
      </c>
      <c r="G43" s="666">
        <f>G10</f>
        <v>433607</v>
      </c>
      <c r="H43" s="583">
        <f>(F43-G43)/G43</f>
        <v>5.0813294065824584E-2</v>
      </c>
      <c r="I43" s="534">
        <f>I10</f>
        <v>69624</v>
      </c>
      <c r="J43" s="666">
        <f>J10</f>
        <v>66860</v>
      </c>
      <c r="K43" s="583">
        <f>(I43-J43)/J43</f>
        <v>4.134011367035597E-2</v>
      </c>
      <c r="L43" s="643"/>
      <c r="M43" s="536">
        <f t="shared" ref="M43:N47" si="2">P43/S43</f>
        <v>0.8312346405605604</v>
      </c>
      <c r="N43" s="667">
        <f t="shared" si="2"/>
        <v>0.81726544471957674</v>
      </c>
      <c r="O43" s="587">
        <f>ROUND(+M43-N43,3)*100</f>
        <v>1.4000000000000001</v>
      </c>
      <c r="P43" s="534">
        <f>P10</f>
        <v>764090</v>
      </c>
      <c r="Q43" s="666">
        <f>Q10</f>
        <v>727099</v>
      </c>
      <c r="R43" s="583">
        <f>(P43-Q43)/Q43</f>
        <v>5.0874777712526083E-2</v>
      </c>
      <c r="S43" s="534">
        <f>S10</f>
        <v>919223</v>
      </c>
      <c r="T43" s="666">
        <f>T10</f>
        <v>889673</v>
      </c>
      <c r="U43" s="583">
        <f>(S43-T43)/T43</f>
        <v>3.3214450702673905E-2</v>
      </c>
      <c r="V43" s="534">
        <f>V10</f>
        <v>1365137</v>
      </c>
      <c r="W43" s="666">
        <f>W10</f>
        <v>1279989</v>
      </c>
      <c r="X43" s="583">
        <f>(V43-W43)/W43</f>
        <v>6.6522446677276137E-2</v>
      </c>
      <c r="Y43" s="662">
        <f t="shared" ref="Y43:Z47" si="3">V43/C43</f>
        <v>2.5989540497730665</v>
      </c>
      <c r="Z43" s="668">
        <f t="shared" si="3"/>
        <v>2.5575892116762944</v>
      </c>
    </row>
    <row r="44" spans="1:26" s="601" customFormat="1" ht="15">
      <c r="A44" s="1056" t="s">
        <v>58</v>
      </c>
      <c r="B44" s="1057"/>
      <c r="C44" s="669">
        <f>C13</f>
        <v>100669</v>
      </c>
      <c r="D44" s="670">
        <f>D13</f>
        <v>103831</v>
      </c>
      <c r="E44" s="604">
        <f>(C44-D44)/D44</f>
        <v>-3.0453332819678131E-2</v>
      </c>
      <c r="F44" s="669">
        <f>F13</f>
        <v>33514</v>
      </c>
      <c r="G44" s="670">
        <f>G13</f>
        <v>35239</v>
      </c>
      <c r="H44" s="604">
        <f>(F44-G44)/G44</f>
        <v>-4.895144584125543E-2</v>
      </c>
      <c r="I44" s="669">
        <f>I13</f>
        <v>67155</v>
      </c>
      <c r="J44" s="670">
        <f>J13</f>
        <v>68592</v>
      </c>
      <c r="K44" s="604">
        <f>(I44-J44)/J44</f>
        <v>-2.0949965010496851E-2</v>
      </c>
      <c r="L44" s="643"/>
      <c r="M44" s="671">
        <f t="shared" si="2"/>
        <v>0.515433221637147</v>
      </c>
      <c r="N44" s="672">
        <f t="shared" si="2"/>
        <v>0.4736032667780341</v>
      </c>
      <c r="O44" s="607">
        <f>ROUND(+M44-N44,3)*100</f>
        <v>4.2</v>
      </c>
      <c r="P44" s="669">
        <f>P13</f>
        <v>107674</v>
      </c>
      <c r="Q44" s="670">
        <f>Q13</f>
        <v>107166</v>
      </c>
      <c r="R44" s="604">
        <f>(P44-Q44)/Q44</f>
        <v>4.7403094264972098E-3</v>
      </c>
      <c r="S44" s="669">
        <f>S13</f>
        <v>208900</v>
      </c>
      <c r="T44" s="670">
        <f>T13</f>
        <v>226278</v>
      </c>
      <c r="U44" s="604">
        <f>(S44-T44)/T44</f>
        <v>-7.6799335330876184E-2</v>
      </c>
      <c r="V44" s="669">
        <f>V13</f>
        <v>226616</v>
      </c>
      <c r="W44" s="670">
        <f>W13</f>
        <v>230059</v>
      </c>
      <c r="X44" s="604">
        <f>(V44-W44)/W44</f>
        <v>-1.4965726183283418E-2</v>
      </c>
      <c r="Y44" s="673">
        <f t="shared" si="3"/>
        <v>2.2511001400629786</v>
      </c>
      <c r="Z44" s="674">
        <f t="shared" si="3"/>
        <v>2.2157062919551964</v>
      </c>
    </row>
    <row r="45" spans="1:26" s="601" customFormat="1" ht="15">
      <c r="A45" s="1056" t="s">
        <v>59</v>
      </c>
      <c r="B45" s="1057"/>
      <c r="C45" s="669">
        <f>C17</f>
        <v>152131</v>
      </c>
      <c r="D45" s="670">
        <f>D17</f>
        <v>150507</v>
      </c>
      <c r="E45" s="604">
        <f>(C45-D45)/D45</f>
        <v>1.0790195804846286E-2</v>
      </c>
      <c r="F45" s="669">
        <f>F17</f>
        <v>119119</v>
      </c>
      <c r="G45" s="670">
        <f>G17</f>
        <v>119925</v>
      </c>
      <c r="H45" s="604">
        <f>(F45-G45)/G45</f>
        <v>-6.7208672086720867E-3</v>
      </c>
      <c r="I45" s="669">
        <f>I17</f>
        <v>33012</v>
      </c>
      <c r="J45" s="670">
        <f>J17</f>
        <v>30582</v>
      </c>
      <c r="K45" s="604">
        <f>(I45-J45)/J45</f>
        <v>7.9458505002942909E-2</v>
      </c>
      <c r="L45" s="643"/>
      <c r="M45" s="671">
        <f t="shared" si="2"/>
        <v>0.74259852791959924</v>
      </c>
      <c r="N45" s="672">
        <f t="shared" si="2"/>
        <v>0.74129058627026301</v>
      </c>
      <c r="O45" s="607">
        <f>ROUND(+M45-N45,3)*100</f>
        <v>0.1</v>
      </c>
      <c r="P45" s="669">
        <f>P17</f>
        <v>230536</v>
      </c>
      <c r="Q45" s="670">
        <f>Q17</f>
        <v>230339</v>
      </c>
      <c r="R45" s="604">
        <f>(P45-Q45)/Q45</f>
        <v>8.5526115855326281E-4</v>
      </c>
      <c r="S45" s="669">
        <f>S17</f>
        <v>310445</v>
      </c>
      <c r="T45" s="670">
        <f>T17</f>
        <v>310727</v>
      </c>
      <c r="U45" s="604">
        <f>(S45-T45)/T45</f>
        <v>-9.0754907040585466E-4</v>
      </c>
      <c r="V45" s="669">
        <f>V17</f>
        <v>499577</v>
      </c>
      <c r="W45" s="670">
        <f>W17</f>
        <v>505636</v>
      </c>
      <c r="X45" s="604">
        <f>(V45-W45)/W45</f>
        <v>-1.1982928430728824E-2</v>
      </c>
      <c r="Y45" s="673">
        <f t="shared" si="3"/>
        <v>3.2838606201234462</v>
      </c>
      <c r="Z45" s="674">
        <f t="shared" si="3"/>
        <v>3.3595513829921533</v>
      </c>
    </row>
    <row r="46" spans="1:26" s="601" customFormat="1" ht="15">
      <c r="A46" s="1056" t="s">
        <v>60</v>
      </c>
      <c r="B46" s="1057"/>
      <c r="C46" s="669">
        <f>C20</f>
        <v>47103</v>
      </c>
      <c r="D46" s="670">
        <f>D20</f>
        <v>46277</v>
      </c>
      <c r="E46" s="604">
        <f>(C46-D46)/D46</f>
        <v>1.7849039479655122E-2</v>
      </c>
      <c r="F46" s="669">
        <f>F20</f>
        <v>23255</v>
      </c>
      <c r="G46" s="670">
        <f>G20</f>
        <v>22833</v>
      </c>
      <c r="H46" s="604">
        <f>(F46-G46)/G46</f>
        <v>1.8482021635352341E-2</v>
      </c>
      <c r="I46" s="669">
        <f>I20</f>
        <v>23848</v>
      </c>
      <c r="J46" s="670">
        <f>J20</f>
        <v>23444</v>
      </c>
      <c r="K46" s="604">
        <f>(I46-J46)/J46</f>
        <v>1.7232554171643065E-2</v>
      </c>
      <c r="L46" s="643"/>
      <c r="M46" s="671">
        <f t="shared" si="2"/>
        <v>0.58025381041497914</v>
      </c>
      <c r="N46" s="672">
        <f t="shared" si="2"/>
        <v>0.54223011737907234</v>
      </c>
      <c r="O46" s="607">
        <f>ROUND(+M46-N46,3)*100</f>
        <v>3.8</v>
      </c>
      <c r="P46" s="669">
        <f>P20</f>
        <v>62321</v>
      </c>
      <c r="Q46" s="670">
        <f>Q20</f>
        <v>63795</v>
      </c>
      <c r="R46" s="604">
        <f>(P46-Q46)/Q46</f>
        <v>-2.3105259032839564E-2</v>
      </c>
      <c r="S46" s="669">
        <f>S20</f>
        <v>107403</v>
      </c>
      <c r="T46" s="670">
        <f>T20</f>
        <v>117653</v>
      </c>
      <c r="U46" s="604">
        <f>(S46-T46)/T46</f>
        <v>-8.7120600409679311E-2</v>
      </c>
      <c r="V46" s="669">
        <f>V20</f>
        <v>110697</v>
      </c>
      <c r="W46" s="670">
        <f>W20</f>
        <v>110368</v>
      </c>
      <c r="X46" s="604">
        <f>(V46-W46)/W46</f>
        <v>2.9809365033342996E-3</v>
      </c>
      <c r="Y46" s="673">
        <f t="shared" si="3"/>
        <v>2.3501050888478443</v>
      </c>
      <c r="Z46" s="674">
        <f t="shared" si="3"/>
        <v>2.3849428441774529</v>
      </c>
    </row>
    <row r="47" spans="1:26" s="601" customFormat="1" ht="15.75" thickBot="1">
      <c r="A47" s="1058" t="s">
        <v>62</v>
      </c>
      <c r="B47" s="1059"/>
      <c r="C47" s="675">
        <f>C23</f>
        <v>38304</v>
      </c>
      <c r="D47" s="676">
        <f>D23</f>
        <v>31658</v>
      </c>
      <c r="E47" s="612">
        <f>(C47-D47)/D47</f>
        <v>0.20993113904858171</v>
      </c>
      <c r="F47" s="675">
        <f>F23</f>
        <v>25384</v>
      </c>
      <c r="G47" s="676">
        <f>G23</f>
        <v>21373</v>
      </c>
      <c r="H47" s="612">
        <f>(F47-G47)/G47</f>
        <v>0.18766668226266786</v>
      </c>
      <c r="I47" s="675">
        <f>I23</f>
        <v>12920</v>
      </c>
      <c r="J47" s="676">
        <f>J23</f>
        <v>10285</v>
      </c>
      <c r="K47" s="612">
        <f>(I47-J47)/J47</f>
        <v>0.256198347107438</v>
      </c>
      <c r="L47" s="655"/>
      <c r="M47" s="677">
        <f t="shared" si="2"/>
        <v>0.70554942683102306</v>
      </c>
      <c r="N47" s="678">
        <f t="shared" si="2"/>
        <v>0.68617713451068918</v>
      </c>
      <c r="O47" s="615">
        <f>ROUND(+M47-N47,3)*100</f>
        <v>1.9</v>
      </c>
      <c r="P47" s="675">
        <f>P23</f>
        <v>58840</v>
      </c>
      <c r="Q47" s="676">
        <f>Q23</f>
        <v>51676</v>
      </c>
      <c r="R47" s="612">
        <f>(P47-Q47)/Q47</f>
        <v>0.13863302113166653</v>
      </c>
      <c r="S47" s="675">
        <f>S23</f>
        <v>83396</v>
      </c>
      <c r="T47" s="676">
        <f>T23</f>
        <v>75310</v>
      </c>
      <c r="U47" s="612">
        <f>(S47-T47)/T47</f>
        <v>0.10736953923781703</v>
      </c>
      <c r="V47" s="675">
        <f>V23</f>
        <v>119562</v>
      </c>
      <c r="W47" s="676">
        <f>W23</f>
        <v>104615</v>
      </c>
      <c r="X47" s="612">
        <f>(V47-W47)/W47</f>
        <v>0.14287626057448741</v>
      </c>
      <c r="Y47" s="679">
        <f t="shared" si="3"/>
        <v>3.1213972431077694</v>
      </c>
      <c r="Z47" s="680">
        <f t="shared" si="3"/>
        <v>3.3045359782677366</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5" thickBot="1">
      <c r="A49" s="1060" t="s">
        <v>63</v>
      </c>
      <c r="B49" s="1061"/>
      <c r="C49" s="632">
        <f>SUM(C43:C47)</f>
        <v>863471</v>
      </c>
      <c r="D49" s="632">
        <f>SUM(D43:D47)</f>
        <v>832740</v>
      </c>
      <c r="E49" s="633">
        <f>(C49-D49)/D49</f>
        <v>3.6903475274395373E-2</v>
      </c>
      <c r="F49" s="632">
        <f>SUM(F43:F47)</f>
        <v>656912</v>
      </c>
      <c r="G49" s="632">
        <f>SUM(G43:G47)</f>
        <v>632977</v>
      </c>
      <c r="H49" s="633">
        <f>(F49-G49)/G49</f>
        <v>3.7813380265001729E-2</v>
      </c>
      <c r="I49" s="632">
        <f>SUM(I43:I47)</f>
        <v>206559</v>
      </c>
      <c r="J49" s="632">
        <f>SUM(J43:J47)</f>
        <v>199763</v>
      </c>
      <c r="K49" s="633">
        <f>(I49-J49)/J49</f>
        <v>3.4020314072175525E-2</v>
      </c>
      <c r="L49" s="553"/>
      <c r="M49" s="634">
        <f>P49/S49</f>
        <v>0.75088117041771441</v>
      </c>
      <c r="N49" s="634">
        <f>Q49/T49</f>
        <v>0.72860282000764365</v>
      </c>
      <c r="O49" s="635">
        <f>ROUND(+M49-N49,3)*100</f>
        <v>2.1999999999999997</v>
      </c>
      <c r="P49" s="632">
        <f>SUM(P43:P47)</f>
        <v>1223461</v>
      </c>
      <c r="Q49" s="632">
        <f>SUM(Q43:Q47)</f>
        <v>1180075</v>
      </c>
      <c r="R49" s="633">
        <f>(P49-Q49)/Q49</f>
        <v>3.6765459822468913E-2</v>
      </c>
      <c r="S49" s="632">
        <f>SUM(S43:S47)</f>
        <v>1629367</v>
      </c>
      <c r="T49" s="632">
        <f>SUM(T43:T47)</f>
        <v>1619641</v>
      </c>
      <c r="U49" s="633">
        <f>(S49-T49)/T49</f>
        <v>6.0050344489920911E-3</v>
      </c>
      <c r="V49" s="632">
        <f>SUM(V43:V47)</f>
        <v>2321589</v>
      </c>
      <c r="W49" s="632">
        <f>SUM(W43:W47)</f>
        <v>2230667</v>
      </c>
      <c r="X49" s="633">
        <f>(V49-W49)/W49</f>
        <v>4.0760005863716996E-2</v>
      </c>
      <c r="Y49" s="663">
        <f>V49/C49</f>
        <v>2.688670493855613</v>
      </c>
      <c r="Z49" s="664">
        <f>W49/D49</f>
        <v>2.6787076398395659</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41"/>
  <sheetViews>
    <sheetView workbookViewId="0">
      <selection sqref="A1:E1"/>
    </sheetView>
  </sheetViews>
  <sheetFormatPr defaultRowHeight="12.75"/>
  <cols>
    <col min="1" max="1" width="26.140625" style="488" customWidth="1"/>
    <col min="2" max="2" width="30.28515625" style="488" bestFit="1" customWidth="1"/>
    <col min="3" max="4" width="22.5703125" style="488" bestFit="1" customWidth="1"/>
    <col min="5" max="5" width="15.5703125" style="726" bestFit="1" customWidth="1"/>
    <col min="6" max="16384" width="9.140625" style="488"/>
  </cols>
  <sheetData>
    <row r="1" spans="1:5" ht="20.25" thickBot="1">
      <c r="A1" s="1067" t="s">
        <v>72</v>
      </c>
      <c r="B1" s="1067"/>
      <c r="C1" s="1067"/>
      <c r="D1" s="1067"/>
      <c r="E1" s="1067"/>
    </row>
    <row r="2" spans="1:5" s="111" customFormat="1" ht="16.149999999999999" customHeight="1">
      <c r="A2" s="1068" t="s">
        <v>50</v>
      </c>
      <c r="B2" s="681" t="s">
        <v>73</v>
      </c>
      <c r="C2" s="1064" t="s">
        <v>74</v>
      </c>
      <c r="D2" s="1064"/>
      <c r="E2" s="1070" t="s">
        <v>75</v>
      </c>
    </row>
    <row r="3" spans="1:5" s="685" customFormat="1" ht="16.5" thickBot="1">
      <c r="A3" s="1069"/>
      <c r="B3" s="682" t="s">
        <v>76</v>
      </c>
      <c r="C3" s="683" t="s">
        <v>77</v>
      </c>
      <c r="D3" s="684" t="s">
        <v>78</v>
      </c>
      <c r="E3" s="1071"/>
    </row>
    <row r="4" spans="1:5" ht="13.15" customHeight="1">
      <c r="A4" s="1072" t="s">
        <v>79</v>
      </c>
      <c r="B4" s="686" t="s">
        <v>54</v>
      </c>
      <c r="C4" s="687">
        <v>123.27800000000002</v>
      </c>
      <c r="D4" s="688">
        <v>122.90899999999999</v>
      </c>
      <c r="E4" s="689">
        <v>3.0022211554892497E-3</v>
      </c>
    </row>
    <row r="5" spans="1:5" ht="13.15" customHeight="1">
      <c r="A5" s="1073"/>
      <c r="B5" s="690" t="s">
        <v>55</v>
      </c>
      <c r="C5" s="691">
        <v>137.30250000000001</v>
      </c>
      <c r="D5" s="692">
        <v>138.66428571428571</v>
      </c>
      <c r="E5" s="693">
        <v>-9.8207386802657125E-3</v>
      </c>
    </row>
    <row r="6" spans="1:5" ht="13.15" customHeight="1">
      <c r="A6" s="1073"/>
      <c r="B6" s="690" t="s">
        <v>56</v>
      </c>
      <c r="C6" s="691">
        <v>209.95800000000003</v>
      </c>
      <c r="D6" s="692">
        <v>205.13</v>
      </c>
      <c r="E6" s="693">
        <v>2.3536294057427153E-2</v>
      </c>
    </row>
    <row r="7" spans="1:5" s="464" customFormat="1" ht="15.75" thickBot="1">
      <c r="A7" s="1074"/>
      <c r="B7" s="694" t="s">
        <v>57</v>
      </c>
      <c r="C7" s="695">
        <v>156.12441860465117</v>
      </c>
      <c r="D7" s="696">
        <v>154.8995238095238</v>
      </c>
      <c r="E7" s="697">
        <v>7.9076730838346064E-3</v>
      </c>
    </row>
    <row r="8" spans="1:5" ht="13.15" customHeight="1">
      <c r="A8" s="1075" t="s">
        <v>58</v>
      </c>
      <c r="B8" s="698" t="s">
        <v>54</v>
      </c>
      <c r="C8" s="699">
        <v>119.31772727272728</v>
      </c>
      <c r="D8" s="688">
        <v>129.62499999999997</v>
      </c>
      <c r="E8" s="700">
        <v>-7.9516086613482681E-2</v>
      </c>
    </row>
    <row r="9" spans="1:5" ht="13.15" customHeight="1">
      <c r="A9" s="1073"/>
      <c r="B9" s="690" t="s">
        <v>55</v>
      </c>
      <c r="C9" s="691">
        <v>141.06142857142856</v>
      </c>
      <c r="D9" s="692">
        <v>139.38857142857142</v>
      </c>
      <c r="E9" s="693">
        <v>1.2001393842495777E-2</v>
      </c>
    </row>
    <row r="10" spans="1:5" s="464" customFormat="1" ht="15.75" thickBot="1">
      <c r="A10" s="1076"/>
      <c r="B10" s="701" t="s">
        <v>57</v>
      </c>
      <c r="C10" s="702">
        <v>124.56620689655175</v>
      </c>
      <c r="D10" s="703">
        <v>131.6960606060606</v>
      </c>
      <c r="E10" s="704">
        <v>-5.4138701466828365E-2</v>
      </c>
    </row>
    <row r="11" spans="1:5" ht="13.15" customHeight="1">
      <c r="A11" s="1075" t="s">
        <v>59</v>
      </c>
      <c r="B11" s="698" t="s">
        <v>54</v>
      </c>
      <c r="C11" s="699">
        <v>89.445000000000007</v>
      </c>
      <c r="D11" s="688">
        <v>83.6</v>
      </c>
      <c r="E11" s="700">
        <v>6.991626794258389E-2</v>
      </c>
    </row>
    <row r="12" spans="1:5" ht="13.15" customHeight="1">
      <c r="A12" s="1073"/>
      <c r="B12" s="690" t="s">
        <v>55</v>
      </c>
      <c r="C12" s="691">
        <v>283.87200000000001</v>
      </c>
      <c r="D12" s="692">
        <v>286.69400000000002</v>
      </c>
      <c r="E12" s="693">
        <v>-9.8432475043077373E-3</v>
      </c>
    </row>
    <row r="13" spans="1:5" ht="13.15" customHeight="1">
      <c r="A13" s="1073"/>
      <c r="B13" s="690" t="s">
        <v>56</v>
      </c>
      <c r="C13" s="691">
        <v>216.85999999999999</v>
      </c>
      <c r="D13" s="692">
        <v>221.71666666666667</v>
      </c>
      <c r="E13" s="693">
        <v>-2.1904833496203938E-2</v>
      </c>
    </row>
    <row r="14" spans="1:5" s="464" customFormat="1" ht="15.75" thickBot="1">
      <c r="A14" s="1076"/>
      <c r="B14" s="701" t="s">
        <v>57</v>
      </c>
      <c r="C14" s="702">
        <v>186.18642857142859</v>
      </c>
      <c r="D14" s="703">
        <v>193.58615384615379</v>
      </c>
      <c r="E14" s="704">
        <v>-3.8224455250068588E-2</v>
      </c>
    </row>
    <row r="15" spans="1:5" ht="13.15" customHeight="1">
      <c r="A15" s="1072" t="s">
        <v>60</v>
      </c>
      <c r="B15" s="686" t="s">
        <v>54</v>
      </c>
      <c r="C15" s="687">
        <v>103.72428571428573</v>
      </c>
      <c r="D15" s="705">
        <v>103.88000000000001</v>
      </c>
      <c r="E15" s="689">
        <v>-1.4989823422630162E-3</v>
      </c>
    </row>
    <row r="16" spans="1:5" ht="13.15" customHeight="1">
      <c r="A16" s="1073"/>
      <c r="B16" s="690" t="s">
        <v>61</v>
      </c>
      <c r="C16" s="691">
        <v>134.08500000000001</v>
      </c>
      <c r="D16" s="692">
        <v>129.685</v>
      </c>
      <c r="E16" s="693">
        <v>3.3928364884142387E-2</v>
      </c>
    </row>
    <row r="17" spans="1:5" s="464" customFormat="1" ht="15.75" thickBot="1">
      <c r="A17" s="1074"/>
      <c r="B17" s="694" t="s">
        <v>57</v>
      </c>
      <c r="C17" s="695">
        <v>114.76454545454546</v>
      </c>
      <c r="D17" s="696">
        <v>111.82000000000001</v>
      </c>
      <c r="E17" s="697">
        <v>2.6332905156013664E-2</v>
      </c>
    </row>
    <row r="18" spans="1:5" ht="13.15" customHeight="1">
      <c r="A18" s="1075" t="s">
        <v>62</v>
      </c>
      <c r="B18" s="698" t="s">
        <v>54</v>
      </c>
      <c r="C18" s="699">
        <v>231.82</v>
      </c>
      <c r="D18" s="688">
        <v>185.13666666666666</v>
      </c>
      <c r="E18" s="700">
        <v>0.25215606488900094</v>
      </c>
    </row>
    <row r="19" spans="1:5" ht="13.15" customHeight="1">
      <c r="A19" s="1077"/>
      <c r="B19" s="690" t="s">
        <v>55</v>
      </c>
      <c r="C19" s="706">
        <v>443.44499999999999</v>
      </c>
      <c r="D19" s="707">
        <v>637.46333333333325</v>
      </c>
      <c r="E19" s="708">
        <v>-0.30435998933271974</v>
      </c>
    </row>
    <row r="20" spans="1:5" s="464" customFormat="1" ht="15.75" thickBot="1">
      <c r="A20" s="1076"/>
      <c r="B20" s="701" t="s">
        <v>57</v>
      </c>
      <c r="C20" s="702">
        <v>325.87555555555559</v>
      </c>
      <c r="D20" s="703">
        <v>335.91222222222223</v>
      </c>
      <c r="E20" s="704">
        <v>-2.9878837394689651E-2</v>
      </c>
    </row>
    <row r="21" spans="1:5" s="111" customFormat="1" ht="16.5" thickBot="1">
      <c r="A21" s="1078" t="s">
        <v>80</v>
      </c>
      <c r="B21" s="1079"/>
      <c r="C21" s="709">
        <v>161.58179245283006</v>
      </c>
      <c r="D21" s="710">
        <v>162.2294545454545</v>
      </c>
      <c r="E21" s="711">
        <v>-3.9922595711062905E-3</v>
      </c>
    </row>
    <row r="23" spans="1:5" ht="20.25" thickBot="1">
      <c r="A23" s="1080" t="s">
        <v>81</v>
      </c>
      <c r="B23" s="1080"/>
      <c r="C23" s="1080"/>
      <c r="D23" s="1080"/>
      <c r="E23" s="1080"/>
    </row>
    <row r="24" spans="1:5" s="111" customFormat="1" ht="15.75" customHeight="1">
      <c r="A24" s="1062" t="s">
        <v>82</v>
      </c>
      <c r="B24" s="712" t="s">
        <v>73</v>
      </c>
      <c r="C24" s="1064" t="s">
        <v>74</v>
      </c>
      <c r="D24" s="1064"/>
      <c r="E24" s="1065" t="s">
        <v>75</v>
      </c>
    </row>
    <row r="25" spans="1:5" s="111" customFormat="1" ht="16.5" thickBot="1">
      <c r="A25" s="1063"/>
      <c r="B25" s="713" t="s">
        <v>76</v>
      </c>
      <c r="C25" s="683" t="s">
        <v>77</v>
      </c>
      <c r="D25" s="684" t="s">
        <v>78</v>
      </c>
      <c r="E25" s="1066"/>
    </row>
    <row r="26" spans="1:5" ht="13.15" customHeight="1">
      <c r="A26" s="1075" t="s">
        <v>83</v>
      </c>
      <c r="B26" s="698" t="s">
        <v>54</v>
      </c>
      <c r="C26" s="699">
        <v>123.27800000000002</v>
      </c>
      <c r="D26" s="688">
        <v>122.90899999999999</v>
      </c>
      <c r="E26" s="714">
        <v>3.0022211554892497E-3</v>
      </c>
    </row>
    <row r="27" spans="1:5" ht="13.15" customHeight="1">
      <c r="A27" s="1073"/>
      <c r="B27" s="690" t="s">
        <v>55</v>
      </c>
      <c r="C27" s="691">
        <v>136.27444444444444</v>
      </c>
      <c r="D27" s="692">
        <v>138.63375000000002</v>
      </c>
      <c r="E27" s="715">
        <v>-1.7018262548301397E-2</v>
      </c>
    </row>
    <row r="28" spans="1:5" ht="13.15" customHeight="1">
      <c r="A28" s="1073"/>
      <c r="B28" s="690" t="s">
        <v>56</v>
      </c>
      <c r="C28" s="691">
        <v>209.95800000000003</v>
      </c>
      <c r="D28" s="692">
        <v>205.13</v>
      </c>
      <c r="E28" s="715">
        <v>2.3536294057427153E-2</v>
      </c>
    </row>
    <row r="29" spans="1:5" s="464" customFormat="1" ht="15.75" thickBot="1">
      <c r="A29" s="1076"/>
      <c r="B29" s="701" t="s">
        <v>57</v>
      </c>
      <c r="C29" s="702">
        <v>155.48636363636365</v>
      </c>
      <c r="D29" s="703">
        <v>154.51627906976745</v>
      </c>
      <c r="E29" s="716">
        <v>6.2782029986509381E-3</v>
      </c>
    </row>
    <row r="30" spans="1:5" ht="13.15" customHeight="1">
      <c r="A30" s="1075" t="s">
        <v>84</v>
      </c>
      <c r="B30" s="698" t="s">
        <v>54</v>
      </c>
      <c r="C30" s="699">
        <v>126.17075000000003</v>
      </c>
      <c r="D30" s="688">
        <v>126.82586956521739</v>
      </c>
      <c r="E30" s="714">
        <v>-5.1655042260954588E-3</v>
      </c>
    </row>
    <row r="31" spans="1:5" ht="13.15" customHeight="1">
      <c r="A31" s="1073"/>
      <c r="B31" s="690" t="s">
        <v>55</v>
      </c>
      <c r="C31" s="691">
        <v>244.52499999999998</v>
      </c>
      <c r="D31" s="692">
        <v>265.76000000000005</v>
      </c>
      <c r="E31" s="715">
        <v>-7.9902919927754612E-2</v>
      </c>
    </row>
    <row r="32" spans="1:5" ht="13.15" customHeight="1">
      <c r="A32" s="1073"/>
      <c r="B32" s="690" t="s">
        <v>56</v>
      </c>
      <c r="C32" s="691">
        <v>209.4975</v>
      </c>
      <c r="D32" s="692">
        <v>212.28249999999997</v>
      </c>
      <c r="E32" s="715">
        <v>-1.3119310352949342E-2</v>
      </c>
    </row>
    <row r="33" spans="1:5" s="464" customFormat="1" ht="15.75" thickBot="1">
      <c r="A33" s="1076"/>
      <c r="B33" s="701" t="s">
        <v>57</v>
      </c>
      <c r="C33" s="702">
        <v>165.90758064516123</v>
      </c>
      <c r="D33" s="703">
        <v>167.17970149253728</v>
      </c>
      <c r="E33" s="716">
        <v>-7.6093020625044618E-3</v>
      </c>
    </row>
    <row r="34" spans="1:5" s="111" customFormat="1" ht="16.5" thickBot="1">
      <c r="A34" s="1081" t="s">
        <v>80</v>
      </c>
      <c r="B34" s="1082"/>
      <c r="C34" s="717">
        <v>161.58179245283006</v>
      </c>
      <c r="D34" s="710">
        <v>162.2294545454545</v>
      </c>
      <c r="E34" s="718">
        <v>-3.9922595711062905E-3</v>
      </c>
    </row>
    <row r="36" spans="1:5" ht="20.25" thickBot="1">
      <c r="A36" s="1083" t="s">
        <v>85</v>
      </c>
      <c r="B36" s="1083"/>
      <c r="C36" s="1083"/>
      <c r="D36" s="1083"/>
      <c r="E36" s="1083"/>
    </row>
    <row r="37" spans="1:5" ht="15">
      <c r="A37" s="1084"/>
      <c r="B37" s="719"/>
      <c r="C37" s="1086" t="s">
        <v>74</v>
      </c>
      <c r="D37" s="1086"/>
      <c r="E37" s="1087" t="s">
        <v>75</v>
      </c>
    </row>
    <row r="38" spans="1:5" ht="15.75" thickBot="1">
      <c r="A38" s="1085"/>
      <c r="B38" s="720"/>
      <c r="C38" s="683" t="s">
        <v>77</v>
      </c>
      <c r="D38" s="684" t="s">
        <v>78</v>
      </c>
      <c r="E38" s="1088"/>
    </row>
    <row r="39" spans="1:5" ht="15.75" thickBot="1">
      <c r="A39" s="721" t="s">
        <v>84</v>
      </c>
      <c r="B39" s="722" t="s">
        <v>57</v>
      </c>
      <c r="C39" s="723">
        <v>97.932000000000002</v>
      </c>
      <c r="D39" s="724">
        <v>96.414705882352948</v>
      </c>
      <c r="E39" s="725">
        <v>1.573716482108534E-2</v>
      </c>
    </row>
    <row r="41" spans="1:5">
      <c r="C41" s="968"/>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727" bestFit="1" customWidth="1"/>
    <col min="2" max="2" width="30.28515625" style="727" bestFit="1" customWidth="1"/>
    <col min="3" max="14" width="12.85546875" style="727" bestFit="1" customWidth="1"/>
    <col min="15" max="15" width="16.5703125" style="745" customWidth="1"/>
    <col min="16" max="16384" width="13" style="727"/>
  </cols>
  <sheetData>
    <row r="1" spans="1:15" ht="24.95" customHeight="1" thickBot="1">
      <c r="A1" s="1090" t="s">
        <v>86</v>
      </c>
      <c r="B1" s="1091"/>
      <c r="C1" s="1091"/>
      <c r="D1" s="1091"/>
      <c r="E1" s="1091"/>
      <c r="F1" s="1091"/>
      <c r="G1" s="1091"/>
      <c r="H1" s="1091"/>
      <c r="I1" s="1091"/>
      <c r="J1" s="1091"/>
      <c r="K1" s="1091"/>
      <c r="L1" s="1091"/>
      <c r="M1" s="1091"/>
      <c r="N1" s="1091"/>
      <c r="O1" s="1092"/>
    </row>
    <row r="2" spans="1:15">
      <c r="A2" s="1093" t="s">
        <v>50</v>
      </c>
      <c r="B2" s="1095" t="s">
        <v>87</v>
      </c>
      <c r="C2" s="728" t="s">
        <v>88</v>
      </c>
      <c r="D2" s="728" t="s">
        <v>89</v>
      </c>
      <c r="E2" s="728" t="s">
        <v>90</v>
      </c>
      <c r="F2" s="728" t="s">
        <v>91</v>
      </c>
      <c r="G2" s="728" t="s">
        <v>92</v>
      </c>
      <c r="H2" s="728" t="s">
        <v>93</v>
      </c>
      <c r="I2" s="728" t="s">
        <v>94</v>
      </c>
      <c r="J2" s="728" t="s">
        <v>95</v>
      </c>
      <c r="K2" s="728" t="s">
        <v>96</v>
      </c>
      <c r="L2" s="728" t="s">
        <v>97</v>
      </c>
      <c r="M2" s="728" t="s">
        <v>98</v>
      </c>
      <c r="N2" s="728" t="s">
        <v>99</v>
      </c>
      <c r="O2" s="729" t="s">
        <v>16</v>
      </c>
    </row>
    <row r="3" spans="1:15" ht="13.5" thickBot="1">
      <c r="A3" s="1094"/>
      <c r="B3" s="1096"/>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5" ht="13.5" thickBot="1">
      <c r="A4" s="1097" t="s">
        <v>79</v>
      </c>
      <c r="B4" s="732" t="s">
        <v>54</v>
      </c>
      <c r="C4" s="733">
        <v>106.61300000000001</v>
      </c>
      <c r="D4" s="733">
        <v>99.688500000000005</v>
      </c>
      <c r="E4" s="733">
        <v>92.643500000000017</v>
      </c>
      <c r="F4" s="733">
        <v>97.210999999999984</v>
      </c>
      <c r="G4" s="733">
        <v>102.84200000000001</v>
      </c>
      <c r="H4" s="733">
        <v>125.18599999999999</v>
      </c>
      <c r="I4" s="733">
        <v>137.4795</v>
      </c>
      <c r="J4" s="733">
        <v>139.11099999999999</v>
      </c>
      <c r="K4" s="733">
        <v>134.34799999999996</v>
      </c>
      <c r="L4" s="733">
        <v>123.27800000000002</v>
      </c>
      <c r="M4" s="733"/>
      <c r="N4" s="733"/>
      <c r="O4" s="734">
        <v>115.84</v>
      </c>
    </row>
    <row r="5" spans="1:15" ht="13.5" thickBot="1">
      <c r="A5" s="1089"/>
      <c r="B5" s="735" t="s">
        <v>55</v>
      </c>
      <c r="C5" s="736">
        <v>118.5</v>
      </c>
      <c r="D5" s="736">
        <v>113.33285714285714</v>
      </c>
      <c r="E5" s="736">
        <v>107.14428571428572</v>
      </c>
      <c r="F5" s="736">
        <v>109.19428571428571</v>
      </c>
      <c r="G5" s="736">
        <v>117.61428571428573</v>
      </c>
      <c r="H5" s="736">
        <v>136.68</v>
      </c>
      <c r="I5" s="736">
        <v>149.76428571428571</v>
      </c>
      <c r="J5" s="736">
        <v>157.90142857142857</v>
      </c>
      <c r="K5" s="736">
        <v>156.28125000000003</v>
      </c>
      <c r="L5" s="736">
        <v>137.30250000000001</v>
      </c>
      <c r="M5" s="736"/>
      <c r="N5" s="736"/>
      <c r="O5" s="737">
        <v>133.19999999999999</v>
      </c>
    </row>
    <row r="6" spans="1:15" ht="13.5" thickBot="1">
      <c r="A6" s="1089"/>
      <c r="B6" s="735" t="s">
        <v>56</v>
      </c>
      <c r="C6" s="736">
        <v>166.92933333333335</v>
      </c>
      <c r="D6" s="736">
        <v>161.35</v>
      </c>
      <c r="E6" s="736">
        <v>148.81333333333333</v>
      </c>
      <c r="F6" s="736">
        <v>158.10000000000002</v>
      </c>
      <c r="G6" s="736">
        <v>173.23</v>
      </c>
      <c r="H6" s="736">
        <v>221.38533333333331</v>
      </c>
      <c r="I6" s="736">
        <v>232.82333333333335</v>
      </c>
      <c r="J6" s="736">
        <v>251.46266666666668</v>
      </c>
      <c r="K6" s="736">
        <v>245.75133333333332</v>
      </c>
      <c r="L6" s="736">
        <v>209.95800000000003</v>
      </c>
      <c r="M6" s="736"/>
      <c r="N6" s="736"/>
      <c r="O6" s="737">
        <v>196.98</v>
      </c>
    </row>
    <row r="7" spans="1:15" s="741" customFormat="1" ht="15.75" thickBot="1">
      <c r="A7" s="1089"/>
      <c r="B7" s="738" t="s">
        <v>57</v>
      </c>
      <c r="C7" s="739">
        <v>130.1357142857143</v>
      </c>
      <c r="D7" s="739">
        <v>123.98452380952379</v>
      </c>
      <c r="E7" s="739">
        <v>115.1209523809524</v>
      </c>
      <c r="F7" s="739">
        <v>120.95428571428572</v>
      </c>
      <c r="G7" s="739">
        <v>130.44261904761905</v>
      </c>
      <c r="H7" s="739">
        <v>161.45857142857145</v>
      </c>
      <c r="I7" s="739">
        <v>173.57833333333332</v>
      </c>
      <c r="J7" s="739">
        <v>182.36833333333325</v>
      </c>
      <c r="K7" s="739">
        <v>177.29023255813954</v>
      </c>
      <c r="L7" s="739">
        <v>156.12441860465117</v>
      </c>
      <c r="M7" s="739"/>
      <c r="N7" s="739"/>
      <c r="O7" s="740">
        <v>147.37</v>
      </c>
    </row>
    <row r="8" spans="1:15" ht="13.5" thickBot="1">
      <c r="A8" s="1089" t="s">
        <v>58</v>
      </c>
      <c r="B8" s="735" t="s">
        <v>54</v>
      </c>
      <c r="C8" s="736">
        <v>127.60409090909091</v>
      </c>
      <c r="D8" s="736">
        <v>115.52</v>
      </c>
      <c r="E8" s="736">
        <v>107.33304347826085</v>
      </c>
      <c r="F8" s="736">
        <v>109.93363636363634</v>
      </c>
      <c r="G8" s="736">
        <v>112.90590909090908</v>
      </c>
      <c r="H8" s="736">
        <v>122.01136363636368</v>
      </c>
      <c r="I8" s="736">
        <v>121.49136363636362</v>
      </c>
      <c r="J8" s="736">
        <v>118.90363636363637</v>
      </c>
      <c r="K8" s="736">
        <v>123.08363636363634</v>
      </c>
      <c r="L8" s="736">
        <v>119.31772727272728</v>
      </c>
      <c r="M8" s="736"/>
      <c r="N8" s="736"/>
      <c r="O8" s="737">
        <v>116.2</v>
      </c>
    </row>
    <row r="9" spans="1:15" ht="13.5" thickBot="1">
      <c r="A9" s="1089"/>
      <c r="B9" s="735" t="s">
        <v>55</v>
      </c>
      <c r="C9" s="736">
        <v>150.58571428571426</v>
      </c>
      <c r="D9" s="736">
        <v>134.47285714285715</v>
      </c>
      <c r="E9" s="736">
        <v>121.81285714285714</v>
      </c>
      <c r="F9" s="736">
        <v>118.84428571428573</v>
      </c>
      <c r="G9" s="736">
        <v>121.76999999999998</v>
      </c>
      <c r="H9" s="736">
        <v>137.62</v>
      </c>
      <c r="I9" s="736">
        <v>142.51</v>
      </c>
      <c r="J9" s="736">
        <v>142.49714285714285</v>
      </c>
      <c r="K9" s="736">
        <v>140.80714285714285</v>
      </c>
      <c r="L9" s="736">
        <v>141.06142857142856</v>
      </c>
      <c r="M9" s="736"/>
      <c r="N9" s="736"/>
      <c r="O9" s="737">
        <v>135.19999999999999</v>
      </c>
    </row>
    <row r="10" spans="1:15" s="741" customFormat="1" ht="15.75" thickBot="1">
      <c r="A10" s="1089"/>
      <c r="B10" s="738" t="s">
        <v>57</v>
      </c>
      <c r="C10" s="739">
        <v>133.15137931034479</v>
      </c>
      <c r="D10" s="739">
        <v>119.94</v>
      </c>
      <c r="E10" s="739">
        <v>110.71166666666664</v>
      </c>
      <c r="F10" s="739">
        <v>112.08448275862069</v>
      </c>
      <c r="G10" s="739">
        <v>115.04551724137932</v>
      </c>
      <c r="H10" s="739">
        <v>125.7789655172414</v>
      </c>
      <c r="I10" s="739">
        <v>126.56482758620692</v>
      </c>
      <c r="J10" s="739">
        <v>124.59862068965518</v>
      </c>
      <c r="K10" s="739">
        <v>127.36172413793101</v>
      </c>
      <c r="L10" s="739">
        <v>124.56620689655175</v>
      </c>
      <c r="M10" s="739"/>
      <c r="N10" s="739"/>
      <c r="O10" s="740">
        <v>120.64</v>
      </c>
    </row>
    <row r="11" spans="1:15" ht="13.5" thickBot="1">
      <c r="A11" s="1089" t="s">
        <v>59</v>
      </c>
      <c r="B11" s="735" t="s">
        <v>54</v>
      </c>
      <c r="C11" s="736">
        <v>90.658000000000001</v>
      </c>
      <c r="D11" s="736">
        <v>98.957999999999998</v>
      </c>
      <c r="E11" s="736">
        <v>94.075999999999993</v>
      </c>
      <c r="F11" s="736">
        <v>101.256</v>
      </c>
      <c r="G11" s="736">
        <v>95.820000000000007</v>
      </c>
      <c r="H11" s="736">
        <v>89.658000000000001</v>
      </c>
      <c r="I11" s="736">
        <v>82.323999999999998</v>
      </c>
      <c r="J11" s="736">
        <v>82.766000000000005</v>
      </c>
      <c r="K11" s="736">
        <v>88.326666666666654</v>
      </c>
      <c r="L11" s="736">
        <v>89.445000000000007</v>
      </c>
      <c r="M11" s="736"/>
      <c r="N11" s="736"/>
      <c r="O11" s="737">
        <v>91.45</v>
      </c>
    </row>
    <row r="12" spans="1:15" ht="13.5" thickBot="1">
      <c r="A12" s="1089"/>
      <c r="B12" s="735" t="s">
        <v>55</v>
      </c>
      <c r="C12" s="736">
        <v>228.01</v>
      </c>
      <c r="D12" s="736">
        <v>228.244</v>
      </c>
      <c r="E12" s="736">
        <v>225.8</v>
      </c>
      <c r="F12" s="736">
        <v>223.20999999999998</v>
      </c>
      <c r="G12" s="736">
        <v>248.75399999999999</v>
      </c>
      <c r="H12" s="736">
        <v>418.3</v>
      </c>
      <c r="I12" s="736">
        <v>296.8</v>
      </c>
      <c r="J12" s="736">
        <v>322.90600000000001</v>
      </c>
      <c r="K12" s="736">
        <v>341.85800000000006</v>
      </c>
      <c r="L12" s="736">
        <v>283.87200000000001</v>
      </c>
      <c r="M12" s="736"/>
      <c r="N12" s="736"/>
      <c r="O12" s="737">
        <v>281.77999999999997</v>
      </c>
    </row>
    <row r="13" spans="1:15" ht="13.5" thickBot="1">
      <c r="A13" s="1089"/>
      <c r="B13" s="735" t="s">
        <v>56</v>
      </c>
      <c r="C13" s="736">
        <v>166.34333333333333</v>
      </c>
      <c r="D13" s="736">
        <v>159.87333333333333</v>
      </c>
      <c r="E13" s="736">
        <v>144.6</v>
      </c>
      <c r="F13" s="736">
        <v>162.79999999999998</v>
      </c>
      <c r="G13" s="736">
        <v>154.93666666666667</v>
      </c>
      <c r="H13" s="736">
        <v>244.92999999999998</v>
      </c>
      <c r="I13" s="736">
        <v>213.50666666666666</v>
      </c>
      <c r="J13" s="736">
        <v>238.60333333333332</v>
      </c>
      <c r="K13" s="736">
        <v>225.59</v>
      </c>
      <c r="L13" s="736">
        <v>216.85999999999999</v>
      </c>
      <c r="M13" s="736"/>
      <c r="N13" s="736"/>
      <c r="O13" s="737">
        <v>192.8</v>
      </c>
    </row>
    <row r="14" spans="1:15" s="741" customFormat="1" ht="15.75" thickBot="1">
      <c r="A14" s="1089"/>
      <c r="B14" s="738" t="s">
        <v>57</v>
      </c>
      <c r="C14" s="739">
        <v>160.95153846153846</v>
      </c>
      <c r="D14" s="739">
        <v>162.74076923076922</v>
      </c>
      <c r="E14" s="739">
        <v>156.39846153846153</v>
      </c>
      <c r="F14" s="739">
        <v>162.36384615384617</v>
      </c>
      <c r="G14" s="739">
        <v>168.28307692307692</v>
      </c>
      <c r="H14" s="739">
        <v>251.89076923076917</v>
      </c>
      <c r="I14" s="739">
        <v>195.08769230769229</v>
      </c>
      <c r="J14" s="739">
        <v>211.09000000000003</v>
      </c>
      <c r="K14" s="739">
        <v>208.28714285714287</v>
      </c>
      <c r="L14" s="739">
        <v>186.18642857142859</v>
      </c>
      <c r="M14" s="739"/>
      <c r="N14" s="739"/>
      <c r="O14" s="740">
        <v>181.14</v>
      </c>
    </row>
    <row r="15" spans="1:15" ht="13.5" thickBot="1">
      <c r="A15" s="1089" t="s">
        <v>60</v>
      </c>
      <c r="B15" s="735" t="s">
        <v>54</v>
      </c>
      <c r="C15" s="736">
        <v>103.4188888888889</v>
      </c>
      <c r="D15" s="736">
        <v>109.22666666666666</v>
      </c>
      <c r="E15" s="736">
        <v>96.65</v>
      </c>
      <c r="F15" s="736">
        <v>105.37777777777778</v>
      </c>
      <c r="G15" s="736">
        <v>98.422499999999999</v>
      </c>
      <c r="H15" s="736">
        <v>102.3</v>
      </c>
      <c r="I15" s="736">
        <v>99.534999999999997</v>
      </c>
      <c r="J15" s="736">
        <v>102.49142857142859</v>
      </c>
      <c r="K15" s="736">
        <v>104.04857142857145</v>
      </c>
      <c r="L15" s="736">
        <v>103.72428571428573</v>
      </c>
      <c r="M15" s="736"/>
      <c r="N15" s="736"/>
      <c r="O15" s="737">
        <v>100.88</v>
      </c>
    </row>
    <row r="16" spans="1:15" ht="13.5" thickBot="1">
      <c r="A16" s="1089"/>
      <c r="B16" s="735" t="s">
        <v>61</v>
      </c>
      <c r="C16" s="736">
        <v>120.41</v>
      </c>
      <c r="D16" s="736">
        <v>119.5575</v>
      </c>
      <c r="E16" s="736">
        <v>115.98750000000001</v>
      </c>
      <c r="F16" s="736">
        <v>114.91999999999999</v>
      </c>
      <c r="G16" s="736">
        <v>115.30500000000001</v>
      </c>
      <c r="H16" s="736">
        <v>117.73750000000001</v>
      </c>
      <c r="I16" s="736">
        <v>121.29250000000002</v>
      </c>
      <c r="J16" s="736">
        <v>125.125</v>
      </c>
      <c r="K16" s="736">
        <v>121.935</v>
      </c>
      <c r="L16" s="736">
        <v>134.08500000000001</v>
      </c>
      <c r="M16" s="736"/>
      <c r="N16" s="736"/>
      <c r="O16" s="737">
        <v>120.64</v>
      </c>
    </row>
    <row r="17" spans="1:15" s="741" customFormat="1" ht="15.75" thickBot="1">
      <c r="A17" s="1089"/>
      <c r="B17" s="738" t="s">
        <v>57</v>
      </c>
      <c r="C17" s="739">
        <v>108.64692307692309</v>
      </c>
      <c r="D17" s="739">
        <v>112.40538461538463</v>
      </c>
      <c r="E17" s="739">
        <v>102.6</v>
      </c>
      <c r="F17" s="739">
        <v>108.31384615384614</v>
      </c>
      <c r="G17" s="739">
        <v>104.04999999999997</v>
      </c>
      <c r="H17" s="739">
        <v>107.44583333333333</v>
      </c>
      <c r="I17" s="739">
        <v>106.78749999999998</v>
      </c>
      <c r="J17" s="739">
        <v>110.72181818181819</v>
      </c>
      <c r="K17" s="739">
        <v>110.55272727272727</v>
      </c>
      <c r="L17" s="739">
        <v>114.76454545454546</v>
      </c>
      <c r="M17" s="739"/>
      <c r="N17" s="739"/>
      <c r="O17" s="740">
        <v>106.96</v>
      </c>
    </row>
    <row r="18" spans="1:15" ht="13.5" thickBot="1">
      <c r="A18" s="1089" t="s">
        <v>62</v>
      </c>
      <c r="B18" s="735" t="s">
        <v>54</v>
      </c>
      <c r="C18" s="736">
        <v>139.42333333333332</v>
      </c>
      <c r="D18" s="736">
        <v>146.19400000000002</v>
      </c>
      <c r="E18" s="736">
        <v>179.018</v>
      </c>
      <c r="F18" s="736">
        <v>166.958</v>
      </c>
      <c r="G18" s="736">
        <v>185.762</v>
      </c>
      <c r="H18" s="736">
        <v>328.59</v>
      </c>
      <c r="I18" s="736">
        <v>259.02199999999999</v>
      </c>
      <c r="J18" s="736">
        <v>274.59399999999994</v>
      </c>
      <c r="K18" s="736">
        <v>234.05</v>
      </c>
      <c r="L18" s="736">
        <v>231.82</v>
      </c>
      <c r="M18" s="736"/>
      <c r="N18" s="736"/>
      <c r="O18" s="737">
        <v>199.37</v>
      </c>
    </row>
    <row r="19" spans="1:15" ht="13.5" thickBot="1">
      <c r="A19" s="1089"/>
      <c r="B19" s="735" t="s">
        <v>55</v>
      </c>
      <c r="C19" s="736">
        <v>354.51249999999999</v>
      </c>
      <c r="D19" s="736">
        <v>315.29000000000002</v>
      </c>
      <c r="E19" s="736">
        <v>126.97333333333331</v>
      </c>
      <c r="F19" s="736">
        <v>268.25</v>
      </c>
      <c r="G19" s="736">
        <v>380.315</v>
      </c>
      <c r="H19" s="736">
        <v>700.82500000000005</v>
      </c>
      <c r="I19" s="736">
        <v>521.22749999999996</v>
      </c>
      <c r="J19" s="736">
        <v>631.54750000000013</v>
      </c>
      <c r="K19" s="736">
        <v>682.005</v>
      </c>
      <c r="L19" s="736">
        <v>443.44499999999999</v>
      </c>
      <c r="M19" s="736"/>
      <c r="N19" s="736"/>
      <c r="O19" s="737">
        <v>475.45</v>
      </c>
    </row>
    <row r="20" spans="1:15" s="741" customFormat="1" ht="15.75" thickBot="1">
      <c r="A20" s="1089"/>
      <c r="B20" s="738" t="s">
        <v>57</v>
      </c>
      <c r="C20" s="739">
        <v>225.45899999999997</v>
      </c>
      <c r="D20" s="739">
        <v>221.34777777777774</v>
      </c>
      <c r="E20" s="739">
        <v>159.50125</v>
      </c>
      <c r="F20" s="739">
        <v>211.97666666666666</v>
      </c>
      <c r="G20" s="739">
        <v>272.22999999999996</v>
      </c>
      <c r="H20" s="739">
        <v>494.02777777777777</v>
      </c>
      <c r="I20" s="739">
        <v>375.5577777777778</v>
      </c>
      <c r="J20" s="739">
        <v>433.24</v>
      </c>
      <c r="K20" s="739">
        <v>433.14111111111117</v>
      </c>
      <c r="L20" s="739">
        <v>325.87555555555559</v>
      </c>
      <c r="M20" s="739"/>
      <c r="N20" s="739"/>
      <c r="O20" s="740">
        <v>309.8</v>
      </c>
    </row>
    <row r="21" spans="1:15" s="744" customFormat="1" ht="16.5" thickBot="1">
      <c r="A21" s="1098" t="s">
        <v>80</v>
      </c>
      <c r="B21" s="1099"/>
      <c r="C21" s="742">
        <v>140.99495327102809</v>
      </c>
      <c r="D21" s="742">
        <v>134.34</v>
      </c>
      <c r="E21" s="742">
        <v>120.74924528301891</v>
      </c>
      <c r="F21" s="742">
        <v>129.78424528301886</v>
      </c>
      <c r="G21" s="742">
        <v>140.012</v>
      </c>
      <c r="H21" s="742">
        <v>185.13361904761899</v>
      </c>
      <c r="I21" s="742">
        <v>172.93600000000004</v>
      </c>
      <c r="J21" s="742">
        <v>183.98173076923072</v>
      </c>
      <c r="K21" s="742">
        <v>182.52207547169814</v>
      </c>
      <c r="L21" s="742">
        <v>161.58179245283006</v>
      </c>
      <c r="M21" s="742"/>
      <c r="N21" s="742"/>
      <c r="O21" s="743">
        <v>154.37</v>
      </c>
    </row>
    <row r="22" spans="1:15" ht="15" customHeight="1" thickBot="1"/>
    <row r="23" spans="1:15" ht="15.75" customHeight="1" thickBot="1">
      <c r="A23" s="746" t="s">
        <v>64</v>
      </c>
      <c r="B23" s="747" t="s">
        <v>57</v>
      </c>
      <c r="C23" s="748">
        <v>109.62</v>
      </c>
      <c r="D23" s="748">
        <v>109.08</v>
      </c>
      <c r="E23" s="748">
        <v>100.42</v>
      </c>
      <c r="F23" s="748">
        <v>100.96</v>
      </c>
      <c r="G23" s="748">
        <v>101.05</v>
      </c>
      <c r="H23" s="748">
        <v>97.85</v>
      </c>
      <c r="I23" s="748">
        <v>97</v>
      </c>
      <c r="J23" s="748">
        <v>94.78</v>
      </c>
      <c r="K23" s="748">
        <v>94.79</v>
      </c>
      <c r="L23" s="748">
        <v>97.93</v>
      </c>
      <c r="M23" s="748"/>
      <c r="N23" s="748"/>
      <c r="O23" s="749">
        <v>100.35</v>
      </c>
    </row>
    <row r="24" spans="1:15" ht="22.5" customHeight="1" thickBot="1"/>
    <row r="25" spans="1:15" ht="24.95" customHeight="1" thickBot="1">
      <c r="A25" s="1090" t="s">
        <v>101</v>
      </c>
      <c r="B25" s="1091"/>
      <c r="C25" s="1091"/>
      <c r="D25" s="1091"/>
      <c r="E25" s="1091"/>
      <c r="F25" s="1091"/>
      <c r="G25" s="1091"/>
      <c r="H25" s="1091"/>
      <c r="I25" s="1091"/>
      <c r="J25" s="1091"/>
      <c r="K25" s="1091"/>
      <c r="L25" s="1091"/>
      <c r="M25" s="1091"/>
      <c r="N25" s="1091"/>
      <c r="O25" s="1092"/>
    </row>
    <row r="26" spans="1:15" ht="12.75" customHeight="1">
      <c r="A26" s="1093" t="s">
        <v>50</v>
      </c>
      <c r="B26" s="1095" t="s">
        <v>87</v>
      </c>
      <c r="C26" s="728" t="s">
        <v>102</v>
      </c>
      <c r="D26" s="728" t="s">
        <v>103</v>
      </c>
      <c r="E26" s="728" t="s">
        <v>104</v>
      </c>
      <c r="F26" s="728" t="s">
        <v>105</v>
      </c>
      <c r="G26" s="728" t="s">
        <v>106</v>
      </c>
      <c r="H26" s="728" t="s">
        <v>107</v>
      </c>
      <c r="I26" s="728" t="s">
        <v>108</v>
      </c>
      <c r="J26" s="728" t="s">
        <v>109</v>
      </c>
      <c r="K26" s="728" t="s">
        <v>110</v>
      </c>
      <c r="L26" s="728" t="s">
        <v>111</v>
      </c>
      <c r="M26" s="728" t="s">
        <v>112</v>
      </c>
      <c r="N26" s="728" t="s">
        <v>113</v>
      </c>
      <c r="O26" s="729" t="s">
        <v>16</v>
      </c>
    </row>
    <row r="27" spans="1:15" ht="13.5" thickBot="1">
      <c r="A27" s="1094"/>
      <c r="B27" s="1096"/>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5" ht="12.75" customHeight="1" thickBot="1">
      <c r="A28" s="1097" t="s">
        <v>79</v>
      </c>
      <c r="B28" s="732" t="s">
        <v>54</v>
      </c>
      <c r="C28" s="733">
        <v>106.08722222222222</v>
      </c>
      <c r="D28" s="733">
        <v>97.145789473684204</v>
      </c>
      <c r="E28" s="733">
        <v>99.245789473684198</v>
      </c>
      <c r="F28" s="733">
        <v>101.33736842105263</v>
      </c>
      <c r="G28" s="733">
        <v>109.93263157894735</v>
      </c>
      <c r="H28" s="733">
        <v>125.46263157894737</v>
      </c>
      <c r="I28" s="733">
        <v>142.24052631578951</v>
      </c>
      <c r="J28" s="733">
        <v>138.65105263157895</v>
      </c>
      <c r="K28" s="733">
        <v>132.45999999999998</v>
      </c>
      <c r="L28" s="733">
        <v>122.90899999999999</v>
      </c>
      <c r="M28" s="733"/>
      <c r="N28" s="733"/>
      <c r="O28" s="734">
        <v>116.14</v>
      </c>
    </row>
    <row r="29" spans="1:15" ht="13.5" thickBot="1">
      <c r="A29" s="1089"/>
      <c r="B29" s="735" t="s">
        <v>55</v>
      </c>
      <c r="C29" s="736">
        <v>113.85599999999999</v>
      </c>
      <c r="D29" s="736">
        <v>114.88600000000001</v>
      </c>
      <c r="E29" s="736">
        <v>110.306</v>
      </c>
      <c r="F29" s="736">
        <v>110.57599999999999</v>
      </c>
      <c r="G29" s="736">
        <v>116.62</v>
      </c>
      <c r="H29" s="736">
        <v>134.82333333333335</v>
      </c>
      <c r="I29" s="736">
        <v>148.66499999999999</v>
      </c>
      <c r="J29" s="736">
        <v>152.11142857142858</v>
      </c>
      <c r="K29" s="736">
        <v>152.24142857142857</v>
      </c>
      <c r="L29" s="736">
        <v>138.66428571428571</v>
      </c>
      <c r="M29" s="736"/>
      <c r="N29" s="736"/>
      <c r="O29" s="737">
        <v>134.13</v>
      </c>
    </row>
    <row r="30" spans="1:15" ht="13.5" thickBot="1">
      <c r="A30" s="1089"/>
      <c r="B30" s="735" t="s">
        <v>56</v>
      </c>
      <c r="C30" s="736">
        <v>161.74733333333336</v>
      </c>
      <c r="D30" s="736">
        <v>157.74533333333335</v>
      </c>
      <c r="E30" s="736">
        <v>149.196</v>
      </c>
      <c r="F30" s="736">
        <v>156.08199999999997</v>
      </c>
      <c r="G30" s="736">
        <v>168.78400000000002</v>
      </c>
      <c r="H30" s="736">
        <v>218.2893333333333</v>
      </c>
      <c r="I30" s="736">
        <v>224.87266666666662</v>
      </c>
      <c r="J30" s="736">
        <v>240.51400000000001</v>
      </c>
      <c r="K30" s="736">
        <v>231.196</v>
      </c>
      <c r="L30" s="736">
        <v>205.13</v>
      </c>
      <c r="M30" s="736"/>
      <c r="N30" s="736"/>
      <c r="O30" s="737">
        <v>191.36</v>
      </c>
    </row>
    <row r="31" spans="1:15" ht="15" thickBot="1">
      <c r="A31" s="1089"/>
      <c r="B31" s="738" t="s">
        <v>57</v>
      </c>
      <c r="C31" s="739">
        <v>129.08052631578943</v>
      </c>
      <c r="D31" s="739">
        <v>122.72769230769234</v>
      </c>
      <c r="E31" s="739">
        <v>119.87538461538465</v>
      </c>
      <c r="F31" s="739">
        <v>123.5774358974359</v>
      </c>
      <c r="G31" s="739">
        <v>133.42512820512817</v>
      </c>
      <c r="H31" s="739">
        <v>161.67675</v>
      </c>
      <c r="I31" s="739">
        <v>174.19125000000003</v>
      </c>
      <c r="J31" s="739">
        <v>178.21609756097556</v>
      </c>
      <c r="K31" s="739">
        <v>171.01976190476185</v>
      </c>
      <c r="L31" s="739">
        <v>154.8995238095238</v>
      </c>
      <c r="M31" s="739"/>
      <c r="N31" s="739"/>
      <c r="O31" s="740">
        <v>146</v>
      </c>
    </row>
    <row r="32" spans="1:15" ht="13.5" thickBot="1">
      <c r="A32" s="1089" t="s">
        <v>58</v>
      </c>
      <c r="B32" s="735" t="s">
        <v>54</v>
      </c>
      <c r="C32" s="736">
        <v>118.1348</v>
      </c>
      <c r="D32" s="736">
        <v>105.65559999999998</v>
      </c>
      <c r="E32" s="736">
        <v>105.752</v>
      </c>
      <c r="F32" s="736">
        <v>105.22374999999998</v>
      </c>
      <c r="G32" s="736">
        <v>117.02583333333332</v>
      </c>
      <c r="H32" s="736">
        <v>134.62458333333333</v>
      </c>
      <c r="I32" s="736">
        <v>123.73958333333337</v>
      </c>
      <c r="J32" s="736">
        <v>125.17759999999997</v>
      </c>
      <c r="K32" s="736">
        <v>119.79079999999998</v>
      </c>
      <c r="L32" s="736">
        <v>129.62499999999997</v>
      </c>
      <c r="M32" s="736"/>
      <c r="N32" s="736"/>
      <c r="O32" s="737">
        <v>116.62</v>
      </c>
    </row>
    <row r="33" spans="1:15" ht="13.5" thickBot="1">
      <c r="A33" s="1089"/>
      <c r="B33" s="735" t="s">
        <v>55</v>
      </c>
      <c r="C33" s="736">
        <v>150.08285714285716</v>
      </c>
      <c r="D33" s="736">
        <v>125.86285714285714</v>
      </c>
      <c r="E33" s="736">
        <v>119.78142857142858</v>
      </c>
      <c r="F33" s="736">
        <v>118.82142857142857</v>
      </c>
      <c r="G33" s="736">
        <v>118.9</v>
      </c>
      <c r="H33" s="736">
        <v>132.70142857142858</v>
      </c>
      <c r="I33" s="736">
        <v>136.51428571428571</v>
      </c>
      <c r="J33" s="736">
        <v>140.29142857142855</v>
      </c>
      <c r="K33" s="736">
        <v>135.89428571428573</v>
      </c>
      <c r="L33" s="736">
        <v>139.38857142857142</v>
      </c>
      <c r="M33" s="736"/>
      <c r="N33" s="736"/>
      <c r="O33" s="737">
        <v>131.82</v>
      </c>
    </row>
    <row r="34" spans="1:15" ht="15" thickBot="1">
      <c r="A34" s="1089"/>
      <c r="B34" s="738" t="s">
        <v>57</v>
      </c>
      <c r="C34" s="739">
        <v>125.12343749999998</v>
      </c>
      <c r="D34" s="739">
        <v>110.07593749999999</v>
      </c>
      <c r="E34" s="739">
        <v>108.8209375</v>
      </c>
      <c r="F34" s="739">
        <v>108.29419354838709</v>
      </c>
      <c r="G34" s="739">
        <v>117.44903225806449</v>
      </c>
      <c r="H34" s="739">
        <v>134.19032258064516</v>
      </c>
      <c r="I34" s="739">
        <v>126.62419354838713</v>
      </c>
      <c r="J34" s="739">
        <v>128.48374999999999</v>
      </c>
      <c r="K34" s="739">
        <v>123.31343749999999</v>
      </c>
      <c r="L34" s="739">
        <v>131.6960606060606</v>
      </c>
      <c r="M34" s="739"/>
      <c r="N34" s="739"/>
      <c r="O34" s="740">
        <v>119.75</v>
      </c>
    </row>
    <row r="35" spans="1:15" ht="13.5" thickBot="1">
      <c r="A35" s="1089" t="s">
        <v>59</v>
      </c>
      <c r="B35" s="735" t="s">
        <v>54</v>
      </c>
      <c r="C35" s="736">
        <v>82.477499999999992</v>
      </c>
      <c r="D35" s="736">
        <v>78.672499999999999</v>
      </c>
      <c r="E35" s="736">
        <v>72.137500000000003</v>
      </c>
      <c r="F35" s="736">
        <v>78.252499999999998</v>
      </c>
      <c r="G35" s="736">
        <v>78.814999999999998</v>
      </c>
      <c r="H35" s="736">
        <v>77.582499999999996</v>
      </c>
      <c r="I35" s="736">
        <v>79.573999999999998</v>
      </c>
      <c r="J35" s="736">
        <v>85.587999999999994</v>
      </c>
      <c r="K35" s="736">
        <v>90.821999999999989</v>
      </c>
      <c r="L35" s="736">
        <v>83.6</v>
      </c>
      <c r="M35" s="736"/>
      <c r="N35" s="736"/>
      <c r="O35" s="737">
        <v>83.47</v>
      </c>
    </row>
    <row r="36" spans="1:15" ht="13.5" thickBot="1">
      <c r="A36" s="1089"/>
      <c r="B36" s="735" t="s">
        <v>55</v>
      </c>
      <c r="C36" s="736">
        <v>215.13200000000001</v>
      </c>
      <c r="D36" s="736">
        <v>207.28400000000002</v>
      </c>
      <c r="E36" s="736">
        <v>217.36999999999998</v>
      </c>
      <c r="F36" s="736">
        <v>214.46199999999999</v>
      </c>
      <c r="G36" s="736">
        <v>232.14400000000001</v>
      </c>
      <c r="H36" s="736">
        <v>396.28400000000005</v>
      </c>
      <c r="I36" s="736">
        <v>304.98599999999999</v>
      </c>
      <c r="J36" s="736">
        <v>312.37</v>
      </c>
      <c r="K36" s="736">
        <v>318.334</v>
      </c>
      <c r="L36" s="736">
        <v>286.69400000000002</v>
      </c>
      <c r="M36" s="736"/>
      <c r="N36" s="736"/>
      <c r="O36" s="737">
        <v>270.51</v>
      </c>
    </row>
    <row r="37" spans="1:15" ht="13.5" thickBot="1">
      <c r="A37" s="1089"/>
      <c r="B37" s="735" t="s">
        <v>56</v>
      </c>
      <c r="C37" s="736">
        <v>157.10333333333335</v>
      </c>
      <c r="D37" s="736">
        <v>153.38999999999999</v>
      </c>
      <c r="E37" s="736">
        <v>151.15</v>
      </c>
      <c r="F37" s="736">
        <v>148.06</v>
      </c>
      <c r="G37" s="736">
        <v>162.97666666666666</v>
      </c>
      <c r="H37" s="736">
        <v>240.84333333333333</v>
      </c>
      <c r="I37" s="736">
        <v>210.81666666666663</v>
      </c>
      <c r="J37" s="736">
        <v>226.22</v>
      </c>
      <c r="K37" s="736">
        <v>228.35000000000002</v>
      </c>
      <c r="L37" s="736">
        <v>221.71666666666667</v>
      </c>
      <c r="M37" s="736"/>
      <c r="N37" s="736"/>
      <c r="O37" s="737">
        <v>190.06</v>
      </c>
    </row>
    <row r="38" spans="1:15" ht="15" thickBot="1">
      <c r="A38" s="1089"/>
      <c r="B38" s="738" t="s">
        <v>57</v>
      </c>
      <c r="C38" s="739">
        <v>156.40666666666667</v>
      </c>
      <c r="D38" s="739">
        <v>150.94</v>
      </c>
      <c r="E38" s="739">
        <v>152.4</v>
      </c>
      <c r="F38" s="739">
        <v>152.45833333333331</v>
      </c>
      <c r="G38" s="739">
        <v>163.74249999999998</v>
      </c>
      <c r="H38" s="739">
        <v>251.18999999999997</v>
      </c>
      <c r="I38" s="739">
        <v>196.55769230769232</v>
      </c>
      <c r="J38" s="739">
        <v>205.26538461538465</v>
      </c>
      <c r="K38" s="739">
        <v>210.06384615384616</v>
      </c>
      <c r="L38" s="739">
        <v>193.58615384615379</v>
      </c>
      <c r="M38" s="739"/>
      <c r="N38" s="739"/>
      <c r="O38" s="740">
        <v>180</v>
      </c>
    </row>
    <row r="39" spans="1:15" ht="13.5" thickBot="1">
      <c r="A39" s="1089" t="s">
        <v>60</v>
      </c>
      <c r="B39" s="735" t="s">
        <v>54</v>
      </c>
      <c r="C39" s="736">
        <v>97.070999999999998</v>
      </c>
      <c r="D39" s="736">
        <v>99.239000000000004</v>
      </c>
      <c r="E39" s="736">
        <v>91.023999999999987</v>
      </c>
      <c r="F39" s="736">
        <v>83.14500000000001</v>
      </c>
      <c r="G39" s="736">
        <v>87.800999999999988</v>
      </c>
      <c r="H39" s="736">
        <v>94.938999999999993</v>
      </c>
      <c r="I39" s="736">
        <v>89.971999999999994</v>
      </c>
      <c r="J39" s="736">
        <v>104.16222222222223</v>
      </c>
      <c r="K39" s="736">
        <v>99.826666666666654</v>
      </c>
      <c r="L39" s="736">
        <v>103.88000000000001</v>
      </c>
      <c r="M39" s="736"/>
      <c r="N39" s="736"/>
      <c r="O39" s="737">
        <v>93.63</v>
      </c>
    </row>
    <row r="40" spans="1:15" ht="13.5" thickBot="1">
      <c r="A40" s="1089"/>
      <c r="B40" s="735" t="s">
        <v>61</v>
      </c>
      <c r="C40" s="736">
        <v>121.80000000000001</v>
      </c>
      <c r="D40" s="736">
        <v>122.47499999999999</v>
      </c>
      <c r="E40" s="736">
        <v>122.91</v>
      </c>
      <c r="F40" s="736">
        <v>111.66250000000001</v>
      </c>
      <c r="G40" s="736">
        <v>109.77</v>
      </c>
      <c r="H40" s="736">
        <v>117.70750000000001</v>
      </c>
      <c r="I40" s="736">
        <v>119.92749999999999</v>
      </c>
      <c r="J40" s="736">
        <v>120.645</v>
      </c>
      <c r="K40" s="736">
        <v>121.32249999999999</v>
      </c>
      <c r="L40" s="736">
        <v>129.685</v>
      </c>
      <c r="M40" s="736"/>
      <c r="N40" s="736"/>
      <c r="O40" s="737">
        <v>119.79</v>
      </c>
    </row>
    <row r="41" spans="1:15" ht="15" thickBot="1">
      <c r="A41" s="1089"/>
      <c r="B41" s="738" t="s">
        <v>57</v>
      </c>
      <c r="C41" s="739">
        <v>104.13642857142857</v>
      </c>
      <c r="D41" s="739">
        <v>105.87785714285714</v>
      </c>
      <c r="E41" s="739">
        <v>100.13428571428574</v>
      </c>
      <c r="F41" s="739">
        <v>91.292857142857159</v>
      </c>
      <c r="G41" s="739">
        <v>94.077857142857141</v>
      </c>
      <c r="H41" s="739">
        <v>101.4442857142857</v>
      </c>
      <c r="I41" s="739">
        <v>98.530714285714296</v>
      </c>
      <c r="J41" s="739">
        <v>109.23384615384614</v>
      </c>
      <c r="K41" s="739">
        <v>106.44076923076923</v>
      </c>
      <c r="L41" s="739">
        <v>111.82000000000001</v>
      </c>
      <c r="M41" s="739"/>
      <c r="N41" s="739"/>
      <c r="O41" s="740">
        <v>101.11</v>
      </c>
    </row>
    <row r="42" spans="1:15" ht="13.5" thickBot="1">
      <c r="A42" s="1089" t="s">
        <v>62</v>
      </c>
      <c r="B42" s="735" t="s">
        <v>54</v>
      </c>
      <c r="C42" s="736">
        <v>101.402</v>
      </c>
      <c r="D42" s="736">
        <v>94.162000000000006</v>
      </c>
      <c r="E42" s="736">
        <v>91.376000000000005</v>
      </c>
      <c r="F42" s="736">
        <v>94.763999999999996</v>
      </c>
      <c r="G42" s="736">
        <v>95.011999999999986</v>
      </c>
      <c r="H42" s="736">
        <v>101.63600000000001</v>
      </c>
      <c r="I42" s="736">
        <v>102.19800000000001</v>
      </c>
      <c r="J42" s="736">
        <v>98.123999999999995</v>
      </c>
      <c r="K42" s="736">
        <v>210.09333333333333</v>
      </c>
      <c r="L42" s="736">
        <v>185.13666666666666</v>
      </c>
      <c r="M42" s="736"/>
      <c r="N42" s="736"/>
      <c r="O42" s="737">
        <v>193.66</v>
      </c>
    </row>
    <row r="43" spans="1:15" ht="13.5" thickBot="1">
      <c r="A43" s="1089"/>
      <c r="B43" s="735" t="s">
        <v>55</v>
      </c>
      <c r="C43" s="736">
        <v>163.23500000000001</v>
      </c>
      <c r="D43" s="736">
        <v>142.38</v>
      </c>
      <c r="E43" s="736">
        <v>135.47499999999999</v>
      </c>
      <c r="F43" s="736">
        <v>334.02666666666664</v>
      </c>
      <c r="G43" s="736">
        <v>440.46666666666664</v>
      </c>
      <c r="H43" s="736">
        <v>913.79666666666662</v>
      </c>
      <c r="I43" s="736">
        <v>791.23666666666657</v>
      </c>
      <c r="J43" s="736">
        <v>794.44666666666672</v>
      </c>
      <c r="K43" s="736">
        <v>906.15333333333319</v>
      </c>
      <c r="L43" s="736">
        <v>637.46333333333325</v>
      </c>
      <c r="M43" s="736"/>
      <c r="N43" s="736"/>
      <c r="O43" s="737">
        <v>684.18</v>
      </c>
    </row>
    <row r="44" spans="1:15" ht="15" thickBot="1">
      <c r="A44" s="1089"/>
      <c r="B44" s="738" t="s">
        <v>57</v>
      </c>
      <c r="C44" s="739">
        <v>119.06857142857143</v>
      </c>
      <c r="D44" s="739">
        <v>107.93857142857144</v>
      </c>
      <c r="E44" s="739">
        <v>103.97571428571429</v>
      </c>
      <c r="F44" s="739">
        <v>184.48749999999998</v>
      </c>
      <c r="G44" s="739">
        <v>224.5575</v>
      </c>
      <c r="H44" s="739">
        <v>406.19625000000002</v>
      </c>
      <c r="I44" s="739">
        <v>360.58749999999998</v>
      </c>
      <c r="J44" s="739">
        <v>359.24500000000006</v>
      </c>
      <c r="K44" s="739">
        <v>442.11333333333323</v>
      </c>
      <c r="L44" s="739">
        <v>335.91222222222223</v>
      </c>
      <c r="M44" s="739"/>
      <c r="N44" s="739"/>
      <c r="O44" s="740">
        <v>357.17</v>
      </c>
    </row>
    <row r="45" spans="1:15" ht="15.75" thickBot="1">
      <c r="A45" s="1098" t="s">
        <v>80</v>
      </c>
      <c r="B45" s="1099"/>
      <c r="C45" s="742">
        <v>126.96388349514564</v>
      </c>
      <c r="D45" s="742">
        <v>118.82644230769235</v>
      </c>
      <c r="E45" s="742">
        <v>116.5</v>
      </c>
      <c r="F45" s="742">
        <v>122.69365384615382</v>
      </c>
      <c r="G45" s="742">
        <v>133.87461538461542</v>
      </c>
      <c r="H45" s="742">
        <v>174.39085714285724</v>
      </c>
      <c r="I45" s="742">
        <v>167.09792452830183</v>
      </c>
      <c r="J45" s="742">
        <v>171.78308411214951</v>
      </c>
      <c r="K45" s="742">
        <v>176.35266055045875</v>
      </c>
      <c r="L45" s="742">
        <v>162.2294545454545</v>
      </c>
      <c r="M45" s="742"/>
      <c r="N45" s="742"/>
      <c r="O45" s="743">
        <v>153.34</v>
      </c>
    </row>
    <row r="46" spans="1:15" ht="15" customHeight="1" thickBot="1"/>
    <row r="47" spans="1:15" ht="15.75" customHeight="1" thickBot="1">
      <c r="A47" s="746" t="s">
        <v>64</v>
      </c>
      <c r="B47" s="747" t="s">
        <v>57</v>
      </c>
      <c r="C47" s="748">
        <v>98.82</v>
      </c>
      <c r="D47" s="748">
        <v>85.05</v>
      </c>
      <c r="E47" s="748">
        <v>85.41</v>
      </c>
      <c r="F47" s="748">
        <v>79.510000000000005</v>
      </c>
      <c r="G47" s="748">
        <v>82.09</v>
      </c>
      <c r="H47" s="748">
        <v>86.26</v>
      </c>
      <c r="I47" s="748">
        <v>87.55</v>
      </c>
      <c r="J47" s="748">
        <v>88.06</v>
      </c>
      <c r="K47" s="748">
        <v>89.46</v>
      </c>
      <c r="L47" s="748">
        <v>96.41</v>
      </c>
      <c r="M47" s="748"/>
      <c r="N47" s="748"/>
      <c r="O47" s="749">
        <v>87.82</v>
      </c>
    </row>
    <row r="48" spans="1:15" ht="22.5" customHeight="1" thickBot="1"/>
    <row r="49" spans="1:15" ht="24.95" customHeight="1" thickBot="1">
      <c r="A49" s="1090" t="s">
        <v>114</v>
      </c>
      <c r="B49" s="1091"/>
      <c r="C49" s="1091"/>
      <c r="D49" s="1091"/>
      <c r="E49" s="1091"/>
      <c r="F49" s="1091"/>
      <c r="G49" s="1091"/>
      <c r="H49" s="1091"/>
      <c r="I49" s="1091"/>
      <c r="J49" s="1091"/>
      <c r="K49" s="1091"/>
      <c r="L49" s="1091"/>
      <c r="M49" s="1091"/>
      <c r="N49" s="1091"/>
      <c r="O49" s="1092"/>
    </row>
    <row r="50" spans="1:15" ht="12.75" customHeight="1">
      <c r="A50" s="1102" t="s">
        <v>50</v>
      </c>
      <c r="B50" s="1104" t="s">
        <v>87</v>
      </c>
      <c r="C50" s="1104" t="s">
        <v>115</v>
      </c>
      <c r="D50" s="1104" t="s">
        <v>116</v>
      </c>
      <c r="E50" s="1104" t="s">
        <v>117</v>
      </c>
      <c r="F50" s="1104" t="s">
        <v>118</v>
      </c>
      <c r="G50" s="1104" t="s">
        <v>119</v>
      </c>
      <c r="H50" s="1104" t="s">
        <v>120</v>
      </c>
      <c r="I50" s="1104" t="s">
        <v>121</v>
      </c>
      <c r="J50" s="1104" t="s">
        <v>122</v>
      </c>
      <c r="K50" s="1104" t="s">
        <v>123</v>
      </c>
      <c r="L50" s="1104" t="s">
        <v>124</v>
      </c>
      <c r="M50" s="1104" t="s">
        <v>125</v>
      </c>
      <c r="N50" s="1104" t="s">
        <v>126</v>
      </c>
      <c r="O50" s="750" t="s">
        <v>16</v>
      </c>
    </row>
    <row r="51" spans="1:15" ht="13.5" thickBot="1">
      <c r="A51" s="1103"/>
      <c r="B51" s="1105"/>
      <c r="C51" s="1105"/>
      <c r="D51" s="1105"/>
      <c r="E51" s="1105"/>
      <c r="F51" s="1105"/>
      <c r="G51" s="1105"/>
      <c r="H51" s="1105"/>
      <c r="I51" s="1105"/>
      <c r="J51" s="1105"/>
      <c r="K51" s="1105"/>
      <c r="L51" s="1105"/>
      <c r="M51" s="1105"/>
      <c r="N51" s="1105"/>
      <c r="O51" s="751" t="s">
        <v>100</v>
      </c>
    </row>
    <row r="52" spans="1:15" ht="13.5" thickBot="1">
      <c r="A52" s="1100" t="s">
        <v>79</v>
      </c>
      <c r="B52" s="752" t="s">
        <v>54</v>
      </c>
      <c r="C52" s="753">
        <v>4.9560895908504141E-3</v>
      </c>
      <c r="D52" s="753">
        <v>2.6174171213098178E-2</v>
      </c>
      <c r="E52" s="753">
        <v>-6.6524630502685755E-2</v>
      </c>
      <c r="F52" s="753">
        <v>-4.0719119564144923E-2</v>
      </c>
      <c r="G52" s="753">
        <v>-6.4499789344670155E-2</v>
      </c>
      <c r="H52" s="753">
        <v>-2.2048922094648018E-3</v>
      </c>
      <c r="I52" s="753">
        <v>-3.3471658458430538E-2</v>
      </c>
      <c r="J52" s="753">
        <v>3.3173016698488733E-3</v>
      </c>
      <c r="K52" s="753">
        <v>1.425335950475598E-2</v>
      </c>
      <c r="L52" s="753">
        <v>3.0022211554892497E-3</v>
      </c>
      <c r="M52" s="753"/>
      <c r="N52" s="753"/>
      <c r="O52" s="754">
        <v>-2.583089374892347E-3</v>
      </c>
    </row>
    <row r="53" spans="1:15" ht="13.5" thickBot="1">
      <c r="A53" s="1101"/>
      <c r="B53" s="755" t="s">
        <v>55</v>
      </c>
      <c r="C53" s="756">
        <v>4.0788364249578463E-2</v>
      </c>
      <c r="D53" s="756">
        <v>-1.3518991497161301E-2</v>
      </c>
      <c r="E53" s="756">
        <v>-2.8663121550181154E-2</v>
      </c>
      <c r="F53" s="756">
        <v>-1.2495607416747588E-2</v>
      </c>
      <c r="G53" s="756">
        <v>8.525859323321245E-3</v>
      </c>
      <c r="H53" s="756">
        <v>1.3771107869557604E-2</v>
      </c>
      <c r="I53" s="756">
        <v>7.3943814232382424E-3</v>
      </c>
      <c r="J53" s="756">
        <v>3.8064201055617072E-2</v>
      </c>
      <c r="K53" s="756">
        <v>2.6535624806463608E-2</v>
      </c>
      <c r="L53" s="756">
        <v>-9.8207386802657125E-3</v>
      </c>
      <c r="M53" s="756"/>
      <c r="N53" s="756"/>
      <c r="O53" s="757">
        <v>-6.933571907850644E-3</v>
      </c>
    </row>
    <row r="54" spans="1:15" ht="13.5" thickBot="1">
      <c r="A54" s="1101"/>
      <c r="B54" s="755" t="s">
        <v>56</v>
      </c>
      <c r="C54" s="758">
        <v>3.2037622464667036E-2</v>
      </c>
      <c r="D54" s="756">
        <v>2.2851177847838997E-2</v>
      </c>
      <c r="E54" s="756">
        <v>-2.5648587540327179E-3</v>
      </c>
      <c r="F54" s="756">
        <v>1.2929101369793172E-2</v>
      </c>
      <c r="G54" s="756">
        <v>2.6341359370556268E-2</v>
      </c>
      <c r="H54" s="756">
        <v>1.4183010927393019E-2</v>
      </c>
      <c r="I54" s="756">
        <v>3.5356305346136936E-2</v>
      </c>
      <c r="J54" s="756">
        <v>4.5521951598105174E-2</v>
      </c>
      <c r="K54" s="756">
        <v>6.2956683218279394E-2</v>
      </c>
      <c r="L54" s="756">
        <v>2.3536294057427153E-2</v>
      </c>
      <c r="M54" s="756"/>
      <c r="N54" s="756"/>
      <c r="O54" s="757">
        <v>2.9368729096989839E-2</v>
      </c>
    </row>
    <row r="55" spans="1:15" ht="15" thickBot="1">
      <c r="A55" s="1101"/>
      <c r="B55" s="759" t="s">
        <v>57</v>
      </c>
      <c r="C55" s="760">
        <v>8.174648802898473E-3</v>
      </c>
      <c r="D55" s="760">
        <v>1.0240814262851422E-2</v>
      </c>
      <c r="E55" s="760">
        <v>-3.9661455516381852E-2</v>
      </c>
      <c r="F55" s="760">
        <v>-2.1226773027782291E-2</v>
      </c>
      <c r="G55" s="760">
        <v>-2.2353429205058058E-2</v>
      </c>
      <c r="H55" s="760">
        <v>-1.3494740055608025E-3</v>
      </c>
      <c r="I55" s="760">
        <v>-3.5186421055403527E-3</v>
      </c>
      <c r="J55" s="760">
        <v>2.3298881690174123E-2</v>
      </c>
      <c r="K55" s="760">
        <v>3.6665181751741709E-2</v>
      </c>
      <c r="L55" s="760">
        <v>7.9076730838346064E-3</v>
      </c>
      <c r="M55" s="760"/>
      <c r="N55" s="760"/>
      <c r="O55" s="761">
        <v>9.3835616438356483E-3</v>
      </c>
    </row>
    <row r="56" spans="1:15" ht="13.5" thickBot="1">
      <c r="A56" s="1101" t="s">
        <v>58</v>
      </c>
      <c r="B56" s="755" t="s">
        <v>54</v>
      </c>
      <c r="C56" s="756">
        <v>8.0156659249356804E-2</v>
      </c>
      <c r="D56" s="756">
        <v>9.3363721373973738E-2</v>
      </c>
      <c r="E56" s="756">
        <v>1.495048300042413E-2</v>
      </c>
      <c r="F56" s="756">
        <v>4.4760677733271796E-2</v>
      </c>
      <c r="G56" s="756">
        <v>-3.5205254473079997E-2</v>
      </c>
      <c r="H56" s="756">
        <v>-9.3691801190121798E-2</v>
      </c>
      <c r="I56" s="756">
        <v>-1.8168961268549243E-2</v>
      </c>
      <c r="J56" s="756">
        <v>-5.0120497887510267E-2</v>
      </c>
      <c r="K56" s="756">
        <v>2.7488224167768888E-2</v>
      </c>
      <c r="L56" s="756">
        <v>-7.9516086613482681E-2</v>
      </c>
      <c r="M56" s="756"/>
      <c r="N56" s="756"/>
      <c r="O56" s="757">
        <v>-3.6014405762305065E-3</v>
      </c>
    </row>
    <row r="57" spans="1:15" ht="13.5" thickBot="1">
      <c r="A57" s="1101"/>
      <c r="B57" s="755" t="s">
        <v>55</v>
      </c>
      <c r="C57" s="756">
        <v>3.3505301833269894E-3</v>
      </c>
      <c r="D57" s="756">
        <v>6.8407790792699652E-2</v>
      </c>
      <c r="E57" s="756">
        <v>1.6959461876990163E-2</v>
      </c>
      <c r="F57" s="756">
        <v>1.9236549443960168E-4</v>
      </c>
      <c r="G57" s="756">
        <v>2.4137931034482557E-2</v>
      </c>
      <c r="H57" s="756">
        <v>3.7064947088523086E-2</v>
      </c>
      <c r="I57" s="756">
        <v>4.3920050230221851E-2</v>
      </c>
      <c r="J57" s="756">
        <v>1.572237383405977E-2</v>
      </c>
      <c r="K57" s="756">
        <v>3.6152050963984439E-2</v>
      </c>
      <c r="L57" s="756">
        <v>1.2001393842495777E-2</v>
      </c>
      <c r="M57" s="756"/>
      <c r="N57" s="756"/>
      <c r="O57" s="757">
        <v>2.5641025641025609E-2</v>
      </c>
    </row>
    <row r="58" spans="1:15" ht="15" thickBot="1">
      <c r="A58" s="1101"/>
      <c r="B58" s="759" t="s">
        <v>57</v>
      </c>
      <c r="C58" s="760">
        <v>6.4160176308653727E-2</v>
      </c>
      <c r="D58" s="760">
        <v>8.9611433016412001E-2</v>
      </c>
      <c r="E58" s="760">
        <v>1.7374681840676528E-2</v>
      </c>
      <c r="F58" s="760">
        <v>3.4999930153596509E-2</v>
      </c>
      <c r="G58" s="760">
        <v>-2.046432371962045E-2</v>
      </c>
      <c r="H58" s="760">
        <v>-6.2682292594898062E-2</v>
      </c>
      <c r="I58" s="760">
        <v>-4.6883585606034546E-4</v>
      </c>
      <c r="J58" s="760">
        <v>-3.02382932498842E-2</v>
      </c>
      <c r="K58" s="760">
        <v>3.2829241646361647E-2</v>
      </c>
      <c r="L58" s="760">
        <v>-5.4138701466828365E-2</v>
      </c>
      <c r="M58" s="760"/>
      <c r="N58" s="760"/>
      <c r="O58" s="761">
        <v>7.4321503131524053E-3</v>
      </c>
    </row>
    <row r="59" spans="1:15" ht="13.5" thickBot="1">
      <c r="A59" s="1101" t="s">
        <v>59</v>
      </c>
      <c r="B59" s="755" t="s">
        <v>54</v>
      </c>
      <c r="C59" s="756">
        <v>9.9184626110151372E-2</v>
      </c>
      <c r="D59" s="756">
        <v>0.25784740538307538</v>
      </c>
      <c r="E59" s="756">
        <v>0.30412060301507521</v>
      </c>
      <c r="F59" s="756">
        <v>0.29396504903996684</v>
      </c>
      <c r="G59" s="756">
        <v>0.21575842162025008</v>
      </c>
      <c r="H59" s="756">
        <v>0.15564721425579231</v>
      </c>
      <c r="I59" s="756">
        <v>3.455902681780481E-2</v>
      </c>
      <c r="J59" s="756">
        <v>-3.2971911950273269E-2</v>
      </c>
      <c r="K59" s="756">
        <v>-2.7474987704887967E-2</v>
      </c>
      <c r="L59" s="756">
        <v>6.991626794258389E-2</v>
      </c>
      <c r="M59" s="756"/>
      <c r="N59" s="756"/>
      <c r="O59" s="757">
        <v>9.5603210734395636E-2</v>
      </c>
    </row>
    <row r="60" spans="1:15" ht="13.5" thickBot="1">
      <c r="A60" s="1101"/>
      <c r="B60" s="755" t="s">
        <v>55</v>
      </c>
      <c r="C60" s="756">
        <v>5.9860922596359376E-2</v>
      </c>
      <c r="D60" s="756">
        <v>0.10111730765519759</v>
      </c>
      <c r="E60" s="756">
        <v>3.8781800616460582E-2</v>
      </c>
      <c r="F60" s="756">
        <v>4.0790443062174143E-2</v>
      </c>
      <c r="G60" s="756">
        <v>7.1550416982562481E-2</v>
      </c>
      <c r="H60" s="756">
        <v>5.5556116320618444E-2</v>
      </c>
      <c r="I60" s="756">
        <v>-2.6840576288747611E-2</v>
      </c>
      <c r="J60" s="756">
        <v>3.3729231360245866E-2</v>
      </c>
      <c r="K60" s="756">
        <v>7.3897227440361563E-2</v>
      </c>
      <c r="L60" s="756">
        <v>-9.8432475043077373E-3</v>
      </c>
      <c r="M60" s="756"/>
      <c r="N60" s="756"/>
      <c r="O60" s="757">
        <v>4.1662045765406018E-2</v>
      </c>
    </row>
    <row r="61" spans="1:15" ht="13.5" thickBot="1">
      <c r="A61" s="1101"/>
      <c r="B61" s="755" t="s">
        <v>56</v>
      </c>
      <c r="C61" s="756">
        <v>5.8814792811525192E-2</v>
      </c>
      <c r="D61" s="756">
        <v>4.2266988286937542E-2</v>
      </c>
      <c r="E61" s="756">
        <v>-4.3334435990737753E-2</v>
      </c>
      <c r="F61" s="756">
        <v>9.9554234769687833E-2</v>
      </c>
      <c r="G61" s="756">
        <v>-4.9332215245536125E-2</v>
      </c>
      <c r="H61" s="756">
        <v>1.696815357147791E-2</v>
      </c>
      <c r="I61" s="756">
        <v>1.2759901968535188E-2</v>
      </c>
      <c r="J61" s="756">
        <v>5.4740223381369135E-2</v>
      </c>
      <c r="K61" s="756">
        <v>-1.2086708999343197E-2</v>
      </c>
      <c r="L61" s="756">
        <v>-2.1904833496203938E-2</v>
      </c>
      <c r="M61" s="756"/>
      <c r="N61" s="756"/>
      <c r="O61" s="757">
        <v>1.4416500052615012E-2</v>
      </c>
    </row>
    <row r="62" spans="1:15" ht="15" thickBot="1">
      <c r="A62" s="1101"/>
      <c r="B62" s="759" t="s">
        <v>57</v>
      </c>
      <c r="C62" s="760">
        <v>2.9058043955107173E-2</v>
      </c>
      <c r="D62" s="760">
        <v>7.8181855245589113E-2</v>
      </c>
      <c r="E62" s="760">
        <v>2.6236624268120252E-2</v>
      </c>
      <c r="F62" s="760">
        <v>6.4971934324216593E-2</v>
      </c>
      <c r="G62" s="760">
        <v>2.7729984109665734E-2</v>
      </c>
      <c r="H62" s="760">
        <v>2.7897974870384843E-3</v>
      </c>
      <c r="I62" s="760">
        <v>-7.4787202817729586E-3</v>
      </c>
      <c r="J62" s="760">
        <v>2.8376023534261458E-2</v>
      </c>
      <c r="K62" s="760">
        <v>-8.4579204334003788E-3</v>
      </c>
      <c r="L62" s="760">
        <v>-3.8224455250068588E-2</v>
      </c>
      <c r="M62" s="760"/>
      <c r="N62" s="760"/>
      <c r="O62" s="761">
        <v>6.3333333333332577E-3</v>
      </c>
    </row>
    <row r="63" spans="1:15" ht="13.5" thickBot="1">
      <c r="A63" s="1101" t="s">
        <v>60</v>
      </c>
      <c r="B63" s="755" t="s">
        <v>54</v>
      </c>
      <c r="C63" s="756">
        <v>6.5394287571869075E-2</v>
      </c>
      <c r="D63" s="756">
        <v>0.10064255652179742</v>
      </c>
      <c r="E63" s="756">
        <v>6.1807874846194627E-2</v>
      </c>
      <c r="F63" s="756">
        <v>0.26739765202691401</v>
      </c>
      <c r="G63" s="756">
        <v>0.12097242628216094</v>
      </c>
      <c r="H63" s="756">
        <v>7.7533995512908335E-2</v>
      </c>
      <c r="I63" s="756">
        <v>0.10628862312719516</v>
      </c>
      <c r="J63" s="756">
        <v>-1.6040303433898798E-2</v>
      </c>
      <c r="K63" s="756">
        <v>4.2292354366616762E-2</v>
      </c>
      <c r="L63" s="756">
        <v>-1.4989823422630162E-3</v>
      </c>
      <c r="M63" s="756"/>
      <c r="N63" s="756"/>
      <c r="O63" s="757">
        <v>7.7432446865320942E-2</v>
      </c>
    </row>
    <row r="64" spans="1:15" ht="13.5" thickBot="1">
      <c r="A64" s="1101"/>
      <c r="B64" s="755" t="s">
        <v>61</v>
      </c>
      <c r="C64" s="756">
        <v>-1.1412151067323602E-2</v>
      </c>
      <c r="D64" s="756">
        <v>-2.3821187997550439E-2</v>
      </c>
      <c r="E64" s="756">
        <v>-5.6321698804002812E-2</v>
      </c>
      <c r="F64" s="756">
        <v>2.9172730325758234E-2</v>
      </c>
      <c r="G64" s="756">
        <v>5.0423613009018958E-2</v>
      </c>
      <c r="H64" s="756">
        <v>2.5486906101991066E-4</v>
      </c>
      <c r="I64" s="756">
        <v>1.1381876550416071E-2</v>
      </c>
      <c r="J64" s="756">
        <v>3.7133739483608971E-2</v>
      </c>
      <c r="K64" s="756">
        <v>5.0485276844774172E-3</v>
      </c>
      <c r="L64" s="756">
        <v>3.3928364884142387E-2</v>
      </c>
      <c r="M64" s="756"/>
      <c r="N64" s="756"/>
      <c r="O64" s="757">
        <v>7.0957508974037421E-3</v>
      </c>
    </row>
    <row r="65" spans="1:15" ht="15" thickBot="1">
      <c r="A65" s="1101"/>
      <c r="B65" s="759" t="s">
        <v>57</v>
      </c>
      <c r="C65" s="760">
        <v>4.3313320490924193E-2</v>
      </c>
      <c r="D65" s="760">
        <v>6.1651488315636577E-2</v>
      </c>
      <c r="E65" s="760">
        <v>2.4624076240476772E-2</v>
      </c>
      <c r="F65" s="760">
        <v>0.18644381985278596</v>
      </c>
      <c r="G65" s="760">
        <v>0.10599883075568077</v>
      </c>
      <c r="H65" s="760">
        <v>5.9161022001286284E-2</v>
      </c>
      <c r="I65" s="760">
        <v>8.379910542760384E-2</v>
      </c>
      <c r="J65" s="760">
        <v>1.3621895413957801E-2</v>
      </c>
      <c r="K65" s="760">
        <v>3.8631419818501031E-2</v>
      </c>
      <c r="L65" s="760">
        <v>2.6332905156013664E-2</v>
      </c>
      <c r="M65" s="760"/>
      <c r="N65" s="760"/>
      <c r="O65" s="761">
        <v>5.7857778656908262E-2</v>
      </c>
    </row>
    <row r="66" spans="1:15" ht="13.5" thickBot="1">
      <c r="A66" s="1101" t="s">
        <v>62</v>
      </c>
      <c r="B66" s="755" t="s">
        <v>54</v>
      </c>
      <c r="C66" s="762">
        <v>0.37495644398861283</v>
      </c>
      <c r="D66" s="762">
        <v>0.55257959686497748</v>
      </c>
      <c r="E66" s="762">
        <v>0.95913587812992462</v>
      </c>
      <c r="F66" s="762">
        <v>0.76182938668692757</v>
      </c>
      <c r="G66" s="762">
        <v>0.95514250831473946</v>
      </c>
      <c r="H66" s="762">
        <v>2.2330079892951309</v>
      </c>
      <c r="I66" s="762">
        <v>1.5345114385800112</v>
      </c>
      <c r="J66" s="762">
        <v>1.7984387102034156</v>
      </c>
      <c r="K66" s="762">
        <v>0.11402868566351468</v>
      </c>
      <c r="L66" s="762">
        <v>0.25215606488900094</v>
      </c>
      <c r="M66" s="762"/>
      <c r="N66" s="762"/>
      <c r="O66" s="763">
        <v>2.9484663843850088E-2</v>
      </c>
    </row>
    <row r="67" spans="1:15" ht="13.5" thickBot="1">
      <c r="A67" s="1101"/>
      <c r="B67" s="755" t="s">
        <v>55</v>
      </c>
      <c r="C67" s="762">
        <v>1.1717922014273896</v>
      </c>
      <c r="D67" s="762">
        <v>1.2144261834527323</v>
      </c>
      <c r="E67" s="762">
        <v>-6.2754505751368733E-2</v>
      </c>
      <c r="F67" s="762">
        <v>-0.19692040555644255</v>
      </c>
      <c r="G67" s="762">
        <v>-0.1365634932647192</v>
      </c>
      <c r="H67" s="762">
        <v>-0.2330624245364577</v>
      </c>
      <c r="I67" s="762">
        <v>-0.34124956292049152</v>
      </c>
      <c r="J67" s="762">
        <v>-0.20504732853894103</v>
      </c>
      <c r="K67" s="762">
        <v>-0.24736247728493327</v>
      </c>
      <c r="L67" s="762">
        <v>-0.30435998933271974</v>
      </c>
      <c r="M67" s="762"/>
      <c r="N67" s="762"/>
      <c r="O67" s="763">
        <v>-0.30508053436230226</v>
      </c>
    </row>
    <row r="68" spans="1:15" ht="15" thickBot="1">
      <c r="A68" s="1101"/>
      <c r="B68" s="759" t="s">
        <v>57</v>
      </c>
      <c r="C68" s="764">
        <v>0.89352234006814779</v>
      </c>
      <c r="D68" s="764">
        <v>1.0506828545924851</v>
      </c>
      <c r="E68" s="764">
        <v>0.53402408529464296</v>
      </c>
      <c r="F68" s="764">
        <v>0.14900286830634421</v>
      </c>
      <c r="G68" s="764">
        <v>0.21229529185175269</v>
      </c>
      <c r="H68" s="764">
        <v>0.21622929255939155</v>
      </c>
      <c r="I68" s="764">
        <v>4.1516352557362149E-2</v>
      </c>
      <c r="J68" s="764">
        <v>0.20597363915990463</v>
      </c>
      <c r="K68" s="764">
        <v>-2.0293941724343817E-2</v>
      </c>
      <c r="L68" s="764">
        <v>-2.9878837394689651E-2</v>
      </c>
      <c r="M68" s="764"/>
      <c r="N68" s="764"/>
      <c r="O68" s="765">
        <v>-0.13262592043004731</v>
      </c>
    </row>
    <row r="69" spans="1:15" ht="15.75" thickBot="1">
      <c r="A69" s="1106" t="s">
        <v>80</v>
      </c>
      <c r="B69" s="1107"/>
      <c r="C69" s="766">
        <v>0.11051229207571399</v>
      </c>
      <c r="D69" s="766">
        <v>0.1305564434230593</v>
      </c>
      <c r="E69" s="766">
        <v>3.647420843793054E-2</v>
      </c>
      <c r="F69" s="766">
        <v>5.7791020273599218E-2</v>
      </c>
      <c r="G69" s="766">
        <v>4.5844274493354556E-2</v>
      </c>
      <c r="H69" s="766">
        <v>6.1601634860716979E-2</v>
      </c>
      <c r="I69" s="766">
        <v>3.4938048980431194E-2</v>
      </c>
      <c r="J69" s="766">
        <v>7.1011920179039636E-2</v>
      </c>
      <c r="K69" s="766">
        <v>3.4983395781965965E-2</v>
      </c>
      <c r="L69" s="766">
        <v>-3.9922595711062905E-3</v>
      </c>
      <c r="M69" s="766"/>
      <c r="N69" s="766"/>
      <c r="O69" s="767">
        <v>6.7170992565540703E-3</v>
      </c>
    </row>
    <row r="70" spans="1:15" ht="15" customHeight="1" thickBot="1"/>
    <row r="71" spans="1:15" ht="15.75" thickBot="1">
      <c r="A71" s="746" t="s">
        <v>64</v>
      </c>
      <c r="B71" s="747" t="s">
        <v>57</v>
      </c>
      <c r="C71" s="768">
        <v>0.10928961748633892</v>
      </c>
      <c r="D71" s="768">
        <v>0.28253968253968254</v>
      </c>
      <c r="E71" s="768">
        <v>0.17574054560355937</v>
      </c>
      <c r="F71" s="768">
        <v>0.26977738649226496</v>
      </c>
      <c r="G71" s="768">
        <v>0.23096601291265675</v>
      </c>
      <c r="H71" s="768">
        <v>0.13436123348017609</v>
      </c>
      <c r="I71" s="768">
        <v>0.10793832095945177</v>
      </c>
      <c r="J71" s="768">
        <v>7.631160572337041E-2</v>
      </c>
      <c r="K71" s="768">
        <v>5.9579700424770989E-2</v>
      </c>
      <c r="L71" s="768">
        <v>1.5765999377658026E-2</v>
      </c>
      <c r="M71" s="768"/>
      <c r="N71" s="768"/>
      <c r="O71" s="769">
        <v>0.14267820542017767</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16384" width="9.140625" style="489"/>
  </cols>
  <sheetData>
    <row r="1" spans="1:15" ht="21" customHeight="1" thickBot="1">
      <c r="A1" s="1108" t="s">
        <v>86</v>
      </c>
      <c r="B1" s="1109"/>
      <c r="C1" s="1109"/>
      <c r="D1" s="1109"/>
      <c r="E1" s="1109"/>
      <c r="F1" s="1109"/>
      <c r="G1" s="1109"/>
      <c r="H1" s="1109"/>
      <c r="I1" s="1109"/>
      <c r="J1" s="1109"/>
      <c r="K1" s="1109"/>
      <c r="L1" s="1109"/>
      <c r="M1" s="1109"/>
      <c r="N1" s="1109"/>
      <c r="O1" s="1110"/>
    </row>
    <row r="2" spans="1:15" s="774" customFormat="1" ht="27" customHeight="1" thickBot="1">
      <c r="A2" s="770" t="s">
        <v>82</v>
      </c>
      <c r="B2" s="771" t="s">
        <v>87</v>
      </c>
      <c r="C2" s="772" t="s">
        <v>88</v>
      </c>
      <c r="D2" s="772" t="s">
        <v>89</v>
      </c>
      <c r="E2" s="772" t="s">
        <v>90</v>
      </c>
      <c r="F2" s="772" t="s">
        <v>91</v>
      </c>
      <c r="G2" s="772" t="s">
        <v>92</v>
      </c>
      <c r="H2" s="772" t="s">
        <v>93</v>
      </c>
      <c r="I2" s="772" t="s">
        <v>94</v>
      </c>
      <c r="J2" s="772" t="s">
        <v>95</v>
      </c>
      <c r="K2" s="772" t="s">
        <v>96</v>
      </c>
      <c r="L2" s="772" t="s">
        <v>97</v>
      </c>
      <c r="M2" s="772" t="s">
        <v>98</v>
      </c>
      <c r="N2" s="772" t="s">
        <v>99</v>
      </c>
      <c r="O2" s="773" t="s">
        <v>16</v>
      </c>
    </row>
    <row r="3" spans="1:15" ht="15" customHeight="1" thickBot="1">
      <c r="A3" s="1111" t="s">
        <v>83</v>
      </c>
      <c r="B3" s="775" t="s">
        <v>54</v>
      </c>
      <c r="C3" s="776">
        <v>106.61300000000001</v>
      </c>
      <c r="D3" s="776">
        <v>99.688500000000005</v>
      </c>
      <c r="E3" s="776">
        <v>92.643500000000017</v>
      </c>
      <c r="F3" s="776">
        <v>97.210999999999984</v>
      </c>
      <c r="G3" s="776">
        <v>102.84200000000001</v>
      </c>
      <c r="H3" s="776">
        <v>125.18599999999999</v>
      </c>
      <c r="I3" s="776">
        <v>137.4795</v>
      </c>
      <c r="J3" s="776">
        <v>139.11099999999999</v>
      </c>
      <c r="K3" s="776">
        <v>134.34799999999996</v>
      </c>
      <c r="L3" s="776">
        <v>123.27800000000002</v>
      </c>
      <c r="M3" s="776"/>
      <c r="N3" s="776"/>
      <c r="O3" s="777">
        <v>115.84</v>
      </c>
    </row>
    <row r="4" spans="1:15" ht="15" customHeight="1" thickBot="1">
      <c r="A4" s="1111"/>
      <c r="B4" s="778" t="s">
        <v>55</v>
      </c>
      <c r="C4" s="776">
        <v>118.58125000000001</v>
      </c>
      <c r="D4" s="776">
        <v>114.74375000000001</v>
      </c>
      <c r="E4" s="776">
        <v>109.50124999999998</v>
      </c>
      <c r="F4" s="776">
        <v>112.09375</v>
      </c>
      <c r="G4" s="776">
        <v>118.80500000000001</v>
      </c>
      <c r="H4" s="776">
        <v>136.55250000000001</v>
      </c>
      <c r="I4" s="776">
        <v>148.4025</v>
      </c>
      <c r="J4" s="776">
        <v>156.89875000000001</v>
      </c>
      <c r="K4" s="776">
        <v>155.65555555555557</v>
      </c>
      <c r="L4" s="776">
        <v>136.27444444444444</v>
      </c>
      <c r="M4" s="776"/>
      <c r="N4" s="776"/>
      <c r="O4" s="777">
        <v>133.19999999999999</v>
      </c>
    </row>
    <row r="5" spans="1:15" ht="15" customHeight="1" thickBot="1">
      <c r="A5" s="1111"/>
      <c r="B5" s="778" t="s">
        <v>56</v>
      </c>
      <c r="C5" s="776">
        <v>166.92933333333335</v>
      </c>
      <c r="D5" s="776">
        <v>161.35</v>
      </c>
      <c r="E5" s="776">
        <v>148.81333333333333</v>
      </c>
      <c r="F5" s="776">
        <v>158.10000000000002</v>
      </c>
      <c r="G5" s="776">
        <v>173.23</v>
      </c>
      <c r="H5" s="776">
        <v>221.38533333333331</v>
      </c>
      <c r="I5" s="776">
        <v>232.82333333333335</v>
      </c>
      <c r="J5" s="776">
        <v>251.46266666666668</v>
      </c>
      <c r="K5" s="776">
        <v>245.75133333333332</v>
      </c>
      <c r="L5" s="776">
        <v>209.95800000000003</v>
      </c>
      <c r="M5" s="776"/>
      <c r="N5" s="776"/>
      <c r="O5" s="777">
        <v>196.98</v>
      </c>
    </row>
    <row r="6" spans="1:15" ht="15" customHeight="1" thickBot="1">
      <c r="A6" s="1112"/>
      <c r="B6" s="779" t="s">
        <v>57</v>
      </c>
      <c r="C6" s="780">
        <v>129.88023255813951</v>
      </c>
      <c r="D6" s="780">
        <v>123.99930232558138</v>
      </c>
      <c r="E6" s="780">
        <v>115.37395348837211</v>
      </c>
      <c r="F6" s="780">
        <v>121.22023255813954</v>
      </c>
      <c r="G6" s="780">
        <v>130.36581395348836</v>
      </c>
      <c r="H6" s="780">
        <v>160.85860465116281</v>
      </c>
      <c r="I6" s="780">
        <v>172.77116279069764</v>
      </c>
      <c r="J6" s="780">
        <v>181.61279069767434</v>
      </c>
      <c r="K6" s="780">
        <v>176.6847727272727</v>
      </c>
      <c r="L6" s="780">
        <v>155.48636363636365</v>
      </c>
      <c r="M6" s="780"/>
      <c r="N6" s="780"/>
      <c r="O6" s="781">
        <v>147.05000000000001</v>
      </c>
    </row>
    <row r="7" spans="1:15" ht="15" customHeight="1" thickBot="1">
      <c r="A7" s="1113" t="s">
        <v>84</v>
      </c>
      <c r="B7" s="778" t="s">
        <v>54</v>
      </c>
      <c r="C7" s="776">
        <v>119.71166666666667</v>
      </c>
      <c r="D7" s="776">
        <v>115.85</v>
      </c>
      <c r="E7" s="776">
        <v>111.99952380952382</v>
      </c>
      <c r="F7" s="776">
        <v>114.82951219512195</v>
      </c>
      <c r="G7" s="776">
        <v>116.98050000000001</v>
      </c>
      <c r="H7" s="776">
        <v>139.84724999999997</v>
      </c>
      <c r="I7" s="776">
        <v>129.39550000000003</v>
      </c>
      <c r="J7" s="776">
        <v>131.28512820512819</v>
      </c>
      <c r="K7" s="776">
        <v>128.40974999999997</v>
      </c>
      <c r="L7" s="776">
        <v>126.17075000000003</v>
      </c>
      <c r="M7" s="776"/>
      <c r="N7" s="776"/>
      <c r="O7" s="777">
        <v>121.03</v>
      </c>
    </row>
    <row r="8" spans="1:15" ht="15" customHeight="1" thickBot="1">
      <c r="A8" s="1111"/>
      <c r="B8" s="778" t="s">
        <v>55</v>
      </c>
      <c r="C8" s="776">
        <v>211.45499999999996</v>
      </c>
      <c r="D8" s="776">
        <v>196.05944444444441</v>
      </c>
      <c r="E8" s="776">
        <v>149.42117647058822</v>
      </c>
      <c r="F8" s="776">
        <v>177.18055555555554</v>
      </c>
      <c r="G8" s="776">
        <v>210.61111111111114</v>
      </c>
      <c r="H8" s="776">
        <v>334.52944444444444</v>
      </c>
      <c r="I8" s="776">
        <v>263.17</v>
      </c>
      <c r="J8" s="776">
        <v>295.23611111111109</v>
      </c>
      <c r="K8" s="776">
        <v>310.32888888888886</v>
      </c>
      <c r="L8" s="776">
        <v>244.52499999999998</v>
      </c>
      <c r="M8" s="776"/>
      <c r="N8" s="776"/>
      <c r="O8" s="777">
        <v>246.46</v>
      </c>
    </row>
    <row r="9" spans="1:15" ht="15" customHeight="1" thickBot="1">
      <c r="A9" s="1111"/>
      <c r="B9" s="778" t="s">
        <v>56</v>
      </c>
      <c r="C9" s="776">
        <v>166.88249999999999</v>
      </c>
      <c r="D9" s="776">
        <v>161.96250000000001</v>
      </c>
      <c r="E9" s="776">
        <v>148.54999999999998</v>
      </c>
      <c r="F9" s="776">
        <v>161.85</v>
      </c>
      <c r="G9" s="776">
        <v>156.32749999999999</v>
      </c>
      <c r="H9" s="776">
        <v>226.67249999999999</v>
      </c>
      <c r="I9" s="776">
        <v>204.06</v>
      </c>
      <c r="J9" s="776">
        <v>222.595</v>
      </c>
      <c r="K9" s="776">
        <v>212.72499999999999</v>
      </c>
      <c r="L9" s="776">
        <v>209.4975</v>
      </c>
      <c r="M9" s="776"/>
      <c r="N9" s="776"/>
      <c r="O9" s="777">
        <v>187.11</v>
      </c>
    </row>
    <row r="10" spans="1:15" ht="15" customHeight="1" thickBot="1">
      <c r="A10" s="1112"/>
      <c r="B10" s="779" t="s">
        <v>57</v>
      </c>
      <c r="C10" s="780">
        <v>148.46265625000004</v>
      </c>
      <c r="D10" s="780">
        <v>141.29</v>
      </c>
      <c r="E10" s="780">
        <v>124.41809523809523</v>
      </c>
      <c r="F10" s="780">
        <v>135.62952380952382</v>
      </c>
      <c r="G10" s="780">
        <v>146.70209677419356</v>
      </c>
      <c r="H10" s="780">
        <v>201.96951612903229</v>
      </c>
      <c r="I10" s="780">
        <v>173.05032258064529</v>
      </c>
      <c r="J10" s="780">
        <v>185.65163934426235</v>
      </c>
      <c r="K10" s="780">
        <v>186.6646774193548</v>
      </c>
      <c r="L10" s="780">
        <v>165.90758064516123</v>
      </c>
      <c r="M10" s="780"/>
      <c r="N10" s="780"/>
      <c r="O10" s="781">
        <v>159.25</v>
      </c>
    </row>
    <row r="11" spans="1:15" ht="15" customHeight="1" thickBot="1">
      <c r="A11" s="1098" t="s">
        <v>80</v>
      </c>
      <c r="B11" s="1099"/>
      <c r="C11" s="782">
        <v>140.99495327102809</v>
      </c>
      <c r="D11" s="782">
        <v>134.34</v>
      </c>
      <c r="E11" s="782">
        <v>120.74924528301891</v>
      </c>
      <c r="F11" s="782">
        <v>129.78424528301886</v>
      </c>
      <c r="G11" s="782">
        <v>140.012</v>
      </c>
      <c r="H11" s="782">
        <v>185.13361904761899</v>
      </c>
      <c r="I11" s="782">
        <v>172.93600000000004</v>
      </c>
      <c r="J11" s="782">
        <v>183.98173076923072</v>
      </c>
      <c r="K11" s="782">
        <v>182.52207547169814</v>
      </c>
      <c r="L11" s="782">
        <v>161.58179245283006</v>
      </c>
      <c r="M11" s="782"/>
      <c r="N11" s="782"/>
      <c r="O11" s="783">
        <v>154.37</v>
      </c>
    </row>
    <row r="12" spans="1:15" ht="15" customHeight="1" thickBot="1">
      <c r="O12" s="642"/>
    </row>
    <row r="13" spans="1:15" ht="15" customHeight="1" thickBot="1">
      <c r="A13" s="785" t="s">
        <v>64</v>
      </c>
      <c r="B13" s="747" t="s">
        <v>57</v>
      </c>
      <c r="C13" s="748">
        <v>109.62</v>
      </c>
      <c r="D13" s="748">
        <v>109.08</v>
      </c>
      <c r="E13" s="748">
        <v>100.42</v>
      </c>
      <c r="F13" s="748">
        <v>100.96</v>
      </c>
      <c r="G13" s="748">
        <v>101.05</v>
      </c>
      <c r="H13" s="748">
        <v>97.85</v>
      </c>
      <c r="I13" s="748">
        <v>97</v>
      </c>
      <c r="J13" s="748">
        <v>94.78</v>
      </c>
      <c r="K13" s="748">
        <v>94.79</v>
      </c>
      <c r="L13" s="748">
        <v>97.93</v>
      </c>
      <c r="M13" s="748"/>
      <c r="N13" s="748"/>
      <c r="O13" s="786">
        <v>100.35</v>
      </c>
    </row>
    <row r="14" spans="1:15" ht="22.5" customHeight="1">
      <c r="O14" s="642"/>
    </row>
    <row r="15" spans="1:15" ht="20.25" thickBot="1">
      <c r="A15" s="1114" t="s">
        <v>101</v>
      </c>
      <c r="B15" s="1114"/>
      <c r="C15" s="1114"/>
      <c r="D15" s="1114"/>
      <c r="E15" s="1114"/>
      <c r="F15" s="1114"/>
      <c r="G15" s="1114"/>
      <c r="H15" s="1114"/>
      <c r="I15" s="1114"/>
      <c r="J15" s="1114"/>
      <c r="K15" s="1114"/>
      <c r="L15" s="1114"/>
      <c r="M15" s="1114"/>
      <c r="N15" s="1114"/>
      <c r="O15" s="1114"/>
    </row>
    <row r="16" spans="1:15" ht="27" customHeight="1" thickBot="1">
      <c r="A16" s="787" t="s">
        <v>82</v>
      </c>
      <c r="B16" s="788" t="s">
        <v>87</v>
      </c>
      <c r="C16" s="789" t="s">
        <v>102</v>
      </c>
      <c r="D16" s="789" t="s">
        <v>103</v>
      </c>
      <c r="E16" s="789" t="s">
        <v>104</v>
      </c>
      <c r="F16" s="789" t="s">
        <v>105</v>
      </c>
      <c r="G16" s="789" t="s">
        <v>106</v>
      </c>
      <c r="H16" s="789" t="s">
        <v>107</v>
      </c>
      <c r="I16" s="789" t="s">
        <v>108</v>
      </c>
      <c r="J16" s="789" t="s">
        <v>109</v>
      </c>
      <c r="K16" s="789" t="s">
        <v>110</v>
      </c>
      <c r="L16" s="789" t="s">
        <v>111</v>
      </c>
      <c r="M16" s="789" t="s">
        <v>112</v>
      </c>
      <c r="N16" s="790" t="s">
        <v>113</v>
      </c>
      <c r="O16" s="791" t="s">
        <v>16</v>
      </c>
    </row>
    <row r="17" spans="1:15" ht="15" customHeight="1" thickBot="1">
      <c r="A17" s="1111" t="s">
        <v>83</v>
      </c>
      <c r="B17" s="775" t="s">
        <v>54</v>
      </c>
      <c r="C17" s="776">
        <v>106.08722222222222</v>
      </c>
      <c r="D17" s="776">
        <v>97.145789473684204</v>
      </c>
      <c r="E17" s="776">
        <v>99.245789473684198</v>
      </c>
      <c r="F17" s="776">
        <v>101.33736842105263</v>
      </c>
      <c r="G17" s="776">
        <v>109.93263157894735</v>
      </c>
      <c r="H17" s="776">
        <v>125.46263157894737</v>
      </c>
      <c r="I17" s="776">
        <v>142.24052631578951</v>
      </c>
      <c r="J17" s="776">
        <v>138.65105263157895</v>
      </c>
      <c r="K17" s="776">
        <v>132.45999999999998</v>
      </c>
      <c r="L17" s="776">
        <v>122.90899999999999</v>
      </c>
      <c r="M17" s="776"/>
      <c r="N17" s="792"/>
      <c r="O17" s="777">
        <v>116.14</v>
      </c>
    </row>
    <row r="18" spans="1:15" ht="15" customHeight="1" thickBot="1">
      <c r="A18" s="1111"/>
      <c r="B18" s="778" t="s">
        <v>55</v>
      </c>
      <c r="C18" s="776">
        <v>113.97499999999998</v>
      </c>
      <c r="D18" s="776">
        <v>116.08333333333333</v>
      </c>
      <c r="E18" s="776">
        <v>112.10833333333331</v>
      </c>
      <c r="F18" s="776">
        <v>113.43166666666667</v>
      </c>
      <c r="G18" s="776">
        <v>118.63333333333333</v>
      </c>
      <c r="H18" s="776">
        <v>135.23714285714286</v>
      </c>
      <c r="I18" s="776">
        <v>148.24285714285716</v>
      </c>
      <c r="J18" s="776">
        <v>150.7525</v>
      </c>
      <c r="K18" s="776">
        <v>151.14750000000001</v>
      </c>
      <c r="L18" s="776">
        <v>138.63375000000002</v>
      </c>
      <c r="M18" s="776"/>
      <c r="N18" s="792"/>
      <c r="O18" s="777">
        <v>133.87</v>
      </c>
    </row>
    <row r="19" spans="1:15" ht="15" customHeight="1" thickBot="1">
      <c r="A19" s="1111"/>
      <c r="B19" s="778" t="s">
        <v>56</v>
      </c>
      <c r="C19" s="776">
        <v>161.74733333333336</v>
      </c>
      <c r="D19" s="776">
        <v>157.74533333333335</v>
      </c>
      <c r="E19" s="776">
        <v>149.196</v>
      </c>
      <c r="F19" s="776">
        <v>156.08199999999997</v>
      </c>
      <c r="G19" s="776">
        <v>168.78400000000002</v>
      </c>
      <c r="H19" s="776">
        <v>218.2893333333333</v>
      </c>
      <c r="I19" s="776">
        <v>224.87266666666662</v>
      </c>
      <c r="J19" s="776">
        <v>240.51400000000001</v>
      </c>
      <c r="K19" s="776">
        <v>231.196</v>
      </c>
      <c r="L19" s="776">
        <v>205.13</v>
      </c>
      <c r="M19" s="776"/>
      <c r="N19" s="792"/>
      <c r="O19" s="777">
        <v>191.36</v>
      </c>
    </row>
    <row r="20" spans="1:15" ht="15" customHeight="1" thickBot="1">
      <c r="A20" s="1112"/>
      <c r="B20" s="779" t="s">
        <v>57</v>
      </c>
      <c r="C20" s="780">
        <v>128.70846153846151</v>
      </c>
      <c r="D20" s="780">
        <v>122.71125000000004</v>
      </c>
      <c r="E20" s="780">
        <v>119.90650000000002</v>
      </c>
      <c r="F20" s="780">
        <v>123.68075000000002</v>
      </c>
      <c r="G20" s="780">
        <v>133.30699999999996</v>
      </c>
      <c r="H20" s="780">
        <v>161.09243902439025</v>
      </c>
      <c r="I20" s="780">
        <v>173.49658536585366</v>
      </c>
      <c r="J20" s="780">
        <v>177.33571428571426</v>
      </c>
      <c r="K20" s="780">
        <v>170.37953488372091</v>
      </c>
      <c r="L20" s="780">
        <v>154.51627906976745</v>
      </c>
      <c r="M20" s="780"/>
      <c r="N20" s="793"/>
      <c r="O20" s="781">
        <v>145.66999999999999</v>
      </c>
    </row>
    <row r="21" spans="1:15" ht="15" customHeight="1" thickBot="1">
      <c r="A21" s="1113" t="s">
        <v>84</v>
      </c>
      <c r="B21" s="778" t="s">
        <v>54</v>
      </c>
      <c r="C21" s="776">
        <v>108.20454545454541</v>
      </c>
      <c r="D21" s="776">
        <v>100.43818181818182</v>
      </c>
      <c r="E21" s="776">
        <v>97.715227272727276</v>
      </c>
      <c r="F21" s="776">
        <v>96.36395348837209</v>
      </c>
      <c r="G21" s="776">
        <v>104.11511627906977</v>
      </c>
      <c r="H21" s="776">
        <v>116.25325581395346</v>
      </c>
      <c r="I21" s="776">
        <v>108.59840909090912</v>
      </c>
      <c r="J21" s="776">
        <v>113.30590909090914</v>
      </c>
      <c r="K21" s="776">
        <v>124.61955555555556</v>
      </c>
      <c r="L21" s="776">
        <v>126.82586956521739</v>
      </c>
      <c r="M21" s="776"/>
      <c r="N21" s="792"/>
      <c r="O21" s="777">
        <v>118.01</v>
      </c>
    </row>
    <row r="22" spans="1:15" ht="15" customHeight="1" thickBot="1">
      <c r="A22" s="1111"/>
      <c r="B22" s="778" t="s">
        <v>55</v>
      </c>
      <c r="C22" s="776">
        <v>165.74937499999999</v>
      </c>
      <c r="D22" s="776">
        <v>149.99687499999993</v>
      </c>
      <c r="E22" s="776">
        <v>150.01624999999999</v>
      </c>
      <c r="F22" s="776">
        <v>180.54529411764705</v>
      </c>
      <c r="G22" s="776">
        <v>203.72411764705879</v>
      </c>
      <c r="H22" s="776">
        <v>341.90176470588233</v>
      </c>
      <c r="I22" s="776">
        <v>294.71588235294109</v>
      </c>
      <c r="J22" s="776">
        <v>299.41176470588232</v>
      </c>
      <c r="K22" s="776">
        <v>319.40000000000003</v>
      </c>
      <c r="L22" s="776">
        <v>265.76000000000005</v>
      </c>
      <c r="M22" s="776"/>
      <c r="N22" s="792"/>
      <c r="O22" s="777">
        <v>264.91000000000003</v>
      </c>
    </row>
    <row r="23" spans="1:15" ht="15" customHeight="1" thickBot="1">
      <c r="A23" s="1111"/>
      <c r="B23" s="778" t="s">
        <v>56</v>
      </c>
      <c r="C23" s="776">
        <v>161.16500000000002</v>
      </c>
      <c r="D23" s="776">
        <v>157.5675</v>
      </c>
      <c r="E23" s="776">
        <v>155</v>
      </c>
      <c r="F23" s="776">
        <v>149.9975</v>
      </c>
      <c r="G23" s="776">
        <v>162.60500000000002</v>
      </c>
      <c r="H23" s="776">
        <v>223.75749999999999</v>
      </c>
      <c r="I23" s="776">
        <v>202.63</v>
      </c>
      <c r="J23" s="776">
        <v>214.3075</v>
      </c>
      <c r="K23" s="776">
        <v>214.61</v>
      </c>
      <c r="L23" s="776">
        <v>212.28249999999997</v>
      </c>
      <c r="M23" s="776"/>
      <c r="N23" s="792"/>
      <c r="O23" s="777">
        <v>185.39</v>
      </c>
    </row>
    <row r="24" spans="1:15" ht="15" customHeight="1" thickBot="1">
      <c r="A24" s="1112"/>
      <c r="B24" s="779" t="s">
        <v>57</v>
      </c>
      <c r="C24" s="780">
        <v>125.90078125000002</v>
      </c>
      <c r="D24" s="780">
        <v>116.3984375</v>
      </c>
      <c r="E24" s="780">
        <v>114.37</v>
      </c>
      <c r="F24" s="780">
        <v>122.07671875000001</v>
      </c>
      <c r="G24" s="780">
        <v>134.22937500000003</v>
      </c>
      <c r="H24" s="780">
        <v>182.91015625000003</v>
      </c>
      <c r="I24" s="780">
        <v>163.06184615384609</v>
      </c>
      <c r="J24" s="780">
        <v>168.19523076923073</v>
      </c>
      <c r="K24" s="780">
        <v>180.2442424242424</v>
      </c>
      <c r="L24" s="780">
        <v>167.17970149253728</v>
      </c>
      <c r="M24" s="780"/>
      <c r="N24" s="793"/>
      <c r="O24" s="781">
        <v>158.11000000000001</v>
      </c>
    </row>
    <row r="25" spans="1:15" ht="15" customHeight="1" thickBot="1">
      <c r="A25" s="1098" t="s">
        <v>80</v>
      </c>
      <c r="B25" s="1099"/>
      <c r="C25" s="782">
        <v>126.96388349514564</v>
      </c>
      <c r="D25" s="782">
        <v>118.82644230769235</v>
      </c>
      <c r="E25" s="782">
        <v>116.5</v>
      </c>
      <c r="F25" s="782">
        <v>122.69365384615382</v>
      </c>
      <c r="G25" s="782">
        <v>133.87461538461542</v>
      </c>
      <c r="H25" s="782">
        <v>174.39085714285724</v>
      </c>
      <c r="I25" s="782">
        <v>167.09792452830183</v>
      </c>
      <c r="J25" s="782">
        <v>171.78308411214951</v>
      </c>
      <c r="K25" s="782">
        <v>176.35266055045875</v>
      </c>
      <c r="L25" s="782">
        <v>162.2294545454545</v>
      </c>
      <c r="M25" s="782"/>
      <c r="N25" s="794"/>
      <c r="O25" s="783">
        <v>153.34</v>
      </c>
    </row>
    <row r="26" spans="1:15" ht="15" customHeight="1" thickBot="1">
      <c r="O26" s="642"/>
    </row>
    <row r="27" spans="1:15" ht="15" customHeight="1" thickBot="1">
      <c r="A27" s="785" t="s">
        <v>64</v>
      </c>
      <c r="B27" s="747" t="s">
        <v>57</v>
      </c>
      <c r="C27" s="748">
        <v>98.82</v>
      </c>
      <c r="D27" s="748">
        <v>85.05</v>
      </c>
      <c r="E27" s="748">
        <v>85.41</v>
      </c>
      <c r="F27" s="748">
        <v>79.510000000000005</v>
      </c>
      <c r="G27" s="748">
        <v>82.09</v>
      </c>
      <c r="H27" s="748">
        <v>86.26</v>
      </c>
      <c r="I27" s="748">
        <v>87.55</v>
      </c>
      <c r="J27" s="748">
        <v>88.06</v>
      </c>
      <c r="K27" s="748">
        <v>89.46</v>
      </c>
      <c r="L27" s="748">
        <v>96.41</v>
      </c>
      <c r="M27" s="748"/>
      <c r="N27" s="748"/>
      <c r="O27" s="786">
        <v>87.82</v>
      </c>
    </row>
    <row r="28" spans="1:15" ht="22.5" customHeight="1" thickBot="1">
      <c r="O28" s="642"/>
    </row>
    <row r="29" spans="1:15" ht="20.25" thickBot="1">
      <c r="A29" s="1115" t="s">
        <v>114</v>
      </c>
      <c r="B29" s="1109"/>
      <c r="C29" s="1109"/>
      <c r="D29" s="1109"/>
      <c r="E29" s="1109"/>
      <c r="F29" s="1109"/>
      <c r="G29" s="1109"/>
      <c r="H29" s="1109"/>
      <c r="I29" s="1109"/>
      <c r="J29" s="1109"/>
      <c r="K29" s="1109"/>
      <c r="L29" s="1109"/>
      <c r="M29" s="1109"/>
      <c r="N29" s="1109"/>
      <c r="O29" s="1110"/>
    </row>
    <row r="30" spans="1:15" ht="27" customHeight="1" thickBot="1">
      <c r="A30" s="787" t="s">
        <v>82</v>
      </c>
      <c r="B30" s="788" t="s">
        <v>87</v>
      </c>
      <c r="C30" s="795" t="s">
        <v>127</v>
      </c>
      <c r="D30" s="795" t="s">
        <v>128</v>
      </c>
      <c r="E30" s="795" t="s">
        <v>129</v>
      </c>
      <c r="F30" s="795" t="s">
        <v>130</v>
      </c>
      <c r="G30" s="795" t="s">
        <v>131</v>
      </c>
      <c r="H30" s="795" t="s">
        <v>132</v>
      </c>
      <c r="I30" s="795" t="s">
        <v>133</v>
      </c>
      <c r="J30" s="795" t="s">
        <v>134</v>
      </c>
      <c r="K30" s="795" t="s">
        <v>135</v>
      </c>
      <c r="L30" s="795" t="s">
        <v>136</v>
      </c>
      <c r="M30" s="795" t="s">
        <v>137</v>
      </c>
      <c r="N30" s="796" t="s">
        <v>138</v>
      </c>
      <c r="O30" s="797" t="s">
        <v>16</v>
      </c>
    </row>
    <row r="31" spans="1:15" ht="15" customHeight="1" thickBot="1">
      <c r="A31" s="1116" t="s">
        <v>83</v>
      </c>
      <c r="B31" s="798" t="s">
        <v>54</v>
      </c>
      <c r="C31" s="799">
        <v>4.9560895908504141E-3</v>
      </c>
      <c r="D31" s="799">
        <v>2.6174171213098178E-2</v>
      </c>
      <c r="E31" s="799">
        <v>-6.6524630502685755E-2</v>
      </c>
      <c r="F31" s="799">
        <v>-4.0719119564144923E-2</v>
      </c>
      <c r="G31" s="799">
        <v>-6.4499789344670155E-2</v>
      </c>
      <c r="H31" s="799">
        <v>-2.2048922094648018E-3</v>
      </c>
      <c r="I31" s="799">
        <v>-3.3471658458430538E-2</v>
      </c>
      <c r="J31" s="799">
        <v>3.3173016698488733E-3</v>
      </c>
      <c r="K31" s="799">
        <v>1.425335950475598E-2</v>
      </c>
      <c r="L31" s="799">
        <v>3.0022211554892497E-3</v>
      </c>
      <c r="M31" s="799"/>
      <c r="N31" s="800"/>
      <c r="O31" s="801">
        <v>-2.583089374892347E-3</v>
      </c>
    </row>
    <row r="32" spans="1:15" ht="15" customHeight="1" thickBot="1">
      <c r="A32" s="1116"/>
      <c r="B32" s="802" t="s">
        <v>55</v>
      </c>
      <c r="C32" s="799">
        <v>4.041456459749973E-2</v>
      </c>
      <c r="D32" s="799">
        <v>-1.1539842067480169E-2</v>
      </c>
      <c r="E32" s="799">
        <v>-2.3255036051438239E-2</v>
      </c>
      <c r="F32" s="799">
        <v>-1.1794913237044376E-2</v>
      </c>
      <c r="G32" s="799">
        <v>1.4470356841810711E-3</v>
      </c>
      <c r="H32" s="799">
        <v>9.7263008894429535E-3</v>
      </c>
      <c r="I32" s="799">
        <v>1.0769008383924958E-3</v>
      </c>
      <c r="J32" s="799">
        <v>4.0770468151440337E-2</v>
      </c>
      <c r="K32" s="799">
        <v>2.9825538335437617E-2</v>
      </c>
      <c r="L32" s="799">
        <v>-1.7018262548301397E-2</v>
      </c>
      <c r="M32" s="799"/>
      <c r="N32" s="800"/>
      <c r="O32" s="801">
        <v>-5.0048554567865529E-3</v>
      </c>
    </row>
    <row r="33" spans="1:15" ht="15" customHeight="1" thickBot="1">
      <c r="A33" s="1116"/>
      <c r="B33" s="802" t="s">
        <v>56</v>
      </c>
      <c r="C33" s="799">
        <v>3.2037622464667036E-2</v>
      </c>
      <c r="D33" s="799">
        <v>2.2851177847838997E-2</v>
      </c>
      <c r="E33" s="799">
        <v>-2.5648587540327179E-3</v>
      </c>
      <c r="F33" s="799">
        <v>1.2929101369793172E-2</v>
      </c>
      <c r="G33" s="799">
        <v>2.6341359370556268E-2</v>
      </c>
      <c r="H33" s="799">
        <v>1.4183010927393019E-2</v>
      </c>
      <c r="I33" s="799">
        <v>3.5356305346136936E-2</v>
      </c>
      <c r="J33" s="799">
        <v>4.5521951598105174E-2</v>
      </c>
      <c r="K33" s="799">
        <v>6.2956683218279394E-2</v>
      </c>
      <c r="L33" s="799">
        <v>2.3536294057427153E-2</v>
      </c>
      <c r="M33" s="799"/>
      <c r="N33" s="800"/>
      <c r="O33" s="801">
        <v>2.9368729096989839E-2</v>
      </c>
    </row>
    <row r="34" spans="1:15" ht="15" customHeight="1" thickBot="1">
      <c r="A34" s="1117"/>
      <c r="B34" s="803" t="s">
        <v>57</v>
      </c>
      <c r="C34" s="804">
        <v>9.1040713692925965E-3</v>
      </c>
      <c r="D34" s="804">
        <v>1.0496611562357542E-2</v>
      </c>
      <c r="E34" s="804">
        <v>-3.7800673955356155E-2</v>
      </c>
      <c r="F34" s="804">
        <v>-1.9894101886190649E-2</v>
      </c>
      <c r="G34" s="804">
        <v>-2.2063252841273185E-2</v>
      </c>
      <c r="H34" s="804">
        <v>-1.4515539937416579E-3</v>
      </c>
      <c r="I34" s="804">
        <v>-4.1811922328402751E-3</v>
      </c>
      <c r="J34" s="804">
        <v>2.4118528121577776E-2</v>
      </c>
      <c r="K34" s="804">
        <v>3.7007014063367032E-2</v>
      </c>
      <c r="L34" s="804">
        <v>6.2782029986509381E-3</v>
      </c>
      <c r="M34" s="804"/>
      <c r="N34" s="805"/>
      <c r="O34" s="806">
        <v>9.4734674263748479E-3</v>
      </c>
    </row>
    <row r="35" spans="1:15" ht="15" customHeight="1" thickBot="1">
      <c r="A35" s="1118" t="s">
        <v>84</v>
      </c>
      <c r="B35" s="802" t="s">
        <v>54</v>
      </c>
      <c r="C35" s="799">
        <v>0.10634600574109132</v>
      </c>
      <c r="D35" s="799">
        <v>0.15344581017722339</v>
      </c>
      <c r="E35" s="799">
        <v>0.14618291268901701</v>
      </c>
      <c r="F35" s="799">
        <v>0.19162309181283266</v>
      </c>
      <c r="G35" s="799">
        <v>0.1235688359262445</v>
      </c>
      <c r="H35" s="799">
        <v>0.20295340565605574</v>
      </c>
      <c r="I35" s="799">
        <v>0.19150456330977558</v>
      </c>
      <c r="J35" s="799">
        <v>0.15867856547352457</v>
      </c>
      <c r="K35" s="799">
        <v>3.0414122627445386E-2</v>
      </c>
      <c r="L35" s="799">
        <v>-5.1655042260954588E-3</v>
      </c>
      <c r="M35" s="799"/>
      <c r="N35" s="800"/>
      <c r="O35" s="801">
        <v>2.5591051605796084E-2</v>
      </c>
    </row>
    <row r="36" spans="1:15" ht="15" customHeight="1" thickBot="1">
      <c r="A36" s="1116"/>
      <c r="B36" s="802" t="s">
        <v>55</v>
      </c>
      <c r="C36" s="799">
        <v>0.27575141686054605</v>
      </c>
      <c r="D36" s="799">
        <v>0.30709019400867182</v>
      </c>
      <c r="E36" s="799">
        <v>-3.9667271339722436E-3</v>
      </c>
      <c r="F36" s="799">
        <v>-1.8636534275432125E-2</v>
      </c>
      <c r="G36" s="799">
        <v>3.38054892253047E-2</v>
      </c>
      <c r="H36" s="799">
        <v>-2.1562685608773793E-2</v>
      </c>
      <c r="I36" s="799">
        <v>-0.10703828413007911</v>
      </c>
      <c r="J36" s="799">
        <v>-1.3946190788037521E-2</v>
      </c>
      <c r="K36" s="799">
        <v>-2.8400473109302375E-2</v>
      </c>
      <c r="L36" s="799">
        <v>-7.9902919927754612E-2</v>
      </c>
      <c r="M36" s="799"/>
      <c r="N36" s="800"/>
      <c r="O36" s="801">
        <v>-6.9646294968102429E-2</v>
      </c>
    </row>
    <row r="37" spans="1:15" ht="15" customHeight="1" thickBot="1">
      <c r="A37" s="1116"/>
      <c r="B37" s="802" t="s">
        <v>56</v>
      </c>
      <c r="C37" s="799">
        <v>3.5476064902429015E-2</v>
      </c>
      <c r="D37" s="799">
        <v>2.7892807844257288E-2</v>
      </c>
      <c r="E37" s="799">
        <v>-4.1612903225806561E-2</v>
      </c>
      <c r="F37" s="799">
        <v>7.9017983633060493E-2</v>
      </c>
      <c r="G37" s="799">
        <v>-3.8605823929153661E-2</v>
      </c>
      <c r="H37" s="799">
        <v>1.302749628504069E-2</v>
      </c>
      <c r="I37" s="799">
        <v>7.0571978482949554E-3</v>
      </c>
      <c r="J37" s="799">
        <v>3.8671068441375099E-2</v>
      </c>
      <c r="K37" s="799">
        <v>-8.7833744932669464E-3</v>
      </c>
      <c r="L37" s="799">
        <v>-1.3119310352949342E-2</v>
      </c>
      <c r="M37" s="799"/>
      <c r="N37" s="800"/>
      <c r="O37" s="801">
        <v>9.2777388208642713E-3</v>
      </c>
    </row>
    <row r="38" spans="1:15" ht="15" customHeight="1" thickBot="1">
      <c r="A38" s="1117"/>
      <c r="B38" s="803" t="s">
        <v>57</v>
      </c>
      <c r="C38" s="804">
        <v>0.179203613956923</v>
      </c>
      <c r="D38" s="804">
        <v>0.21384790925565467</v>
      </c>
      <c r="E38" s="804">
        <v>8.7856039504198902E-2</v>
      </c>
      <c r="F38" s="804">
        <v>0.11101875278347292</v>
      </c>
      <c r="G38" s="804">
        <v>9.2920955448042034E-2</v>
      </c>
      <c r="H38" s="804">
        <v>0.1042006647951363</v>
      </c>
      <c r="I38" s="804">
        <v>6.1255754564284996E-2</v>
      </c>
      <c r="J38" s="804">
        <v>0.1037865847634073</v>
      </c>
      <c r="K38" s="804">
        <v>3.5620749427327444E-2</v>
      </c>
      <c r="L38" s="804">
        <v>-7.6093020625044618E-3</v>
      </c>
      <c r="M38" s="804"/>
      <c r="N38" s="805"/>
      <c r="O38" s="806">
        <v>7.2101701347162496E-3</v>
      </c>
    </row>
    <row r="39" spans="1:15" ht="15" customHeight="1" thickBot="1">
      <c r="A39" s="1098" t="s">
        <v>80</v>
      </c>
      <c r="B39" s="1099"/>
      <c r="C39" s="807">
        <v>0.11051229207571399</v>
      </c>
      <c r="D39" s="807">
        <v>0.1305564434230593</v>
      </c>
      <c r="E39" s="807">
        <v>3.647420843793054E-2</v>
      </c>
      <c r="F39" s="807">
        <v>5.7791020273599218E-2</v>
      </c>
      <c r="G39" s="807">
        <v>4.5844274493354556E-2</v>
      </c>
      <c r="H39" s="807">
        <v>6.1601634860716979E-2</v>
      </c>
      <c r="I39" s="807">
        <v>3.4938048980431194E-2</v>
      </c>
      <c r="J39" s="807">
        <v>7.1011920179039636E-2</v>
      </c>
      <c r="K39" s="807">
        <v>3.4983395781965965E-2</v>
      </c>
      <c r="L39" s="807">
        <v>-3.9922595711062905E-3</v>
      </c>
      <c r="M39" s="807"/>
      <c r="N39" s="808"/>
      <c r="O39" s="809">
        <v>6.7170992565540703E-3</v>
      </c>
    </row>
    <row r="40" spans="1:15" ht="15" customHeight="1" thickBot="1"/>
    <row r="41" spans="1:15" ht="15.75" thickBot="1">
      <c r="A41" s="785" t="s">
        <v>64</v>
      </c>
      <c r="B41" s="747" t="s">
        <v>57</v>
      </c>
      <c r="C41" s="768">
        <v>0.10928961748633892</v>
      </c>
      <c r="D41" s="768">
        <v>0.28253968253968254</v>
      </c>
      <c r="E41" s="768">
        <v>0.17574054560355937</v>
      </c>
      <c r="F41" s="768">
        <v>0.26977738649226496</v>
      </c>
      <c r="G41" s="768">
        <v>0.23096601291265675</v>
      </c>
      <c r="H41" s="768">
        <v>0.13436123348017609</v>
      </c>
      <c r="I41" s="768">
        <v>0.10793832095945177</v>
      </c>
      <c r="J41" s="768">
        <v>7.631160572337041E-2</v>
      </c>
      <c r="K41" s="768">
        <v>5.9579700424770989E-2</v>
      </c>
      <c r="L41" s="768">
        <v>1.5765999377658026E-2</v>
      </c>
      <c r="M41" s="768"/>
      <c r="N41" s="768"/>
      <c r="O41" s="810">
        <v>0.14267820542017767</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727" bestFit="1" customWidth="1"/>
    <col min="2" max="2" width="30.28515625" style="727" bestFit="1" customWidth="1"/>
    <col min="3" max="4" width="13" style="727" bestFit="1" customWidth="1"/>
    <col min="5" max="6" width="12.85546875" style="727" bestFit="1" customWidth="1"/>
    <col min="7" max="10" width="13" style="727" bestFit="1" customWidth="1"/>
    <col min="11" max="14" width="12.85546875" style="727" bestFit="1" customWidth="1"/>
    <col min="15" max="15" width="16.5703125" style="745" customWidth="1"/>
    <col min="16" max="256" width="13" style="727"/>
    <col min="257" max="257" width="21.140625" style="727" bestFit="1" customWidth="1"/>
    <col min="258" max="258" width="30.28515625" style="727" bestFit="1" customWidth="1"/>
    <col min="259" max="260" width="13" style="727" bestFit="1" customWidth="1"/>
    <col min="261" max="262" width="12.85546875" style="727" bestFit="1" customWidth="1"/>
    <col min="263" max="266" width="13" style="727" bestFit="1" customWidth="1"/>
    <col min="267" max="270" width="12.85546875" style="727" bestFit="1" customWidth="1"/>
    <col min="271" max="271" width="16.5703125" style="727" customWidth="1"/>
    <col min="272" max="512" width="13" style="727"/>
    <col min="513" max="513" width="21.140625" style="727" bestFit="1" customWidth="1"/>
    <col min="514" max="514" width="30.28515625" style="727" bestFit="1" customWidth="1"/>
    <col min="515" max="516" width="13" style="727" bestFit="1" customWidth="1"/>
    <col min="517" max="518" width="12.85546875" style="727" bestFit="1" customWidth="1"/>
    <col min="519" max="522" width="13" style="727" bestFit="1" customWidth="1"/>
    <col min="523" max="526" width="12.85546875" style="727" bestFit="1" customWidth="1"/>
    <col min="527" max="527" width="16.5703125" style="727" customWidth="1"/>
    <col min="528" max="768" width="13" style="727"/>
    <col min="769" max="769" width="21.140625" style="727" bestFit="1" customWidth="1"/>
    <col min="770" max="770" width="30.28515625" style="727" bestFit="1" customWidth="1"/>
    <col min="771" max="772" width="13" style="727" bestFit="1" customWidth="1"/>
    <col min="773" max="774" width="12.85546875" style="727" bestFit="1" customWidth="1"/>
    <col min="775" max="778" width="13" style="727" bestFit="1" customWidth="1"/>
    <col min="779" max="782" width="12.85546875" style="727" bestFit="1" customWidth="1"/>
    <col min="783" max="783" width="16.5703125" style="727" customWidth="1"/>
    <col min="784" max="1024" width="13" style="727"/>
    <col min="1025" max="1025" width="21.140625" style="727" bestFit="1" customWidth="1"/>
    <col min="1026" max="1026" width="30.28515625" style="727" bestFit="1" customWidth="1"/>
    <col min="1027" max="1028" width="13" style="727" bestFit="1" customWidth="1"/>
    <col min="1029" max="1030" width="12.85546875" style="727" bestFit="1" customWidth="1"/>
    <col min="1031" max="1034" width="13" style="727" bestFit="1" customWidth="1"/>
    <col min="1035" max="1038" width="12.85546875" style="727" bestFit="1" customWidth="1"/>
    <col min="1039" max="1039" width="16.5703125" style="727" customWidth="1"/>
    <col min="1040" max="1280" width="13" style="727"/>
    <col min="1281" max="1281" width="21.140625" style="727" bestFit="1" customWidth="1"/>
    <col min="1282" max="1282" width="30.28515625" style="727" bestFit="1" customWidth="1"/>
    <col min="1283" max="1284" width="13" style="727" bestFit="1" customWidth="1"/>
    <col min="1285" max="1286" width="12.85546875" style="727" bestFit="1" customWidth="1"/>
    <col min="1287" max="1290" width="13" style="727" bestFit="1" customWidth="1"/>
    <col min="1291" max="1294" width="12.85546875" style="727" bestFit="1" customWidth="1"/>
    <col min="1295" max="1295" width="16.5703125" style="727" customWidth="1"/>
    <col min="1296" max="1536" width="13" style="727"/>
    <col min="1537" max="1537" width="21.140625" style="727" bestFit="1" customWidth="1"/>
    <col min="1538" max="1538" width="30.28515625" style="727" bestFit="1" customWidth="1"/>
    <col min="1539" max="1540" width="13" style="727" bestFit="1" customWidth="1"/>
    <col min="1541" max="1542" width="12.85546875" style="727" bestFit="1" customWidth="1"/>
    <col min="1543" max="1546" width="13" style="727" bestFit="1" customWidth="1"/>
    <col min="1547" max="1550" width="12.85546875" style="727" bestFit="1" customWidth="1"/>
    <col min="1551" max="1551" width="16.5703125" style="727" customWidth="1"/>
    <col min="1552" max="1792" width="13" style="727"/>
    <col min="1793" max="1793" width="21.140625" style="727" bestFit="1" customWidth="1"/>
    <col min="1794" max="1794" width="30.28515625" style="727" bestFit="1" customWidth="1"/>
    <col min="1795" max="1796" width="13" style="727" bestFit="1" customWidth="1"/>
    <col min="1797" max="1798" width="12.85546875" style="727" bestFit="1" customWidth="1"/>
    <col min="1799" max="1802" width="13" style="727" bestFit="1" customWidth="1"/>
    <col min="1803" max="1806" width="12.85546875" style="727" bestFit="1" customWidth="1"/>
    <col min="1807" max="1807" width="16.5703125" style="727" customWidth="1"/>
    <col min="1808" max="2048" width="13" style="727"/>
    <col min="2049" max="2049" width="21.140625" style="727" bestFit="1" customWidth="1"/>
    <col min="2050" max="2050" width="30.28515625" style="727" bestFit="1" customWidth="1"/>
    <col min="2051" max="2052" width="13" style="727" bestFit="1" customWidth="1"/>
    <col min="2053" max="2054" width="12.85546875" style="727" bestFit="1" customWidth="1"/>
    <col min="2055" max="2058" width="13" style="727" bestFit="1" customWidth="1"/>
    <col min="2059" max="2062" width="12.85546875" style="727" bestFit="1" customWidth="1"/>
    <col min="2063" max="2063" width="16.5703125" style="727" customWidth="1"/>
    <col min="2064" max="2304" width="13" style="727"/>
    <col min="2305" max="2305" width="21.140625" style="727" bestFit="1" customWidth="1"/>
    <col min="2306" max="2306" width="30.28515625" style="727" bestFit="1" customWidth="1"/>
    <col min="2307" max="2308" width="13" style="727" bestFit="1" customWidth="1"/>
    <col min="2309" max="2310" width="12.85546875" style="727" bestFit="1" customWidth="1"/>
    <col min="2311" max="2314" width="13" style="727" bestFit="1" customWidth="1"/>
    <col min="2315" max="2318" width="12.85546875" style="727" bestFit="1" customWidth="1"/>
    <col min="2319" max="2319" width="16.5703125" style="727" customWidth="1"/>
    <col min="2320" max="2560" width="13" style="727"/>
    <col min="2561" max="2561" width="21.140625" style="727" bestFit="1" customWidth="1"/>
    <col min="2562" max="2562" width="30.28515625" style="727" bestFit="1" customWidth="1"/>
    <col min="2563" max="2564" width="13" style="727" bestFit="1" customWidth="1"/>
    <col min="2565" max="2566" width="12.85546875" style="727" bestFit="1" customWidth="1"/>
    <col min="2567" max="2570" width="13" style="727" bestFit="1" customWidth="1"/>
    <col min="2571" max="2574" width="12.85546875" style="727" bestFit="1" customWidth="1"/>
    <col min="2575" max="2575" width="16.5703125" style="727" customWidth="1"/>
    <col min="2576" max="2816" width="13" style="727"/>
    <col min="2817" max="2817" width="21.140625" style="727" bestFit="1" customWidth="1"/>
    <col min="2818" max="2818" width="30.28515625" style="727" bestFit="1" customWidth="1"/>
    <col min="2819" max="2820" width="13" style="727" bestFit="1" customWidth="1"/>
    <col min="2821" max="2822" width="12.85546875" style="727" bestFit="1" customWidth="1"/>
    <col min="2823" max="2826" width="13" style="727" bestFit="1" customWidth="1"/>
    <col min="2827" max="2830" width="12.85546875" style="727" bestFit="1" customWidth="1"/>
    <col min="2831" max="2831" width="16.5703125" style="727" customWidth="1"/>
    <col min="2832" max="3072" width="13" style="727"/>
    <col min="3073" max="3073" width="21.140625" style="727" bestFit="1" customWidth="1"/>
    <col min="3074" max="3074" width="30.28515625" style="727" bestFit="1" customWidth="1"/>
    <col min="3075" max="3076" width="13" style="727" bestFit="1" customWidth="1"/>
    <col min="3077" max="3078" width="12.85546875" style="727" bestFit="1" customWidth="1"/>
    <col min="3079" max="3082" width="13" style="727" bestFit="1" customWidth="1"/>
    <col min="3083" max="3086" width="12.85546875" style="727" bestFit="1" customWidth="1"/>
    <col min="3087" max="3087" width="16.5703125" style="727" customWidth="1"/>
    <col min="3088" max="3328" width="13" style="727"/>
    <col min="3329" max="3329" width="21.140625" style="727" bestFit="1" customWidth="1"/>
    <col min="3330" max="3330" width="30.28515625" style="727" bestFit="1" customWidth="1"/>
    <col min="3331" max="3332" width="13" style="727" bestFit="1" customWidth="1"/>
    <col min="3333" max="3334" width="12.85546875" style="727" bestFit="1" customWidth="1"/>
    <col min="3335" max="3338" width="13" style="727" bestFit="1" customWidth="1"/>
    <col min="3339" max="3342" width="12.85546875" style="727" bestFit="1" customWidth="1"/>
    <col min="3343" max="3343" width="16.5703125" style="727" customWidth="1"/>
    <col min="3344" max="3584" width="13" style="727"/>
    <col min="3585" max="3585" width="21.140625" style="727" bestFit="1" customWidth="1"/>
    <col min="3586" max="3586" width="30.28515625" style="727" bestFit="1" customWidth="1"/>
    <col min="3587" max="3588" width="13" style="727" bestFit="1" customWidth="1"/>
    <col min="3589" max="3590" width="12.85546875" style="727" bestFit="1" customWidth="1"/>
    <col min="3591" max="3594" width="13" style="727" bestFit="1" customWidth="1"/>
    <col min="3595" max="3598" width="12.85546875" style="727" bestFit="1" customWidth="1"/>
    <col min="3599" max="3599" width="16.5703125" style="727" customWidth="1"/>
    <col min="3600" max="3840" width="13" style="727"/>
    <col min="3841" max="3841" width="21.140625" style="727" bestFit="1" customWidth="1"/>
    <col min="3842" max="3842" width="30.28515625" style="727" bestFit="1" customWidth="1"/>
    <col min="3843" max="3844" width="13" style="727" bestFit="1" customWidth="1"/>
    <col min="3845" max="3846" width="12.85546875" style="727" bestFit="1" customWidth="1"/>
    <col min="3847" max="3850" width="13" style="727" bestFit="1" customWidth="1"/>
    <col min="3851" max="3854" width="12.85546875" style="727" bestFit="1" customWidth="1"/>
    <col min="3855" max="3855" width="16.5703125" style="727" customWidth="1"/>
    <col min="3856" max="4096" width="13" style="727"/>
    <col min="4097" max="4097" width="21.140625" style="727" bestFit="1" customWidth="1"/>
    <col min="4098" max="4098" width="30.28515625" style="727" bestFit="1" customWidth="1"/>
    <col min="4099" max="4100" width="13" style="727" bestFit="1" customWidth="1"/>
    <col min="4101" max="4102" width="12.85546875" style="727" bestFit="1" customWidth="1"/>
    <col min="4103" max="4106" width="13" style="727" bestFit="1" customWidth="1"/>
    <col min="4107" max="4110" width="12.85546875" style="727" bestFit="1" customWidth="1"/>
    <col min="4111" max="4111" width="16.5703125" style="727" customWidth="1"/>
    <col min="4112" max="4352" width="13" style="727"/>
    <col min="4353" max="4353" width="21.140625" style="727" bestFit="1" customWidth="1"/>
    <col min="4354" max="4354" width="30.28515625" style="727" bestFit="1" customWidth="1"/>
    <col min="4355" max="4356" width="13" style="727" bestFit="1" customWidth="1"/>
    <col min="4357" max="4358" width="12.85546875" style="727" bestFit="1" customWidth="1"/>
    <col min="4359" max="4362" width="13" style="727" bestFit="1" customWidth="1"/>
    <col min="4363" max="4366" width="12.85546875" style="727" bestFit="1" customWidth="1"/>
    <col min="4367" max="4367" width="16.5703125" style="727" customWidth="1"/>
    <col min="4368" max="4608" width="13" style="727"/>
    <col min="4609" max="4609" width="21.140625" style="727" bestFit="1" customWidth="1"/>
    <col min="4610" max="4610" width="30.28515625" style="727" bestFit="1" customWidth="1"/>
    <col min="4611" max="4612" width="13" style="727" bestFit="1" customWidth="1"/>
    <col min="4613" max="4614" width="12.85546875" style="727" bestFit="1" customWidth="1"/>
    <col min="4615" max="4618" width="13" style="727" bestFit="1" customWidth="1"/>
    <col min="4619" max="4622" width="12.85546875" style="727" bestFit="1" customWidth="1"/>
    <col min="4623" max="4623" width="16.5703125" style="727" customWidth="1"/>
    <col min="4624" max="4864" width="13" style="727"/>
    <col min="4865" max="4865" width="21.140625" style="727" bestFit="1" customWidth="1"/>
    <col min="4866" max="4866" width="30.28515625" style="727" bestFit="1" customWidth="1"/>
    <col min="4867" max="4868" width="13" style="727" bestFit="1" customWidth="1"/>
    <col min="4869" max="4870" width="12.85546875" style="727" bestFit="1" customWidth="1"/>
    <col min="4871" max="4874" width="13" style="727" bestFit="1" customWidth="1"/>
    <col min="4875" max="4878" width="12.85546875" style="727" bestFit="1" customWidth="1"/>
    <col min="4879" max="4879" width="16.5703125" style="727" customWidth="1"/>
    <col min="4880" max="5120" width="13" style="727"/>
    <col min="5121" max="5121" width="21.140625" style="727" bestFit="1" customWidth="1"/>
    <col min="5122" max="5122" width="30.28515625" style="727" bestFit="1" customWidth="1"/>
    <col min="5123" max="5124" width="13" style="727" bestFit="1" customWidth="1"/>
    <col min="5125" max="5126" width="12.85546875" style="727" bestFit="1" customWidth="1"/>
    <col min="5127" max="5130" width="13" style="727" bestFit="1" customWidth="1"/>
    <col min="5131" max="5134" width="12.85546875" style="727" bestFit="1" customWidth="1"/>
    <col min="5135" max="5135" width="16.5703125" style="727" customWidth="1"/>
    <col min="5136" max="5376" width="13" style="727"/>
    <col min="5377" max="5377" width="21.140625" style="727" bestFit="1" customWidth="1"/>
    <col min="5378" max="5378" width="30.28515625" style="727" bestFit="1" customWidth="1"/>
    <col min="5379" max="5380" width="13" style="727" bestFit="1" customWidth="1"/>
    <col min="5381" max="5382" width="12.85546875" style="727" bestFit="1" customWidth="1"/>
    <col min="5383" max="5386" width="13" style="727" bestFit="1" customWidth="1"/>
    <col min="5387" max="5390" width="12.85546875" style="727" bestFit="1" customWidth="1"/>
    <col min="5391" max="5391" width="16.5703125" style="727" customWidth="1"/>
    <col min="5392" max="5632" width="13" style="727"/>
    <col min="5633" max="5633" width="21.140625" style="727" bestFit="1" customWidth="1"/>
    <col min="5634" max="5634" width="30.28515625" style="727" bestFit="1" customWidth="1"/>
    <col min="5635" max="5636" width="13" style="727" bestFit="1" customWidth="1"/>
    <col min="5637" max="5638" width="12.85546875" style="727" bestFit="1" customWidth="1"/>
    <col min="5639" max="5642" width="13" style="727" bestFit="1" customWidth="1"/>
    <col min="5643" max="5646" width="12.85546875" style="727" bestFit="1" customWidth="1"/>
    <col min="5647" max="5647" width="16.5703125" style="727" customWidth="1"/>
    <col min="5648" max="5888" width="13" style="727"/>
    <col min="5889" max="5889" width="21.140625" style="727" bestFit="1" customWidth="1"/>
    <col min="5890" max="5890" width="30.28515625" style="727" bestFit="1" customWidth="1"/>
    <col min="5891" max="5892" width="13" style="727" bestFit="1" customWidth="1"/>
    <col min="5893" max="5894" width="12.85546875" style="727" bestFit="1" customWidth="1"/>
    <col min="5895" max="5898" width="13" style="727" bestFit="1" customWidth="1"/>
    <col min="5899" max="5902" width="12.85546875" style="727" bestFit="1" customWidth="1"/>
    <col min="5903" max="5903" width="16.5703125" style="727" customWidth="1"/>
    <col min="5904" max="6144" width="13" style="727"/>
    <col min="6145" max="6145" width="21.140625" style="727" bestFit="1" customWidth="1"/>
    <col min="6146" max="6146" width="30.28515625" style="727" bestFit="1" customWidth="1"/>
    <col min="6147" max="6148" width="13" style="727" bestFit="1" customWidth="1"/>
    <col min="6149" max="6150" width="12.85546875" style="727" bestFit="1" customWidth="1"/>
    <col min="6151" max="6154" width="13" style="727" bestFit="1" customWidth="1"/>
    <col min="6155" max="6158" width="12.85546875" style="727" bestFit="1" customWidth="1"/>
    <col min="6159" max="6159" width="16.5703125" style="727" customWidth="1"/>
    <col min="6160" max="6400" width="13" style="727"/>
    <col min="6401" max="6401" width="21.140625" style="727" bestFit="1" customWidth="1"/>
    <col min="6402" max="6402" width="30.28515625" style="727" bestFit="1" customWidth="1"/>
    <col min="6403" max="6404" width="13" style="727" bestFit="1" customWidth="1"/>
    <col min="6405" max="6406" width="12.85546875" style="727" bestFit="1" customWidth="1"/>
    <col min="6407" max="6410" width="13" style="727" bestFit="1" customWidth="1"/>
    <col min="6411" max="6414" width="12.85546875" style="727" bestFit="1" customWidth="1"/>
    <col min="6415" max="6415" width="16.5703125" style="727" customWidth="1"/>
    <col min="6416" max="6656" width="13" style="727"/>
    <col min="6657" max="6657" width="21.140625" style="727" bestFit="1" customWidth="1"/>
    <col min="6658" max="6658" width="30.28515625" style="727" bestFit="1" customWidth="1"/>
    <col min="6659" max="6660" width="13" style="727" bestFit="1" customWidth="1"/>
    <col min="6661" max="6662" width="12.85546875" style="727" bestFit="1" customWidth="1"/>
    <col min="6663" max="6666" width="13" style="727" bestFit="1" customWidth="1"/>
    <col min="6667" max="6670" width="12.85546875" style="727" bestFit="1" customWidth="1"/>
    <col min="6671" max="6671" width="16.5703125" style="727" customWidth="1"/>
    <col min="6672" max="6912" width="13" style="727"/>
    <col min="6913" max="6913" width="21.140625" style="727" bestFit="1" customWidth="1"/>
    <col min="6914" max="6914" width="30.28515625" style="727" bestFit="1" customWidth="1"/>
    <col min="6915" max="6916" width="13" style="727" bestFit="1" customWidth="1"/>
    <col min="6917" max="6918" width="12.85546875" style="727" bestFit="1" customWidth="1"/>
    <col min="6919" max="6922" width="13" style="727" bestFit="1" customWidth="1"/>
    <col min="6923" max="6926" width="12.85546875" style="727" bestFit="1" customWidth="1"/>
    <col min="6927" max="6927" width="16.5703125" style="727" customWidth="1"/>
    <col min="6928" max="7168" width="13" style="727"/>
    <col min="7169" max="7169" width="21.140625" style="727" bestFit="1" customWidth="1"/>
    <col min="7170" max="7170" width="30.28515625" style="727" bestFit="1" customWidth="1"/>
    <col min="7171" max="7172" width="13" style="727" bestFit="1" customWidth="1"/>
    <col min="7173" max="7174" width="12.85546875" style="727" bestFit="1" customWidth="1"/>
    <col min="7175" max="7178" width="13" style="727" bestFit="1" customWidth="1"/>
    <col min="7179" max="7182" width="12.85546875" style="727" bestFit="1" customWidth="1"/>
    <col min="7183" max="7183" width="16.5703125" style="727" customWidth="1"/>
    <col min="7184" max="7424" width="13" style="727"/>
    <col min="7425" max="7425" width="21.140625" style="727" bestFit="1" customWidth="1"/>
    <col min="7426" max="7426" width="30.28515625" style="727" bestFit="1" customWidth="1"/>
    <col min="7427" max="7428" width="13" style="727" bestFit="1" customWidth="1"/>
    <col min="7429" max="7430" width="12.85546875" style="727" bestFit="1" customWidth="1"/>
    <col min="7431" max="7434" width="13" style="727" bestFit="1" customWidth="1"/>
    <col min="7435" max="7438" width="12.85546875" style="727" bestFit="1" customWidth="1"/>
    <col min="7439" max="7439" width="16.5703125" style="727" customWidth="1"/>
    <col min="7440" max="7680" width="13" style="727"/>
    <col min="7681" max="7681" width="21.140625" style="727" bestFit="1" customWidth="1"/>
    <col min="7682" max="7682" width="30.28515625" style="727" bestFit="1" customWidth="1"/>
    <col min="7683" max="7684" width="13" style="727" bestFit="1" customWidth="1"/>
    <col min="7685" max="7686" width="12.85546875" style="727" bestFit="1" customWidth="1"/>
    <col min="7687" max="7690" width="13" style="727" bestFit="1" customWidth="1"/>
    <col min="7691" max="7694" width="12.85546875" style="727" bestFit="1" customWidth="1"/>
    <col min="7695" max="7695" width="16.5703125" style="727" customWidth="1"/>
    <col min="7696" max="7936" width="13" style="727"/>
    <col min="7937" max="7937" width="21.140625" style="727" bestFit="1" customWidth="1"/>
    <col min="7938" max="7938" width="30.28515625" style="727" bestFit="1" customWidth="1"/>
    <col min="7939" max="7940" width="13" style="727" bestFit="1" customWidth="1"/>
    <col min="7941" max="7942" width="12.85546875" style="727" bestFit="1" customWidth="1"/>
    <col min="7943" max="7946" width="13" style="727" bestFit="1" customWidth="1"/>
    <col min="7947" max="7950" width="12.85546875" style="727" bestFit="1" customWidth="1"/>
    <col min="7951" max="7951" width="16.5703125" style="727" customWidth="1"/>
    <col min="7952" max="8192" width="13" style="727"/>
    <col min="8193" max="8193" width="21.140625" style="727" bestFit="1" customWidth="1"/>
    <col min="8194" max="8194" width="30.28515625" style="727" bestFit="1" customWidth="1"/>
    <col min="8195" max="8196" width="13" style="727" bestFit="1" customWidth="1"/>
    <col min="8197" max="8198" width="12.85546875" style="727" bestFit="1" customWidth="1"/>
    <col min="8199" max="8202" width="13" style="727" bestFit="1" customWidth="1"/>
    <col min="8203" max="8206" width="12.85546875" style="727" bestFit="1" customWidth="1"/>
    <col min="8207" max="8207" width="16.5703125" style="727" customWidth="1"/>
    <col min="8208" max="8448" width="13" style="727"/>
    <col min="8449" max="8449" width="21.140625" style="727" bestFit="1" customWidth="1"/>
    <col min="8450" max="8450" width="30.28515625" style="727" bestFit="1" customWidth="1"/>
    <col min="8451" max="8452" width="13" style="727" bestFit="1" customWidth="1"/>
    <col min="8453" max="8454" width="12.85546875" style="727" bestFit="1" customWidth="1"/>
    <col min="8455" max="8458" width="13" style="727" bestFit="1" customWidth="1"/>
    <col min="8459" max="8462" width="12.85546875" style="727" bestFit="1" customWidth="1"/>
    <col min="8463" max="8463" width="16.5703125" style="727" customWidth="1"/>
    <col min="8464" max="8704" width="13" style="727"/>
    <col min="8705" max="8705" width="21.140625" style="727" bestFit="1" customWidth="1"/>
    <col min="8706" max="8706" width="30.28515625" style="727" bestFit="1" customWidth="1"/>
    <col min="8707" max="8708" width="13" style="727" bestFit="1" customWidth="1"/>
    <col min="8709" max="8710" width="12.85546875" style="727" bestFit="1" customWidth="1"/>
    <col min="8711" max="8714" width="13" style="727" bestFit="1" customWidth="1"/>
    <col min="8715" max="8718" width="12.85546875" style="727" bestFit="1" customWidth="1"/>
    <col min="8719" max="8719" width="16.5703125" style="727" customWidth="1"/>
    <col min="8720" max="8960" width="13" style="727"/>
    <col min="8961" max="8961" width="21.140625" style="727" bestFit="1" customWidth="1"/>
    <col min="8962" max="8962" width="30.28515625" style="727" bestFit="1" customWidth="1"/>
    <col min="8963" max="8964" width="13" style="727" bestFit="1" customWidth="1"/>
    <col min="8965" max="8966" width="12.85546875" style="727" bestFit="1" customWidth="1"/>
    <col min="8967" max="8970" width="13" style="727" bestFit="1" customWidth="1"/>
    <col min="8971" max="8974" width="12.85546875" style="727" bestFit="1" customWidth="1"/>
    <col min="8975" max="8975" width="16.5703125" style="727" customWidth="1"/>
    <col min="8976" max="9216" width="13" style="727"/>
    <col min="9217" max="9217" width="21.140625" style="727" bestFit="1" customWidth="1"/>
    <col min="9218" max="9218" width="30.28515625" style="727" bestFit="1" customWidth="1"/>
    <col min="9219" max="9220" width="13" style="727" bestFit="1" customWidth="1"/>
    <col min="9221" max="9222" width="12.85546875" style="727" bestFit="1" customWidth="1"/>
    <col min="9223" max="9226" width="13" style="727" bestFit="1" customWidth="1"/>
    <col min="9227" max="9230" width="12.85546875" style="727" bestFit="1" customWidth="1"/>
    <col min="9231" max="9231" width="16.5703125" style="727" customWidth="1"/>
    <col min="9232" max="9472" width="13" style="727"/>
    <col min="9473" max="9473" width="21.140625" style="727" bestFit="1" customWidth="1"/>
    <col min="9474" max="9474" width="30.28515625" style="727" bestFit="1" customWidth="1"/>
    <col min="9475" max="9476" width="13" style="727" bestFit="1" customWidth="1"/>
    <col min="9477" max="9478" width="12.85546875" style="727" bestFit="1" customWidth="1"/>
    <col min="9479" max="9482" width="13" style="727" bestFit="1" customWidth="1"/>
    <col min="9483" max="9486" width="12.85546875" style="727" bestFit="1" customWidth="1"/>
    <col min="9487" max="9487" width="16.5703125" style="727" customWidth="1"/>
    <col min="9488" max="9728" width="13" style="727"/>
    <col min="9729" max="9729" width="21.140625" style="727" bestFit="1" customWidth="1"/>
    <col min="9730" max="9730" width="30.28515625" style="727" bestFit="1" customWidth="1"/>
    <col min="9731" max="9732" width="13" style="727" bestFit="1" customWidth="1"/>
    <col min="9733" max="9734" width="12.85546875" style="727" bestFit="1" customWidth="1"/>
    <col min="9735" max="9738" width="13" style="727" bestFit="1" customWidth="1"/>
    <col min="9739" max="9742" width="12.85546875" style="727" bestFit="1" customWidth="1"/>
    <col min="9743" max="9743" width="16.5703125" style="727" customWidth="1"/>
    <col min="9744" max="9984" width="13" style="727"/>
    <col min="9985" max="9985" width="21.140625" style="727" bestFit="1" customWidth="1"/>
    <col min="9986" max="9986" width="30.28515625" style="727" bestFit="1" customWidth="1"/>
    <col min="9987" max="9988" width="13" style="727" bestFit="1" customWidth="1"/>
    <col min="9989" max="9990" width="12.85546875" style="727" bestFit="1" customWidth="1"/>
    <col min="9991" max="9994" width="13" style="727" bestFit="1" customWidth="1"/>
    <col min="9995" max="9998" width="12.85546875" style="727" bestFit="1" customWidth="1"/>
    <col min="9999" max="9999" width="16.5703125" style="727" customWidth="1"/>
    <col min="10000" max="10240" width="13" style="727"/>
    <col min="10241" max="10241" width="21.140625" style="727" bestFit="1" customWidth="1"/>
    <col min="10242" max="10242" width="30.28515625" style="727" bestFit="1" customWidth="1"/>
    <col min="10243" max="10244" width="13" style="727" bestFit="1" customWidth="1"/>
    <col min="10245" max="10246" width="12.85546875" style="727" bestFit="1" customWidth="1"/>
    <col min="10247" max="10250" width="13" style="727" bestFit="1" customWidth="1"/>
    <col min="10251" max="10254" width="12.85546875" style="727" bestFit="1" customWidth="1"/>
    <col min="10255" max="10255" width="16.5703125" style="727" customWidth="1"/>
    <col min="10256" max="10496" width="13" style="727"/>
    <col min="10497" max="10497" width="21.140625" style="727" bestFit="1" customWidth="1"/>
    <col min="10498" max="10498" width="30.28515625" style="727" bestFit="1" customWidth="1"/>
    <col min="10499" max="10500" width="13" style="727" bestFit="1" customWidth="1"/>
    <col min="10501" max="10502" width="12.85546875" style="727" bestFit="1" customWidth="1"/>
    <col min="10503" max="10506" width="13" style="727" bestFit="1" customWidth="1"/>
    <col min="10507" max="10510" width="12.85546875" style="727" bestFit="1" customWidth="1"/>
    <col min="10511" max="10511" width="16.5703125" style="727" customWidth="1"/>
    <col min="10512" max="10752" width="13" style="727"/>
    <col min="10753" max="10753" width="21.140625" style="727" bestFit="1" customWidth="1"/>
    <col min="10754" max="10754" width="30.28515625" style="727" bestFit="1" customWidth="1"/>
    <col min="10755" max="10756" width="13" style="727" bestFit="1" customWidth="1"/>
    <col min="10757" max="10758" width="12.85546875" style="727" bestFit="1" customWidth="1"/>
    <col min="10759" max="10762" width="13" style="727" bestFit="1" customWidth="1"/>
    <col min="10763" max="10766" width="12.85546875" style="727" bestFit="1" customWidth="1"/>
    <col min="10767" max="10767" width="16.5703125" style="727" customWidth="1"/>
    <col min="10768" max="11008" width="13" style="727"/>
    <col min="11009" max="11009" width="21.140625" style="727" bestFit="1" customWidth="1"/>
    <col min="11010" max="11010" width="30.28515625" style="727" bestFit="1" customWidth="1"/>
    <col min="11011" max="11012" width="13" style="727" bestFit="1" customWidth="1"/>
    <col min="11013" max="11014" width="12.85546875" style="727" bestFit="1" customWidth="1"/>
    <col min="11015" max="11018" width="13" style="727" bestFit="1" customWidth="1"/>
    <col min="11019" max="11022" width="12.85546875" style="727" bestFit="1" customWidth="1"/>
    <col min="11023" max="11023" width="16.5703125" style="727" customWidth="1"/>
    <col min="11024" max="11264" width="13" style="727"/>
    <col min="11265" max="11265" width="21.140625" style="727" bestFit="1" customWidth="1"/>
    <col min="11266" max="11266" width="30.28515625" style="727" bestFit="1" customWidth="1"/>
    <col min="11267" max="11268" width="13" style="727" bestFit="1" customWidth="1"/>
    <col min="11269" max="11270" width="12.85546875" style="727" bestFit="1" customWidth="1"/>
    <col min="11271" max="11274" width="13" style="727" bestFit="1" customWidth="1"/>
    <col min="11275" max="11278" width="12.85546875" style="727" bestFit="1" customWidth="1"/>
    <col min="11279" max="11279" width="16.5703125" style="727" customWidth="1"/>
    <col min="11280" max="11520" width="13" style="727"/>
    <col min="11521" max="11521" width="21.140625" style="727" bestFit="1" customWidth="1"/>
    <col min="11522" max="11522" width="30.28515625" style="727" bestFit="1" customWidth="1"/>
    <col min="11523" max="11524" width="13" style="727" bestFit="1" customWidth="1"/>
    <col min="11525" max="11526" width="12.85546875" style="727" bestFit="1" customWidth="1"/>
    <col min="11527" max="11530" width="13" style="727" bestFit="1" customWidth="1"/>
    <col min="11531" max="11534" width="12.85546875" style="727" bestFit="1" customWidth="1"/>
    <col min="11535" max="11535" width="16.5703125" style="727" customWidth="1"/>
    <col min="11536" max="11776" width="13" style="727"/>
    <col min="11777" max="11777" width="21.140625" style="727" bestFit="1" customWidth="1"/>
    <col min="11778" max="11778" width="30.28515625" style="727" bestFit="1" customWidth="1"/>
    <col min="11779" max="11780" width="13" style="727" bestFit="1" customWidth="1"/>
    <col min="11781" max="11782" width="12.85546875" style="727" bestFit="1" customWidth="1"/>
    <col min="11783" max="11786" width="13" style="727" bestFit="1" customWidth="1"/>
    <col min="11787" max="11790" width="12.85546875" style="727" bestFit="1" customWidth="1"/>
    <col min="11791" max="11791" width="16.5703125" style="727" customWidth="1"/>
    <col min="11792" max="12032" width="13" style="727"/>
    <col min="12033" max="12033" width="21.140625" style="727" bestFit="1" customWidth="1"/>
    <col min="12034" max="12034" width="30.28515625" style="727" bestFit="1" customWidth="1"/>
    <col min="12035" max="12036" width="13" style="727" bestFit="1" customWidth="1"/>
    <col min="12037" max="12038" width="12.85546875" style="727" bestFit="1" customWidth="1"/>
    <col min="12039" max="12042" width="13" style="727" bestFit="1" customWidth="1"/>
    <col min="12043" max="12046" width="12.85546875" style="727" bestFit="1" customWidth="1"/>
    <col min="12047" max="12047" width="16.5703125" style="727" customWidth="1"/>
    <col min="12048" max="12288" width="13" style="727"/>
    <col min="12289" max="12289" width="21.140625" style="727" bestFit="1" customWidth="1"/>
    <col min="12290" max="12290" width="30.28515625" style="727" bestFit="1" customWidth="1"/>
    <col min="12291" max="12292" width="13" style="727" bestFit="1" customWidth="1"/>
    <col min="12293" max="12294" width="12.85546875" style="727" bestFit="1" customWidth="1"/>
    <col min="12295" max="12298" width="13" style="727" bestFit="1" customWidth="1"/>
    <col min="12299" max="12302" width="12.85546875" style="727" bestFit="1" customWidth="1"/>
    <col min="12303" max="12303" width="16.5703125" style="727" customWidth="1"/>
    <col min="12304" max="12544" width="13" style="727"/>
    <col min="12545" max="12545" width="21.140625" style="727" bestFit="1" customWidth="1"/>
    <col min="12546" max="12546" width="30.28515625" style="727" bestFit="1" customWidth="1"/>
    <col min="12547" max="12548" width="13" style="727" bestFit="1" customWidth="1"/>
    <col min="12549" max="12550" width="12.85546875" style="727" bestFit="1" customWidth="1"/>
    <col min="12551" max="12554" width="13" style="727" bestFit="1" customWidth="1"/>
    <col min="12555" max="12558" width="12.85546875" style="727" bestFit="1" customWidth="1"/>
    <col min="12559" max="12559" width="16.5703125" style="727" customWidth="1"/>
    <col min="12560" max="12800" width="13" style="727"/>
    <col min="12801" max="12801" width="21.140625" style="727" bestFit="1" customWidth="1"/>
    <col min="12802" max="12802" width="30.28515625" style="727" bestFit="1" customWidth="1"/>
    <col min="12803" max="12804" width="13" style="727" bestFit="1" customWidth="1"/>
    <col min="12805" max="12806" width="12.85546875" style="727" bestFit="1" customWidth="1"/>
    <col min="12807" max="12810" width="13" style="727" bestFit="1" customWidth="1"/>
    <col min="12811" max="12814" width="12.85546875" style="727" bestFit="1" customWidth="1"/>
    <col min="12815" max="12815" width="16.5703125" style="727" customWidth="1"/>
    <col min="12816" max="13056" width="13" style="727"/>
    <col min="13057" max="13057" width="21.140625" style="727" bestFit="1" customWidth="1"/>
    <col min="13058" max="13058" width="30.28515625" style="727" bestFit="1" customWidth="1"/>
    <col min="13059" max="13060" width="13" style="727" bestFit="1" customWidth="1"/>
    <col min="13061" max="13062" width="12.85546875" style="727" bestFit="1" customWidth="1"/>
    <col min="13063" max="13066" width="13" style="727" bestFit="1" customWidth="1"/>
    <col min="13067" max="13070" width="12.85546875" style="727" bestFit="1" customWidth="1"/>
    <col min="13071" max="13071" width="16.5703125" style="727" customWidth="1"/>
    <col min="13072" max="13312" width="13" style="727"/>
    <col min="13313" max="13313" width="21.140625" style="727" bestFit="1" customWidth="1"/>
    <col min="13314" max="13314" width="30.28515625" style="727" bestFit="1" customWidth="1"/>
    <col min="13315" max="13316" width="13" style="727" bestFit="1" customWidth="1"/>
    <col min="13317" max="13318" width="12.85546875" style="727" bestFit="1" customWidth="1"/>
    <col min="13319" max="13322" width="13" style="727" bestFit="1" customWidth="1"/>
    <col min="13323" max="13326" width="12.85546875" style="727" bestFit="1" customWidth="1"/>
    <col min="13327" max="13327" width="16.5703125" style="727" customWidth="1"/>
    <col min="13328" max="13568" width="13" style="727"/>
    <col min="13569" max="13569" width="21.140625" style="727" bestFit="1" customWidth="1"/>
    <col min="13570" max="13570" width="30.28515625" style="727" bestFit="1" customWidth="1"/>
    <col min="13571" max="13572" width="13" style="727" bestFit="1" customWidth="1"/>
    <col min="13573" max="13574" width="12.85546875" style="727" bestFit="1" customWidth="1"/>
    <col min="13575" max="13578" width="13" style="727" bestFit="1" customWidth="1"/>
    <col min="13579" max="13582" width="12.85546875" style="727" bestFit="1" customWidth="1"/>
    <col min="13583" max="13583" width="16.5703125" style="727" customWidth="1"/>
    <col min="13584" max="13824" width="13" style="727"/>
    <col min="13825" max="13825" width="21.140625" style="727" bestFit="1" customWidth="1"/>
    <col min="13826" max="13826" width="30.28515625" style="727" bestFit="1" customWidth="1"/>
    <col min="13827" max="13828" width="13" style="727" bestFit="1" customWidth="1"/>
    <col min="13829" max="13830" width="12.85546875" style="727" bestFit="1" customWidth="1"/>
    <col min="13831" max="13834" width="13" style="727" bestFit="1" customWidth="1"/>
    <col min="13835" max="13838" width="12.85546875" style="727" bestFit="1" customWidth="1"/>
    <col min="13839" max="13839" width="16.5703125" style="727" customWidth="1"/>
    <col min="13840" max="14080" width="13" style="727"/>
    <col min="14081" max="14081" width="21.140625" style="727" bestFit="1" customWidth="1"/>
    <col min="14082" max="14082" width="30.28515625" style="727" bestFit="1" customWidth="1"/>
    <col min="14083" max="14084" width="13" style="727" bestFit="1" customWidth="1"/>
    <col min="14085" max="14086" width="12.85546875" style="727" bestFit="1" customWidth="1"/>
    <col min="14087" max="14090" width="13" style="727" bestFit="1" customWidth="1"/>
    <col min="14091" max="14094" width="12.85546875" style="727" bestFit="1" customWidth="1"/>
    <col min="14095" max="14095" width="16.5703125" style="727" customWidth="1"/>
    <col min="14096" max="14336" width="13" style="727"/>
    <col min="14337" max="14337" width="21.140625" style="727" bestFit="1" customWidth="1"/>
    <col min="14338" max="14338" width="30.28515625" style="727" bestFit="1" customWidth="1"/>
    <col min="14339" max="14340" width="13" style="727" bestFit="1" customWidth="1"/>
    <col min="14341" max="14342" width="12.85546875" style="727" bestFit="1" customWidth="1"/>
    <col min="14343" max="14346" width="13" style="727" bestFit="1" customWidth="1"/>
    <col min="14347" max="14350" width="12.85546875" style="727" bestFit="1" customWidth="1"/>
    <col min="14351" max="14351" width="16.5703125" style="727" customWidth="1"/>
    <col min="14352" max="14592" width="13" style="727"/>
    <col min="14593" max="14593" width="21.140625" style="727" bestFit="1" customWidth="1"/>
    <col min="14594" max="14594" width="30.28515625" style="727" bestFit="1" customWidth="1"/>
    <col min="14595" max="14596" width="13" style="727" bestFit="1" customWidth="1"/>
    <col min="14597" max="14598" width="12.85546875" style="727" bestFit="1" customWidth="1"/>
    <col min="14599" max="14602" width="13" style="727" bestFit="1" customWidth="1"/>
    <col min="14603" max="14606" width="12.85546875" style="727" bestFit="1" customWidth="1"/>
    <col min="14607" max="14607" width="16.5703125" style="727" customWidth="1"/>
    <col min="14608" max="14848" width="13" style="727"/>
    <col min="14849" max="14849" width="21.140625" style="727" bestFit="1" customWidth="1"/>
    <col min="14850" max="14850" width="30.28515625" style="727" bestFit="1" customWidth="1"/>
    <col min="14851" max="14852" width="13" style="727" bestFit="1" customWidth="1"/>
    <col min="14853" max="14854" width="12.85546875" style="727" bestFit="1" customWidth="1"/>
    <col min="14855" max="14858" width="13" style="727" bestFit="1" customWidth="1"/>
    <col min="14859" max="14862" width="12.85546875" style="727" bestFit="1" customWidth="1"/>
    <col min="14863" max="14863" width="16.5703125" style="727" customWidth="1"/>
    <col min="14864" max="15104" width="13" style="727"/>
    <col min="15105" max="15105" width="21.140625" style="727" bestFit="1" customWidth="1"/>
    <col min="15106" max="15106" width="30.28515625" style="727" bestFit="1" customWidth="1"/>
    <col min="15107" max="15108" width="13" style="727" bestFit="1" customWidth="1"/>
    <col min="15109" max="15110" width="12.85546875" style="727" bestFit="1" customWidth="1"/>
    <col min="15111" max="15114" width="13" style="727" bestFit="1" customWidth="1"/>
    <col min="15115" max="15118" width="12.85546875" style="727" bestFit="1" customWidth="1"/>
    <col min="15119" max="15119" width="16.5703125" style="727" customWidth="1"/>
    <col min="15120" max="15360" width="13" style="727"/>
    <col min="15361" max="15361" width="21.140625" style="727" bestFit="1" customWidth="1"/>
    <col min="15362" max="15362" width="30.28515625" style="727" bestFit="1" customWidth="1"/>
    <col min="15363" max="15364" width="13" style="727" bestFit="1" customWidth="1"/>
    <col min="15365" max="15366" width="12.85546875" style="727" bestFit="1" customWidth="1"/>
    <col min="15367" max="15370" width="13" style="727" bestFit="1" customWidth="1"/>
    <col min="15371" max="15374" width="12.85546875" style="727" bestFit="1" customWidth="1"/>
    <col min="15375" max="15375" width="16.5703125" style="727" customWidth="1"/>
    <col min="15376" max="15616" width="13" style="727"/>
    <col min="15617" max="15617" width="21.140625" style="727" bestFit="1" customWidth="1"/>
    <col min="15618" max="15618" width="30.28515625" style="727" bestFit="1" customWidth="1"/>
    <col min="15619" max="15620" width="13" style="727" bestFit="1" customWidth="1"/>
    <col min="15621" max="15622" width="12.85546875" style="727" bestFit="1" customWidth="1"/>
    <col min="15623" max="15626" width="13" style="727" bestFit="1" customWidth="1"/>
    <col min="15627" max="15630" width="12.85546875" style="727" bestFit="1" customWidth="1"/>
    <col min="15631" max="15631" width="16.5703125" style="727" customWidth="1"/>
    <col min="15632" max="15872" width="13" style="727"/>
    <col min="15873" max="15873" width="21.140625" style="727" bestFit="1" customWidth="1"/>
    <col min="15874" max="15874" width="30.28515625" style="727" bestFit="1" customWidth="1"/>
    <col min="15875" max="15876" width="13" style="727" bestFit="1" customWidth="1"/>
    <col min="15877" max="15878" width="12.85546875" style="727" bestFit="1" customWidth="1"/>
    <col min="15879" max="15882" width="13" style="727" bestFit="1" customWidth="1"/>
    <col min="15883" max="15886" width="12.85546875" style="727" bestFit="1" customWidth="1"/>
    <col min="15887" max="15887" width="16.5703125" style="727" customWidth="1"/>
    <col min="15888" max="16128" width="13" style="727"/>
    <col min="16129" max="16129" width="21.140625" style="727" bestFit="1" customWidth="1"/>
    <col min="16130" max="16130" width="30.28515625" style="727" bestFit="1" customWidth="1"/>
    <col min="16131" max="16132" width="13" style="727" bestFit="1" customWidth="1"/>
    <col min="16133" max="16134" width="12.85546875" style="727" bestFit="1" customWidth="1"/>
    <col min="16135" max="16138" width="13" style="727" bestFit="1" customWidth="1"/>
    <col min="16139" max="16142" width="12.85546875" style="727" bestFit="1" customWidth="1"/>
    <col min="16143" max="16143" width="16.5703125" style="727" customWidth="1"/>
    <col min="16144" max="16384" width="13" style="727"/>
  </cols>
  <sheetData>
    <row r="1" spans="1:16" ht="24.95" customHeight="1" thickBot="1">
      <c r="A1" s="1120" t="s">
        <v>139</v>
      </c>
      <c r="B1" s="1091"/>
      <c r="C1" s="1091"/>
      <c r="D1" s="1091"/>
      <c r="E1" s="1091"/>
      <c r="F1" s="1091"/>
      <c r="G1" s="1091"/>
      <c r="H1" s="1091"/>
      <c r="I1" s="1091"/>
      <c r="J1" s="1091"/>
      <c r="K1" s="1091"/>
      <c r="L1" s="1091"/>
      <c r="M1" s="1091"/>
      <c r="N1" s="1091"/>
      <c r="O1" s="1092"/>
    </row>
    <row r="2" spans="1:16">
      <c r="A2" s="1093" t="s">
        <v>50</v>
      </c>
      <c r="B2" s="1095" t="s">
        <v>87</v>
      </c>
      <c r="C2" s="728" t="s">
        <v>94</v>
      </c>
      <c r="D2" s="728" t="s">
        <v>95</v>
      </c>
      <c r="E2" s="728" t="s">
        <v>96</v>
      </c>
      <c r="F2" s="728" t="s">
        <v>97</v>
      </c>
      <c r="G2" s="728" t="s">
        <v>98</v>
      </c>
      <c r="H2" s="728" t="s">
        <v>99</v>
      </c>
      <c r="I2" s="728" t="s">
        <v>140</v>
      </c>
      <c r="J2" s="728" t="s">
        <v>141</v>
      </c>
      <c r="K2" s="728" t="s">
        <v>142</v>
      </c>
      <c r="L2" s="728" t="s">
        <v>143</v>
      </c>
      <c r="M2" s="728" t="s">
        <v>144</v>
      </c>
      <c r="N2" s="728" t="s">
        <v>145</v>
      </c>
      <c r="O2" s="729" t="s">
        <v>16</v>
      </c>
    </row>
    <row r="3" spans="1:16" ht="13.5" thickBot="1">
      <c r="A3" s="1094"/>
      <c r="B3" s="1096"/>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6" ht="13.5" thickBot="1">
      <c r="A4" s="1121" t="s">
        <v>79</v>
      </c>
      <c r="B4" s="811" t="s">
        <v>54</v>
      </c>
      <c r="C4" s="812">
        <v>137.4795</v>
      </c>
      <c r="D4" s="812">
        <v>139.11099999999999</v>
      </c>
      <c r="E4" s="812">
        <v>134.34799999999996</v>
      </c>
      <c r="F4" s="812">
        <v>123.27800000000002</v>
      </c>
      <c r="G4" s="813"/>
      <c r="H4" s="813"/>
      <c r="I4" s="813"/>
      <c r="J4" s="813"/>
      <c r="K4" s="813"/>
      <c r="L4" s="813"/>
      <c r="M4" s="813"/>
      <c r="N4" s="813"/>
      <c r="O4" s="814">
        <v>133.55000000000001</v>
      </c>
      <c r="P4" s="815"/>
    </row>
    <row r="5" spans="1:16" ht="13.5" thickBot="1">
      <c r="A5" s="1119"/>
      <c r="B5" s="816" t="s">
        <v>55</v>
      </c>
      <c r="C5" s="817">
        <v>149.76428571428571</v>
      </c>
      <c r="D5" s="817">
        <v>157.90142857142857</v>
      </c>
      <c r="E5" s="817">
        <v>156.28125000000003</v>
      </c>
      <c r="F5" s="817">
        <v>137.30250000000001</v>
      </c>
      <c r="G5" s="818"/>
      <c r="H5" s="818"/>
      <c r="I5" s="818"/>
      <c r="J5" s="818"/>
      <c r="K5" s="818"/>
      <c r="L5" s="818"/>
      <c r="M5" s="818"/>
      <c r="N5" s="818"/>
      <c r="O5" s="819">
        <v>150.36000000000001</v>
      </c>
      <c r="P5" s="815"/>
    </row>
    <row r="6" spans="1:16" ht="13.5" thickBot="1">
      <c r="A6" s="1119"/>
      <c r="B6" s="816" t="s">
        <v>56</v>
      </c>
      <c r="C6" s="817">
        <v>232.82333333333335</v>
      </c>
      <c r="D6" s="817">
        <v>251.46266666666668</v>
      </c>
      <c r="E6" s="817">
        <v>245.75133333333332</v>
      </c>
      <c r="F6" s="817">
        <v>209.95800000000003</v>
      </c>
      <c r="G6" s="818"/>
      <c r="H6" s="818"/>
      <c r="I6" s="818"/>
      <c r="J6" s="818"/>
      <c r="K6" s="818"/>
      <c r="L6" s="818"/>
      <c r="M6" s="818"/>
      <c r="N6" s="818"/>
      <c r="O6" s="819">
        <v>235</v>
      </c>
      <c r="P6" s="815"/>
    </row>
    <row r="7" spans="1:16" s="741" customFormat="1" ht="15.75" thickBot="1">
      <c r="A7" s="1119"/>
      <c r="B7" s="820" t="s">
        <v>57</v>
      </c>
      <c r="C7" s="821">
        <v>173.57833333333332</v>
      </c>
      <c r="D7" s="821">
        <v>182.36833333333325</v>
      </c>
      <c r="E7" s="821">
        <v>177.29023255813954</v>
      </c>
      <c r="F7" s="821">
        <v>156.12441860465117</v>
      </c>
      <c r="G7" s="822"/>
      <c r="H7" s="822"/>
      <c r="I7" s="822"/>
      <c r="J7" s="822"/>
      <c r="K7" s="822"/>
      <c r="L7" s="822"/>
      <c r="M7" s="822"/>
      <c r="N7" s="822"/>
      <c r="O7" s="823">
        <v>172.07</v>
      </c>
      <c r="P7" s="815"/>
    </row>
    <row r="8" spans="1:16" ht="13.5" thickBot="1">
      <c r="A8" s="1119" t="s">
        <v>58</v>
      </c>
      <c r="B8" s="816" t="s">
        <v>54</v>
      </c>
      <c r="C8" s="817">
        <v>121.49136363636362</v>
      </c>
      <c r="D8" s="817">
        <v>118.90363636363637</v>
      </c>
      <c r="E8" s="817">
        <v>123.08363636363634</v>
      </c>
      <c r="F8" s="817">
        <v>119.31772727272728</v>
      </c>
      <c r="G8" s="818"/>
      <c r="H8" s="818"/>
      <c r="I8" s="818"/>
      <c r="J8" s="818"/>
      <c r="K8" s="818"/>
      <c r="L8" s="818"/>
      <c r="M8" s="818"/>
      <c r="N8" s="818"/>
      <c r="O8" s="819">
        <v>120.7</v>
      </c>
      <c r="P8" s="815"/>
    </row>
    <row r="9" spans="1:16" ht="13.5" thickBot="1">
      <c r="A9" s="1119"/>
      <c r="B9" s="816" t="s">
        <v>55</v>
      </c>
      <c r="C9" s="817">
        <v>142.51</v>
      </c>
      <c r="D9" s="817">
        <v>142.49714285714285</v>
      </c>
      <c r="E9" s="817">
        <v>140.80714285714285</v>
      </c>
      <c r="F9" s="817">
        <v>141.06142857142856</v>
      </c>
      <c r="G9" s="818"/>
      <c r="H9" s="818"/>
      <c r="I9" s="818"/>
      <c r="J9" s="818"/>
      <c r="K9" s="818"/>
      <c r="L9" s="818"/>
      <c r="M9" s="818"/>
      <c r="N9" s="818"/>
      <c r="O9" s="819">
        <v>141.72</v>
      </c>
      <c r="P9" s="815"/>
    </row>
    <row r="10" spans="1:16" s="741" customFormat="1" ht="15.75" thickBot="1">
      <c r="A10" s="1119"/>
      <c r="B10" s="820" t="s">
        <v>57</v>
      </c>
      <c r="C10" s="821">
        <v>126.56482758620692</v>
      </c>
      <c r="D10" s="821">
        <v>124.59862068965518</v>
      </c>
      <c r="E10" s="821">
        <v>127.36172413793101</v>
      </c>
      <c r="F10" s="821">
        <v>124.56620689655175</v>
      </c>
      <c r="G10" s="822"/>
      <c r="H10" s="822"/>
      <c r="I10" s="822"/>
      <c r="J10" s="822"/>
      <c r="K10" s="822"/>
      <c r="L10" s="822"/>
      <c r="M10" s="822"/>
      <c r="N10" s="822"/>
      <c r="O10" s="823">
        <v>125.77</v>
      </c>
      <c r="P10" s="815"/>
    </row>
    <row r="11" spans="1:16" ht="13.5" thickBot="1">
      <c r="A11" s="1119" t="s">
        <v>59</v>
      </c>
      <c r="B11" s="816" t="s">
        <v>54</v>
      </c>
      <c r="C11" s="817">
        <v>82.323999999999998</v>
      </c>
      <c r="D11" s="817">
        <v>82.766000000000005</v>
      </c>
      <c r="E11" s="817">
        <v>88.326666666666654</v>
      </c>
      <c r="F11" s="817">
        <v>89.445000000000007</v>
      </c>
      <c r="G11" s="818"/>
      <c r="H11" s="818"/>
      <c r="I11" s="818"/>
      <c r="J11" s="818"/>
      <c r="K11" s="818"/>
      <c r="L11" s="818"/>
      <c r="M11" s="818"/>
      <c r="N11" s="818"/>
      <c r="O11" s="819">
        <v>86.57</v>
      </c>
      <c r="P11" s="815"/>
    </row>
    <row r="12" spans="1:16" ht="13.5" thickBot="1">
      <c r="A12" s="1119"/>
      <c r="B12" s="816" t="s">
        <v>55</v>
      </c>
      <c r="C12" s="817">
        <v>296.8</v>
      </c>
      <c r="D12" s="817">
        <v>322.90600000000001</v>
      </c>
      <c r="E12" s="817">
        <v>341.85800000000006</v>
      </c>
      <c r="F12" s="817">
        <v>283.87200000000001</v>
      </c>
      <c r="G12" s="818"/>
      <c r="H12" s="818"/>
      <c r="I12" s="818"/>
      <c r="J12" s="818"/>
      <c r="K12" s="818"/>
      <c r="L12" s="818"/>
      <c r="M12" s="818"/>
      <c r="N12" s="818"/>
      <c r="O12" s="819">
        <v>311.36</v>
      </c>
      <c r="P12" s="815"/>
    </row>
    <row r="13" spans="1:16" ht="13.5" thickBot="1">
      <c r="A13" s="1119"/>
      <c r="B13" s="816" t="s">
        <v>56</v>
      </c>
      <c r="C13" s="817">
        <v>213.50666666666666</v>
      </c>
      <c r="D13" s="817">
        <v>238.60333333333332</v>
      </c>
      <c r="E13" s="817">
        <v>225.59</v>
      </c>
      <c r="F13" s="817">
        <v>216.85999999999999</v>
      </c>
      <c r="G13" s="818"/>
      <c r="H13" s="818"/>
      <c r="I13" s="818"/>
      <c r="J13" s="818"/>
      <c r="K13" s="818"/>
      <c r="L13" s="818"/>
      <c r="M13" s="818"/>
      <c r="N13" s="818"/>
      <c r="O13" s="819">
        <v>223.64</v>
      </c>
      <c r="P13" s="815"/>
    </row>
    <row r="14" spans="1:16" s="741" customFormat="1" ht="15.75" thickBot="1">
      <c r="A14" s="1119"/>
      <c r="B14" s="820" t="s">
        <v>57</v>
      </c>
      <c r="C14" s="821">
        <v>195.08769230769229</v>
      </c>
      <c r="D14" s="821">
        <v>211.09000000000003</v>
      </c>
      <c r="E14" s="821">
        <v>208.28714285714287</v>
      </c>
      <c r="F14" s="821">
        <v>186.18642857142859</v>
      </c>
      <c r="G14" s="822"/>
      <c r="H14" s="822"/>
      <c r="I14" s="822"/>
      <c r="J14" s="822"/>
      <c r="K14" s="822"/>
      <c r="L14" s="822"/>
      <c r="M14" s="822"/>
      <c r="N14" s="822"/>
      <c r="O14" s="823">
        <v>196.23</v>
      </c>
      <c r="P14" s="815"/>
    </row>
    <row r="15" spans="1:16" ht="13.5" thickBot="1">
      <c r="A15" s="1119" t="s">
        <v>60</v>
      </c>
      <c r="B15" s="816" t="s">
        <v>54</v>
      </c>
      <c r="C15" s="817">
        <v>99.534999999999997</v>
      </c>
      <c r="D15" s="817">
        <v>102.49142857142859</v>
      </c>
      <c r="E15" s="817">
        <v>104.04857142857145</v>
      </c>
      <c r="F15" s="817">
        <v>103.72428571428573</v>
      </c>
      <c r="G15" s="818"/>
      <c r="H15" s="818"/>
      <c r="I15" s="818"/>
      <c r="J15" s="818"/>
      <c r="K15" s="818"/>
      <c r="L15" s="818"/>
      <c r="M15" s="818"/>
      <c r="N15" s="818"/>
      <c r="O15" s="819">
        <v>101.07</v>
      </c>
      <c r="P15" s="815"/>
    </row>
    <row r="16" spans="1:16" ht="13.5" thickBot="1">
      <c r="A16" s="1119"/>
      <c r="B16" s="816" t="s">
        <v>61</v>
      </c>
      <c r="C16" s="817">
        <v>121.29250000000002</v>
      </c>
      <c r="D16" s="817">
        <v>125.125</v>
      </c>
      <c r="E16" s="817">
        <v>121.935</v>
      </c>
      <c r="F16" s="817">
        <v>134.08500000000001</v>
      </c>
      <c r="G16" s="818"/>
      <c r="H16" s="818"/>
      <c r="I16" s="818"/>
      <c r="J16" s="818"/>
      <c r="K16" s="818"/>
      <c r="L16" s="818"/>
      <c r="M16" s="818"/>
      <c r="N16" s="818"/>
      <c r="O16" s="819">
        <v>125.61</v>
      </c>
      <c r="P16" s="815"/>
    </row>
    <row r="17" spans="1:16" s="741" customFormat="1" ht="15.75" thickBot="1">
      <c r="A17" s="1119"/>
      <c r="B17" s="820" t="s">
        <v>57</v>
      </c>
      <c r="C17" s="821">
        <v>106.78749999999998</v>
      </c>
      <c r="D17" s="821">
        <v>110.72181818181819</v>
      </c>
      <c r="E17" s="821">
        <v>110.55272727272727</v>
      </c>
      <c r="F17" s="821">
        <v>114.76454545454546</v>
      </c>
      <c r="G17" s="822"/>
      <c r="H17" s="822"/>
      <c r="I17" s="822"/>
      <c r="J17" s="822"/>
      <c r="K17" s="822"/>
      <c r="L17" s="822"/>
      <c r="M17" s="822"/>
      <c r="N17" s="822"/>
      <c r="O17" s="823">
        <v>109.25</v>
      </c>
      <c r="P17" s="815"/>
    </row>
    <row r="18" spans="1:16" ht="13.5" thickBot="1">
      <c r="A18" s="1119" t="s">
        <v>62</v>
      </c>
      <c r="B18" s="816" t="s">
        <v>54</v>
      </c>
      <c r="C18" s="817">
        <v>259.02199999999999</v>
      </c>
      <c r="D18" s="817">
        <v>274.59399999999994</v>
      </c>
      <c r="E18" s="817">
        <v>234.05</v>
      </c>
      <c r="F18" s="817">
        <v>231.82</v>
      </c>
      <c r="G18" s="818"/>
      <c r="H18" s="818"/>
      <c r="I18" s="818"/>
      <c r="J18" s="818"/>
      <c r="K18" s="818"/>
      <c r="L18" s="818"/>
      <c r="M18" s="818"/>
      <c r="N18" s="818"/>
      <c r="O18" s="819">
        <v>249.87</v>
      </c>
      <c r="P18" s="815"/>
    </row>
    <row r="19" spans="1:16" ht="13.5" thickBot="1">
      <c r="A19" s="1119"/>
      <c r="B19" s="816" t="s">
        <v>55</v>
      </c>
      <c r="C19" s="817">
        <v>521.22749999999996</v>
      </c>
      <c r="D19" s="817">
        <v>631.54750000000013</v>
      </c>
      <c r="E19" s="817">
        <v>682.005</v>
      </c>
      <c r="F19" s="817">
        <v>443.44499999999999</v>
      </c>
      <c r="G19" s="818"/>
      <c r="H19" s="818"/>
      <c r="I19" s="818"/>
      <c r="J19" s="818"/>
      <c r="K19" s="818"/>
      <c r="L19" s="818"/>
      <c r="M19" s="818"/>
      <c r="N19" s="818"/>
      <c r="O19" s="819">
        <v>569.55999999999995</v>
      </c>
      <c r="P19" s="815"/>
    </row>
    <row r="20" spans="1:16" s="741" customFormat="1" ht="15.75" thickBot="1">
      <c r="A20" s="1119"/>
      <c r="B20" s="820" t="s">
        <v>57</v>
      </c>
      <c r="C20" s="821">
        <v>375.5577777777778</v>
      </c>
      <c r="D20" s="821">
        <v>433.24</v>
      </c>
      <c r="E20" s="821">
        <v>433.14111111111117</v>
      </c>
      <c r="F20" s="821">
        <v>325.87555555555559</v>
      </c>
      <c r="G20" s="822"/>
      <c r="H20" s="822"/>
      <c r="I20" s="822"/>
      <c r="J20" s="822"/>
      <c r="K20" s="822"/>
      <c r="L20" s="822"/>
      <c r="M20" s="822"/>
      <c r="N20" s="822"/>
      <c r="O20" s="823">
        <v>391.95</v>
      </c>
      <c r="P20" s="815"/>
    </row>
    <row r="21" spans="1:16" s="744" customFormat="1" ht="16.5" thickBot="1">
      <c r="A21" s="1122" t="s">
        <v>80</v>
      </c>
      <c r="B21" s="1123"/>
      <c r="C21" s="824">
        <v>172.93600000000004</v>
      </c>
      <c r="D21" s="824">
        <v>183.98173076923072</v>
      </c>
      <c r="E21" s="824">
        <v>182.52207547169814</v>
      </c>
      <c r="F21" s="824">
        <v>161.58179245283006</v>
      </c>
      <c r="G21" s="825"/>
      <c r="H21" s="825"/>
      <c r="I21" s="825"/>
      <c r="J21" s="825"/>
      <c r="K21" s="825"/>
      <c r="L21" s="825"/>
      <c r="M21" s="825"/>
      <c r="N21" s="825"/>
      <c r="O21" s="826">
        <v>174.13</v>
      </c>
      <c r="P21" s="815"/>
    </row>
    <row r="22" spans="1:16" ht="15" customHeight="1" thickBot="1"/>
    <row r="23" spans="1:16" ht="15.75" thickBot="1">
      <c r="A23" s="785" t="s">
        <v>64</v>
      </c>
      <c r="B23" s="747" t="s">
        <v>57</v>
      </c>
      <c r="C23" s="748">
        <v>96.99799999999999</v>
      </c>
      <c r="D23" s="748">
        <v>94.78</v>
      </c>
      <c r="E23" s="748">
        <v>94.79</v>
      </c>
      <c r="F23" s="748">
        <v>97.93</v>
      </c>
      <c r="G23" s="748"/>
      <c r="H23" s="748"/>
      <c r="I23" s="748"/>
      <c r="J23" s="748"/>
      <c r="K23" s="748"/>
      <c r="L23" s="748"/>
      <c r="M23" s="748"/>
      <c r="N23" s="748"/>
      <c r="O23" s="786">
        <v>96.13</v>
      </c>
    </row>
    <row r="24" spans="1:16" ht="22.5" customHeight="1" thickBot="1"/>
    <row r="25" spans="1:16" ht="24.95" customHeight="1" thickBot="1">
      <c r="A25" s="1120" t="s">
        <v>146</v>
      </c>
      <c r="B25" s="1091"/>
      <c r="C25" s="1091"/>
      <c r="D25" s="1091"/>
      <c r="E25" s="1091"/>
      <c r="F25" s="1091"/>
      <c r="G25" s="1091"/>
      <c r="H25" s="1091"/>
      <c r="I25" s="1091"/>
      <c r="J25" s="1091"/>
      <c r="K25" s="1091"/>
      <c r="L25" s="1091"/>
      <c r="M25" s="1091"/>
      <c r="N25" s="1091"/>
      <c r="O25" s="1092"/>
    </row>
    <row r="26" spans="1:16" ht="12.75" customHeight="1">
      <c r="A26" s="1093" t="s">
        <v>50</v>
      </c>
      <c r="B26" s="1095" t="s">
        <v>87</v>
      </c>
      <c r="C26" s="827" t="s">
        <v>108</v>
      </c>
      <c r="D26" s="827" t="s">
        <v>109</v>
      </c>
      <c r="E26" s="827" t="s">
        <v>110</v>
      </c>
      <c r="F26" s="827" t="s">
        <v>111</v>
      </c>
      <c r="G26" s="827" t="s">
        <v>112</v>
      </c>
      <c r="H26" s="827" t="s">
        <v>113</v>
      </c>
      <c r="I26" s="827" t="s">
        <v>88</v>
      </c>
      <c r="J26" s="827" t="s">
        <v>89</v>
      </c>
      <c r="K26" s="827" t="s">
        <v>90</v>
      </c>
      <c r="L26" s="827" t="s">
        <v>91</v>
      </c>
      <c r="M26" s="827" t="s">
        <v>92</v>
      </c>
      <c r="N26" s="827" t="s">
        <v>93</v>
      </c>
      <c r="O26" s="828" t="s">
        <v>16</v>
      </c>
    </row>
    <row r="27" spans="1:16" ht="13.5" thickBot="1">
      <c r="A27" s="1094"/>
      <c r="B27" s="1096"/>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6" ht="12.75" customHeight="1" thickBot="1">
      <c r="A28" s="1121" t="s">
        <v>79</v>
      </c>
      <c r="B28" s="811" t="s">
        <v>54</v>
      </c>
      <c r="C28" s="812">
        <v>142.24052631578951</v>
      </c>
      <c r="D28" s="812">
        <v>138.65105263157895</v>
      </c>
      <c r="E28" s="812">
        <v>132.45999999999998</v>
      </c>
      <c r="F28" s="812">
        <v>122.90899999999999</v>
      </c>
      <c r="G28" s="812"/>
      <c r="H28" s="812"/>
      <c r="I28" s="812"/>
      <c r="J28" s="812"/>
      <c r="K28" s="812"/>
      <c r="L28" s="812"/>
      <c r="M28" s="812"/>
      <c r="N28" s="812"/>
      <c r="O28" s="814">
        <v>132.68</v>
      </c>
    </row>
    <row r="29" spans="1:16" ht="13.5" thickBot="1">
      <c r="A29" s="1119"/>
      <c r="B29" s="816" t="s">
        <v>55</v>
      </c>
      <c r="C29" s="817">
        <v>148.66499999999999</v>
      </c>
      <c r="D29" s="817">
        <v>152.11142857142858</v>
      </c>
      <c r="E29" s="817">
        <v>152.24142857142857</v>
      </c>
      <c r="F29" s="817">
        <v>138.66428571428571</v>
      </c>
      <c r="G29" s="817"/>
      <c r="H29" s="817"/>
      <c r="I29" s="817"/>
      <c r="J29" s="817"/>
      <c r="K29" s="817"/>
      <c r="L29" s="817"/>
      <c r="M29" s="817"/>
      <c r="N29" s="817"/>
      <c r="O29" s="819">
        <v>147.66999999999999</v>
      </c>
    </row>
    <row r="30" spans="1:16" ht="13.5" thickBot="1">
      <c r="A30" s="1119"/>
      <c r="B30" s="816" t="s">
        <v>56</v>
      </c>
      <c r="C30" s="817">
        <v>224.87266666666662</v>
      </c>
      <c r="D30" s="817">
        <v>240.51400000000001</v>
      </c>
      <c r="E30" s="817">
        <v>231.196</v>
      </c>
      <c r="F30" s="817">
        <v>205.13</v>
      </c>
      <c r="G30" s="817"/>
      <c r="H30" s="817"/>
      <c r="I30" s="817"/>
      <c r="J30" s="817"/>
      <c r="K30" s="817"/>
      <c r="L30" s="817"/>
      <c r="M30" s="817"/>
      <c r="N30" s="817"/>
      <c r="O30" s="819">
        <v>225.43</v>
      </c>
    </row>
    <row r="31" spans="1:16" ht="15" thickBot="1">
      <c r="A31" s="1119"/>
      <c r="B31" s="820" t="s">
        <v>57</v>
      </c>
      <c r="C31" s="821">
        <v>174.19125000000003</v>
      </c>
      <c r="D31" s="821">
        <v>178.21609756097556</v>
      </c>
      <c r="E31" s="821">
        <v>171.01976190476185</v>
      </c>
      <c r="F31" s="821">
        <v>154.8995238095238</v>
      </c>
      <c r="G31" s="821"/>
      <c r="H31" s="821"/>
      <c r="I31" s="821"/>
      <c r="J31" s="821"/>
      <c r="K31" s="821"/>
      <c r="L31" s="821"/>
      <c r="M31" s="821"/>
      <c r="N31" s="821"/>
      <c r="O31" s="823">
        <v>168.3</v>
      </c>
    </row>
    <row r="32" spans="1:16" ht="13.5" thickBot="1">
      <c r="A32" s="1119" t="s">
        <v>58</v>
      </c>
      <c r="B32" s="816" t="s">
        <v>54</v>
      </c>
      <c r="C32" s="817">
        <v>123.73958333333337</v>
      </c>
      <c r="D32" s="817">
        <v>125.17759999999997</v>
      </c>
      <c r="E32" s="817">
        <v>119.79079999999998</v>
      </c>
      <c r="F32" s="817">
        <v>129.62499999999997</v>
      </c>
      <c r="G32" s="817"/>
      <c r="H32" s="817"/>
      <c r="I32" s="817"/>
      <c r="J32" s="817"/>
      <c r="K32" s="817"/>
      <c r="L32" s="817"/>
      <c r="M32" s="817"/>
      <c r="N32" s="817"/>
      <c r="O32" s="819">
        <v>123.89</v>
      </c>
    </row>
    <row r="33" spans="1:15" ht="13.5" thickBot="1">
      <c r="A33" s="1119"/>
      <c r="B33" s="816" t="s">
        <v>55</v>
      </c>
      <c r="C33" s="817">
        <v>136.51428571428571</v>
      </c>
      <c r="D33" s="817">
        <v>140.29142857142855</v>
      </c>
      <c r="E33" s="817">
        <v>135.89428571428573</v>
      </c>
      <c r="F33" s="817">
        <v>139.38857142857142</v>
      </c>
      <c r="G33" s="817"/>
      <c r="H33" s="817"/>
      <c r="I33" s="817"/>
      <c r="J33" s="817"/>
      <c r="K33" s="817"/>
      <c r="L33" s="817"/>
      <c r="M33" s="817"/>
      <c r="N33" s="817"/>
      <c r="O33" s="819">
        <v>138.02000000000001</v>
      </c>
    </row>
    <row r="34" spans="1:15" ht="15" thickBot="1">
      <c r="A34" s="1119"/>
      <c r="B34" s="820" t="s">
        <v>57</v>
      </c>
      <c r="C34" s="821">
        <v>126.62419354838713</v>
      </c>
      <c r="D34" s="821">
        <v>128.48374999999999</v>
      </c>
      <c r="E34" s="821">
        <v>123.31343749999999</v>
      </c>
      <c r="F34" s="821">
        <v>131.6960606060606</v>
      </c>
      <c r="G34" s="821"/>
      <c r="H34" s="821"/>
      <c r="I34" s="821"/>
      <c r="J34" s="821"/>
      <c r="K34" s="821"/>
      <c r="L34" s="821"/>
      <c r="M34" s="821"/>
      <c r="N34" s="821"/>
      <c r="O34" s="823">
        <v>126.89</v>
      </c>
    </row>
    <row r="35" spans="1:15" ht="13.5" thickBot="1">
      <c r="A35" s="1119" t="s">
        <v>59</v>
      </c>
      <c r="B35" s="816" t="s">
        <v>54</v>
      </c>
      <c r="C35" s="817">
        <v>79.573999999999998</v>
      </c>
      <c r="D35" s="817">
        <v>85.587999999999994</v>
      </c>
      <c r="E35" s="817">
        <v>90.821999999999989</v>
      </c>
      <c r="F35" s="817">
        <v>83.6</v>
      </c>
      <c r="G35" s="817"/>
      <c r="H35" s="817"/>
      <c r="I35" s="817"/>
      <c r="J35" s="817"/>
      <c r="K35" s="817"/>
      <c r="L35" s="817"/>
      <c r="M35" s="817"/>
      <c r="N35" s="817"/>
      <c r="O35" s="819">
        <v>84.9</v>
      </c>
    </row>
    <row r="36" spans="1:15" ht="13.5" thickBot="1">
      <c r="A36" s="1119"/>
      <c r="B36" s="816" t="s">
        <v>55</v>
      </c>
      <c r="C36" s="817">
        <v>304.98599999999999</v>
      </c>
      <c r="D36" s="817">
        <v>312.37</v>
      </c>
      <c r="E36" s="817">
        <v>318.334</v>
      </c>
      <c r="F36" s="817">
        <v>286.69400000000002</v>
      </c>
      <c r="G36" s="817"/>
      <c r="H36" s="817"/>
      <c r="I36" s="817"/>
      <c r="J36" s="817"/>
      <c r="K36" s="817"/>
      <c r="L36" s="817"/>
      <c r="M36" s="817"/>
      <c r="N36" s="817"/>
      <c r="O36" s="819">
        <v>305.60000000000002</v>
      </c>
    </row>
    <row r="37" spans="1:15" ht="13.5" thickBot="1">
      <c r="A37" s="1119"/>
      <c r="B37" s="816" t="s">
        <v>56</v>
      </c>
      <c r="C37" s="817">
        <v>210.81666666666663</v>
      </c>
      <c r="D37" s="817">
        <v>226.22</v>
      </c>
      <c r="E37" s="817">
        <v>228.35000000000002</v>
      </c>
      <c r="F37" s="817">
        <v>221.71666666666667</v>
      </c>
      <c r="G37" s="817"/>
      <c r="H37" s="817"/>
      <c r="I37" s="817"/>
      <c r="J37" s="817"/>
      <c r="K37" s="817"/>
      <c r="L37" s="817"/>
      <c r="M37" s="817"/>
      <c r="N37" s="817"/>
      <c r="O37" s="819">
        <v>221.78</v>
      </c>
    </row>
    <row r="38" spans="1:15" ht="15" thickBot="1">
      <c r="A38" s="1119"/>
      <c r="B38" s="820" t="s">
        <v>57</v>
      </c>
      <c r="C38" s="821">
        <v>196.55769230769232</v>
      </c>
      <c r="D38" s="821">
        <v>205.26538461538465</v>
      </c>
      <c r="E38" s="821">
        <v>210.06384615384616</v>
      </c>
      <c r="F38" s="821">
        <v>193.58615384615379</v>
      </c>
      <c r="G38" s="821"/>
      <c r="H38" s="821"/>
      <c r="I38" s="821"/>
      <c r="J38" s="821"/>
      <c r="K38" s="821"/>
      <c r="L38" s="821"/>
      <c r="M38" s="821"/>
      <c r="N38" s="821"/>
      <c r="O38" s="823">
        <v>201.37</v>
      </c>
    </row>
    <row r="39" spans="1:15" ht="13.5" thickBot="1">
      <c r="A39" s="1119" t="s">
        <v>60</v>
      </c>
      <c r="B39" s="816" t="s">
        <v>54</v>
      </c>
      <c r="C39" s="817">
        <v>89.971999999999994</v>
      </c>
      <c r="D39" s="817">
        <v>104.16222222222223</v>
      </c>
      <c r="E39" s="817">
        <v>99.826666666666654</v>
      </c>
      <c r="F39" s="817">
        <v>103.88000000000001</v>
      </c>
      <c r="G39" s="817"/>
      <c r="H39" s="817"/>
      <c r="I39" s="817"/>
      <c r="J39" s="817"/>
      <c r="K39" s="817"/>
      <c r="L39" s="817"/>
      <c r="M39" s="817"/>
      <c r="N39" s="817"/>
      <c r="O39" s="819">
        <v>95.85</v>
      </c>
    </row>
    <row r="40" spans="1:15" ht="13.5" thickBot="1">
      <c r="A40" s="1119"/>
      <c r="B40" s="816" t="s">
        <v>61</v>
      </c>
      <c r="C40" s="817">
        <v>119.92749999999999</v>
      </c>
      <c r="D40" s="817">
        <v>120.645</v>
      </c>
      <c r="E40" s="817">
        <v>121.32249999999999</v>
      </c>
      <c r="F40" s="817">
        <v>129.685</v>
      </c>
      <c r="G40" s="817"/>
      <c r="H40" s="817"/>
      <c r="I40" s="817"/>
      <c r="J40" s="817"/>
      <c r="K40" s="817"/>
      <c r="L40" s="817"/>
      <c r="M40" s="817"/>
      <c r="N40" s="817"/>
      <c r="O40" s="819">
        <v>122.9</v>
      </c>
    </row>
    <row r="41" spans="1:15" ht="15" thickBot="1">
      <c r="A41" s="1119"/>
      <c r="B41" s="820" t="s">
        <v>57</v>
      </c>
      <c r="C41" s="821">
        <v>98.530714285714296</v>
      </c>
      <c r="D41" s="821">
        <v>109.23384615384614</v>
      </c>
      <c r="E41" s="821">
        <v>106.44076923076923</v>
      </c>
      <c r="F41" s="821">
        <v>111.82000000000001</v>
      </c>
      <c r="G41" s="821"/>
      <c r="H41" s="821"/>
      <c r="I41" s="821"/>
      <c r="J41" s="821"/>
      <c r="K41" s="821"/>
      <c r="L41" s="821"/>
      <c r="M41" s="821"/>
      <c r="N41" s="821"/>
      <c r="O41" s="823">
        <v>103.58</v>
      </c>
    </row>
    <row r="42" spans="1:15" ht="13.5" thickBot="1">
      <c r="A42" s="1119" t="s">
        <v>62</v>
      </c>
      <c r="B42" s="816" t="s">
        <v>54</v>
      </c>
      <c r="C42" s="817">
        <v>102.19800000000001</v>
      </c>
      <c r="D42" s="817">
        <v>98.123999999999995</v>
      </c>
      <c r="E42" s="817">
        <v>210.09333333333333</v>
      </c>
      <c r="F42" s="817">
        <v>185.13666666666666</v>
      </c>
      <c r="G42" s="817"/>
      <c r="H42" s="817"/>
      <c r="I42" s="817"/>
      <c r="J42" s="817"/>
      <c r="K42" s="817"/>
      <c r="L42" s="817"/>
      <c r="M42" s="817"/>
      <c r="N42" s="817"/>
      <c r="O42" s="819">
        <v>196.32</v>
      </c>
    </row>
    <row r="43" spans="1:15" ht="13.5" thickBot="1">
      <c r="A43" s="1119"/>
      <c r="B43" s="816" t="s">
        <v>55</v>
      </c>
      <c r="C43" s="817">
        <v>791.23666666666657</v>
      </c>
      <c r="D43" s="817">
        <v>794.44666666666672</v>
      </c>
      <c r="E43" s="817">
        <v>906.15333333333319</v>
      </c>
      <c r="F43" s="817">
        <v>637.46333333333325</v>
      </c>
      <c r="G43" s="817"/>
      <c r="H43" s="817"/>
      <c r="I43" s="817"/>
      <c r="J43" s="817"/>
      <c r="K43" s="817"/>
      <c r="L43" s="817"/>
      <c r="M43" s="817"/>
      <c r="N43" s="817"/>
      <c r="O43" s="819">
        <v>782.33</v>
      </c>
    </row>
    <row r="44" spans="1:15" ht="15" thickBot="1">
      <c r="A44" s="1119"/>
      <c r="B44" s="820" t="s">
        <v>57</v>
      </c>
      <c r="C44" s="821">
        <v>360.58749999999998</v>
      </c>
      <c r="D44" s="821">
        <v>359.24500000000006</v>
      </c>
      <c r="E44" s="821">
        <v>442.11333333333323</v>
      </c>
      <c r="F44" s="821">
        <v>335.91222222222223</v>
      </c>
      <c r="G44" s="821"/>
      <c r="H44" s="821"/>
      <c r="I44" s="821"/>
      <c r="J44" s="821"/>
      <c r="K44" s="821"/>
      <c r="L44" s="821"/>
      <c r="M44" s="821"/>
      <c r="N44" s="821"/>
      <c r="O44" s="823">
        <v>391.66</v>
      </c>
    </row>
    <row r="45" spans="1:15" ht="15.75" thickBot="1">
      <c r="A45" s="1122" t="s">
        <v>80</v>
      </c>
      <c r="B45" s="1123"/>
      <c r="C45" s="824">
        <v>167.09792452830183</v>
      </c>
      <c r="D45" s="824">
        <v>171.78308411214951</v>
      </c>
      <c r="E45" s="824">
        <v>176.35266055045875</v>
      </c>
      <c r="F45" s="824">
        <v>162.2294545454545</v>
      </c>
      <c r="G45" s="824"/>
      <c r="H45" s="824"/>
      <c r="I45" s="824"/>
      <c r="J45" s="824"/>
      <c r="K45" s="824"/>
      <c r="L45" s="824"/>
      <c r="M45" s="824"/>
      <c r="N45" s="824"/>
      <c r="O45" s="826">
        <v>169.81</v>
      </c>
    </row>
    <row r="46" spans="1:15" ht="15" customHeight="1" thickBot="1"/>
    <row r="47" spans="1:15" ht="15.75" thickBot="1">
      <c r="A47" s="785" t="s">
        <v>64</v>
      </c>
      <c r="B47" s="747" t="s">
        <v>57</v>
      </c>
      <c r="C47" s="748">
        <v>87.551666666666662</v>
      </c>
      <c r="D47" s="748">
        <v>88.06</v>
      </c>
      <c r="E47" s="748">
        <v>89.46</v>
      </c>
      <c r="F47" s="748">
        <v>96.41</v>
      </c>
      <c r="G47" s="748"/>
      <c r="H47" s="748"/>
      <c r="I47" s="748"/>
      <c r="J47" s="748"/>
      <c r="K47" s="748"/>
      <c r="L47" s="748"/>
      <c r="M47" s="748"/>
      <c r="N47" s="748"/>
      <c r="O47" s="786">
        <v>88.84</v>
      </c>
    </row>
    <row r="48" spans="1:15" ht="22.5" customHeight="1" thickBot="1"/>
    <row r="49" spans="1:15" ht="24.95" customHeight="1" thickBot="1">
      <c r="A49" s="1120" t="s">
        <v>147</v>
      </c>
      <c r="B49" s="1091"/>
      <c r="C49" s="1091"/>
      <c r="D49" s="1091"/>
      <c r="E49" s="1091"/>
      <c r="F49" s="1091"/>
      <c r="G49" s="1091"/>
      <c r="H49" s="1091"/>
      <c r="I49" s="1091"/>
      <c r="J49" s="1091"/>
      <c r="K49" s="1091"/>
      <c r="L49" s="1091"/>
      <c r="M49" s="1091"/>
      <c r="N49" s="1091"/>
      <c r="O49" s="1092"/>
    </row>
    <row r="50" spans="1:15" ht="12.75" customHeight="1">
      <c r="A50" s="1093" t="s">
        <v>50</v>
      </c>
      <c r="B50" s="1095" t="s">
        <v>87</v>
      </c>
      <c r="C50" s="1095" t="s">
        <v>121</v>
      </c>
      <c r="D50" s="1095" t="s">
        <v>122</v>
      </c>
      <c r="E50" s="1095" t="s">
        <v>123</v>
      </c>
      <c r="F50" s="1095" t="s">
        <v>124</v>
      </c>
      <c r="G50" s="1095" t="s">
        <v>125</v>
      </c>
      <c r="H50" s="1095" t="s">
        <v>126</v>
      </c>
      <c r="I50" s="1095" t="s">
        <v>115</v>
      </c>
      <c r="J50" s="1095" t="s">
        <v>116</v>
      </c>
      <c r="K50" s="1095" t="s">
        <v>117</v>
      </c>
      <c r="L50" s="1095" t="s">
        <v>118</v>
      </c>
      <c r="M50" s="1095" t="s">
        <v>119</v>
      </c>
      <c r="N50" s="1095" t="s">
        <v>120</v>
      </c>
      <c r="O50" s="729" t="s">
        <v>16</v>
      </c>
    </row>
    <row r="51" spans="1:15" ht="13.5" thickBot="1">
      <c r="A51" s="1094"/>
      <c r="B51" s="1096"/>
      <c r="C51" s="1096"/>
      <c r="D51" s="1096"/>
      <c r="E51" s="1096"/>
      <c r="F51" s="1096"/>
      <c r="G51" s="1096"/>
      <c r="H51" s="1096"/>
      <c r="I51" s="1096"/>
      <c r="J51" s="1096"/>
      <c r="K51" s="1096"/>
      <c r="L51" s="1096"/>
      <c r="M51" s="1096"/>
      <c r="N51" s="1096"/>
      <c r="O51" s="731" t="s">
        <v>148</v>
      </c>
    </row>
    <row r="52" spans="1:15" ht="13.5" thickBot="1">
      <c r="A52" s="1121" t="s">
        <v>79</v>
      </c>
      <c r="B52" s="811" t="s">
        <v>54</v>
      </c>
      <c r="C52" s="829">
        <v>-3.3471658458430538E-2</v>
      </c>
      <c r="D52" s="829">
        <v>3.3173016698488733E-3</v>
      </c>
      <c r="E52" s="829">
        <v>1.425335950475598E-2</v>
      </c>
      <c r="F52" s="829">
        <v>3.0022211554892497E-3</v>
      </c>
      <c r="G52" s="829"/>
      <c r="H52" s="829"/>
      <c r="I52" s="829"/>
      <c r="J52" s="829"/>
      <c r="K52" s="829"/>
      <c r="L52" s="829"/>
      <c r="M52" s="829"/>
      <c r="N52" s="829"/>
      <c r="O52" s="830">
        <v>6.5571299366898135E-3</v>
      </c>
    </row>
    <row r="53" spans="1:15" ht="13.5" thickBot="1">
      <c r="A53" s="1119"/>
      <c r="B53" s="816" t="s">
        <v>55</v>
      </c>
      <c r="C53" s="831">
        <v>7.3943814232382424E-3</v>
      </c>
      <c r="D53" s="831">
        <v>3.8064201055617072E-2</v>
      </c>
      <c r="E53" s="831">
        <v>2.6535624806463608E-2</v>
      </c>
      <c r="F53" s="831">
        <v>-9.8207386802657125E-3</v>
      </c>
      <c r="G53" s="831"/>
      <c r="H53" s="831"/>
      <c r="I53" s="831"/>
      <c r="J53" s="831"/>
      <c r="K53" s="831"/>
      <c r="L53" s="831"/>
      <c r="M53" s="831"/>
      <c r="N53" s="831"/>
      <c r="O53" s="832">
        <v>1.8216293085935035E-2</v>
      </c>
    </row>
    <row r="54" spans="1:15" ht="13.5" thickBot="1">
      <c r="A54" s="1119"/>
      <c r="B54" s="816" t="s">
        <v>56</v>
      </c>
      <c r="C54" s="833">
        <v>3.5356305346136936E-2</v>
      </c>
      <c r="D54" s="831">
        <v>4.5521951598105174E-2</v>
      </c>
      <c r="E54" s="831">
        <v>6.2956683218279394E-2</v>
      </c>
      <c r="F54" s="831">
        <v>2.3536294057427153E-2</v>
      </c>
      <c r="G54" s="831"/>
      <c r="H54" s="831"/>
      <c r="I54" s="831"/>
      <c r="J54" s="831"/>
      <c r="K54" s="831"/>
      <c r="L54" s="831"/>
      <c r="M54" s="831"/>
      <c r="N54" s="831"/>
      <c r="O54" s="832">
        <v>4.2452202457525588E-2</v>
      </c>
    </row>
    <row r="55" spans="1:15" ht="15" thickBot="1">
      <c r="A55" s="1119"/>
      <c r="B55" s="820" t="s">
        <v>57</v>
      </c>
      <c r="C55" s="834">
        <v>-3.5186421055403527E-3</v>
      </c>
      <c r="D55" s="834">
        <v>2.3298881690174123E-2</v>
      </c>
      <c r="E55" s="834">
        <v>3.6665181751741709E-2</v>
      </c>
      <c r="F55" s="834">
        <v>7.9076730838346064E-3</v>
      </c>
      <c r="G55" s="834"/>
      <c r="H55" s="834"/>
      <c r="I55" s="834"/>
      <c r="J55" s="834"/>
      <c r="K55" s="834"/>
      <c r="L55" s="834"/>
      <c r="M55" s="834"/>
      <c r="N55" s="834"/>
      <c r="O55" s="835">
        <v>2.2400475341651703E-2</v>
      </c>
    </row>
    <row r="56" spans="1:15" ht="13.5" thickBot="1">
      <c r="A56" s="1119" t="s">
        <v>58</v>
      </c>
      <c r="B56" s="816" t="s">
        <v>54</v>
      </c>
      <c r="C56" s="831">
        <v>-1.8168961268549243E-2</v>
      </c>
      <c r="D56" s="831">
        <v>-5.0120497887510267E-2</v>
      </c>
      <c r="E56" s="831">
        <v>2.7488224167768888E-2</v>
      </c>
      <c r="F56" s="831">
        <v>-7.9516086613482681E-2</v>
      </c>
      <c r="G56" s="831"/>
      <c r="H56" s="831"/>
      <c r="I56" s="831"/>
      <c r="J56" s="831"/>
      <c r="K56" s="831"/>
      <c r="L56" s="831"/>
      <c r="M56" s="831"/>
      <c r="N56" s="831"/>
      <c r="O56" s="832">
        <v>-2.5748647994188373E-2</v>
      </c>
    </row>
    <row r="57" spans="1:15" ht="13.5" thickBot="1">
      <c r="A57" s="1119"/>
      <c r="B57" s="816" t="s">
        <v>55</v>
      </c>
      <c r="C57" s="831">
        <v>4.3920050230221851E-2</v>
      </c>
      <c r="D57" s="831">
        <v>1.572237383405977E-2</v>
      </c>
      <c r="E57" s="831">
        <v>3.6152050963984439E-2</v>
      </c>
      <c r="F57" s="831">
        <v>1.2001393842495777E-2</v>
      </c>
      <c r="G57" s="831"/>
      <c r="H57" s="831"/>
      <c r="I57" s="831"/>
      <c r="J57" s="831"/>
      <c r="K57" s="831"/>
      <c r="L57" s="831"/>
      <c r="M57" s="831"/>
      <c r="N57" s="831"/>
      <c r="O57" s="832">
        <v>2.6807709027677065E-2</v>
      </c>
    </row>
    <row r="58" spans="1:15" ht="15" thickBot="1">
      <c r="A58" s="1119"/>
      <c r="B58" s="820" t="s">
        <v>57</v>
      </c>
      <c r="C58" s="834">
        <v>-4.6883585606034546E-4</v>
      </c>
      <c r="D58" s="834">
        <v>-3.02382932498842E-2</v>
      </c>
      <c r="E58" s="834">
        <v>3.2829241646361647E-2</v>
      </c>
      <c r="F58" s="834">
        <v>-5.4138701466828365E-2</v>
      </c>
      <c r="G58" s="834"/>
      <c r="H58" s="834"/>
      <c r="I58" s="834"/>
      <c r="J58" s="834"/>
      <c r="K58" s="834"/>
      <c r="L58" s="834"/>
      <c r="M58" s="834"/>
      <c r="N58" s="834"/>
      <c r="O58" s="835">
        <v>-8.8265426747576991E-3</v>
      </c>
    </row>
    <row r="59" spans="1:15" ht="13.5" thickBot="1">
      <c r="A59" s="1119" t="s">
        <v>59</v>
      </c>
      <c r="B59" s="816" t="s">
        <v>54</v>
      </c>
      <c r="C59" s="831">
        <v>3.455902681780481E-2</v>
      </c>
      <c r="D59" s="831">
        <v>-3.2971911950273269E-2</v>
      </c>
      <c r="E59" s="831">
        <v>-2.7474987704887967E-2</v>
      </c>
      <c r="F59" s="831">
        <v>6.991626794258389E-2</v>
      </c>
      <c r="G59" s="831"/>
      <c r="H59" s="831"/>
      <c r="I59" s="831"/>
      <c r="J59" s="831"/>
      <c r="K59" s="831"/>
      <c r="L59" s="831"/>
      <c r="M59" s="831"/>
      <c r="N59" s="831"/>
      <c r="O59" s="832">
        <v>1.967020023557111E-2</v>
      </c>
    </row>
    <row r="60" spans="1:15" ht="13.5" thickBot="1">
      <c r="A60" s="1119"/>
      <c r="B60" s="816" t="s">
        <v>55</v>
      </c>
      <c r="C60" s="831">
        <v>-2.6840576288747611E-2</v>
      </c>
      <c r="D60" s="831">
        <v>3.3729231360245866E-2</v>
      </c>
      <c r="E60" s="831">
        <v>7.3897227440361563E-2</v>
      </c>
      <c r="F60" s="831">
        <v>-9.8432475043077373E-3</v>
      </c>
      <c r="G60" s="831"/>
      <c r="H60" s="831"/>
      <c r="I60" s="831"/>
      <c r="J60" s="831"/>
      <c r="K60" s="831"/>
      <c r="L60" s="831"/>
      <c r="M60" s="831"/>
      <c r="N60" s="831"/>
      <c r="O60" s="832">
        <v>1.8848167539266984E-2</v>
      </c>
    </row>
    <row r="61" spans="1:15" ht="13.5" thickBot="1">
      <c r="A61" s="1119"/>
      <c r="B61" s="816" t="s">
        <v>56</v>
      </c>
      <c r="C61" s="831">
        <v>1.2759901968535188E-2</v>
      </c>
      <c r="D61" s="831">
        <v>5.4740223381369135E-2</v>
      </c>
      <c r="E61" s="831">
        <v>-1.2086708999343197E-2</v>
      </c>
      <c r="F61" s="831">
        <v>-2.1904833496203938E-2</v>
      </c>
      <c r="G61" s="831"/>
      <c r="H61" s="831"/>
      <c r="I61" s="831"/>
      <c r="J61" s="831"/>
      <c r="K61" s="831"/>
      <c r="L61" s="831"/>
      <c r="M61" s="831"/>
      <c r="N61" s="831"/>
      <c r="O61" s="832">
        <v>8.386689512129071E-3</v>
      </c>
    </row>
    <row r="62" spans="1:15" ht="15" thickBot="1">
      <c r="A62" s="1119"/>
      <c r="B62" s="820" t="s">
        <v>57</v>
      </c>
      <c r="C62" s="834">
        <v>-7.4787202817729586E-3</v>
      </c>
      <c r="D62" s="834">
        <v>2.8376023534261458E-2</v>
      </c>
      <c r="E62" s="834">
        <v>-8.4579204334003788E-3</v>
      </c>
      <c r="F62" s="834">
        <v>-3.8224455250068588E-2</v>
      </c>
      <c r="G62" s="834"/>
      <c r="H62" s="834"/>
      <c r="I62" s="834"/>
      <c r="J62" s="834"/>
      <c r="K62" s="834"/>
      <c r="L62" s="834"/>
      <c r="M62" s="834"/>
      <c r="N62" s="834"/>
      <c r="O62" s="835">
        <v>-2.5525152703977826E-2</v>
      </c>
    </row>
    <row r="63" spans="1:15" ht="13.5" thickBot="1">
      <c r="A63" s="1119" t="s">
        <v>60</v>
      </c>
      <c r="B63" s="816" t="s">
        <v>54</v>
      </c>
      <c r="C63" s="831">
        <v>0.10628862312719516</v>
      </c>
      <c r="D63" s="831">
        <v>-1.6040303433898798E-2</v>
      </c>
      <c r="E63" s="831">
        <v>4.2292354366616762E-2</v>
      </c>
      <c r="F63" s="831">
        <v>-1.4989823422630162E-3</v>
      </c>
      <c r="G63" s="831"/>
      <c r="H63" s="831"/>
      <c r="I63" s="831"/>
      <c r="J63" s="831"/>
      <c r="K63" s="831"/>
      <c r="L63" s="831"/>
      <c r="M63" s="831"/>
      <c r="N63" s="831"/>
      <c r="O63" s="832">
        <v>5.4460093896713607E-2</v>
      </c>
    </row>
    <row r="64" spans="1:15" ht="13.5" thickBot="1">
      <c r="A64" s="1119"/>
      <c r="B64" s="816" t="s">
        <v>61</v>
      </c>
      <c r="C64" s="831">
        <v>1.1381876550416071E-2</v>
      </c>
      <c r="D64" s="831">
        <v>3.7133739483608971E-2</v>
      </c>
      <c r="E64" s="831">
        <v>5.0485276844774172E-3</v>
      </c>
      <c r="F64" s="831">
        <v>3.3928364884142387E-2</v>
      </c>
      <c r="G64" s="831"/>
      <c r="H64" s="831"/>
      <c r="I64" s="831"/>
      <c r="J64" s="831"/>
      <c r="K64" s="831"/>
      <c r="L64" s="831"/>
      <c r="M64" s="831"/>
      <c r="N64" s="831"/>
      <c r="O64" s="832">
        <v>2.2050447518307516E-2</v>
      </c>
    </row>
    <row r="65" spans="1:15" ht="15" thickBot="1">
      <c r="A65" s="1119"/>
      <c r="B65" s="820" t="s">
        <v>57</v>
      </c>
      <c r="C65" s="834">
        <v>8.379910542760384E-2</v>
      </c>
      <c r="D65" s="834">
        <v>1.3621895413957801E-2</v>
      </c>
      <c r="E65" s="834">
        <v>3.8631419818501031E-2</v>
      </c>
      <c r="F65" s="834">
        <v>2.6332905156013664E-2</v>
      </c>
      <c r="G65" s="834"/>
      <c r="H65" s="834"/>
      <c r="I65" s="834"/>
      <c r="J65" s="834"/>
      <c r="K65" s="834"/>
      <c r="L65" s="834"/>
      <c r="M65" s="834"/>
      <c r="N65" s="834"/>
      <c r="O65" s="835">
        <v>5.4740297354701699E-2</v>
      </c>
    </row>
    <row r="66" spans="1:15" ht="13.5" thickBot="1">
      <c r="A66" s="1119" t="s">
        <v>62</v>
      </c>
      <c r="B66" s="816" t="s">
        <v>54</v>
      </c>
      <c r="C66" s="836">
        <v>1.5345114385800112</v>
      </c>
      <c r="D66" s="836">
        <v>1.7984387102034156</v>
      </c>
      <c r="E66" s="836">
        <v>0.11402868566351468</v>
      </c>
      <c r="F66" s="836">
        <v>0.25215606488900094</v>
      </c>
      <c r="G66" s="836"/>
      <c r="H66" s="836"/>
      <c r="I66" s="836"/>
      <c r="J66" s="836"/>
      <c r="K66" s="836"/>
      <c r="L66" s="836"/>
      <c r="M66" s="836"/>
      <c r="N66" s="836"/>
      <c r="O66" s="837">
        <v>0.2727689486552568</v>
      </c>
    </row>
    <row r="67" spans="1:15" ht="13.5" thickBot="1">
      <c r="A67" s="1124"/>
      <c r="B67" s="838" t="s">
        <v>55</v>
      </c>
      <c r="C67" s="836">
        <v>-0.34124956292049152</v>
      </c>
      <c r="D67" s="836">
        <v>-0.20504732853894103</v>
      </c>
      <c r="E67" s="836">
        <v>-0.24736247728493327</v>
      </c>
      <c r="F67" s="836">
        <v>-0.30435998933271974</v>
      </c>
      <c r="G67" s="836"/>
      <c r="H67" s="836"/>
      <c r="I67" s="836"/>
      <c r="J67" s="836"/>
      <c r="K67" s="836"/>
      <c r="L67" s="836"/>
      <c r="M67" s="836"/>
      <c r="N67" s="836"/>
      <c r="O67" s="837">
        <v>-0.27196962918461531</v>
      </c>
    </row>
    <row r="68" spans="1:15" ht="15" thickBot="1">
      <c r="A68" s="1124"/>
      <c r="B68" s="839" t="s">
        <v>57</v>
      </c>
      <c r="C68" s="840">
        <v>4.1516352557362149E-2</v>
      </c>
      <c r="D68" s="840">
        <v>0.20597363915990463</v>
      </c>
      <c r="E68" s="840">
        <v>-2.0293941724343817E-2</v>
      </c>
      <c r="F68" s="840">
        <v>-2.9878837394689651E-2</v>
      </c>
      <c r="G68" s="840"/>
      <c r="H68" s="840"/>
      <c r="I68" s="840"/>
      <c r="J68" s="840"/>
      <c r="K68" s="840"/>
      <c r="L68" s="840"/>
      <c r="M68" s="840"/>
      <c r="N68" s="840"/>
      <c r="O68" s="841">
        <v>7.4043813511710051E-4</v>
      </c>
    </row>
    <row r="69" spans="1:15" ht="15.75" thickBot="1">
      <c r="A69" s="1125" t="s">
        <v>80</v>
      </c>
      <c r="B69" s="1126"/>
      <c r="C69" s="842">
        <v>3.4938048980431194E-2</v>
      </c>
      <c r="D69" s="842">
        <v>7.1011920179039636E-2</v>
      </c>
      <c r="E69" s="842">
        <v>3.4983395781965965E-2</v>
      </c>
      <c r="F69" s="842">
        <v>-3.9922595711062905E-3</v>
      </c>
      <c r="G69" s="842"/>
      <c r="H69" s="842"/>
      <c r="I69" s="842"/>
      <c r="J69" s="842"/>
      <c r="K69" s="842"/>
      <c r="L69" s="842"/>
      <c r="M69" s="842"/>
      <c r="N69" s="842"/>
      <c r="O69" s="843">
        <v>2.5440197868205602E-2</v>
      </c>
    </row>
    <row r="70" spans="1:15" ht="15" customHeight="1" thickBot="1"/>
    <row r="71" spans="1:15" ht="15.75" thickBot="1">
      <c r="A71" s="785" t="s">
        <v>64</v>
      </c>
      <c r="B71" s="747" t="s">
        <v>57</v>
      </c>
      <c r="C71" s="844">
        <v>0.1078943861719746</v>
      </c>
      <c r="D71" s="844">
        <v>7.631160572337041E-2</v>
      </c>
      <c r="E71" s="844">
        <v>5.9579700424770989E-2</v>
      </c>
      <c r="F71" s="844">
        <v>1.5765999377658026E-2</v>
      </c>
      <c r="G71" s="844"/>
      <c r="H71" s="844"/>
      <c r="I71" s="844"/>
      <c r="J71" s="844"/>
      <c r="K71" s="844"/>
      <c r="L71" s="844"/>
      <c r="M71" s="844"/>
      <c r="N71" s="844"/>
      <c r="O71" s="845">
        <v>8.2057631697433492E-2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256" width="9.140625" style="489"/>
    <col min="257" max="257" width="15.85546875" style="489" customWidth="1"/>
    <col min="258" max="258" width="26.140625" style="489" bestFit="1" customWidth="1"/>
    <col min="259" max="270" width="12.5703125" style="489" bestFit="1" customWidth="1"/>
    <col min="271" max="271" width="15.5703125" style="489" bestFit="1" customWidth="1"/>
    <col min="272" max="512" width="9.140625" style="489"/>
    <col min="513" max="513" width="15.85546875" style="489" customWidth="1"/>
    <col min="514" max="514" width="26.140625" style="489" bestFit="1" customWidth="1"/>
    <col min="515" max="526" width="12.5703125" style="489" bestFit="1" customWidth="1"/>
    <col min="527" max="527" width="15.5703125" style="489" bestFit="1" customWidth="1"/>
    <col min="528" max="768" width="9.140625" style="489"/>
    <col min="769" max="769" width="15.85546875" style="489" customWidth="1"/>
    <col min="770" max="770" width="26.140625" style="489" bestFit="1" customWidth="1"/>
    <col min="771" max="782" width="12.5703125" style="489" bestFit="1" customWidth="1"/>
    <col min="783" max="783" width="15.5703125" style="489" bestFit="1" customWidth="1"/>
    <col min="784" max="1024" width="9.140625" style="489"/>
    <col min="1025" max="1025" width="15.85546875" style="489" customWidth="1"/>
    <col min="1026" max="1026" width="26.140625" style="489" bestFit="1" customWidth="1"/>
    <col min="1027" max="1038" width="12.5703125" style="489" bestFit="1" customWidth="1"/>
    <col min="1039" max="1039" width="15.5703125" style="489" bestFit="1" customWidth="1"/>
    <col min="1040" max="1280" width="9.140625" style="489"/>
    <col min="1281" max="1281" width="15.85546875" style="489" customWidth="1"/>
    <col min="1282" max="1282" width="26.140625" style="489" bestFit="1" customWidth="1"/>
    <col min="1283" max="1294" width="12.5703125" style="489" bestFit="1" customWidth="1"/>
    <col min="1295" max="1295" width="15.5703125" style="489" bestFit="1" customWidth="1"/>
    <col min="1296" max="1536" width="9.140625" style="489"/>
    <col min="1537" max="1537" width="15.85546875" style="489" customWidth="1"/>
    <col min="1538" max="1538" width="26.140625" style="489" bestFit="1" customWidth="1"/>
    <col min="1539" max="1550" width="12.5703125" style="489" bestFit="1" customWidth="1"/>
    <col min="1551" max="1551" width="15.5703125" style="489" bestFit="1" customWidth="1"/>
    <col min="1552" max="1792" width="9.140625" style="489"/>
    <col min="1793" max="1793" width="15.85546875" style="489" customWidth="1"/>
    <col min="1794" max="1794" width="26.140625" style="489" bestFit="1" customWidth="1"/>
    <col min="1795" max="1806" width="12.5703125" style="489" bestFit="1" customWidth="1"/>
    <col min="1807" max="1807" width="15.5703125" style="489" bestFit="1" customWidth="1"/>
    <col min="1808" max="2048" width="9.140625" style="489"/>
    <col min="2049" max="2049" width="15.85546875" style="489" customWidth="1"/>
    <col min="2050" max="2050" width="26.140625" style="489" bestFit="1" customWidth="1"/>
    <col min="2051" max="2062" width="12.5703125" style="489" bestFit="1" customWidth="1"/>
    <col min="2063" max="2063" width="15.5703125" style="489" bestFit="1" customWidth="1"/>
    <col min="2064" max="2304" width="9.140625" style="489"/>
    <col min="2305" max="2305" width="15.85546875" style="489" customWidth="1"/>
    <col min="2306" max="2306" width="26.140625" style="489" bestFit="1" customWidth="1"/>
    <col min="2307" max="2318" width="12.5703125" style="489" bestFit="1" customWidth="1"/>
    <col min="2319" max="2319" width="15.5703125" style="489" bestFit="1" customWidth="1"/>
    <col min="2320" max="2560" width="9.140625" style="489"/>
    <col min="2561" max="2561" width="15.85546875" style="489" customWidth="1"/>
    <col min="2562" max="2562" width="26.140625" style="489" bestFit="1" customWidth="1"/>
    <col min="2563" max="2574" width="12.5703125" style="489" bestFit="1" customWidth="1"/>
    <col min="2575" max="2575" width="15.5703125" style="489" bestFit="1" customWidth="1"/>
    <col min="2576" max="2816" width="9.140625" style="489"/>
    <col min="2817" max="2817" width="15.85546875" style="489" customWidth="1"/>
    <col min="2818" max="2818" width="26.140625" style="489" bestFit="1" customWidth="1"/>
    <col min="2819" max="2830" width="12.5703125" style="489" bestFit="1" customWidth="1"/>
    <col min="2831" max="2831" width="15.5703125" style="489" bestFit="1" customWidth="1"/>
    <col min="2832" max="3072" width="9.140625" style="489"/>
    <col min="3073" max="3073" width="15.85546875" style="489" customWidth="1"/>
    <col min="3074" max="3074" width="26.140625" style="489" bestFit="1" customWidth="1"/>
    <col min="3075" max="3086" width="12.5703125" style="489" bestFit="1" customWidth="1"/>
    <col min="3087" max="3087" width="15.5703125" style="489" bestFit="1" customWidth="1"/>
    <col min="3088" max="3328" width="9.140625" style="489"/>
    <col min="3329" max="3329" width="15.85546875" style="489" customWidth="1"/>
    <col min="3330" max="3330" width="26.140625" style="489" bestFit="1" customWidth="1"/>
    <col min="3331" max="3342" width="12.5703125" style="489" bestFit="1" customWidth="1"/>
    <col min="3343" max="3343" width="15.5703125" style="489" bestFit="1" customWidth="1"/>
    <col min="3344" max="3584" width="9.140625" style="489"/>
    <col min="3585" max="3585" width="15.85546875" style="489" customWidth="1"/>
    <col min="3586" max="3586" width="26.140625" style="489" bestFit="1" customWidth="1"/>
    <col min="3587" max="3598" width="12.5703125" style="489" bestFit="1" customWidth="1"/>
    <col min="3599" max="3599" width="15.5703125" style="489" bestFit="1" customWidth="1"/>
    <col min="3600" max="3840" width="9.140625" style="489"/>
    <col min="3841" max="3841" width="15.85546875" style="489" customWidth="1"/>
    <col min="3842" max="3842" width="26.140625" style="489" bestFit="1" customWidth="1"/>
    <col min="3843" max="3854" width="12.5703125" style="489" bestFit="1" customWidth="1"/>
    <col min="3855" max="3855" width="15.5703125" style="489" bestFit="1" customWidth="1"/>
    <col min="3856" max="4096" width="9.140625" style="489"/>
    <col min="4097" max="4097" width="15.85546875" style="489" customWidth="1"/>
    <col min="4098" max="4098" width="26.140625" style="489" bestFit="1" customWidth="1"/>
    <col min="4099" max="4110" width="12.5703125" style="489" bestFit="1" customWidth="1"/>
    <col min="4111" max="4111" width="15.5703125" style="489" bestFit="1" customWidth="1"/>
    <col min="4112" max="4352" width="9.140625" style="489"/>
    <col min="4353" max="4353" width="15.85546875" style="489" customWidth="1"/>
    <col min="4354" max="4354" width="26.140625" style="489" bestFit="1" customWidth="1"/>
    <col min="4355" max="4366" width="12.5703125" style="489" bestFit="1" customWidth="1"/>
    <col min="4367" max="4367" width="15.5703125" style="489" bestFit="1" customWidth="1"/>
    <col min="4368" max="4608" width="9.140625" style="489"/>
    <col min="4609" max="4609" width="15.85546875" style="489" customWidth="1"/>
    <col min="4610" max="4610" width="26.140625" style="489" bestFit="1" customWidth="1"/>
    <col min="4611" max="4622" width="12.5703125" style="489" bestFit="1" customWidth="1"/>
    <col min="4623" max="4623" width="15.5703125" style="489" bestFit="1" customWidth="1"/>
    <col min="4624" max="4864" width="9.140625" style="489"/>
    <col min="4865" max="4865" width="15.85546875" style="489" customWidth="1"/>
    <col min="4866" max="4866" width="26.140625" style="489" bestFit="1" customWidth="1"/>
    <col min="4867" max="4878" width="12.5703125" style="489" bestFit="1" customWidth="1"/>
    <col min="4879" max="4879" width="15.5703125" style="489" bestFit="1" customWidth="1"/>
    <col min="4880" max="5120" width="9.140625" style="489"/>
    <col min="5121" max="5121" width="15.85546875" style="489" customWidth="1"/>
    <col min="5122" max="5122" width="26.140625" style="489" bestFit="1" customWidth="1"/>
    <col min="5123" max="5134" width="12.5703125" style="489" bestFit="1" customWidth="1"/>
    <col min="5135" max="5135" width="15.5703125" style="489" bestFit="1" customWidth="1"/>
    <col min="5136" max="5376" width="9.140625" style="489"/>
    <col min="5377" max="5377" width="15.85546875" style="489" customWidth="1"/>
    <col min="5378" max="5378" width="26.140625" style="489" bestFit="1" customWidth="1"/>
    <col min="5379" max="5390" width="12.5703125" style="489" bestFit="1" customWidth="1"/>
    <col min="5391" max="5391" width="15.5703125" style="489" bestFit="1" customWidth="1"/>
    <col min="5392" max="5632" width="9.140625" style="489"/>
    <col min="5633" max="5633" width="15.85546875" style="489" customWidth="1"/>
    <col min="5634" max="5634" width="26.140625" style="489" bestFit="1" customWidth="1"/>
    <col min="5635" max="5646" width="12.5703125" style="489" bestFit="1" customWidth="1"/>
    <col min="5647" max="5647" width="15.5703125" style="489" bestFit="1" customWidth="1"/>
    <col min="5648" max="5888" width="9.140625" style="489"/>
    <col min="5889" max="5889" width="15.85546875" style="489" customWidth="1"/>
    <col min="5890" max="5890" width="26.140625" style="489" bestFit="1" customWidth="1"/>
    <col min="5891" max="5902" width="12.5703125" style="489" bestFit="1" customWidth="1"/>
    <col min="5903" max="5903" width="15.5703125" style="489" bestFit="1" customWidth="1"/>
    <col min="5904" max="6144" width="9.140625" style="489"/>
    <col min="6145" max="6145" width="15.85546875" style="489" customWidth="1"/>
    <col min="6146" max="6146" width="26.140625" style="489" bestFit="1" customWidth="1"/>
    <col min="6147" max="6158" width="12.5703125" style="489" bestFit="1" customWidth="1"/>
    <col min="6159" max="6159" width="15.5703125" style="489" bestFit="1" customWidth="1"/>
    <col min="6160" max="6400" width="9.140625" style="489"/>
    <col min="6401" max="6401" width="15.85546875" style="489" customWidth="1"/>
    <col min="6402" max="6402" width="26.140625" style="489" bestFit="1" customWidth="1"/>
    <col min="6403" max="6414" width="12.5703125" style="489" bestFit="1" customWidth="1"/>
    <col min="6415" max="6415" width="15.5703125" style="489" bestFit="1" customWidth="1"/>
    <col min="6416" max="6656" width="9.140625" style="489"/>
    <col min="6657" max="6657" width="15.85546875" style="489" customWidth="1"/>
    <col min="6658" max="6658" width="26.140625" style="489" bestFit="1" customWidth="1"/>
    <col min="6659" max="6670" width="12.5703125" style="489" bestFit="1" customWidth="1"/>
    <col min="6671" max="6671" width="15.5703125" style="489" bestFit="1" customWidth="1"/>
    <col min="6672" max="6912" width="9.140625" style="489"/>
    <col min="6913" max="6913" width="15.85546875" style="489" customWidth="1"/>
    <col min="6914" max="6914" width="26.140625" style="489" bestFit="1" customWidth="1"/>
    <col min="6915" max="6926" width="12.5703125" style="489" bestFit="1" customWidth="1"/>
    <col min="6927" max="6927" width="15.5703125" style="489" bestFit="1" customWidth="1"/>
    <col min="6928" max="7168" width="9.140625" style="489"/>
    <col min="7169" max="7169" width="15.85546875" style="489" customWidth="1"/>
    <col min="7170" max="7170" width="26.140625" style="489" bestFit="1" customWidth="1"/>
    <col min="7171" max="7182" width="12.5703125" style="489" bestFit="1" customWidth="1"/>
    <col min="7183" max="7183" width="15.5703125" style="489" bestFit="1" customWidth="1"/>
    <col min="7184" max="7424" width="9.140625" style="489"/>
    <col min="7425" max="7425" width="15.85546875" style="489" customWidth="1"/>
    <col min="7426" max="7426" width="26.140625" style="489" bestFit="1" customWidth="1"/>
    <col min="7427" max="7438" width="12.5703125" style="489" bestFit="1" customWidth="1"/>
    <col min="7439" max="7439" width="15.5703125" style="489" bestFit="1" customWidth="1"/>
    <col min="7440" max="7680" width="9.140625" style="489"/>
    <col min="7681" max="7681" width="15.85546875" style="489" customWidth="1"/>
    <col min="7682" max="7682" width="26.140625" style="489" bestFit="1" customWidth="1"/>
    <col min="7683" max="7694" width="12.5703125" style="489" bestFit="1" customWidth="1"/>
    <col min="7695" max="7695" width="15.5703125" style="489" bestFit="1" customWidth="1"/>
    <col min="7696" max="7936" width="9.140625" style="489"/>
    <col min="7937" max="7937" width="15.85546875" style="489" customWidth="1"/>
    <col min="7938" max="7938" width="26.140625" style="489" bestFit="1" customWidth="1"/>
    <col min="7939" max="7950" width="12.5703125" style="489" bestFit="1" customWidth="1"/>
    <col min="7951" max="7951" width="15.5703125" style="489" bestFit="1" customWidth="1"/>
    <col min="7952" max="8192" width="9.140625" style="489"/>
    <col min="8193" max="8193" width="15.85546875" style="489" customWidth="1"/>
    <col min="8194" max="8194" width="26.140625" style="489" bestFit="1" customWidth="1"/>
    <col min="8195" max="8206" width="12.5703125" style="489" bestFit="1" customWidth="1"/>
    <col min="8207" max="8207" width="15.5703125" style="489" bestFit="1" customWidth="1"/>
    <col min="8208" max="8448" width="9.140625" style="489"/>
    <col min="8449" max="8449" width="15.85546875" style="489" customWidth="1"/>
    <col min="8450" max="8450" width="26.140625" style="489" bestFit="1" customWidth="1"/>
    <col min="8451" max="8462" width="12.5703125" style="489" bestFit="1" customWidth="1"/>
    <col min="8463" max="8463" width="15.5703125" style="489" bestFit="1" customWidth="1"/>
    <col min="8464" max="8704" width="9.140625" style="489"/>
    <col min="8705" max="8705" width="15.85546875" style="489" customWidth="1"/>
    <col min="8706" max="8706" width="26.140625" style="489" bestFit="1" customWidth="1"/>
    <col min="8707" max="8718" width="12.5703125" style="489" bestFit="1" customWidth="1"/>
    <col min="8719" max="8719" width="15.5703125" style="489" bestFit="1" customWidth="1"/>
    <col min="8720" max="8960" width="9.140625" style="489"/>
    <col min="8961" max="8961" width="15.85546875" style="489" customWidth="1"/>
    <col min="8962" max="8962" width="26.140625" style="489" bestFit="1" customWidth="1"/>
    <col min="8963" max="8974" width="12.5703125" style="489" bestFit="1" customWidth="1"/>
    <col min="8975" max="8975" width="15.5703125" style="489" bestFit="1" customWidth="1"/>
    <col min="8976" max="9216" width="9.140625" style="489"/>
    <col min="9217" max="9217" width="15.85546875" style="489" customWidth="1"/>
    <col min="9218" max="9218" width="26.140625" style="489" bestFit="1" customWidth="1"/>
    <col min="9219" max="9230" width="12.5703125" style="489" bestFit="1" customWidth="1"/>
    <col min="9231" max="9231" width="15.5703125" style="489" bestFit="1" customWidth="1"/>
    <col min="9232" max="9472" width="9.140625" style="489"/>
    <col min="9473" max="9473" width="15.85546875" style="489" customWidth="1"/>
    <col min="9474" max="9474" width="26.140625" style="489" bestFit="1" customWidth="1"/>
    <col min="9475" max="9486" width="12.5703125" style="489" bestFit="1" customWidth="1"/>
    <col min="9487" max="9487" width="15.5703125" style="489" bestFit="1" customWidth="1"/>
    <col min="9488" max="9728" width="9.140625" style="489"/>
    <col min="9729" max="9729" width="15.85546875" style="489" customWidth="1"/>
    <col min="9730" max="9730" width="26.140625" style="489" bestFit="1" customWidth="1"/>
    <col min="9731" max="9742" width="12.5703125" style="489" bestFit="1" customWidth="1"/>
    <col min="9743" max="9743" width="15.5703125" style="489" bestFit="1" customWidth="1"/>
    <col min="9744" max="9984" width="9.140625" style="489"/>
    <col min="9985" max="9985" width="15.85546875" style="489" customWidth="1"/>
    <col min="9986" max="9986" width="26.140625" style="489" bestFit="1" customWidth="1"/>
    <col min="9987" max="9998" width="12.5703125" style="489" bestFit="1" customWidth="1"/>
    <col min="9999" max="9999" width="15.5703125" style="489" bestFit="1" customWidth="1"/>
    <col min="10000" max="10240" width="9.140625" style="489"/>
    <col min="10241" max="10241" width="15.85546875" style="489" customWidth="1"/>
    <col min="10242" max="10242" width="26.140625" style="489" bestFit="1" customWidth="1"/>
    <col min="10243" max="10254" width="12.5703125" style="489" bestFit="1" customWidth="1"/>
    <col min="10255" max="10255" width="15.5703125" style="489" bestFit="1" customWidth="1"/>
    <col min="10256" max="10496" width="9.140625" style="489"/>
    <col min="10497" max="10497" width="15.85546875" style="489" customWidth="1"/>
    <col min="10498" max="10498" width="26.140625" style="489" bestFit="1" customWidth="1"/>
    <col min="10499" max="10510" width="12.5703125" style="489" bestFit="1" customWidth="1"/>
    <col min="10511" max="10511" width="15.5703125" style="489" bestFit="1" customWidth="1"/>
    <col min="10512" max="10752" width="9.140625" style="489"/>
    <col min="10753" max="10753" width="15.85546875" style="489" customWidth="1"/>
    <col min="10754" max="10754" width="26.140625" style="489" bestFit="1" customWidth="1"/>
    <col min="10755" max="10766" width="12.5703125" style="489" bestFit="1" customWidth="1"/>
    <col min="10767" max="10767" width="15.5703125" style="489" bestFit="1" customWidth="1"/>
    <col min="10768" max="11008" width="9.140625" style="489"/>
    <col min="11009" max="11009" width="15.85546875" style="489" customWidth="1"/>
    <col min="11010" max="11010" width="26.140625" style="489" bestFit="1" customWidth="1"/>
    <col min="11011" max="11022" width="12.5703125" style="489" bestFit="1" customWidth="1"/>
    <col min="11023" max="11023" width="15.5703125" style="489" bestFit="1" customWidth="1"/>
    <col min="11024" max="11264" width="9.140625" style="489"/>
    <col min="11265" max="11265" width="15.85546875" style="489" customWidth="1"/>
    <col min="11266" max="11266" width="26.140625" style="489" bestFit="1" customWidth="1"/>
    <col min="11267" max="11278" width="12.5703125" style="489" bestFit="1" customWidth="1"/>
    <col min="11279" max="11279" width="15.5703125" style="489" bestFit="1" customWidth="1"/>
    <col min="11280" max="11520" width="9.140625" style="489"/>
    <col min="11521" max="11521" width="15.85546875" style="489" customWidth="1"/>
    <col min="11522" max="11522" width="26.140625" style="489" bestFit="1" customWidth="1"/>
    <col min="11523" max="11534" width="12.5703125" style="489" bestFit="1" customWidth="1"/>
    <col min="11535" max="11535" width="15.5703125" style="489" bestFit="1" customWidth="1"/>
    <col min="11536" max="11776" width="9.140625" style="489"/>
    <col min="11777" max="11777" width="15.85546875" style="489" customWidth="1"/>
    <col min="11778" max="11778" width="26.140625" style="489" bestFit="1" customWidth="1"/>
    <col min="11779" max="11790" width="12.5703125" style="489" bestFit="1" customWidth="1"/>
    <col min="11791" max="11791" width="15.5703125" style="489" bestFit="1" customWidth="1"/>
    <col min="11792" max="12032" width="9.140625" style="489"/>
    <col min="12033" max="12033" width="15.85546875" style="489" customWidth="1"/>
    <col min="12034" max="12034" width="26.140625" style="489" bestFit="1" customWidth="1"/>
    <col min="12035" max="12046" width="12.5703125" style="489" bestFit="1" customWidth="1"/>
    <col min="12047" max="12047" width="15.5703125" style="489" bestFit="1" customWidth="1"/>
    <col min="12048" max="12288" width="9.140625" style="489"/>
    <col min="12289" max="12289" width="15.85546875" style="489" customWidth="1"/>
    <col min="12290" max="12290" width="26.140625" style="489" bestFit="1" customWidth="1"/>
    <col min="12291" max="12302" width="12.5703125" style="489" bestFit="1" customWidth="1"/>
    <col min="12303" max="12303" width="15.5703125" style="489" bestFit="1" customWidth="1"/>
    <col min="12304" max="12544" width="9.140625" style="489"/>
    <col min="12545" max="12545" width="15.85546875" style="489" customWidth="1"/>
    <col min="12546" max="12546" width="26.140625" style="489" bestFit="1" customWidth="1"/>
    <col min="12547" max="12558" width="12.5703125" style="489" bestFit="1" customWidth="1"/>
    <col min="12559" max="12559" width="15.5703125" style="489" bestFit="1" customWidth="1"/>
    <col min="12560" max="12800" width="9.140625" style="489"/>
    <col min="12801" max="12801" width="15.85546875" style="489" customWidth="1"/>
    <col min="12802" max="12802" width="26.140625" style="489" bestFit="1" customWidth="1"/>
    <col min="12803" max="12814" width="12.5703125" style="489" bestFit="1" customWidth="1"/>
    <col min="12815" max="12815" width="15.5703125" style="489" bestFit="1" customWidth="1"/>
    <col min="12816" max="13056" width="9.140625" style="489"/>
    <col min="13057" max="13057" width="15.85546875" style="489" customWidth="1"/>
    <col min="13058" max="13058" width="26.140625" style="489" bestFit="1" customWidth="1"/>
    <col min="13059" max="13070" width="12.5703125" style="489" bestFit="1" customWidth="1"/>
    <col min="13071" max="13071" width="15.5703125" style="489" bestFit="1" customWidth="1"/>
    <col min="13072" max="13312" width="9.140625" style="489"/>
    <col min="13313" max="13313" width="15.85546875" style="489" customWidth="1"/>
    <col min="13314" max="13314" width="26.140625" style="489" bestFit="1" customWidth="1"/>
    <col min="13315" max="13326" width="12.5703125" style="489" bestFit="1" customWidth="1"/>
    <col min="13327" max="13327" width="15.5703125" style="489" bestFit="1" customWidth="1"/>
    <col min="13328" max="13568" width="9.140625" style="489"/>
    <col min="13569" max="13569" width="15.85546875" style="489" customWidth="1"/>
    <col min="13570" max="13570" width="26.140625" style="489" bestFit="1" customWidth="1"/>
    <col min="13571" max="13582" width="12.5703125" style="489" bestFit="1" customWidth="1"/>
    <col min="13583" max="13583" width="15.5703125" style="489" bestFit="1" customWidth="1"/>
    <col min="13584" max="13824" width="9.140625" style="489"/>
    <col min="13825" max="13825" width="15.85546875" style="489" customWidth="1"/>
    <col min="13826" max="13826" width="26.140625" style="489" bestFit="1" customWidth="1"/>
    <col min="13827" max="13838" width="12.5703125" style="489" bestFit="1" customWidth="1"/>
    <col min="13839" max="13839" width="15.5703125" style="489" bestFit="1" customWidth="1"/>
    <col min="13840" max="14080" width="9.140625" style="489"/>
    <col min="14081" max="14081" width="15.85546875" style="489" customWidth="1"/>
    <col min="14082" max="14082" width="26.140625" style="489" bestFit="1" customWidth="1"/>
    <col min="14083" max="14094" width="12.5703125" style="489" bestFit="1" customWidth="1"/>
    <col min="14095" max="14095" width="15.5703125" style="489" bestFit="1" customWidth="1"/>
    <col min="14096" max="14336" width="9.140625" style="489"/>
    <col min="14337" max="14337" width="15.85546875" style="489" customWidth="1"/>
    <col min="14338" max="14338" width="26.140625" style="489" bestFit="1" customWidth="1"/>
    <col min="14339" max="14350" width="12.5703125" style="489" bestFit="1" customWidth="1"/>
    <col min="14351" max="14351" width="15.5703125" style="489" bestFit="1" customWidth="1"/>
    <col min="14352" max="14592" width="9.140625" style="489"/>
    <col min="14593" max="14593" width="15.85546875" style="489" customWidth="1"/>
    <col min="14594" max="14594" width="26.140625" style="489" bestFit="1" customWidth="1"/>
    <col min="14595" max="14606" width="12.5703125" style="489" bestFit="1" customWidth="1"/>
    <col min="14607" max="14607" width="15.5703125" style="489" bestFit="1" customWidth="1"/>
    <col min="14608" max="14848" width="9.140625" style="489"/>
    <col min="14849" max="14849" width="15.85546875" style="489" customWidth="1"/>
    <col min="14850" max="14850" width="26.140625" style="489" bestFit="1" customWidth="1"/>
    <col min="14851" max="14862" width="12.5703125" style="489" bestFit="1" customWidth="1"/>
    <col min="14863" max="14863" width="15.5703125" style="489" bestFit="1" customWidth="1"/>
    <col min="14864" max="15104" width="9.140625" style="489"/>
    <col min="15105" max="15105" width="15.85546875" style="489" customWidth="1"/>
    <col min="15106" max="15106" width="26.140625" style="489" bestFit="1" customWidth="1"/>
    <col min="15107" max="15118" width="12.5703125" style="489" bestFit="1" customWidth="1"/>
    <col min="15119" max="15119" width="15.5703125" style="489" bestFit="1" customWidth="1"/>
    <col min="15120" max="15360" width="9.140625" style="489"/>
    <col min="15361" max="15361" width="15.85546875" style="489" customWidth="1"/>
    <col min="15362" max="15362" width="26.140625" style="489" bestFit="1" customWidth="1"/>
    <col min="15363" max="15374" width="12.5703125" style="489" bestFit="1" customWidth="1"/>
    <col min="15375" max="15375" width="15.5703125" style="489" bestFit="1" customWidth="1"/>
    <col min="15376" max="15616" width="9.140625" style="489"/>
    <col min="15617" max="15617" width="15.85546875" style="489" customWidth="1"/>
    <col min="15618" max="15618" width="26.140625" style="489" bestFit="1" customWidth="1"/>
    <col min="15619" max="15630" width="12.5703125" style="489" bestFit="1" customWidth="1"/>
    <col min="15631" max="15631" width="15.5703125" style="489" bestFit="1" customWidth="1"/>
    <col min="15632" max="15872" width="9.140625" style="489"/>
    <col min="15873" max="15873" width="15.85546875" style="489" customWidth="1"/>
    <col min="15874" max="15874" width="26.140625" style="489" bestFit="1" customWidth="1"/>
    <col min="15875" max="15886" width="12.5703125" style="489" bestFit="1" customWidth="1"/>
    <col min="15887" max="15887" width="15.5703125" style="489" bestFit="1" customWidth="1"/>
    <col min="15888" max="16128" width="9.140625" style="489"/>
    <col min="16129" max="16129" width="15.85546875" style="489" customWidth="1"/>
    <col min="16130" max="16130" width="26.140625" style="489" bestFit="1" customWidth="1"/>
    <col min="16131" max="16142" width="12.5703125" style="489" bestFit="1" customWidth="1"/>
    <col min="16143" max="16143" width="15.5703125" style="489" bestFit="1" customWidth="1"/>
    <col min="16144" max="16384" width="9.140625" style="489"/>
  </cols>
  <sheetData>
    <row r="1" spans="1:15" ht="21" customHeight="1" thickBot="1">
      <c r="A1" s="1115" t="s">
        <v>139</v>
      </c>
      <c r="B1" s="1109"/>
      <c r="C1" s="1109"/>
      <c r="D1" s="1109"/>
      <c r="E1" s="1109"/>
      <c r="F1" s="1109"/>
      <c r="G1" s="1109"/>
      <c r="H1" s="1109"/>
      <c r="I1" s="1109"/>
      <c r="J1" s="1109"/>
      <c r="K1" s="1109"/>
      <c r="L1" s="1109"/>
      <c r="M1" s="1109"/>
      <c r="N1" s="1109"/>
      <c r="O1" s="1110"/>
    </row>
    <row r="2" spans="1:15" s="774" customFormat="1" ht="27" customHeight="1" thickBot="1">
      <c r="A2" s="846" t="s">
        <v>82</v>
      </c>
      <c r="B2" s="771" t="s">
        <v>87</v>
      </c>
      <c r="C2" s="847" t="s">
        <v>94</v>
      </c>
      <c r="D2" s="847" t="s">
        <v>95</v>
      </c>
      <c r="E2" s="847" t="s">
        <v>96</v>
      </c>
      <c r="F2" s="847" t="s">
        <v>97</v>
      </c>
      <c r="G2" s="847" t="s">
        <v>98</v>
      </c>
      <c r="H2" s="847" t="s">
        <v>99</v>
      </c>
      <c r="I2" s="847" t="s">
        <v>140</v>
      </c>
      <c r="J2" s="847" t="s">
        <v>141</v>
      </c>
      <c r="K2" s="847" t="s">
        <v>142</v>
      </c>
      <c r="L2" s="847" t="s">
        <v>143</v>
      </c>
      <c r="M2" s="847" t="s">
        <v>144</v>
      </c>
      <c r="N2" s="847" t="s">
        <v>145</v>
      </c>
      <c r="O2" s="848" t="s">
        <v>16</v>
      </c>
    </row>
    <row r="3" spans="1:15" ht="15" customHeight="1" thickBot="1">
      <c r="A3" s="1111" t="s">
        <v>83</v>
      </c>
      <c r="B3" s="775" t="s">
        <v>54</v>
      </c>
      <c r="C3" s="776">
        <v>137.4795</v>
      </c>
      <c r="D3" s="776">
        <v>139.11099999999999</v>
      </c>
      <c r="E3" s="776">
        <v>134.34799999999996</v>
      </c>
      <c r="F3" s="776">
        <v>123.27800000000002</v>
      </c>
      <c r="G3" s="776"/>
      <c r="H3" s="776"/>
      <c r="I3" s="776"/>
      <c r="J3" s="776"/>
      <c r="K3" s="776"/>
      <c r="L3" s="776"/>
      <c r="M3" s="776"/>
      <c r="N3" s="776"/>
      <c r="O3" s="777">
        <v>133.55000000000001</v>
      </c>
    </row>
    <row r="4" spans="1:15" ht="15" customHeight="1" thickBot="1">
      <c r="A4" s="1111"/>
      <c r="B4" s="778" t="s">
        <v>55</v>
      </c>
      <c r="C4" s="776">
        <v>148.4025</v>
      </c>
      <c r="D4" s="776">
        <v>156.89875000000001</v>
      </c>
      <c r="E4" s="776">
        <v>155.65555555555557</v>
      </c>
      <c r="F4" s="776">
        <v>136.27444444444444</v>
      </c>
      <c r="G4" s="776"/>
      <c r="H4" s="776"/>
      <c r="I4" s="776"/>
      <c r="J4" s="776"/>
      <c r="K4" s="776"/>
      <c r="L4" s="776"/>
      <c r="M4" s="776"/>
      <c r="N4" s="776"/>
      <c r="O4" s="777">
        <v>149.41</v>
      </c>
    </row>
    <row r="5" spans="1:15" ht="15" customHeight="1" thickBot="1">
      <c r="A5" s="1111"/>
      <c r="B5" s="778" t="s">
        <v>56</v>
      </c>
      <c r="C5" s="776">
        <v>232.82333333333335</v>
      </c>
      <c r="D5" s="776">
        <v>251.46266666666668</v>
      </c>
      <c r="E5" s="776">
        <v>245.75133333333332</v>
      </c>
      <c r="F5" s="776">
        <v>209.95800000000003</v>
      </c>
      <c r="G5" s="776"/>
      <c r="H5" s="776"/>
      <c r="I5" s="776"/>
      <c r="J5" s="776"/>
      <c r="K5" s="776"/>
      <c r="L5" s="776"/>
      <c r="M5" s="776"/>
      <c r="N5" s="776"/>
      <c r="O5" s="777">
        <v>235</v>
      </c>
    </row>
    <row r="6" spans="1:15" ht="15" customHeight="1" thickBot="1">
      <c r="A6" s="1112"/>
      <c r="B6" s="779" t="s">
        <v>57</v>
      </c>
      <c r="C6" s="780">
        <v>172.77116279069764</v>
      </c>
      <c r="D6" s="780">
        <v>181.61279069767434</v>
      </c>
      <c r="E6" s="780">
        <v>176.6847727272727</v>
      </c>
      <c r="F6" s="780">
        <v>155.48636363636365</v>
      </c>
      <c r="G6" s="780"/>
      <c r="H6" s="780"/>
      <c r="I6" s="780"/>
      <c r="J6" s="780"/>
      <c r="K6" s="780"/>
      <c r="L6" s="780"/>
      <c r="M6" s="780"/>
      <c r="N6" s="780"/>
      <c r="O6" s="781">
        <v>171.38</v>
      </c>
    </row>
    <row r="7" spans="1:15" ht="15" customHeight="1" thickBot="1">
      <c r="A7" s="1113" t="s">
        <v>84</v>
      </c>
      <c r="B7" s="778" t="s">
        <v>54</v>
      </c>
      <c r="C7" s="776">
        <v>129.39550000000003</v>
      </c>
      <c r="D7" s="776">
        <v>131.28512820512819</v>
      </c>
      <c r="E7" s="776">
        <v>128.40974999999997</v>
      </c>
      <c r="F7" s="776">
        <v>126.17075000000003</v>
      </c>
      <c r="G7" s="776"/>
      <c r="H7" s="776"/>
      <c r="I7" s="776"/>
      <c r="J7" s="776"/>
      <c r="K7" s="776"/>
      <c r="L7" s="776"/>
      <c r="M7" s="776"/>
      <c r="N7" s="776"/>
      <c r="O7" s="777">
        <v>127.63</v>
      </c>
    </row>
    <row r="8" spans="1:15" ht="15" customHeight="1" thickBot="1">
      <c r="A8" s="1111"/>
      <c r="B8" s="778" t="s">
        <v>55</v>
      </c>
      <c r="C8" s="776">
        <v>263.17</v>
      </c>
      <c r="D8" s="776">
        <v>295.23611111111109</v>
      </c>
      <c r="E8" s="776">
        <v>310.32888888888886</v>
      </c>
      <c r="F8" s="776">
        <v>244.52499999999998</v>
      </c>
      <c r="G8" s="776"/>
      <c r="H8" s="776"/>
      <c r="I8" s="776"/>
      <c r="J8" s="776"/>
      <c r="K8" s="776"/>
      <c r="L8" s="776"/>
      <c r="M8" s="776"/>
      <c r="N8" s="776"/>
      <c r="O8" s="777">
        <v>278.32</v>
      </c>
    </row>
    <row r="9" spans="1:15" ht="15" customHeight="1" thickBot="1">
      <c r="A9" s="1111"/>
      <c r="B9" s="778" t="s">
        <v>56</v>
      </c>
      <c r="C9" s="776">
        <v>204.06</v>
      </c>
      <c r="D9" s="776">
        <v>222.595</v>
      </c>
      <c r="E9" s="776">
        <v>212.72499999999999</v>
      </c>
      <c r="F9" s="776">
        <v>209.4975</v>
      </c>
      <c r="G9" s="776"/>
      <c r="H9" s="776"/>
      <c r="I9" s="776"/>
      <c r="J9" s="776"/>
      <c r="K9" s="776"/>
      <c r="L9" s="776"/>
      <c r="M9" s="776"/>
      <c r="N9" s="776"/>
      <c r="O9" s="777">
        <v>212.22</v>
      </c>
    </row>
    <row r="10" spans="1:15" ht="15" customHeight="1" thickBot="1">
      <c r="A10" s="1112"/>
      <c r="B10" s="779" t="s">
        <v>57</v>
      </c>
      <c r="C10" s="780">
        <v>173.05032258064529</v>
      </c>
      <c r="D10" s="780">
        <v>185.65163934426235</v>
      </c>
      <c r="E10" s="780">
        <v>186.6646774193548</v>
      </c>
      <c r="F10" s="780">
        <v>165.90758064516123</v>
      </c>
      <c r="G10" s="780"/>
      <c r="H10" s="780"/>
      <c r="I10" s="780"/>
      <c r="J10" s="780"/>
      <c r="K10" s="780"/>
      <c r="L10" s="780"/>
      <c r="M10" s="780"/>
      <c r="N10" s="780"/>
      <c r="O10" s="781">
        <v>176.05</v>
      </c>
    </row>
    <row r="11" spans="1:15" ht="15" customHeight="1" thickBot="1">
      <c r="A11" s="1098" t="s">
        <v>80</v>
      </c>
      <c r="B11" s="1099"/>
      <c r="C11" s="782">
        <v>172.93600000000004</v>
      </c>
      <c r="D11" s="782">
        <v>183.98173076923072</v>
      </c>
      <c r="E11" s="782">
        <v>182.52207547169814</v>
      </c>
      <c r="F11" s="782">
        <v>161.58179245283006</v>
      </c>
      <c r="G11" s="782"/>
      <c r="H11" s="782"/>
      <c r="I11" s="782"/>
      <c r="J11" s="782"/>
      <c r="K11" s="782"/>
      <c r="L11" s="782"/>
      <c r="M11" s="782"/>
      <c r="N11" s="782"/>
      <c r="O11" s="783">
        <v>174.13</v>
      </c>
    </row>
    <row r="12" spans="1:15" ht="15" customHeight="1" thickBot="1">
      <c r="O12" s="642"/>
    </row>
    <row r="13" spans="1:15" ht="22.5" customHeight="1" thickBot="1">
      <c r="A13" s="849" t="s">
        <v>64</v>
      </c>
      <c r="B13" s="747" t="s">
        <v>57</v>
      </c>
      <c r="C13" s="748">
        <v>97</v>
      </c>
      <c r="D13" s="748">
        <v>94.78</v>
      </c>
      <c r="E13" s="748">
        <v>94.79</v>
      </c>
      <c r="F13" s="748">
        <v>97.93</v>
      </c>
      <c r="G13" s="748"/>
      <c r="H13" s="748"/>
      <c r="I13" s="748"/>
      <c r="J13" s="748"/>
      <c r="K13" s="748"/>
      <c r="L13" s="748"/>
      <c r="M13" s="748"/>
      <c r="N13" s="748"/>
      <c r="O13" s="850">
        <v>96.13</v>
      </c>
    </row>
    <row r="14" spans="1:15" ht="22.5" customHeight="1">
      <c r="O14" s="642"/>
    </row>
    <row r="15" spans="1:15" ht="20.25" thickBot="1">
      <c r="A15" s="1114" t="s">
        <v>146</v>
      </c>
      <c r="B15" s="1114"/>
      <c r="C15" s="1114"/>
      <c r="D15" s="1114"/>
      <c r="E15" s="1114"/>
      <c r="F15" s="1114"/>
      <c r="G15" s="1114"/>
      <c r="H15" s="1114"/>
      <c r="I15" s="1114"/>
      <c r="J15" s="1114"/>
      <c r="K15" s="1114"/>
      <c r="L15" s="1114"/>
      <c r="M15" s="1114"/>
      <c r="N15" s="1114"/>
      <c r="O15" s="1114"/>
    </row>
    <row r="16" spans="1:15" ht="27" customHeight="1" thickBot="1">
      <c r="A16" s="851" t="s">
        <v>82</v>
      </c>
      <c r="B16" s="788" t="s">
        <v>87</v>
      </c>
      <c r="C16" s="852" t="s">
        <v>108</v>
      </c>
      <c r="D16" s="852" t="s">
        <v>109</v>
      </c>
      <c r="E16" s="852" t="s">
        <v>110</v>
      </c>
      <c r="F16" s="852" t="s">
        <v>111</v>
      </c>
      <c r="G16" s="852" t="s">
        <v>112</v>
      </c>
      <c r="H16" s="852" t="s">
        <v>113</v>
      </c>
      <c r="I16" s="852" t="s">
        <v>88</v>
      </c>
      <c r="J16" s="852" t="s">
        <v>89</v>
      </c>
      <c r="K16" s="852" t="s">
        <v>90</v>
      </c>
      <c r="L16" s="852" t="s">
        <v>91</v>
      </c>
      <c r="M16" s="852" t="s">
        <v>92</v>
      </c>
      <c r="N16" s="853" t="s">
        <v>93</v>
      </c>
      <c r="O16" s="854" t="s">
        <v>16</v>
      </c>
    </row>
    <row r="17" spans="1:15" ht="15" customHeight="1" thickBot="1">
      <c r="A17" s="1111" t="s">
        <v>83</v>
      </c>
      <c r="B17" s="775" t="s">
        <v>54</v>
      </c>
      <c r="C17" s="776">
        <v>142.24052631578951</v>
      </c>
      <c r="D17" s="776">
        <v>138.65105263157895</v>
      </c>
      <c r="E17" s="776">
        <v>132.45999999999998</v>
      </c>
      <c r="F17" s="776">
        <v>122.90899999999999</v>
      </c>
      <c r="G17" s="776"/>
      <c r="H17" s="776"/>
      <c r="I17" s="776"/>
      <c r="J17" s="776"/>
      <c r="K17" s="776"/>
      <c r="L17" s="776"/>
      <c r="M17" s="776"/>
      <c r="N17" s="792"/>
      <c r="O17" s="777">
        <v>132.68</v>
      </c>
    </row>
    <row r="18" spans="1:15" ht="15" customHeight="1" thickBot="1">
      <c r="A18" s="1111"/>
      <c r="B18" s="778" t="s">
        <v>55</v>
      </c>
      <c r="C18" s="776">
        <v>148.24285714285716</v>
      </c>
      <c r="D18" s="776">
        <v>150.7525</v>
      </c>
      <c r="E18" s="776">
        <v>151.14750000000001</v>
      </c>
      <c r="F18" s="776">
        <v>138.63375000000002</v>
      </c>
      <c r="G18" s="776"/>
      <c r="H18" s="776"/>
      <c r="I18" s="776"/>
      <c r="J18" s="776"/>
      <c r="K18" s="776"/>
      <c r="L18" s="776"/>
      <c r="M18" s="776"/>
      <c r="N18" s="792"/>
      <c r="O18" s="777">
        <v>146.99</v>
      </c>
    </row>
    <row r="19" spans="1:15" ht="15" customHeight="1" thickBot="1">
      <c r="A19" s="1111"/>
      <c r="B19" s="778" t="s">
        <v>56</v>
      </c>
      <c r="C19" s="776">
        <v>224.87266666666662</v>
      </c>
      <c r="D19" s="776">
        <v>240.51400000000001</v>
      </c>
      <c r="E19" s="776">
        <v>231.196</v>
      </c>
      <c r="F19" s="776">
        <v>205.13</v>
      </c>
      <c r="G19" s="776"/>
      <c r="H19" s="776"/>
      <c r="I19" s="776"/>
      <c r="J19" s="776"/>
      <c r="K19" s="776"/>
      <c r="L19" s="776"/>
      <c r="M19" s="776"/>
      <c r="N19" s="792"/>
      <c r="O19" s="777">
        <v>225.43</v>
      </c>
    </row>
    <row r="20" spans="1:15" ht="15" customHeight="1" thickBot="1">
      <c r="A20" s="1112"/>
      <c r="B20" s="779" t="s">
        <v>57</v>
      </c>
      <c r="C20" s="780">
        <v>173.49658536585366</v>
      </c>
      <c r="D20" s="780">
        <v>177.33571428571426</v>
      </c>
      <c r="E20" s="780">
        <v>170.37953488372091</v>
      </c>
      <c r="F20" s="780">
        <v>154.51627906976745</v>
      </c>
      <c r="G20" s="780"/>
      <c r="H20" s="780"/>
      <c r="I20" s="780"/>
      <c r="J20" s="780"/>
      <c r="K20" s="780"/>
      <c r="L20" s="780"/>
      <c r="M20" s="780"/>
      <c r="N20" s="793"/>
      <c r="O20" s="781">
        <v>167.7</v>
      </c>
    </row>
    <row r="21" spans="1:15" ht="15" customHeight="1" thickBot="1">
      <c r="A21" s="1113" t="s">
        <v>84</v>
      </c>
      <c r="B21" s="778" t="s">
        <v>54</v>
      </c>
      <c r="C21" s="776">
        <v>108.59840909090912</v>
      </c>
      <c r="D21" s="776">
        <v>113.30590909090914</v>
      </c>
      <c r="E21" s="776">
        <v>124.61955555555556</v>
      </c>
      <c r="F21" s="776">
        <v>126.82586956521739</v>
      </c>
      <c r="G21" s="776"/>
      <c r="H21" s="776"/>
      <c r="I21" s="776"/>
      <c r="J21" s="776"/>
      <c r="K21" s="776"/>
      <c r="L21" s="776"/>
      <c r="M21" s="776"/>
      <c r="N21" s="792"/>
      <c r="O21" s="777">
        <v>123.02</v>
      </c>
    </row>
    <row r="22" spans="1:15" ht="15" customHeight="1" thickBot="1">
      <c r="A22" s="1111"/>
      <c r="B22" s="778" t="s">
        <v>55</v>
      </c>
      <c r="C22" s="776">
        <v>294.71588235294109</v>
      </c>
      <c r="D22" s="776">
        <v>299.41176470588232</v>
      </c>
      <c r="E22" s="776">
        <v>319.40000000000003</v>
      </c>
      <c r="F22" s="776">
        <v>265.76000000000005</v>
      </c>
      <c r="G22" s="776"/>
      <c r="H22" s="776"/>
      <c r="I22" s="776"/>
      <c r="J22" s="776"/>
      <c r="K22" s="776"/>
      <c r="L22" s="776"/>
      <c r="M22" s="776"/>
      <c r="N22" s="792"/>
      <c r="O22" s="777">
        <v>294.82</v>
      </c>
    </row>
    <row r="23" spans="1:15" ht="15" customHeight="1" thickBot="1">
      <c r="A23" s="1111"/>
      <c r="B23" s="778" t="s">
        <v>56</v>
      </c>
      <c r="C23" s="776">
        <v>202.63</v>
      </c>
      <c r="D23" s="776">
        <v>214.3075</v>
      </c>
      <c r="E23" s="776">
        <v>214.61</v>
      </c>
      <c r="F23" s="776">
        <v>212.28249999999997</v>
      </c>
      <c r="G23" s="776"/>
      <c r="H23" s="776"/>
      <c r="I23" s="776"/>
      <c r="J23" s="776"/>
      <c r="K23" s="776"/>
      <c r="L23" s="776"/>
      <c r="M23" s="776"/>
      <c r="N23" s="792"/>
      <c r="O23" s="777">
        <v>210.96</v>
      </c>
    </row>
    <row r="24" spans="1:15" ht="15" customHeight="1" thickBot="1">
      <c r="A24" s="1112"/>
      <c r="B24" s="779" t="s">
        <v>57</v>
      </c>
      <c r="C24" s="780">
        <v>163.06184615384609</v>
      </c>
      <c r="D24" s="780">
        <v>168.19523076923073</v>
      </c>
      <c r="E24" s="780">
        <v>180.2442424242424</v>
      </c>
      <c r="F24" s="780">
        <v>167.17970149253728</v>
      </c>
      <c r="G24" s="780"/>
      <c r="H24" s="780"/>
      <c r="I24" s="780"/>
      <c r="J24" s="780"/>
      <c r="K24" s="780"/>
      <c r="L24" s="780"/>
      <c r="M24" s="780"/>
      <c r="N24" s="793"/>
      <c r="O24" s="781">
        <v>171.14</v>
      </c>
    </row>
    <row r="25" spans="1:15" ht="15" customHeight="1" thickBot="1">
      <c r="A25" s="1098" t="s">
        <v>80</v>
      </c>
      <c r="B25" s="1099"/>
      <c r="C25" s="782">
        <v>167.09792452830183</v>
      </c>
      <c r="D25" s="782">
        <v>171.78308411214951</v>
      </c>
      <c r="E25" s="782">
        <v>176.35266055045875</v>
      </c>
      <c r="F25" s="782">
        <v>162.2294545454545</v>
      </c>
      <c r="G25" s="782"/>
      <c r="H25" s="782"/>
      <c r="I25" s="782"/>
      <c r="J25" s="782"/>
      <c r="K25" s="782"/>
      <c r="L25" s="782"/>
      <c r="M25" s="782"/>
      <c r="N25" s="794"/>
      <c r="O25" s="783">
        <v>169.81</v>
      </c>
    </row>
    <row r="26" spans="1:15" ht="15" customHeight="1" thickBot="1">
      <c r="O26" s="642"/>
    </row>
    <row r="27" spans="1:15" ht="22.5" customHeight="1" thickBot="1">
      <c r="A27" s="849" t="s">
        <v>64</v>
      </c>
      <c r="B27" s="747" t="s">
        <v>57</v>
      </c>
      <c r="C27" s="748">
        <v>87.55</v>
      </c>
      <c r="D27" s="748">
        <v>88.06</v>
      </c>
      <c r="E27" s="748">
        <v>89.46</v>
      </c>
      <c r="F27" s="748">
        <v>96.41</v>
      </c>
      <c r="G27" s="748"/>
      <c r="H27" s="748"/>
      <c r="I27" s="748"/>
      <c r="J27" s="748"/>
      <c r="K27" s="748"/>
      <c r="L27" s="748"/>
      <c r="M27" s="748"/>
      <c r="N27" s="748"/>
      <c r="O27" s="850">
        <v>88.84</v>
      </c>
    </row>
    <row r="28" spans="1:15" ht="22.5" customHeight="1" thickBot="1">
      <c r="O28" s="642"/>
    </row>
    <row r="29" spans="1:15" ht="20.25" thickBot="1">
      <c r="A29" s="1127" t="s">
        <v>147</v>
      </c>
      <c r="B29" s="1109"/>
      <c r="C29" s="1109"/>
      <c r="D29" s="1109"/>
      <c r="E29" s="1109"/>
      <c r="F29" s="1109"/>
      <c r="G29" s="1109"/>
      <c r="H29" s="1109"/>
      <c r="I29" s="1109"/>
      <c r="J29" s="1109"/>
      <c r="K29" s="1109"/>
      <c r="L29" s="1109"/>
      <c r="M29" s="1109"/>
      <c r="N29" s="1109"/>
      <c r="O29" s="1110"/>
    </row>
    <row r="30" spans="1:15" ht="27" customHeight="1" thickBot="1">
      <c r="A30" s="851" t="s">
        <v>82</v>
      </c>
      <c r="B30" s="788" t="s">
        <v>87</v>
      </c>
      <c r="C30" s="855" t="s">
        <v>133</v>
      </c>
      <c r="D30" s="855" t="s">
        <v>134</v>
      </c>
      <c r="E30" s="855" t="s">
        <v>135</v>
      </c>
      <c r="F30" s="855" t="s">
        <v>136</v>
      </c>
      <c r="G30" s="855" t="s">
        <v>137</v>
      </c>
      <c r="H30" s="855" t="s">
        <v>138</v>
      </c>
      <c r="I30" s="855" t="s">
        <v>149</v>
      </c>
      <c r="J30" s="855" t="s">
        <v>128</v>
      </c>
      <c r="K30" s="855" t="s">
        <v>129</v>
      </c>
      <c r="L30" s="855" t="s">
        <v>130</v>
      </c>
      <c r="M30" s="855" t="s">
        <v>131</v>
      </c>
      <c r="N30" s="855" t="s">
        <v>132</v>
      </c>
      <c r="O30" s="856" t="s">
        <v>16</v>
      </c>
    </row>
    <row r="31" spans="1:15" ht="15" customHeight="1" thickBot="1">
      <c r="A31" s="1116" t="s">
        <v>83</v>
      </c>
      <c r="B31" s="798" t="s">
        <v>54</v>
      </c>
      <c r="C31" s="799">
        <v>-3.3471658458430538E-2</v>
      </c>
      <c r="D31" s="799">
        <v>3.3173016698488733E-3</v>
      </c>
      <c r="E31" s="799">
        <v>1.425335950475598E-2</v>
      </c>
      <c r="F31" s="799">
        <v>3.0022211554892497E-3</v>
      </c>
      <c r="G31" s="799"/>
      <c r="H31" s="799"/>
      <c r="I31" s="799"/>
      <c r="J31" s="799"/>
      <c r="K31" s="799"/>
      <c r="L31" s="799"/>
      <c r="M31" s="799"/>
      <c r="N31" s="800"/>
      <c r="O31" s="801">
        <v>6.5571299366898135E-3</v>
      </c>
    </row>
    <row r="32" spans="1:15" ht="15" customHeight="1" thickBot="1">
      <c r="A32" s="1116"/>
      <c r="B32" s="802" t="s">
        <v>55</v>
      </c>
      <c r="C32" s="799">
        <v>1.0769008383924958E-3</v>
      </c>
      <c r="D32" s="799">
        <v>4.0770468151440337E-2</v>
      </c>
      <c r="E32" s="799">
        <v>2.9825538335437617E-2</v>
      </c>
      <c r="F32" s="799">
        <v>-1.7018262548301397E-2</v>
      </c>
      <c r="G32" s="799"/>
      <c r="H32" s="799"/>
      <c r="I32" s="799"/>
      <c r="J32" s="799"/>
      <c r="K32" s="799"/>
      <c r="L32" s="799"/>
      <c r="M32" s="799"/>
      <c r="N32" s="800"/>
      <c r="O32" s="801">
        <v>1.646370501394644E-2</v>
      </c>
    </row>
    <row r="33" spans="1:15" ht="15" customHeight="1" thickBot="1">
      <c r="A33" s="1116"/>
      <c r="B33" s="802" t="s">
        <v>56</v>
      </c>
      <c r="C33" s="799">
        <v>3.5356305346136936E-2</v>
      </c>
      <c r="D33" s="799">
        <v>4.5521951598105174E-2</v>
      </c>
      <c r="E33" s="799">
        <v>6.2956683218279394E-2</v>
      </c>
      <c r="F33" s="799">
        <v>2.3536294057427153E-2</v>
      </c>
      <c r="G33" s="799"/>
      <c r="H33" s="799"/>
      <c r="I33" s="799"/>
      <c r="J33" s="799"/>
      <c r="K33" s="799"/>
      <c r="L33" s="799"/>
      <c r="M33" s="799"/>
      <c r="N33" s="800"/>
      <c r="O33" s="801">
        <v>4.2452202457525588E-2</v>
      </c>
    </row>
    <row r="34" spans="1:15" ht="15" customHeight="1" thickBot="1">
      <c r="A34" s="1117"/>
      <c r="B34" s="803" t="s">
        <v>57</v>
      </c>
      <c r="C34" s="804">
        <v>-4.1811922328402751E-3</v>
      </c>
      <c r="D34" s="804">
        <v>2.4118528121577776E-2</v>
      </c>
      <c r="E34" s="804">
        <v>3.7007014063367032E-2</v>
      </c>
      <c r="F34" s="804">
        <v>6.2782029986509381E-3</v>
      </c>
      <c r="G34" s="804"/>
      <c r="H34" s="804"/>
      <c r="I34" s="804"/>
      <c r="J34" s="804"/>
      <c r="K34" s="804"/>
      <c r="L34" s="804"/>
      <c r="M34" s="804"/>
      <c r="N34" s="805"/>
      <c r="O34" s="806">
        <v>2.1943947525342917E-2</v>
      </c>
    </row>
    <row r="35" spans="1:15" ht="15" customHeight="1" thickBot="1">
      <c r="A35" s="1118" t="s">
        <v>84</v>
      </c>
      <c r="B35" s="802" t="s">
        <v>54</v>
      </c>
      <c r="C35" s="799">
        <v>0.19150456330977558</v>
      </c>
      <c r="D35" s="799">
        <v>0.15867856547352457</v>
      </c>
      <c r="E35" s="799">
        <v>3.0414122627445386E-2</v>
      </c>
      <c r="F35" s="799">
        <v>-5.1655042260954588E-3</v>
      </c>
      <c r="G35" s="799"/>
      <c r="H35" s="799"/>
      <c r="I35" s="799"/>
      <c r="J35" s="799"/>
      <c r="K35" s="799"/>
      <c r="L35" s="799"/>
      <c r="M35" s="799"/>
      <c r="N35" s="800"/>
      <c r="O35" s="801">
        <v>3.7473581531458293E-2</v>
      </c>
    </row>
    <row r="36" spans="1:15" ht="15" customHeight="1" thickBot="1">
      <c r="A36" s="1116"/>
      <c r="B36" s="802" t="s">
        <v>55</v>
      </c>
      <c r="C36" s="799">
        <v>-0.10703828413007911</v>
      </c>
      <c r="D36" s="799">
        <v>-1.3946190788037521E-2</v>
      </c>
      <c r="E36" s="799">
        <v>-2.8400473109302375E-2</v>
      </c>
      <c r="F36" s="799">
        <v>-7.9902919927754612E-2</v>
      </c>
      <c r="G36" s="799"/>
      <c r="H36" s="799"/>
      <c r="I36" s="799"/>
      <c r="J36" s="799"/>
      <c r="K36" s="799"/>
      <c r="L36" s="799"/>
      <c r="M36" s="799"/>
      <c r="N36" s="800"/>
      <c r="O36" s="801">
        <v>-5.59663523505868E-2</v>
      </c>
    </row>
    <row r="37" spans="1:15" ht="15" customHeight="1" thickBot="1">
      <c r="A37" s="1116"/>
      <c r="B37" s="802" t="s">
        <v>56</v>
      </c>
      <c r="C37" s="799">
        <v>7.0571978482949554E-3</v>
      </c>
      <c r="D37" s="799">
        <v>3.8671068441375099E-2</v>
      </c>
      <c r="E37" s="799">
        <v>-8.7833744932669464E-3</v>
      </c>
      <c r="F37" s="799">
        <v>-1.3119310352949342E-2</v>
      </c>
      <c r="G37" s="799"/>
      <c r="H37" s="799"/>
      <c r="I37" s="799"/>
      <c r="J37" s="799"/>
      <c r="K37" s="799"/>
      <c r="L37" s="799"/>
      <c r="M37" s="799"/>
      <c r="N37" s="800"/>
      <c r="O37" s="801">
        <v>5.9726962457337454E-3</v>
      </c>
    </row>
    <row r="38" spans="1:15" ht="15" customHeight="1" thickBot="1">
      <c r="A38" s="1117"/>
      <c r="B38" s="803" t="s">
        <v>57</v>
      </c>
      <c r="C38" s="804">
        <v>6.1255754564284996E-2</v>
      </c>
      <c r="D38" s="804">
        <v>0.1037865847634073</v>
      </c>
      <c r="E38" s="804">
        <v>3.5620749427327444E-2</v>
      </c>
      <c r="F38" s="804">
        <v>-7.6093020625044618E-3</v>
      </c>
      <c r="G38" s="804"/>
      <c r="H38" s="804"/>
      <c r="I38" s="804"/>
      <c r="J38" s="804"/>
      <c r="K38" s="804"/>
      <c r="L38" s="804"/>
      <c r="M38" s="804"/>
      <c r="N38" s="805"/>
      <c r="O38" s="806">
        <v>2.8689961435082536E-2</v>
      </c>
    </row>
    <row r="39" spans="1:15" ht="15" customHeight="1" thickBot="1">
      <c r="A39" s="1098" t="s">
        <v>80</v>
      </c>
      <c r="B39" s="1099"/>
      <c r="C39" s="807">
        <v>3.4938048980431194E-2</v>
      </c>
      <c r="D39" s="807">
        <v>7.1011920179039636E-2</v>
      </c>
      <c r="E39" s="807">
        <v>3.4983395781965965E-2</v>
      </c>
      <c r="F39" s="807">
        <v>-3.9922595711062905E-3</v>
      </c>
      <c r="G39" s="807"/>
      <c r="H39" s="807"/>
      <c r="I39" s="807"/>
      <c r="J39" s="807"/>
      <c r="K39" s="807"/>
      <c r="L39" s="807"/>
      <c r="M39" s="807"/>
      <c r="N39" s="808"/>
      <c r="O39" s="809">
        <v>2.5440197868205602E-2</v>
      </c>
    </row>
    <row r="40" spans="1:15" ht="15" customHeight="1" thickBot="1"/>
    <row r="41" spans="1:15" ht="15.75" thickBot="1">
      <c r="A41" s="849" t="s">
        <v>64</v>
      </c>
      <c r="B41" s="747" t="s">
        <v>57</v>
      </c>
      <c r="C41" s="768">
        <v>0.10793832095945177</v>
      </c>
      <c r="D41" s="768">
        <v>7.631160572337041E-2</v>
      </c>
      <c r="E41" s="768">
        <v>5.9579700424770989E-2</v>
      </c>
      <c r="F41" s="768">
        <v>1.5765999377658026E-2</v>
      </c>
      <c r="G41" s="768"/>
      <c r="H41" s="768"/>
      <c r="I41" s="768"/>
      <c r="J41" s="768"/>
      <c r="K41" s="768"/>
      <c r="L41" s="768"/>
      <c r="M41" s="768"/>
      <c r="N41" s="768"/>
      <c r="O41" s="857">
        <v>8.2057631697433492E-2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940" customWidth="1"/>
    <col min="2" max="2" width="14.28515625" style="940" customWidth="1"/>
    <col min="3" max="3" width="19.5703125" style="940" customWidth="1"/>
    <col min="4" max="4" width="12.85546875" style="940" customWidth="1"/>
    <col min="5" max="7" width="16.85546875" style="940" customWidth="1"/>
    <col min="8" max="8" width="51.28515625" style="940" customWidth="1"/>
    <col min="9" max="256" width="9.140625" style="940"/>
    <col min="257" max="257" width="16.85546875" style="940" customWidth="1"/>
    <col min="258" max="258" width="14.28515625" style="940" customWidth="1"/>
    <col min="259" max="259" width="19.5703125" style="940" customWidth="1"/>
    <col min="260" max="260" width="12.85546875" style="940" customWidth="1"/>
    <col min="261" max="263" width="16.85546875" style="940" customWidth="1"/>
    <col min="264" max="264" width="51.28515625" style="940" customWidth="1"/>
    <col min="265" max="512" width="9.140625" style="940"/>
    <col min="513" max="513" width="16.85546875" style="940" customWidth="1"/>
    <col min="514" max="514" width="14.28515625" style="940" customWidth="1"/>
    <col min="515" max="515" width="19.5703125" style="940" customWidth="1"/>
    <col min="516" max="516" width="12.85546875" style="940" customWidth="1"/>
    <col min="517" max="519" width="16.85546875" style="940" customWidth="1"/>
    <col min="520" max="520" width="51.28515625" style="940" customWidth="1"/>
    <col min="521" max="768" width="9.140625" style="940"/>
    <col min="769" max="769" width="16.85546875" style="940" customWidth="1"/>
    <col min="770" max="770" width="14.28515625" style="940" customWidth="1"/>
    <col min="771" max="771" width="19.5703125" style="940" customWidth="1"/>
    <col min="772" max="772" width="12.85546875" style="940" customWidth="1"/>
    <col min="773" max="775" width="16.85546875" style="940" customWidth="1"/>
    <col min="776" max="776" width="51.28515625" style="940" customWidth="1"/>
    <col min="777" max="1024" width="9.140625" style="940"/>
    <col min="1025" max="1025" width="16.85546875" style="940" customWidth="1"/>
    <col min="1026" max="1026" width="14.28515625" style="940" customWidth="1"/>
    <col min="1027" max="1027" width="19.5703125" style="940" customWidth="1"/>
    <col min="1028" max="1028" width="12.85546875" style="940" customWidth="1"/>
    <col min="1029" max="1031" width="16.85546875" style="940" customWidth="1"/>
    <col min="1032" max="1032" width="51.28515625" style="940" customWidth="1"/>
    <col min="1033" max="1280" width="9.140625" style="940"/>
    <col min="1281" max="1281" width="16.85546875" style="940" customWidth="1"/>
    <col min="1282" max="1282" width="14.28515625" style="940" customWidth="1"/>
    <col min="1283" max="1283" width="19.5703125" style="940" customWidth="1"/>
    <col min="1284" max="1284" width="12.85546875" style="940" customWidth="1"/>
    <col min="1285" max="1287" width="16.85546875" style="940" customWidth="1"/>
    <col min="1288" max="1288" width="51.28515625" style="940" customWidth="1"/>
    <col min="1289" max="1536" width="9.140625" style="940"/>
    <col min="1537" max="1537" width="16.85546875" style="940" customWidth="1"/>
    <col min="1538" max="1538" width="14.28515625" style="940" customWidth="1"/>
    <col min="1539" max="1539" width="19.5703125" style="940" customWidth="1"/>
    <col min="1540" max="1540" width="12.85546875" style="940" customWidth="1"/>
    <col min="1541" max="1543" width="16.85546875" style="940" customWidth="1"/>
    <col min="1544" max="1544" width="51.28515625" style="940" customWidth="1"/>
    <col min="1545" max="1792" width="9.140625" style="940"/>
    <col min="1793" max="1793" width="16.85546875" style="940" customWidth="1"/>
    <col min="1794" max="1794" width="14.28515625" style="940" customWidth="1"/>
    <col min="1795" max="1795" width="19.5703125" style="940" customWidth="1"/>
    <col min="1796" max="1796" width="12.85546875" style="940" customWidth="1"/>
    <col min="1797" max="1799" width="16.85546875" style="940" customWidth="1"/>
    <col min="1800" max="1800" width="51.28515625" style="940" customWidth="1"/>
    <col min="1801" max="2048" width="9.140625" style="940"/>
    <col min="2049" max="2049" width="16.85546875" style="940" customWidth="1"/>
    <col min="2050" max="2050" width="14.28515625" style="940" customWidth="1"/>
    <col min="2051" max="2051" width="19.5703125" style="940" customWidth="1"/>
    <col min="2052" max="2052" width="12.85546875" style="940" customWidth="1"/>
    <col min="2053" max="2055" width="16.85546875" style="940" customWidth="1"/>
    <col min="2056" max="2056" width="51.28515625" style="940" customWidth="1"/>
    <col min="2057" max="2304" width="9.140625" style="940"/>
    <col min="2305" max="2305" width="16.85546875" style="940" customWidth="1"/>
    <col min="2306" max="2306" width="14.28515625" style="940" customWidth="1"/>
    <col min="2307" max="2307" width="19.5703125" style="940" customWidth="1"/>
    <col min="2308" max="2308" width="12.85546875" style="940" customWidth="1"/>
    <col min="2309" max="2311" width="16.85546875" style="940" customWidth="1"/>
    <col min="2312" max="2312" width="51.28515625" style="940" customWidth="1"/>
    <col min="2313" max="2560" width="9.140625" style="940"/>
    <col min="2561" max="2561" width="16.85546875" style="940" customWidth="1"/>
    <col min="2562" max="2562" width="14.28515625" style="940" customWidth="1"/>
    <col min="2563" max="2563" width="19.5703125" style="940" customWidth="1"/>
    <col min="2564" max="2564" width="12.85546875" style="940" customWidth="1"/>
    <col min="2565" max="2567" width="16.85546875" style="940" customWidth="1"/>
    <col min="2568" max="2568" width="51.28515625" style="940" customWidth="1"/>
    <col min="2569" max="2816" width="9.140625" style="940"/>
    <col min="2817" max="2817" width="16.85546875" style="940" customWidth="1"/>
    <col min="2818" max="2818" width="14.28515625" style="940" customWidth="1"/>
    <col min="2819" max="2819" width="19.5703125" style="940" customWidth="1"/>
    <col min="2820" max="2820" width="12.85546875" style="940" customWidth="1"/>
    <col min="2821" max="2823" width="16.85546875" style="940" customWidth="1"/>
    <col min="2824" max="2824" width="51.28515625" style="940" customWidth="1"/>
    <col min="2825" max="3072" width="9.140625" style="940"/>
    <col min="3073" max="3073" width="16.85546875" style="940" customWidth="1"/>
    <col min="3074" max="3074" width="14.28515625" style="940" customWidth="1"/>
    <col min="3075" max="3075" width="19.5703125" style="940" customWidth="1"/>
    <col min="3076" max="3076" width="12.85546875" style="940" customWidth="1"/>
    <col min="3077" max="3079" width="16.85546875" style="940" customWidth="1"/>
    <col min="3080" max="3080" width="51.28515625" style="940" customWidth="1"/>
    <col min="3081" max="3328" width="9.140625" style="940"/>
    <col min="3329" max="3329" width="16.85546875" style="940" customWidth="1"/>
    <col min="3330" max="3330" width="14.28515625" style="940" customWidth="1"/>
    <col min="3331" max="3331" width="19.5703125" style="940" customWidth="1"/>
    <col min="3332" max="3332" width="12.85546875" style="940" customWidth="1"/>
    <col min="3333" max="3335" width="16.85546875" style="940" customWidth="1"/>
    <col min="3336" max="3336" width="51.28515625" style="940" customWidth="1"/>
    <col min="3337" max="3584" width="9.140625" style="940"/>
    <col min="3585" max="3585" width="16.85546875" style="940" customWidth="1"/>
    <col min="3586" max="3586" width="14.28515625" style="940" customWidth="1"/>
    <col min="3587" max="3587" width="19.5703125" style="940" customWidth="1"/>
    <col min="3588" max="3588" width="12.85546875" style="940" customWidth="1"/>
    <col min="3589" max="3591" width="16.85546875" style="940" customWidth="1"/>
    <col min="3592" max="3592" width="51.28515625" style="940" customWidth="1"/>
    <col min="3593" max="3840" width="9.140625" style="940"/>
    <col min="3841" max="3841" width="16.85546875" style="940" customWidth="1"/>
    <col min="3842" max="3842" width="14.28515625" style="940" customWidth="1"/>
    <col min="3843" max="3843" width="19.5703125" style="940" customWidth="1"/>
    <col min="3844" max="3844" width="12.85546875" style="940" customWidth="1"/>
    <col min="3845" max="3847" width="16.85546875" style="940" customWidth="1"/>
    <col min="3848" max="3848" width="51.28515625" style="940" customWidth="1"/>
    <col min="3849" max="4096" width="9.140625" style="940"/>
    <col min="4097" max="4097" width="16.85546875" style="940" customWidth="1"/>
    <col min="4098" max="4098" width="14.28515625" style="940" customWidth="1"/>
    <col min="4099" max="4099" width="19.5703125" style="940" customWidth="1"/>
    <col min="4100" max="4100" width="12.85546875" style="940" customWidth="1"/>
    <col min="4101" max="4103" width="16.85546875" style="940" customWidth="1"/>
    <col min="4104" max="4104" width="51.28515625" style="940" customWidth="1"/>
    <col min="4105" max="4352" width="9.140625" style="940"/>
    <col min="4353" max="4353" width="16.85546875" style="940" customWidth="1"/>
    <col min="4354" max="4354" width="14.28515625" style="940" customWidth="1"/>
    <col min="4355" max="4355" width="19.5703125" style="940" customWidth="1"/>
    <col min="4356" max="4356" width="12.85546875" style="940" customWidth="1"/>
    <col min="4357" max="4359" width="16.85546875" style="940" customWidth="1"/>
    <col min="4360" max="4360" width="51.28515625" style="940" customWidth="1"/>
    <col min="4361" max="4608" width="9.140625" style="940"/>
    <col min="4609" max="4609" width="16.85546875" style="940" customWidth="1"/>
    <col min="4610" max="4610" width="14.28515625" style="940" customWidth="1"/>
    <col min="4611" max="4611" width="19.5703125" style="940" customWidth="1"/>
    <col min="4612" max="4612" width="12.85546875" style="940" customWidth="1"/>
    <col min="4613" max="4615" width="16.85546875" style="940" customWidth="1"/>
    <col min="4616" max="4616" width="51.28515625" style="940" customWidth="1"/>
    <col min="4617" max="4864" width="9.140625" style="940"/>
    <col min="4865" max="4865" width="16.85546875" style="940" customWidth="1"/>
    <col min="4866" max="4866" width="14.28515625" style="940" customWidth="1"/>
    <col min="4867" max="4867" width="19.5703125" style="940" customWidth="1"/>
    <col min="4868" max="4868" width="12.85546875" style="940" customWidth="1"/>
    <col min="4869" max="4871" width="16.85546875" style="940" customWidth="1"/>
    <col min="4872" max="4872" width="51.28515625" style="940" customWidth="1"/>
    <col min="4873" max="5120" width="9.140625" style="940"/>
    <col min="5121" max="5121" width="16.85546875" style="940" customWidth="1"/>
    <col min="5122" max="5122" width="14.28515625" style="940" customWidth="1"/>
    <col min="5123" max="5123" width="19.5703125" style="940" customWidth="1"/>
    <col min="5124" max="5124" width="12.85546875" style="940" customWidth="1"/>
    <col min="5125" max="5127" width="16.85546875" style="940" customWidth="1"/>
    <col min="5128" max="5128" width="51.28515625" style="940" customWidth="1"/>
    <col min="5129" max="5376" width="9.140625" style="940"/>
    <col min="5377" max="5377" width="16.85546875" style="940" customWidth="1"/>
    <col min="5378" max="5378" width="14.28515625" style="940" customWidth="1"/>
    <col min="5379" max="5379" width="19.5703125" style="940" customWidth="1"/>
    <col min="5380" max="5380" width="12.85546875" style="940" customWidth="1"/>
    <col min="5381" max="5383" width="16.85546875" style="940" customWidth="1"/>
    <col min="5384" max="5384" width="51.28515625" style="940" customWidth="1"/>
    <col min="5385" max="5632" width="9.140625" style="940"/>
    <col min="5633" max="5633" width="16.85546875" style="940" customWidth="1"/>
    <col min="5634" max="5634" width="14.28515625" style="940" customWidth="1"/>
    <col min="5635" max="5635" width="19.5703125" style="940" customWidth="1"/>
    <col min="5636" max="5636" width="12.85546875" style="940" customWidth="1"/>
    <col min="5637" max="5639" width="16.85546875" style="940" customWidth="1"/>
    <col min="5640" max="5640" width="51.28515625" style="940" customWidth="1"/>
    <col min="5641" max="5888" width="9.140625" style="940"/>
    <col min="5889" max="5889" width="16.85546875" style="940" customWidth="1"/>
    <col min="5890" max="5890" width="14.28515625" style="940" customWidth="1"/>
    <col min="5891" max="5891" width="19.5703125" style="940" customWidth="1"/>
    <col min="5892" max="5892" width="12.85546875" style="940" customWidth="1"/>
    <col min="5893" max="5895" width="16.85546875" style="940" customWidth="1"/>
    <col min="5896" max="5896" width="51.28515625" style="940" customWidth="1"/>
    <col min="5897" max="6144" width="9.140625" style="940"/>
    <col min="6145" max="6145" width="16.85546875" style="940" customWidth="1"/>
    <col min="6146" max="6146" width="14.28515625" style="940" customWidth="1"/>
    <col min="6147" max="6147" width="19.5703125" style="940" customWidth="1"/>
    <col min="6148" max="6148" width="12.85546875" style="940" customWidth="1"/>
    <col min="6149" max="6151" width="16.85546875" style="940" customWidth="1"/>
    <col min="6152" max="6152" width="51.28515625" style="940" customWidth="1"/>
    <col min="6153" max="6400" width="9.140625" style="940"/>
    <col min="6401" max="6401" width="16.85546875" style="940" customWidth="1"/>
    <col min="6402" max="6402" width="14.28515625" style="940" customWidth="1"/>
    <col min="6403" max="6403" width="19.5703125" style="940" customWidth="1"/>
    <col min="6404" max="6404" width="12.85546875" style="940" customWidth="1"/>
    <col min="6405" max="6407" width="16.85546875" style="940" customWidth="1"/>
    <col min="6408" max="6408" width="51.28515625" style="940" customWidth="1"/>
    <col min="6409" max="6656" width="9.140625" style="940"/>
    <col min="6657" max="6657" width="16.85546875" style="940" customWidth="1"/>
    <col min="6658" max="6658" width="14.28515625" style="940" customWidth="1"/>
    <col min="6659" max="6659" width="19.5703125" style="940" customWidth="1"/>
    <col min="6660" max="6660" width="12.85546875" style="940" customWidth="1"/>
    <col min="6661" max="6663" width="16.85546875" style="940" customWidth="1"/>
    <col min="6664" max="6664" width="51.28515625" style="940" customWidth="1"/>
    <col min="6665" max="6912" width="9.140625" style="940"/>
    <col min="6913" max="6913" width="16.85546875" style="940" customWidth="1"/>
    <col min="6914" max="6914" width="14.28515625" style="940" customWidth="1"/>
    <col min="6915" max="6915" width="19.5703125" style="940" customWidth="1"/>
    <col min="6916" max="6916" width="12.85546875" style="940" customWidth="1"/>
    <col min="6917" max="6919" width="16.85546875" style="940" customWidth="1"/>
    <col min="6920" max="6920" width="51.28515625" style="940" customWidth="1"/>
    <col min="6921" max="7168" width="9.140625" style="940"/>
    <col min="7169" max="7169" width="16.85546875" style="940" customWidth="1"/>
    <col min="7170" max="7170" width="14.28515625" style="940" customWidth="1"/>
    <col min="7171" max="7171" width="19.5703125" style="940" customWidth="1"/>
    <col min="7172" max="7172" width="12.85546875" style="940" customWidth="1"/>
    <col min="7173" max="7175" width="16.85546875" style="940" customWidth="1"/>
    <col min="7176" max="7176" width="51.28515625" style="940" customWidth="1"/>
    <col min="7177" max="7424" width="9.140625" style="940"/>
    <col min="7425" max="7425" width="16.85546875" style="940" customWidth="1"/>
    <col min="7426" max="7426" width="14.28515625" style="940" customWidth="1"/>
    <col min="7427" max="7427" width="19.5703125" style="940" customWidth="1"/>
    <col min="7428" max="7428" width="12.85546875" style="940" customWidth="1"/>
    <col min="7429" max="7431" width="16.85546875" style="940" customWidth="1"/>
    <col min="7432" max="7432" width="51.28515625" style="940" customWidth="1"/>
    <col min="7433" max="7680" width="9.140625" style="940"/>
    <col min="7681" max="7681" width="16.85546875" style="940" customWidth="1"/>
    <col min="7682" max="7682" width="14.28515625" style="940" customWidth="1"/>
    <col min="7683" max="7683" width="19.5703125" style="940" customWidth="1"/>
    <col min="7684" max="7684" width="12.85546875" style="940" customWidth="1"/>
    <col min="7685" max="7687" width="16.85546875" style="940" customWidth="1"/>
    <col min="7688" max="7688" width="51.28515625" style="940" customWidth="1"/>
    <col min="7689" max="7936" width="9.140625" style="940"/>
    <col min="7937" max="7937" width="16.85546875" style="940" customWidth="1"/>
    <col min="7938" max="7938" width="14.28515625" style="940" customWidth="1"/>
    <col min="7939" max="7939" width="19.5703125" style="940" customWidth="1"/>
    <col min="7940" max="7940" width="12.85546875" style="940" customWidth="1"/>
    <col min="7941" max="7943" width="16.85546875" style="940" customWidth="1"/>
    <col min="7944" max="7944" width="51.28515625" style="940" customWidth="1"/>
    <col min="7945" max="8192" width="9.140625" style="940"/>
    <col min="8193" max="8193" width="16.85546875" style="940" customWidth="1"/>
    <col min="8194" max="8194" width="14.28515625" style="940" customWidth="1"/>
    <col min="8195" max="8195" width="19.5703125" style="940" customWidth="1"/>
    <col min="8196" max="8196" width="12.85546875" style="940" customWidth="1"/>
    <col min="8197" max="8199" width="16.85546875" style="940" customWidth="1"/>
    <col min="8200" max="8200" width="51.28515625" style="940" customWidth="1"/>
    <col min="8201" max="8448" width="9.140625" style="940"/>
    <col min="8449" max="8449" width="16.85546875" style="940" customWidth="1"/>
    <col min="8450" max="8450" width="14.28515625" style="940" customWidth="1"/>
    <col min="8451" max="8451" width="19.5703125" style="940" customWidth="1"/>
    <col min="8452" max="8452" width="12.85546875" style="940" customWidth="1"/>
    <col min="8453" max="8455" width="16.85546875" style="940" customWidth="1"/>
    <col min="8456" max="8456" width="51.28515625" style="940" customWidth="1"/>
    <col min="8457" max="8704" width="9.140625" style="940"/>
    <col min="8705" max="8705" width="16.85546875" style="940" customWidth="1"/>
    <col min="8706" max="8706" width="14.28515625" style="940" customWidth="1"/>
    <col min="8707" max="8707" width="19.5703125" style="940" customWidth="1"/>
    <col min="8708" max="8708" width="12.85546875" style="940" customWidth="1"/>
    <col min="8709" max="8711" width="16.85546875" style="940" customWidth="1"/>
    <col min="8712" max="8712" width="51.28515625" style="940" customWidth="1"/>
    <col min="8713" max="8960" width="9.140625" style="940"/>
    <col min="8961" max="8961" width="16.85546875" style="940" customWidth="1"/>
    <col min="8962" max="8962" width="14.28515625" style="940" customWidth="1"/>
    <col min="8963" max="8963" width="19.5703125" style="940" customWidth="1"/>
    <col min="8964" max="8964" width="12.85546875" style="940" customWidth="1"/>
    <col min="8965" max="8967" width="16.85546875" style="940" customWidth="1"/>
    <col min="8968" max="8968" width="51.28515625" style="940" customWidth="1"/>
    <col min="8969" max="9216" width="9.140625" style="940"/>
    <col min="9217" max="9217" width="16.85546875" style="940" customWidth="1"/>
    <col min="9218" max="9218" width="14.28515625" style="940" customWidth="1"/>
    <col min="9219" max="9219" width="19.5703125" style="940" customWidth="1"/>
    <col min="9220" max="9220" width="12.85546875" style="940" customWidth="1"/>
    <col min="9221" max="9223" width="16.85546875" style="940" customWidth="1"/>
    <col min="9224" max="9224" width="51.28515625" style="940" customWidth="1"/>
    <col min="9225" max="9472" width="9.140625" style="940"/>
    <col min="9473" max="9473" width="16.85546875" style="940" customWidth="1"/>
    <col min="9474" max="9474" width="14.28515625" style="940" customWidth="1"/>
    <col min="9475" max="9475" width="19.5703125" style="940" customWidth="1"/>
    <col min="9476" max="9476" width="12.85546875" style="940" customWidth="1"/>
    <col min="9477" max="9479" width="16.85546875" style="940" customWidth="1"/>
    <col min="9480" max="9480" width="51.28515625" style="940" customWidth="1"/>
    <col min="9481" max="9728" width="9.140625" style="940"/>
    <col min="9729" max="9729" width="16.85546875" style="940" customWidth="1"/>
    <col min="9730" max="9730" width="14.28515625" style="940" customWidth="1"/>
    <col min="9731" max="9731" width="19.5703125" style="940" customWidth="1"/>
    <col min="9732" max="9732" width="12.85546875" style="940" customWidth="1"/>
    <col min="9733" max="9735" width="16.85546875" style="940" customWidth="1"/>
    <col min="9736" max="9736" width="51.28515625" style="940" customWidth="1"/>
    <col min="9737" max="9984" width="9.140625" style="940"/>
    <col min="9985" max="9985" width="16.85546875" style="940" customWidth="1"/>
    <col min="9986" max="9986" width="14.28515625" style="940" customWidth="1"/>
    <col min="9987" max="9987" width="19.5703125" style="940" customWidth="1"/>
    <col min="9988" max="9988" width="12.85546875" style="940" customWidth="1"/>
    <col min="9989" max="9991" width="16.85546875" style="940" customWidth="1"/>
    <col min="9992" max="9992" width="51.28515625" style="940" customWidth="1"/>
    <col min="9993" max="10240" width="9.140625" style="940"/>
    <col min="10241" max="10241" width="16.85546875" style="940" customWidth="1"/>
    <col min="10242" max="10242" width="14.28515625" style="940" customWidth="1"/>
    <col min="10243" max="10243" width="19.5703125" style="940" customWidth="1"/>
    <col min="10244" max="10244" width="12.85546875" style="940" customWidth="1"/>
    <col min="10245" max="10247" width="16.85546875" style="940" customWidth="1"/>
    <col min="10248" max="10248" width="51.28515625" style="940" customWidth="1"/>
    <col min="10249" max="10496" width="9.140625" style="940"/>
    <col min="10497" max="10497" width="16.85546875" style="940" customWidth="1"/>
    <col min="10498" max="10498" width="14.28515625" style="940" customWidth="1"/>
    <col min="10499" max="10499" width="19.5703125" style="940" customWidth="1"/>
    <col min="10500" max="10500" width="12.85546875" style="940" customWidth="1"/>
    <col min="10501" max="10503" width="16.85546875" style="940" customWidth="1"/>
    <col min="10504" max="10504" width="51.28515625" style="940" customWidth="1"/>
    <col min="10505" max="10752" width="9.140625" style="940"/>
    <col min="10753" max="10753" width="16.85546875" style="940" customWidth="1"/>
    <col min="10754" max="10754" width="14.28515625" style="940" customWidth="1"/>
    <col min="10755" max="10755" width="19.5703125" style="940" customWidth="1"/>
    <col min="10756" max="10756" width="12.85546875" style="940" customWidth="1"/>
    <col min="10757" max="10759" width="16.85546875" style="940" customWidth="1"/>
    <col min="10760" max="10760" width="51.28515625" style="940" customWidth="1"/>
    <col min="10761" max="11008" width="9.140625" style="940"/>
    <col min="11009" max="11009" width="16.85546875" style="940" customWidth="1"/>
    <col min="11010" max="11010" width="14.28515625" style="940" customWidth="1"/>
    <col min="11011" max="11011" width="19.5703125" style="940" customWidth="1"/>
    <col min="11012" max="11012" width="12.85546875" style="940" customWidth="1"/>
    <col min="11013" max="11015" width="16.85546875" style="940" customWidth="1"/>
    <col min="11016" max="11016" width="51.28515625" style="940" customWidth="1"/>
    <col min="11017" max="11264" width="9.140625" style="940"/>
    <col min="11265" max="11265" width="16.85546875" style="940" customWidth="1"/>
    <col min="11266" max="11266" width="14.28515625" style="940" customWidth="1"/>
    <col min="11267" max="11267" width="19.5703125" style="940" customWidth="1"/>
    <col min="11268" max="11268" width="12.85546875" style="940" customWidth="1"/>
    <col min="11269" max="11271" width="16.85546875" style="940" customWidth="1"/>
    <col min="11272" max="11272" width="51.28515625" style="940" customWidth="1"/>
    <col min="11273" max="11520" width="9.140625" style="940"/>
    <col min="11521" max="11521" width="16.85546875" style="940" customWidth="1"/>
    <col min="11522" max="11522" width="14.28515625" style="940" customWidth="1"/>
    <col min="11523" max="11523" width="19.5703125" style="940" customWidth="1"/>
    <col min="11524" max="11524" width="12.85546875" style="940" customWidth="1"/>
    <col min="11525" max="11527" width="16.85546875" style="940" customWidth="1"/>
    <col min="11528" max="11528" width="51.28515625" style="940" customWidth="1"/>
    <col min="11529" max="11776" width="9.140625" style="940"/>
    <col min="11777" max="11777" width="16.85546875" style="940" customWidth="1"/>
    <col min="11778" max="11778" width="14.28515625" style="940" customWidth="1"/>
    <col min="11779" max="11779" width="19.5703125" style="940" customWidth="1"/>
    <col min="11780" max="11780" width="12.85546875" style="940" customWidth="1"/>
    <col min="11781" max="11783" width="16.85546875" style="940" customWidth="1"/>
    <col min="11784" max="11784" width="51.28515625" style="940" customWidth="1"/>
    <col min="11785" max="12032" width="9.140625" style="940"/>
    <col min="12033" max="12033" width="16.85546875" style="940" customWidth="1"/>
    <col min="12034" max="12034" width="14.28515625" style="940" customWidth="1"/>
    <col min="12035" max="12035" width="19.5703125" style="940" customWidth="1"/>
    <col min="12036" max="12036" width="12.85546875" style="940" customWidth="1"/>
    <col min="12037" max="12039" width="16.85546875" style="940" customWidth="1"/>
    <col min="12040" max="12040" width="51.28515625" style="940" customWidth="1"/>
    <col min="12041" max="12288" width="9.140625" style="940"/>
    <col min="12289" max="12289" width="16.85546875" style="940" customWidth="1"/>
    <col min="12290" max="12290" width="14.28515625" style="940" customWidth="1"/>
    <col min="12291" max="12291" width="19.5703125" style="940" customWidth="1"/>
    <col min="12292" max="12292" width="12.85546875" style="940" customWidth="1"/>
    <col min="12293" max="12295" width="16.85546875" style="940" customWidth="1"/>
    <col min="12296" max="12296" width="51.28515625" style="940" customWidth="1"/>
    <col min="12297" max="12544" width="9.140625" style="940"/>
    <col min="12545" max="12545" width="16.85546875" style="940" customWidth="1"/>
    <col min="12546" max="12546" width="14.28515625" style="940" customWidth="1"/>
    <col min="12547" max="12547" width="19.5703125" style="940" customWidth="1"/>
    <col min="12548" max="12548" width="12.85546875" style="940" customWidth="1"/>
    <col min="12549" max="12551" width="16.85546875" style="940" customWidth="1"/>
    <col min="12552" max="12552" width="51.28515625" style="940" customWidth="1"/>
    <col min="12553" max="12800" width="9.140625" style="940"/>
    <col min="12801" max="12801" width="16.85546875" style="940" customWidth="1"/>
    <col min="12802" max="12802" width="14.28515625" style="940" customWidth="1"/>
    <col min="12803" max="12803" width="19.5703125" style="940" customWidth="1"/>
    <col min="12804" max="12804" width="12.85546875" style="940" customWidth="1"/>
    <col min="12805" max="12807" width="16.85546875" style="940" customWidth="1"/>
    <col min="12808" max="12808" width="51.28515625" style="940" customWidth="1"/>
    <col min="12809" max="13056" width="9.140625" style="940"/>
    <col min="13057" max="13057" width="16.85546875" style="940" customWidth="1"/>
    <col min="13058" max="13058" width="14.28515625" style="940" customWidth="1"/>
    <col min="13059" max="13059" width="19.5703125" style="940" customWidth="1"/>
    <col min="13060" max="13060" width="12.85546875" style="940" customWidth="1"/>
    <col min="13061" max="13063" width="16.85546875" style="940" customWidth="1"/>
    <col min="13064" max="13064" width="51.28515625" style="940" customWidth="1"/>
    <col min="13065" max="13312" width="9.140625" style="940"/>
    <col min="13313" max="13313" width="16.85546875" style="940" customWidth="1"/>
    <col min="13314" max="13314" width="14.28515625" style="940" customWidth="1"/>
    <col min="13315" max="13315" width="19.5703125" style="940" customWidth="1"/>
    <col min="13316" max="13316" width="12.85546875" style="940" customWidth="1"/>
    <col min="13317" max="13319" width="16.85546875" style="940" customWidth="1"/>
    <col min="13320" max="13320" width="51.28515625" style="940" customWidth="1"/>
    <col min="13321" max="13568" width="9.140625" style="940"/>
    <col min="13569" max="13569" width="16.85546875" style="940" customWidth="1"/>
    <col min="13570" max="13570" width="14.28515625" style="940" customWidth="1"/>
    <col min="13571" max="13571" width="19.5703125" style="940" customWidth="1"/>
    <col min="13572" max="13572" width="12.85546875" style="940" customWidth="1"/>
    <col min="13573" max="13575" width="16.85546875" style="940" customWidth="1"/>
    <col min="13576" max="13576" width="51.28515625" style="940" customWidth="1"/>
    <col min="13577" max="13824" width="9.140625" style="940"/>
    <col min="13825" max="13825" width="16.85546875" style="940" customWidth="1"/>
    <col min="13826" max="13826" width="14.28515625" style="940" customWidth="1"/>
    <col min="13827" max="13827" width="19.5703125" style="940" customWidth="1"/>
    <col min="13828" max="13828" width="12.85546875" style="940" customWidth="1"/>
    <col min="13829" max="13831" width="16.85546875" style="940" customWidth="1"/>
    <col min="13832" max="13832" width="51.28515625" style="940" customWidth="1"/>
    <col min="13833" max="14080" width="9.140625" style="940"/>
    <col min="14081" max="14081" width="16.85546875" style="940" customWidth="1"/>
    <col min="14082" max="14082" width="14.28515625" style="940" customWidth="1"/>
    <col min="14083" max="14083" width="19.5703125" style="940" customWidth="1"/>
    <col min="14084" max="14084" width="12.85546875" style="940" customWidth="1"/>
    <col min="14085" max="14087" width="16.85546875" style="940" customWidth="1"/>
    <col min="14088" max="14088" width="51.28515625" style="940" customWidth="1"/>
    <col min="14089" max="14336" width="9.140625" style="940"/>
    <col min="14337" max="14337" width="16.85546875" style="940" customWidth="1"/>
    <col min="14338" max="14338" width="14.28515625" style="940" customWidth="1"/>
    <col min="14339" max="14339" width="19.5703125" style="940" customWidth="1"/>
    <col min="14340" max="14340" width="12.85546875" style="940" customWidth="1"/>
    <col min="14341" max="14343" width="16.85546875" style="940" customWidth="1"/>
    <col min="14344" max="14344" width="51.28515625" style="940" customWidth="1"/>
    <col min="14345" max="14592" width="9.140625" style="940"/>
    <col min="14593" max="14593" width="16.85546875" style="940" customWidth="1"/>
    <col min="14594" max="14594" width="14.28515625" style="940" customWidth="1"/>
    <col min="14595" max="14595" width="19.5703125" style="940" customWidth="1"/>
    <col min="14596" max="14596" width="12.85546875" style="940" customWidth="1"/>
    <col min="14597" max="14599" width="16.85546875" style="940" customWidth="1"/>
    <col min="14600" max="14600" width="51.28515625" style="940" customWidth="1"/>
    <col min="14601" max="14848" width="9.140625" style="940"/>
    <col min="14849" max="14849" width="16.85546875" style="940" customWidth="1"/>
    <col min="14850" max="14850" width="14.28515625" style="940" customWidth="1"/>
    <col min="14851" max="14851" width="19.5703125" style="940" customWidth="1"/>
    <col min="14852" max="14852" width="12.85546875" style="940" customWidth="1"/>
    <col min="14853" max="14855" width="16.85546875" style="940" customWidth="1"/>
    <col min="14856" max="14856" width="51.28515625" style="940" customWidth="1"/>
    <col min="14857" max="15104" width="9.140625" style="940"/>
    <col min="15105" max="15105" width="16.85546875" style="940" customWidth="1"/>
    <col min="15106" max="15106" width="14.28515625" style="940" customWidth="1"/>
    <col min="15107" max="15107" width="19.5703125" style="940" customWidth="1"/>
    <col min="15108" max="15108" width="12.85546875" style="940" customWidth="1"/>
    <col min="15109" max="15111" width="16.85546875" style="940" customWidth="1"/>
    <col min="15112" max="15112" width="51.28515625" style="940" customWidth="1"/>
    <col min="15113" max="15360" width="9.140625" style="940"/>
    <col min="15361" max="15361" width="16.85546875" style="940" customWidth="1"/>
    <col min="15362" max="15362" width="14.28515625" style="940" customWidth="1"/>
    <col min="15363" max="15363" width="19.5703125" style="940" customWidth="1"/>
    <col min="15364" max="15364" width="12.85546875" style="940" customWidth="1"/>
    <col min="15365" max="15367" width="16.85546875" style="940" customWidth="1"/>
    <col min="15368" max="15368" width="51.28515625" style="940" customWidth="1"/>
    <col min="15369" max="15616" width="9.140625" style="940"/>
    <col min="15617" max="15617" width="16.85546875" style="940" customWidth="1"/>
    <col min="15618" max="15618" width="14.28515625" style="940" customWidth="1"/>
    <col min="15619" max="15619" width="19.5703125" style="940" customWidth="1"/>
    <col min="15620" max="15620" width="12.85546875" style="940" customWidth="1"/>
    <col min="15621" max="15623" width="16.85546875" style="940" customWidth="1"/>
    <col min="15624" max="15624" width="51.28515625" style="940" customWidth="1"/>
    <col min="15625" max="15872" width="9.140625" style="940"/>
    <col min="15873" max="15873" width="16.85546875" style="940" customWidth="1"/>
    <col min="15874" max="15874" width="14.28515625" style="940" customWidth="1"/>
    <col min="15875" max="15875" width="19.5703125" style="940" customWidth="1"/>
    <col min="15876" max="15876" width="12.85546875" style="940" customWidth="1"/>
    <col min="15877" max="15879" width="16.85546875" style="940" customWidth="1"/>
    <col min="15880" max="15880" width="51.28515625" style="940" customWidth="1"/>
    <col min="15881" max="16128" width="9.140625" style="940"/>
    <col min="16129" max="16129" width="16.85546875" style="940" customWidth="1"/>
    <col min="16130" max="16130" width="14.28515625" style="940" customWidth="1"/>
    <col min="16131" max="16131" width="19.5703125" style="940" customWidth="1"/>
    <col min="16132" max="16132" width="12.85546875" style="940" customWidth="1"/>
    <col min="16133" max="16135" width="16.85546875" style="940" customWidth="1"/>
    <col min="16136" max="16136" width="51.28515625" style="940" customWidth="1"/>
    <col min="16137" max="16384" width="9.140625" style="940"/>
  </cols>
  <sheetData>
    <row r="1" spans="1:8" ht="15.75" thickBot="1">
      <c r="A1" s="939" t="s">
        <v>161</v>
      </c>
      <c r="G1" s="941"/>
    </row>
    <row r="2" spans="1:8" ht="17.100000000000001" customHeight="1" thickBot="1">
      <c r="A2" s="1128" t="s">
        <v>162</v>
      </c>
      <c r="B2" s="1129"/>
      <c r="C2" s="942" t="s">
        <v>163</v>
      </c>
      <c r="D2" s="943" t="s">
        <v>164</v>
      </c>
      <c r="E2" s="1130" t="s">
        <v>165</v>
      </c>
      <c r="F2" s="1131"/>
      <c r="G2" s="941"/>
    </row>
    <row r="3" spans="1:8" ht="17.100000000000001" customHeight="1" thickBot="1">
      <c r="A3" s="1128" t="s">
        <v>166</v>
      </c>
      <c r="B3" s="1129"/>
      <c r="C3" s="1132" t="s">
        <v>167</v>
      </c>
      <c r="D3" s="1133"/>
      <c r="E3" s="1133"/>
      <c r="F3" s="1134"/>
      <c r="G3" s="941"/>
    </row>
    <row r="4" spans="1:8" ht="17.100000000000001" customHeight="1" thickBot="1">
      <c r="A4" s="1135" t="s">
        <v>168</v>
      </c>
      <c r="B4" s="1136"/>
      <c r="C4" s="1132" t="s">
        <v>169</v>
      </c>
      <c r="D4" s="1137"/>
      <c r="E4" s="1137"/>
      <c r="F4" s="1138"/>
      <c r="G4" s="941"/>
    </row>
    <row r="5" spans="1:8" ht="17.100000000000001" customHeight="1" thickBot="1">
      <c r="A5" s="1147" t="s">
        <v>170</v>
      </c>
      <c r="B5" s="1148"/>
      <c r="C5" s="944" t="s">
        <v>171</v>
      </c>
      <c r="D5" s="945" t="s">
        <v>172</v>
      </c>
      <c r="E5" s="946" t="s">
        <v>173</v>
      </c>
      <c r="F5" s="947"/>
      <c r="G5" s="941"/>
    </row>
    <row r="6" spans="1:8" ht="17.100000000000001" customHeight="1" thickBot="1">
      <c r="A6" s="1128" t="s">
        <v>174</v>
      </c>
      <c r="B6" s="1129"/>
      <c r="C6" s="948" t="s">
        <v>175</v>
      </c>
      <c r="D6" s="949"/>
      <c r="E6" s="949"/>
      <c r="F6" s="950"/>
      <c r="G6" s="941"/>
    </row>
    <row r="7" spans="1:8" ht="15">
      <c r="A7" s="951"/>
      <c r="B7" s="952"/>
      <c r="C7" s="952"/>
      <c r="D7" s="952"/>
      <c r="G7" s="941"/>
    </row>
    <row r="8" spans="1:8" ht="15.75" thickBot="1">
      <c r="A8" s="953" t="s">
        <v>176</v>
      </c>
      <c r="B8" s="952"/>
      <c r="C8" s="952"/>
      <c r="D8" s="952"/>
      <c r="G8" s="941"/>
    </row>
    <row r="9" spans="1:8" ht="20.25" customHeight="1" thickBot="1">
      <c r="A9" s="1149" t="s">
        <v>200</v>
      </c>
      <c r="B9" s="1150"/>
      <c r="C9" s="1150"/>
      <c r="D9" s="1151"/>
      <c r="G9" s="941"/>
    </row>
    <row r="10" spans="1:8" ht="15">
      <c r="A10" s="953"/>
      <c r="B10" s="952"/>
      <c r="C10" s="952"/>
      <c r="D10" s="952"/>
      <c r="G10" s="941"/>
    </row>
    <row r="11" spans="1:8" ht="15" hidden="1">
      <c r="A11" s="953" t="s">
        <v>177</v>
      </c>
      <c r="B11" s="952"/>
      <c r="C11" s="952"/>
      <c r="D11" s="952"/>
      <c r="G11" s="941"/>
    </row>
    <row r="12" spans="1:8" ht="25.5" hidden="1" customHeight="1" thickBot="1">
      <c r="A12" s="954" t="s">
        <v>178</v>
      </c>
      <c r="B12" s="1152" t="s">
        <v>179</v>
      </c>
      <c r="C12" s="1153"/>
      <c r="D12" s="1153"/>
      <c r="E12" s="1153"/>
      <c r="F12" s="1153"/>
      <c r="G12" s="1153"/>
      <c r="H12" s="1154"/>
    </row>
    <row r="13" spans="1:8" ht="15">
      <c r="A13" s="939"/>
      <c r="G13" s="941"/>
    </row>
    <row r="14" spans="1:8" ht="15.75" thickBot="1">
      <c r="A14" s="939" t="s">
        <v>180</v>
      </c>
      <c r="G14" s="941"/>
    </row>
    <row r="15" spans="1:8">
      <c r="A15" s="955" t="s">
        <v>181</v>
      </c>
      <c r="B15" s="956"/>
      <c r="C15" s="957" t="s">
        <v>182</v>
      </c>
      <c r="D15" s="958"/>
      <c r="E15" s="958"/>
      <c r="F15" s="958"/>
      <c r="G15" s="958"/>
      <c r="H15" s="959"/>
    </row>
    <row r="16" spans="1:8">
      <c r="A16" s="1155" t="s">
        <v>183</v>
      </c>
      <c r="B16" s="1156"/>
      <c r="C16" s="1156"/>
      <c r="D16" s="1156"/>
      <c r="E16" s="1156"/>
      <c r="F16" s="1156"/>
      <c r="G16" s="1156"/>
      <c r="H16" s="1157"/>
    </row>
    <row r="17" spans="1:8">
      <c r="A17" s="1155"/>
      <c r="B17" s="1156"/>
      <c r="C17" s="1156"/>
      <c r="D17" s="1156"/>
      <c r="E17" s="1156"/>
      <c r="F17" s="1156"/>
      <c r="G17" s="1156"/>
      <c r="H17" s="1157"/>
    </row>
    <row r="18" spans="1:8">
      <c r="A18" s="1155"/>
      <c r="B18" s="1156"/>
      <c r="C18" s="1156"/>
      <c r="D18" s="1156"/>
      <c r="E18" s="1156"/>
      <c r="F18" s="1156"/>
      <c r="G18" s="1156"/>
      <c r="H18" s="1157"/>
    </row>
    <row r="19" spans="1:8">
      <c r="A19" s="1158" t="s">
        <v>184</v>
      </c>
      <c r="B19" s="1159"/>
      <c r="C19" s="1159"/>
      <c r="D19" s="1159"/>
      <c r="E19" s="1159"/>
      <c r="F19" s="1159"/>
      <c r="G19" s="1159"/>
      <c r="H19" s="960"/>
    </row>
    <row r="20" spans="1:8" ht="15.75" customHeight="1" thickBot="1">
      <c r="A20" s="1139" t="s">
        <v>185</v>
      </c>
      <c r="B20" s="1140"/>
      <c r="C20" s="1140"/>
      <c r="D20" s="1140"/>
      <c r="E20" s="1140"/>
      <c r="F20" s="1140"/>
      <c r="G20" s="1140"/>
      <c r="H20" s="961"/>
    </row>
    <row r="21" spans="1:8" ht="15">
      <c r="A21" s="962"/>
      <c r="G21" s="941"/>
    </row>
    <row r="22" spans="1:8" ht="15.75" thickBot="1">
      <c r="A22" s="939" t="s">
        <v>186</v>
      </c>
      <c r="G22" s="941"/>
    </row>
    <row r="23" spans="1:8" ht="29.25" customHeight="1" thickBot="1">
      <c r="A23" s="1141" t="s">
        <v>187</v>
      </c>
      <c r="B23" s="1142"/>
      <c r="C23" s="1142"/>
      <c r="D23" s="1142"/>
      <c r="E23" s="1142"/>
      <c r="F23" s="1142"/>
      <c r="G23" s="1142"/>
      <c r="H23" s="1143"/>
    </row>
    <row r="24" spans="1:8" ht="15">
      <c r="A24" s="963"/>
      <c r="G24" s="941"/>
    </row>
    <row r="25" spans="1:8" ht="15.75" thickBot="1">
      <c r="A25" s="939" t="s">
        <v>188</v>
      </c>
      <c r="G25" s="941"/>
    </row>
    <row r="26" spans="1:8" ht="156" customHeight="1" thickBot="1">
      <c r="A26" s="1144" t="s">
        <v>189</v>
      </c>
      <c r="B26" s="1145"/>
      <c r="C26" s="1145"/>
      <c r="D26" s="1145"/>
      <c r="E26" s="1145"/>
      <c r="F26" s="1145"/>
      <c r="G26" s="1145"/>
      <c r="H26" s="1146"/>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election activeCell="A24" sqref="A24"/>
    </sheetView>
  </sheetViews>
  <sheetFormatPr defaultRowHeight="12.75"/>
  <cols>
    <col min="1" max="1" width="109.5703125" style="489" customWidth="1"/>
    <col min="2" max="16384" width="9.140625" style="489"/>
  </cols>
  <sheetData>
    <row r="1" spans="1:1" ht="19.5" thickTop="1" thickBot="1">
      <c r="A1" s="964" t="s">
        <v>190</v>
      </c>
    </row>
    <row r="2" spans="1:1" ht="16.5" thickTop="1">
      <c r="A2" s="965"/>
    </row>
    <row r="3" spans="1:1" ht="15">
      <c r="A3" s="966"/>
    </row>
    <row r="4" spans="1:1" ht="43.5" customHeight="1">
      <c r="A4" s="966" t="s">
        <v>191</v>
      </c>
    </row>
    <row r="5" spans="1:1" ht="30">
      <c r="A5" s="966" t="s">
        <v>192</v>
      </c>
    </row>
    <row r="6" spans="1:1" ht="30">
      <c r="A6" s="966" t="s">
        <v>193</v>
      </c>
    </row>
    <row r="7" spans="1:1" ht="30">
      <c r="A7" s="966" t="s">
        <v>194</v>
      </c>
    </row>
    <row r="8" spans="1:1" ht="30">
      <c r="A8" s="966" t="s">
        <v>195</v>
      </c>
    </row>
    <row r="9" spans="1:1" ht="30">
      <c r="A9" s="966" t="s">
        <v>196</v>
      </c>
    </row>
    <row r="10" spans="1:1" ht="33" customHeight="1">
      <c r="A10" s="966" t="s">
        <v>197</v>
      </c>
    </row>
    <row r="11" spans="1:1" ht="45">
      <c r="A11" s="966" t="s">
        <v>198</v>
      </c>
    </row>
    <row r="12" spans="1:1" ht="30">
      <c r="A12" s="967" t="s">
        <v>199</v>
      </c>
    </row>
    <row r="13" spans="1:1" ht="15.75">
      <c r="A13" s="96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APRIL 2015</vt:lpstr>
      <vt:lpstr>REG+OCC BY CLASS FY 2014-2015</vt:lpstr>
      <vt:lpstr>REG+OCC BY CLASS CY 2015</vt:lpstr>
      <vt:lpstr>REG+OCC BY REGION APRIL 2015</vt:lpstr>
      <vt:lpstr>REG+OCC BY REGION FY 2014-2015</vt:lpstr>
      <vt:lpstr>REG+OCC BY REGION CY 2015</vt:lpstr>
      <vt:lpstr>ARR$ APRIL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APRIL 2015'!Print_Area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2015-06-26T15:25:35Z</dcterms:created>
  <dcterms:modified xsi:type="dcterms:W3CDTF">2015-07-08T16:28:44Z</dcterms:modified>
</cp:coreProperties>
</file>