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4" r:id="rId1"/>
    <sheet name="REG+OCC BY CLASS MAY 2015" sheetId="1" r:id="rId2"/>
    <sheet name="REG+OCC BY CLASS FY 2014-2015" sheetId="2" r:id="rId3"/>
    <sheet name="REG+OCC BY CLASS CY 2015" sheetId="3" r:id="rId4"/>
    <sheet name="REG+OCC BY REGION MAY 2015" sheetId="4" r:id="rId5"/>
    <sheet name="REG+OCC BY REGION FY 2014-2015" sheetId="5" r:id="rId6"/>
    <sheet name="REG+OCC BY REGION CY 2015" sheetId="6" r:id="rId7"/>
    <sheet name="ARR$ MAY 2015" sheetId="7" r:id="rId8"/>
    <sheet name="ARR$ BY REGION FY 14-15" sheetId="8" r:id="rId9"/>
    <sheet name="ARR$ BY AREA FY 14-15" sheetId="9" r:id="rId10"/>
    <sheet name="ARR$ BY REGION CY 2015" sheetId="10" r:id="rId11"/>
    <sheet name="ARR$ BY AREA CY 2015" sheetId="11" r:id="rId12"/>
    <sheet name="CONTACTO" sheetId="12" r:id="rId13"/>
    <sheet name="GLOSSARY" sheetId="13"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MAY 2015'!$A$1:$W$30</definedName>
    <definedName name="_xlnm.Print_Area" localSheetId="0">'SUMMARY DASHBOARD'!$A$1:$L$49</definedName>
  </definedNames>
  <calcPr calcId="125725"/>
</workbook>
</file>

<file path=xl/calcChain.xml><?xml version="1.0" encoding="utf-8"?>
<calcChain xmlns="http://schemas.openxmlformats.org/spreadsheetml/2006/main">
  <c r="F56" i="14"/>
  <c r="E56"/>
  <c r="F55"/>
  <c r="E55"/>
  <c r="F54"/>
  <c r="E54"/>
  <c r="G21" l="1"/>
  <c r="F21"/>
  <c r="E21"/>
  <c r="G20"/>
  <c r="F20"/>
  <c r="E20"/>
  <c r="G16"/>
  <c r="F16"/>
  <c r="E16"/>
  <c r="G15"/>
  <c r="F15"/>
  <c r="E15"/>
  <c r="G11"/>
  <c r="F11"/>
  <c r="E11"/>
  <c r="G8"/>
  <c r="F8"/>
  <c r="E8"/>
  <c r="T47" i="6" l="1"/>
  <c r="J47"/>
  <c r="G47"/>
  <c r="I46"/>
  <c r="T46"/>
  <c r="J46"/>
  <c r="S45"/>
  <c r="J45"/>
  <c r="F45"/>
  <c r="T45"/>
  <c r="G45"/>
  <c r="W44"/>
  <c r="S44"/>
  <c r="U44" s="1"/>
  <c r="J44"/>
  <c r="F44"/>
  <c r="T44"/>
  <c r="G44"/>
  <c r="D44"/>
  <c r="V35"/>
  <c r="T35"/>
  <c r="S35"/>
  <c r="P35"/>
  <c r="J35"/>
  <c r="I35"/>
  <c r="K35" s="1"/>
  <c r="G35"/>
  <c r="W34"/>
  <c r="T34"/>
  <c r="S34"/>
  <c r="Q34"/>
  <c r="N34" s="1"/>
  <c r="J34"/>
  <c r="I34"/>
  <c r="F34"/>
  <c r="V33"/>
  <c r="T33"/>
  <c r="P33"/>
  <c r="I33"/>
  <c r="G33"/>
  <c r="V35" i="5"/>
  <c r="I35"/>
  <c r="V47"/>
  <c r="I47"/>
  <c r="T47"/>
  <c r="J47"/>
  <c r="G47"/>
  <c r="J46"/>
  <c r="T46"/>
  <c r="G46"/>
  <c r="D46"/>
  <c r="T45"/>
  <c r="P45"/>
  <c r="G45"/>
  <c r="J45"/>
  <c r="T44"/>
  <c r="G44"/>
  <c r="D44"/>
  <c r="T35"/>
  <c r="S35"/>
  <c r="Q35"/>
  <c r="P35"/>
  <c r="J35"/>
  <c r="G35"/>
  <c r="F35"/>
  <c r="W34"/>
  <c r="T34"/>
  <c r="S34"/>
  <c r="P34"/>
  <c r="J34"/>
  <c r="I34"/>
  <c r="G34"/>
  <c r="F34"/>
  <c r="V33"/>
  <c r="Q33"/>
  <c r="I33"/>
  <c r="Q47" i="4"/>
  <c r="G47"/>
  <c r="J47"/>
  <c r="Q34"/>
  <c r="T46"/>
  <c r="J46"/>
  <c r="G46"/>
  <c r="J45"/>
  <c r="G33"/>
  <c r="W44"/>
  <c r="S44"/>
  <c r="J44"/>
  <c r="F44"/>
  <c r="T44"/>
  <c r="G44"/>
  <c r="D44"/>
  <c r="T35"/>
  <c r="Q35"/>
  <c r="P35"/>
  <c r="D35"/>
  <c r="G35"/>
  <c r="W34"/>
  <c r="T34"/>
  <c r="S34"/>
  <c r="P34"/>
  <c r="J34"/>
  <c r="G34"/>
  <c r="F34"/>
  <c r="W33"/>
  <c r="V33"/>
  <c r="S33"/>
  <c r="Q33"/>
  <c r="J33"/>
  <c r="I33"/>
  <c r="F33"/>
  <c r="U35" i="6" l="1"/>
  <c r="K34"/>
  <c r="U34" i="5"/>
  <c r="U35"/>
  <c r="H34"/>
  <c r="N35"/>
  <c r="N35" i="4"/>
  <c r="Z44"/>
  <c r="D34" i="6"/>
  <c r="Z34" s="1"/>
  <c r="V44"/>
  <c r="M35"/>
  <c r="O35" s="1"/>
  <c r="P44"/>
  <c r="D46"/>
  <c r="F43"/>
  <c r="J43"/>
  <c r="J49" s="1"/>
  <c r="S43"/>
  <c r="W43"/>
  <c r="F46"/>
  <c r="P47"/>
  <c r="V47"/>
  <c r="T37"/>
  <c r="U34"/>
  <c r="U45"/>
  <c r="H44"/>
  <c r="I37"/>
  <c r="Q43"/>
  <c r="I45"/>
  <c r="K45" s="1"/>
  <c r="C46"/>
  <c r="E46" s="1"/>
  <c r="S46"/>
  <c r="U46" s="1"/>
  <c r="Z44"/>
  <c r="H45"/>
  <c r="I44"/>
  <c r="K44" s="1"/>
  <c r="P45"/>
  <c r="V45"/>
  <c r="Q46"/>
  <c r="N46" s="1"/>
  <c r="W46"/>
  <c r="Z46" s="1"/>
  <c r="I47"/>
  <c r="K47" s="1"/>
  <c r="S47"/>
  <c r="U47" s="1"/>
  <c r="K46"/>
  <c r="D35"/>
  <c r="G46"/>
  <c r="D47"/>
  <c r="Q33"/>
  <c r="V34"/>
  <c r="V37" s="1"/>
  <c r="F35"/>
  <c r="H35" s="1"/>
  <c r="W35"/>
  <c r="W45"/>
  <c r="Q47"/>
  <c r="N47" s="1"/>
  <c r="G43"/>
  <c r="P43"/>
  <c r="T43"/>
  <c r="T49" s="1"/>
  <c r="F33"/>
  <c r="J33"/>
  <c r="J37" s="1"/>
  <c r="S33"/>
  <c r="M33" s="1"/>
  <c r="W33"/>
  <c r="G34"/>
  <c r="H34" s="1"/>
  <c r="P34"/>
  <c r="Q35"/>
  <c r="N35" s="1"/>
  <c r="V46"/>
  <c r="I37" i="5"/>
  <c r="P43"/>
  <c r="T43"/>
  <c r="T49" s="1"/>
  <c r="F44"/>
  <c r="H44" s="1"/>
  <c r="Q44"/>
  <c r="N44" s="1"/>
  <c r="V44"/>
  <c r="F45"/>
  <c r="H45" s="1"/>
  <c r="S45"/>
  <c r="U45" s="1"/>
  <c r="C47"/>
  <c r="S47"/>
  <c r="U47" s="1"/>
  <c r="G43"/>
  <c r="G49" s="1"/>
  <c r="S43"/>
  <c r="W43"/>
  <c r="M35"/>
  <c r="R35"/>
  <c r="I44"/>
  <c r="Q45"/>
  <c r="N45" s="1"/>
  <c r="V45"/>
  <c r="M45"/>
  <c r="O45" s="1"/>
  <c r="Q46"/>
  <c r="N46" s="1"/>
  <c r="F43"/>
  <c r="M34"/>
  <c r="W44"/>
  <c r="Z44" s="1"/>
  <c r="I45"/>
  <c r="K45" s="1"/>
  <c r="P46"/>
  <c r="P47"/>
  <c r="D33"/>
  <c r="K34"/>
  <c r="K47"/>
  <c r="H35"/>
  <c r="K35"/>
  <c r="J43"/>
  <c r="F47"/>
  <c r="H47" s="1"/>
  <c r="Q47"/>
  <c r="N47" s="1"/>
  <c r="W45"/>
  <c r="Y47"/>
  <c r="T33"/>
  <c r="T37" s="1"/>
  <c r="Q34"/>
  <c r="N34" s="1"/>
  <c r="F46"/>
  <c r="H46" s="1"/>
  <c r="S46"/>
  <c r="U46" s="1"/>
  <c r="W46"/>
  <c r="Z46" s="1"/>
  <c r="D35"/>
  <c r="D47"/>
  <c r="V34"/>
  <c r="V37" s="1"/>
  <c r="W35"/>
  <c r="Q43"/>
  <c r="G33"/>
  <c r="G37" s="1"/>
  <c r="J44"/>
  <c r="F33"/>
  <c r="J33"/>
  <c r="J37" s="1"/>
  <c r="S33"/>
  <c r="W33"/>
  <c r="P44"/>
  <c r="P33"/>
  <c r="H33" i="4"/>
  <c r="Q37"/>
  <c r="X33"/>
  <c r="I43"/>
  <c r="R34"/>
  <c r="M34"/>
  <c r="O34" s="1"/>
  <c r="V44"/>
  <c r="F46"/>
  <c r="H46" s="1"/>
  <c r="F47"/>
  <c r="H47" s="1"/>
  <c r="K33"/>
  <c r="C46"/>
  <c r="S46"/>
  <c r="U46" s="1"/>
  <c r="S47"/>
  <c r="V43"/>
  <c r="R35"/>
  <c r="I45"/>
  <c r="K45" s="1"/>
  <c r="Q45"/>
  <c r="N45" s="1"/>
  <c r="I47"/>
  <c r="K47" s="1"/>
  <c r="W47"/>
  <c r="S37"/>
  <c r="F43"/>
  <c r="S43"/>
  <c r="P44"/>
  <c r="P45"/>
  <c r="V45"/>
  <c r="P46"/>
  <c r="J37"/>
  <c r="U34"/>
  <c r="H44"/>
  <c r="N34"/>
  <c r="H34"/>
  <c r="U44"/>
  <c r="G37"/>
  <c r="P33"/>
  <c r="P43"/>
  <c r="D45"/>
  <c r="G45"/>
  <c r="T45"/>
  <c r="D46"/>
  <c r="D34"/>
  <c r="Z34" s="1"/>
  <c r="I34"/>
  <c r="K34" s="1"/>
  <c r="V34"/>
  <c r="F35"/>
  <c r="H35" s="1"/>
  <c r="J35"/>
  <c r="S35"/>
  <c r="U35" s="1"/>
  <c r="W35"/>
  <c r="Z35" s="1"/>
  <c r="F45"/>
  <c r="H45" s="1"/>
  <c r="S45"/>
  <c r="U45" s="1"/>
  <c r="W45"/>
  <c r="T33"/>
  <c r="T37" s="1"/>
  <c r="V35"/>
  <c r="T47"/>
  <c r="N47" s="1"/>
  <c r="I46"/>
  <c r="K46" s="1"/>
  <c r="V46"/>
  <c r="C33"/>
  <c r="Y33" s="1"/>
  <c r="I35"/>
  <c r="G43"/>
  <c r="G49" s="1"/>
  <c r="T43"/>
  <c r="Z35" i="6" l="1"/>
  <c r="D45" i="5"/>
  <c r="Z45" s="1"/>
  <c r="E47"/>
  <c r="Z35"/>
  <c r="R34"/>
  <c r="K37"/>
  <c r="O35"/>
  <c r="I37" i="4"/>
  <c r="T49"/>
  <c r="M35"/>
  <c r="O35" s="1"/>
  <c r="M34" i="6"/>
  <c r="O34" s="1"/>
  <c r="R34"/>
  <c r="Q37"/>
  <c r="N37" s="1"/>
  <c r="N33"/>
  <c r="W47"/>
  <c r="Z47" s="1"/>
  <c r="P46"/>
  <c r="P49" s="1"/>
  <c r="C34"/>
  <c r="E34" s="1"/>
  <c r="M45"/>
  <c r="N43"/>
  <c r="S37"/>
  <c r="U37" s="1"/>
  <c r="U33"/>
  <c r="R43"/>
  <c r="M43"/>
  <c r="X34"/>
  <c r="Q45"/>
  <c r="N45" s="1"/>
  <c r="Q44"/>
  <c r="N44" s="1"/>
  <c r="V43"/>
  <c r="M44"/>
  <c r="R44"/>
  <c r="K37"/>
  <c r="G37"/>
  <c r="R35"/>
  <c r="C35"/>
  <c r="R33"/>
  <c r="Y46"/>
  <c r="X46"/>
  <c r="W37"/>
  <c r="X37" s="1"/>
  <c r="K33"/>
  <c r="X35"/>
  <c r="P37"/>
  <c r="C33"/>
  <c r="F37"/>
  <c r="H37" s="1"/>
  <c r="H33"/>
  <c r="F47"/>
  <c r="H47" s="1"/>
  <c r="I43"/>
  <c r="X45"/>
  <c r="H43"/>
  <c r="X44"/>
  <c r="D33"/>
  <c r="D37" s="1"/>
  <c r="X33"/>
  <c r="H46"/>
  <c r="O33"/>
  <c r="R47"/>
  <c r="M47"/>
  <c r="O47" s="1"/>
  <c r="C47"/>
  <c r="E47" s="1"/>
  <c r="S49"/>
  <c r="U49" s="1"/>
  <c r="U43"/>
  <c r="G49"/>
  <c r="Z33" i="5"/>
  <c r="W37"/>
  <c r="X37" s="1"/>
  <c r="W47"/>
  <c r="W49" s="1"/>
  <c r="I43"/>
  <c r="D34"/>
  <c r="Z34" s="1"/>
  <c r="R33"/>
  <c r="P37"/>
  <c r="M33"/>
  <c r="U33"/>
  <c r="S37"/>
  <c r="U37" s="1"/>
  <c r="V46"/>
  <c r="X34"/>
  <c r="M46"/>
  <c r="O46" s="1"/>
  <c r="R46"/>
  <c r="X35"/>
  <c r="N33"/>
  <c r="C35"/>
  <c r="O34"/>
  <c r="K44"/>
  <c r="Q37"/>
  <c r="N37" s="1"/>
  <c r="C33"/>
  <c r="X45"/>
  <c r="H33"/>
  <c r="F37"/>
  <c r="H37" s="1"/>
  <c r="N43"/>
  <c r="Q49"/>
  <c r="N49" s="1"/>
  <c r="C34"/>
  <c r="Y34" s="1"/>
  <c r="F49"/>
  <c r="H49" s="1"/>
  <c r="H43"/>
  <c r="X44"/>
  <c r="J49"/>
  <c r="X33"/>
  <c r="S44"/>
  <c r="U44" s="1"/>
  <c r="R44"/>
  <c r="I46"/>
  <c r="K46" s="1"/>
  <c r="V43"/>
  <c r="R47"/>
  <c r="M47"/>
  <c r="O47" s="1"/>
  <c r="S49"/>
  <c r="U49" s="1"/>
  <c r="U43"/>
  <c r="R43"/>
  <c r="P49"/>
  <c r="M43"/>
  <c r="O43" s="1"/>
  <c r="R45"/>
  <c r="K33"/>
  <c r="I44" i="4"/>
  <c r="K44" s="1"/>
  <c r="X34"/>
  <c r="Y34"/>
  <c r="D43"/>
  <c r="Y46"/>
  <c r="P47"/>
  <c r="P49" s="1"/>
  <c r="X35"/>
  <c r="Y35"/>
  <c r="C45"/>
  <c r="E45" s="1"/>
  <c r="V49"/>
  <c r="I49"/>
  <c r="Q46"/>
  <c r="N46" s="1"/>
  <c r="J43"/>
  <c r="J49" s="1"/>
  <c r="Q43"/>
  <c r="Q44"/>
  <c r="N44" s="1"/>
  <c r="R33"/>
  <c r="P37"/>
  <c r="M33"/>
  <c r="M44"/>
  <c r="O44" s="1"/>
  <c r="S49"/>
  <c r="U43"/>
  <c r="X44"/>
  <c r="C34"/>
  <c r="E34" s="1"/>
  <c r="C35"/>
  <c r="E35" s="1"/>
  <c r="R43"/>
  <c r="M43"/>
  <c r="F49"/>
  <c r="H49" s="1"/>
  <c r="H43"/>
  <c r="N33"/>
  <c r="W37"/>
  <c r="K37"/>
  <c r="K35"/>
  <c r="Z45"/>
  <c r="U33"/>
  <c r="U47"/>
  <c r="E46"/>
  <c r="V37"/>
  <c r="F37"/>
  <c r="H37" s="1"/>
  <c r="V47"/>
  <c r="W43"/>
  <c r="X43" s="1"/>
  <c r="M46"/>
  <c r="O46" s="1"/>
  <c r="R46"/>
  <c r="M45"/>
  <c r="O45" s="1"/>
  <c r="R45"/>
  <c r="D33"/>
  <c r="U37"/>
  <c r="N37"/>
  <c r="W46"/>
  <c r="Z46" s="1"/>
  <c r="X45"/>
  <c r="Y45"/>
  <c r="R45" i="6" l="1"/>
  <c r="O44"/>
  <c r="D37" i="5"/>
  <c r="Z37" s="1"/>
  <c r="O33"/>
  <c r="O33" i="4"/>
  <c r="K49"/>
  <c r="U49"/>
  <c r="M49" i="6"/>
  <c r="K43"/>
  <c r="I49"/>
  <c r="K49" s="1"/>
  <c r="C43"/>
  <c r="Y43" s="1"/>
  <c r="E33"/>
  <c r="C37"/>
  <c r="Y33"/>
  <c r="Z37"/>
  <c r="Q49"/>
  <c r="N49" s="1"/>
  <c r="W49"/>
  <c r="Y34"/>
  <c r="O43"/>
  <c r="O45"/>
  <c r="D43"/>
  <c r="X43"/>
  <c r="V49"/>
  <c r="D45"/>
  <c r="Z45" s="1"/>
  <c r="M46"/>
  <c r="O46" s="1"/>
  <c r="R46"/>
  <c r="C45"/>
  <c r="M37"/>
  <c r="O37" s="1"/>
  <c r="R37"/>
  <c r="C44"/>
  <c r="E35"/>
  <c r="Y35"/>
  <c r="F49"/>
  <c r="H49" s="1"/>
  <c r="X47"/>
  <c r="Z33"/>
  <c r="Y47"/>
  <c r="C45" i="5"/>
  <c r="V49"/>
  <c r="X43"/>
  <c r="C43"/>
  <c r="C46"/>
  <c r="E46" s="1"/>
  <c r="D43"/>
  <c r="K43"/>
  <c r="I49"/>
  <c r="K49" s="1"/>
  <c r="M44"/>
  <c r="O44" s="1"/>
  <c r="E34"/>
  <c r="M37"/>
  <c r="O37" s="1"/>
  <c r="R37"/>
  <c r="Z47"/>
  <c r="X47"/>
  <c r="R49"/>
  <c r="M49"/>
  <c r="O49" s="1"/>
  <c r="E33"/>
  <c r="C37"/>
  <c r="Y33"/>
  <c r="E35"/>
  <c r="Y35"/>
  <c r="C44"/>
  <c r="X46"/>
  <c r="D47" i="4"/>
  <c r="Z47" s="1"/>
  <c r="D37"/>
  <c r="Z37" s="1"/>
  <c r="Z33"/>
  <c r="X37"/>
  <c r="M49"/>
  <c r="W49"/>
  <c r="Z43"/>
  <c r="N43"/>
  <c r="Q49"/>
  <c r="N49" s="1"/>
  <c r="R47"/>
  <c r="M47"/>
  <c r="O47" s="1"/>
  <c r="X47"/>
  <c r="M37"/>
  <c r="O37" s="1"/>
  <c r="R37"/>
  <c r="C47"/>
  <c r="E47" s="1"/>
  <c r="X46"/>
  <c r="E33"/>
  <c r="O43"/>
  <c r="R44"/>
  <c r="C37"/>
  <c r="D49"/>
  <c r="K43"/>
  <c r="C44"/>
  <c r="C43"/>
  <c r="R49" i="6" l="1"/>
  <c r="O49" i="4"/>
  <c r="Z49"/>
  <c r="E37"/>
  <c r="R49"/>
  <c r="E44" i="6"/>
  <c r="Y44"/>
  <c r="X49"/>
  <c r="E37"/>
  <c r="Y37"/>
  <c r="O49"/>
  <c r="E43"/>
  <c r="C49"/>
  <c r="E45"/>
  <c r="Y45"/>
  <c r="D49"/>
  <c r="Z43"/>
  <c r="Z49"/>
  <c r="E44" i="5"/>
  <c r="Y44"/>
  <c r="E43"/>
  <c r="C49"/>
  <c r="X49"/>
  <c r="D49"/>
  <c r="Z49" s="1"/>
  <c r="Z43"/>
  <c r="E45"/>
  <c r="Y45"/>
  <c r="Y46"/>
  <c r="Y43"/>
  <c r="E37"/>
  <c r="Y37"/>
  <c r="E44" i="4"/>
  <c r="Y44"/>
  <c r="Y47"/>
  <c r="X49"/>
  <c r="Y37"/>
  <c r="E43"/>
  <c r="C49"/>
  <c r="Y43"/>
  <c r="E49" i="6" l="1"/>
  <c r="Y49"/>
  <c r="E49" i="5"/>
  <c r="Y49"/>
  <c r="E49" i="4"/>
  <c r="Y49"/>
</calcChain>
</file>

<file path=xl/sharedStrings.xml><?xml version="1.0" encoding="utf-8"?>
<sst xmlns="http://schemas.openxmlformats.org/spreadsheetml/2006/main" count="1049" uniqueCount="201">
  <si>
    <t xml:space="preserve">TOTAL </t>
  </si>
  <si>
    <t>%</t>
  </si>
  <si>
    <t>NON</t>
  </si>
  <si>
    <t xml:space="preserve">CHANGE IN </t>
  </si>
  <si>
    <t>ROOM NIGHTS</t>
  </si>
  <si>
    <t>AVERAGE</t>
  </si>
  <si>
    <t>MAY</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</si>
  <si>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</si>
  <si>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</si>
  <si>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</si>
  <si>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</si>
  <si>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</si>
  <si>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</si>
  <si>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</si>
  <si>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</si>
  <si>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</si>
  <si>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</si>
  <si>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</si>
  <si>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</si>
  <si>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</si>
  <si>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</si>
  <si>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</si>
  <si>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</si>
  <si>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</si>
  <si>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</si>
  <si>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</si>
  <si>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</si>
  <si>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</si>
  <si>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</si>
  <si>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MAY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</si>
  <si>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</si>
  <si>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</si>
  <si>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</si>
  <si>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</si>
  <si>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</si>
  <si>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</si>
  <si>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</si>
  <si>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MAY)</t>
  </si>
  <si>
    <t>REGISTRATIONS AND OCCUPANCY RATE</t>
  </si>
  <si>
    <t>FOR THE MONTH OF MAY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</si>
  <si>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</si>
  <si>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</si>
  <si>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</si>
  <si>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</si>
  <si>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</si>
  <si>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</si>
  <si>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</si>
  <si>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</si>
  <si>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</si>
  <si>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</si>
  <si>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</si>
  <si>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</si>
  <si>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</si>
  <si>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</si>
  <si>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</si>
  <si>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</si>
  <si>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</si>
  <si>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</si>
  <si>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</si>
  <si>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</si>
  <si>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</si>
  <si>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</si>
  <si>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</si>
  <si>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</si>
  <si>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</si>
  <si>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MAY 2015</t>
  </si>
  <si>
    <t>BY REGION AS OF MAY 2015</t>
  </si>
  <si>
    <t>2014</t>
  </si>
  <si>
    <t>1/ Metropolitan Region includes the following municipalities: Bayamón, Cataño, Guaynabo, San Juan and Carolina.</t>
  </si>
  <si>
    <t>2/ Includes Paradores.</t>
  </si>
  <si>
    <t>FISCAL YEAR 2014-2015</t>
  </si>
  <si>
    <t xml:space="preserve"> AS OF MAY 2015</t>
  </si>
  <si>
    <t>BY REGION - MAY 2015</t>
  </si>
  <si>
    <t>Classification by</t>
  </si>
  <si>
    <t>Average Room Rate $</t>
  </si>
  <si>
    <t>CHANGE %</t>
  </si>
  <si>
    <t>Number of Rooms</t>
  </si>
  <si>
    <t>May 2015</t>
  </si>
  <si>
    <t>May 2014</t>
  </si>
  <si>
    <t>Metropolitan</t>
  </si>
  <si>
    <t>Grand Total</t>
  </si>
  <si>
    <t>BY AREA - MAY 2015</t>
  </si>
  <si>
    <t>Area</t>
  </si>
  <si>
    <t>Metro</t>
  </si>
  <si>
    <t>Non Metro</t>
  </si>
  <si>
    <t>PARADORES - MAY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</si>
  <si>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</si>
  <si>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</si>
  <si>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</si>
  <si>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</si>
  <si>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</si>
  <si>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</si>
  <si>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</si>
  <si>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</si>
  <si>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</si>
  <si>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</si>
  <si>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</si>
  <si>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</si>
  <si>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</si>
  <si>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</si>
  <si>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</si>
  <si>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</si>
  <si>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</si>
  <si>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</si>
  <si>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</si>
  <si>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</si>
  <si>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</si>
  <si>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</si>
  <si>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</si>
  <si>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</si>
  <si>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</si>
  <si>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</si>
  <si>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</si>
  <si>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</si>
  <si>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</si>
  <si>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</si>
  <si>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</si>
  <si>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</si>
  <si>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</si>
  <si>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</si>
  <si>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</si>
  <si>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</si>
  <si>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</si>
  <si>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</si>
  <si>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</si>
  <si>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JUN</t>
  </si>
  <si>
    <t>July</t>
  </si>
  <si>
    <t>Aug</t>
  </si>
  <si>
    <t>Sep</t>
  </si>
  <si>
    <t>Oct</t>
  </si>
  <si>
    <t>Nov</t>
  </si>
  <si>
    <t>Dec</t>
  </si>
  <si>
    <t>Jan</t>
  </si>
  <si>
    <t>Feb</t>
  </si>
  <si>
    <t>Mar</t>
  </si>
  <si>
    <t>Apr</t>
  </si>
  <si>
    <t>May</t>
  </si>
  <si>
    <t>Jun</t>
  </si>
  <si>
    <t>CALENDAR YEAR 2015 P</t>
  </si>
  <si>
    <t>2015 Jul</t>
  </si>
  <si>
    <t>2015 Aug</t>
  </si>
  <si>
    <t>2015 Sep</t>
  </si>
  <si>
    <t>2015 Oct</t>
  </si>
  <si>
    <t>2015 Nov</t>
  </si>
  <si>
    <t>2015 Dec</t>
  </si>
  <si>
    <t>CALENDAR YEAR 2014 R</t>
  </si>
  <si>
    <t>PERCENTAGE CHANGE:  CALENDAR YEAR 2015 vs 2014</t>
  </si>
  <si>
    <t>ADR $</t>
  </si>
  <si>
    <t>Jul</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</si>
  <si>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</si>
  <si>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</si>
  <si>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</si>
  <si>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</si>
  <si>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</si>
  <si>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</si>
  <si>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</si>
  <si>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</si>
  <si>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</si>
  <si>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</si>
  <si>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</si>
  <si>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</si>
  <si>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</si>
  <si>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</si>
  <si>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</si>
  <si>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</si>
  <si>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</si>
  <si>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</si>
  <si>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</si>
  <si>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</si>
  <si>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</si>
  <si>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</si>
  <si>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</si>
  <si>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</si>
  <si>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</si>
  <si>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</si>
  <si>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</si>
  <si>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</si>
  <si>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</si>
  <si>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</si>
  <si>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</si>
  <si>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</si>
  <si>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</si>
  <si>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</si>
  <si>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</si>
  <si>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</si>
  <si>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</si>
  <si>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</si>
  <si>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</si>
  <si>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PRTC MONTHLY STATISTICS REPORT</t>
  </si>
  <si>
    <t>REGISTRATION AND OCCUPANCY SURVEY DATA FOR ENDORSED LODGINGS*</t>
  </si>
  <si>
    <t>Occupancy %</t>
  </si>
  <si>
    <t>ARR$</t>
  </si>
  <si>
    <t>FISCAL YEAR 2015 VS. 2014</t>
  </si>
  <si>
    <t>Rooms Occupied</t>
  </si>
  <si>
    <t>Rooms Available</t>
  </si>
  <si>
    <t>PRTC - Registration and Occupancy %/ Average Room Rate (ARR$) Report Surveys</t>
  </si>
  <si>
    <t xml:space="preserve">by: Carlos Acobis </t>
  </si>
  <si>
    <t>Total Registrations</t>
  </si>
  <si>
    <t>22 de enero de 2016</t>
  </si>
  <si>
    <t>* Sample includes 108 endorsed hotels and paradors representing over 12,500 rooms and over 95% of endorsed universe.</t>
  </si>
  <si>
    <r>
      <t xml:space="preserve">For the month of May 2015, the tourism occupancy percentage shows a 4.2 points advance closing at 71.8%.  Total registrations rose 7.2% from 210,805 in 2014 to 225,892 in 2015.  Non-residents exceeded last year by 8.7% and Residents as well with a 4.4% growth.  Total room demand increased by 5.9% or 16,896 more rooms sold.  The Average Room Rate (ARR$) for the month expose a 5.3% gain with an average selling rate of $161.58 in 2015 vs. $162.23 in 2014.  As for Paradores, the occupancy rate for May 2015 </t>
    </r>
    <r>
      <rPr>
        <sz val="9"/>
        <color theme="1"/>
        <rFont val="Arial Black"/>
        <family val="2"/>
      </rPr>
      <t>reveals a 2.6</t>
    </r>
    <r>
      <rPr>
        <sz val="9"/>
        <rFont val="Arial Black"/>
        <family val="2"/>
      </rPr>
      <t xml:space="preserve"> points increment when compared with last year 2014.  Total registrations for Paradores presents a -6.9% loss from 10,938 in 2014 to 10,187 in 2015.  However, this marked reductions was mainly caused by the removal of two (2) lodgings from the Paradores survey sample due to either a) loss of endorsements or b) closings.  Average Room Rate (ARR$) for Paradores surpassed 2014 by 8.3% for a total gain of $7.42.                                                                                                               Fiscal Year To Date 2015 finished off with a +1.0 percentage points on its occupancy rate closing at 70.3%.  Total registrations ended with a 4.4% climb from 2,229,430 in 2014 to 2,327,422 in 2015.  Non-residents and Residents registrations exceeded previous year by 5.9% and 1.3% respectively.  Room demand ended positive with a 3.0% rise, meanwhile, room supply remains over fiscal year 2014 by 1.5%.  The (ARR$) for fiscal period 2015 turned out 1.6% ahead of 2014, closing at $153.03 vs. $150.57 for a total gain of $2.46.</t>
    </r>
  </si>
</sst>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2">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0" fontId="5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9" fontId="1" fillId="0" borderId="0" applyFont="0" applyFill="0" applyBorder="0" applyAlignment="0" applyProtection="0"/>
  </cellStyleXfs>
  <cellXfs count="116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10"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39" fillId="2" borderId="138" xfId="3" applyFont="1" applyFill="1" applyBorder="1" applyAlignment="1">
      <alignment horizontal="center"/>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47" fillId="25" borderId="0" xfId="4" applyFont="1" applyFill="1"/>
    <xf numFmtId="0" fontId="13" fillId="25" borderId="0" xfId="4" applyFill="1"/>
    <xf numFmtId="0" fontId="13" fillId="25" borderId="0" xfId="4" applyFill="1" applyAlignment="1">
      <alignment horizontal="left"/>
    </xf>
    <xf numFmtId="0" fontId="48" fillId="25" borderId="138" xfId="4" applyFont="1" applyFill="1" applyBorder="1" applyAlignment="1">
      <alignment wrapText="1"/>
    </xf>
    <xf numFmtId="0" fontId="48" fillId="25" borderId="69" xfId="4" applyFont="1" applyFill="1" applyBorder="1" applyAlignment="1">
      <alignment wrapText="1"/>
    </xf>
    <xf numFmtId="0" fontId="49" fillId="25" borderId="127" xfId="4" applyFont="1" applyFill="1" applyBorder="1" applyAlignment="1">
      <alignment wrapText="1"/>
    </xf>
    <xf numFmtId="0" fontId="48" fillId="25" borderId="142" xfId="4" applyFont="1" applyFill="1" applyBorder="1" applyAlignment="1">
      <alignment horizontal="right" wrapText="1"/>
    </xf>
    <xf numFmtId="0" fontId="48" fillId="25" borderId="138" xfId="4" applyFont="1" applyFill="1" applyBorder="1" applyAlignment="1">
      <alignment horizontal="center" wrapText="1"/>
    </xf>
    <xf numFmtId="0" fontId="48" fillId="25" borderId="69" xfId="4" applyFont="1" applyFill="1" applyBorder="1" applyAlignment="1">
      <alignment horizontal="center" wrapText="1"/>
    </xf>
    <xf numFmtId="0" fontId="48" fillId="25" borderId="138" xfId="4" applyFont="1" applyFill="1" applyBorder="1" applyAlignment="1">
      <alignment horizontal="left" wrapText="1"/>
    </xf>
    <xf numFmtId="0" fontId="48" fillId="25" borderId="70" xfId="4" applyFont="1" applyFill="1" applyBorder="1" applyAlignment="1">
      <alignment horizontal="left" wrapText="1"/>
    </xf>
    <xf numFmtId="0" fontId="48" fillId="25" borderId="69" xfId="4" applyFont="1" applyFill="1" applyBorder="1" applyAlignment="1">
      <alignment horizontal="left" wrapText="1"/>
    </xf>
    <xf numFmtId="0" fontId="48" fillId="25" borderId="143" xfId="4" applyFont="1" applyFill="1" applyBorder="1" applyAlignment="1">
      <alignment wrapText="1"/>
    </xf>
    <xf numFmtId="0" fontId="48" fillId="25" borderId="31" xfId="4" applyFont="1" applyFill="1" applyBorder="1" applyAlignment="1">
      <alignment wrapText="1"/>
    </xf>
    <xf numFmtId="0" fontId="48" fillId="25" borderId="70" xfId="4" applyFont="1" applyFill="1" applyBorder="1" applyAlignment="1">
      <alignment horizontal="left"/>
    </xf>
    <xf numFmtId="0" fontId="48" fillId="25" borderId="69" xfId="4" applyFont="1" applyFill="1" applyBorder="1" applyAlignment="1">
      <alignment horizontal="left"/>
    </xf>
    <xf numFmtId="0" fontId="48" fillId="25" borderId="138" xfId="4" applyFont="1" applyFill="1" applyBorder="1" applyAlignment="1"/>
    <xf numFmtId="0" fontId="48" fillId="25" borderId="69" xfId="4" applyFont="1" applyFill="1" applyBorder="1" applyAlignment="1"/>
    <xf numFmtId="0" fontId="48" fillId="25" borderId="0" xfId="4" applyFont="1" applyFill="1" applyBorder="1" applyAlignment="1">
      <alignment wrapText="1"/>
    </xf>
    <xf numFmtId="0" fontId="48" fillId="25" borderId="65" xfId="4" applyFont="1" applyFill="1" applyBorder="1" applyAlignment="1">
      <alignment horizontal="right" wrapText="1"/>
    </xf>
    <xf numFmtId="0" fontId="49" fillId="25" borderId="32" xfId="4" applyFont="1" applyFill="1" applyBorder="1" applyAlignment="1"/>
    <xf numFmtId="0" fontId="48" fillId="25" borderId="31" xfId="4" applyFont="1" applyFill="1" applyBorder="1" applyAlignment="1"/>
    <xf numFmtId="0" fontId="50" fillId="0" borderId="138" xfId="5" applyBorder="1" applyAlignment="1" applyProtection="1"/>
    <xf numFmtId="0" fontId="48" fillId="25" borderId="70" xfId="4" applyFont="1" applyFill="1" applyBorder="1" applyAlignment="1"/>
    <xf numFmtId="0" fontId="48" fillId="25" borderId="69" xfId="4" applyFont="1" applyFill="1" applyBorder="1" applyAlignment="1"/>
    <xf numFmtId="0" fontId="51" fillId="25" borderId="0" xfId="4" applyFont="1" applyFill="1" applyAlignment="1">
      <alignment vertical="center"/>
    </xf>
    <xf numFmtId="0" fontId="13" fillId="25" borderId="0" xfId="4" applyFill="1" applyAlignment="1">
      <alignment vertical="center"/>
    </xf>
    <xf numFmtId="0" fontId="47" fillId="25" borderId="0" xfId="4" applyFont="1" applyFill="1" applyAlignment="1">
      <alignment vertical="center"/>
    </xf>
    <xf numFmtId="0" fontId="52" fillId="25" borderId="138" xfId="4" applyFont="1" applyFill="1" applyBorder="1" applyAlignment="1">
      <alignment horizontal="left" vertical="center" wrapText="1" indent="1"/>
    </xf>
    <xf numFmtId="0" fontId="52" fillId="25" borderId="70" xfId="4" applyFont="1" applyFill="1" applyBorder="1" applyAlignment="1">
      <alignment horizontal="left" vertical="center" wrapText="1" indent="1"/>
    </xf>
    <xf numFmtId="0" fontId="52" fillId="25" borderId="69" xfId="4" applyFont="1" applyFill="1" applyBorder="1" applyAlignment="1">
      <alignment horizontal="left" vertical="center" wrapText="1" indent="1"/>
    </xf>
    <xf numFmtId="0" fontId="53" fillId="25" borderId="138" xfId="4" applyFont="1" applyFill="1" applyBorder="1" applyAlignment="1">
      <alignment horizontal="left" vertical="center" wrapText="1" indent="1"/>
    </xf>
    <xf numFmtId="0" fontId="48" fillId="25" borderId="138" xfId="4" applyFont="1" applyFill="1" applyBorder="1" applyAlignment="1">
      <alignment horizontal="left" vertical="center" wrapText="1" indent="1"/>
    </xf>
    <xf numFmtId="0" fontId="48" fillId="25" borderId="70" xfId="4" applyFont="1" applyFill="1" applyBorder="1" applyAlignment="1">
      <alignment horizontal="left" vertical="center" wrapText="1" indent="1"/>
    </xf>
    <xf numFmtId="0" fontId="48" fillId="25" borderId="69" xfId="4" applyFont="1" applyFill="1" applyBorder="1" applyAlignment="1">
      <alignment horizontal="left" vertical="center" wrapText="1" indent="1"/>
    </xf>
    <xf numFmtId="0" fontId="52" fillId="25" borderId="32" xfId="4" applyFont="1" applyFill="1" applyBorder="1" applyAlignment="1"/>
    <xf numFmtId="0" fontId="52" fillId="25" borderId="28" xfId="4" applyFont="1" applyFill="1" applyBorder="1" applyAlignment="1"/>
    <xf numFmtId="0" fontId="55" fillId="25" borderId="28" xfId="5" applyFont="1" applyFill="1" applyBorder="1" applyAlignment="1" applyProtection="1"/>
    <xf numFmtId="0" fontId="50" fillId="25" borderId="28" xfId="5" applyFill="1" applyBorder="1" applyAlignment="1" applyProtection="1"/>
    <xf numFmtId="0" fontId="50" fillId="25" borderId="31" xfId="5" applyFill="1" applyBorder="1" applyAlignment="1" applyProtection="1"/>
    <xf numFmtId="0" fontId="52" fillId="25" borderId="35" xfId="4" applyNumberFormat="1" applyFont="1" applyFill="1" applyBorder="1" applyAlignment="1">
      <alignment horizontal="left" wrapText="1"/>
    </xf>
    <xf numFmtId="0" fontId="52" fillId="25" borderId="0" xfId="4" applyNumberFormat="1" applyFont="1" applyFill="1" applyBorder="1" applyAlignment="1">
      <alignment horizontal="left" wrapText="1"/>
    </xf>
    <xf numFmtId="0" fontId="52" fillId="25" borderId="8" xfId="4" applyNumberFormat="1" applyFont="1" applyFill="1" applyBorder="1" applyAlignment="1">
      <alignment horizontal="left" wrapText="1"/>
    </xf>
    <xf numFmtId="0" fontId="52" fillId="25" borderId="35" xfId="4" applyFont="1" applyFill="1" applyBorder="1" applyAlignment="1">
      <alignment horizontal="left" vertical="center" wrapText="1"/>
    </xf>
    <xf numFmtId="0" fontId="52" fillId="25" borderId="0" xfId="4" applyFont="1" applyFill="1" applyBorder="1" applyAlignment="1">
      <alignment horizontal="left" vertical="center"/>
    </xf>
    <xf numFmtId="0" fontId="13" fillId="25" borderId="8" xfId="4" applyFill="1" applyBorder="1"/>
    <xf numFmtId="0" fontId="52" fillId="25" borderId="61" xfId="4" applyFont="1" applyFill="1" applyBorder="1" applyAlignment="1">
      <alignment horizontal="left" vertical="center"/>
    </xf>
    <xf numFmtId="0" fontId="52" fillId="25" borderId="63" xfId="4" applyFont="1" applyFill="1" applyBorder="1" applyAlignment="1">
      <alignment horizontal="left" vertical="center"/>
    </xf>
    <xf numFmtId="0" fontId="13" fillId="25" borderId="62" xfId="4" applyFill="1" applyBorder="1"/>
    <xf numFmtId="0" fontId="51" fillId="25" borderId="0" xfId="4" applyFont="1" applyFill="1"/>
    <xf numFmtId="0" fontId="52" fillId="25" borderId="138" xfId="4" applyFont="1" applyFill="1" applyBorder="1" applyAlignment="1">
      <alignment horizontal="left" vertical="center" wrapText="1"/>
    </xf>
    <xf numFmtId="0" fontId="52" fillId="25" borderId="70" xfId="4" applyFont="1" applyFill="1" applyBorder="1" applyAlignment="1">
      <alignment horizontal="left" vertical="center" wrapText="1"/>
    </xf>
    <xf numFmtId="0" fontId="52" fillId="25" borderId="69" xfId="4" applyFont="1" applyFill="1" applyBorder="1" applyAlignment="1">
      <alignment horizontal="left" vertical="center" wrapText="1"/>
    </xf>
    <xf numFmtId="0" fontId="51" fillId="25" borderId="0" xfId="4" applyFont="1" applyFill="1" applyAlignment="1">
      <alignment horizontal="left" indent="4"/>
    </xf>
    <xf numFmtId="0" fontId="52" fillId="25" borderId="138" xfId="4" applyFont="1" applyFill="1" applyBorder="1" applyAlignment="1">
      <alignment horizontal="left" vertical="top" wrapText="1"/>
    </xf>
    <xf numFmtId="0" fontId="52" fillId="25" borderId="70" xfId="4" applyFont="1" applyFill="1" applyBorder="1" applyAlignment="1">
      <alignment horizontal="left" vertical="top" wrapText="1"/>
    </xf>
    <xf numFmtId="0" fontId="52" fillId="25" borderId="69" xfId="4" applyFont="1" applyFill="1" applyBorder="1" applyAlignment="1">
      <alignment horizontal="left" vertical="top" wrapText="1"/>
    </xf>
    <xf numFmtId="0" fontId="56" fillId="0" borderId="144"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59" fillId="0" borderId="0" xfId="3" applyFont="1" applyAlignment="1">
      <alignment horizontal="left" wrapText="1" readingOrder="1"/>
    </xf>
    <xf numFmtId="0" fontId="13" fillId="17" borderId="145" xfId="4" applyFill="1" applyBorder="1" applyAlignment="1"/>
    <xf numFmtId="0" fontId="13" fillId="17" borderId="146" xfId="4" applyFill="1" applyBorder="1"/>
    <xf numFmtId="0" fontId="61" fillId="17" borderId="146" xfId="4" applyFont="1" applyFill="1" applyBorder="1"/>
    <xf numFmtId="0" fontId="13" fillId="17" borderId="147" xfId="4" applyFill="1" applyBorder="1"/>
    <xf numFmtId="0" fontId="13" fillId="0" borderId="0" xfId="4"/>
    <xf numFmtId="0" fontId="13" fillId="17" borderId="148" xfId="4" applyFill="1" applyBorder="1" applyAlignment="1"/>
    <xf numFmtId="0" fontId="62" fillId="17" borderId="0" xfId="4" applyFont="1" applyFill="1" applyBorder="1" applyAlignment="1">
      <alignment horizontal="center" vertical="center"/>
    </xf>
    <xf numFmtId="0" fontId="62"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9" xfId="4" applyFill="1" applyBorder="1"/>
    <xf numFmtId="0" fontId="63" fillId="0" borderId="0" xfId="4" applyFont="1"/>
    <xf numFmtId="49" fontId="64" fillId="17" borderId="0" xfId="4" applyNumberFormat="1" applyFont="1" applyFill="1" applyBorder="1" applyAlignment="1">
      <alignment horizontal="center" vertical="center"/>
    </xf>
    <xf numFmtId="0" fontId="65" fillId="17" borderId="0" xfId="4" applyFont="1" applyFill="1" applyBorder="1"/>
    <xf numFmtId="0" fontId="65" fillId="17" borderId="0" xfId="4" applyFont="1" applyFill="1" applyBorder="1" applyAlignment="1">
      <alignment horizontal="center" vertical="center"/>
    </xf>
    <xf numFmtId="0" fontId="13" fillId="17" borderId="0" xfId="4" applyFill="1" applyBorder="1" applyAlignment="1">
      <alignment horizontal="center" vertical="center" wrapText="1"/>
    </xf>
    <xf numFmtId="17" fontId="2" fillId="17" borderId="0" xfId="8" applyNumberFormat="1" applyFont="1" applyFill="1" applyBorder="1" applyAlignment="1">
      <alignment horizontal="center" vertical="center" wrapText="1"/>
    </xf>
    <xf numFmtId="1" fontId="2" fillId="17" borderId="138" xfId="8"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9" xfId="8"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12" applyNumberFormat="1" applyFont="1" applyFill="1" applyBorder="1" applyAlignment="1">
      <alignment horizontal="center" vertical="center" wrapText="1"/>
    </xf>
    <xf numFmtId="0" fontId="66" fillId="17" borderId="127" xfId="4" applyFont="1" applyFill="1" applyBorder="1" applyAlignment="1">
      <alignment horizontal="center" vertical="center" wrapText="1"/>
    </xf>
    <xf numFmtId="166" fontId="67" fillId="17" borderId="70" xfId="12" applyNumberFormat="1" applyFont="1" applyFill="1" applyBorder="1" applyAlignment="1">
      <alignment horizontal="center" vertical="center" wrapText="1"/>
    </xf>
    <xf numFmtId="166" fontId="32" fillId="17" borderId="127" xfId="12" applyNumberFormat="1" applyFont="1" applyFill="1" applyBorder="1" applyAlignment="1">
      <alignment horizontal="center" vertical="center" wrapText="1"/>
    </xf>
    <xf numFmtId="165" fontId="68" fillId="17" borderId="69" xfId="12" applyNumberFormat="1" applyFont="1" applyFill="1" applyBorder="1" applyAlignment="1">
      <alignment horizontal="center" vertical="center" wrapText="1"/>
    </xf>
    <xf numFmtId="10" fontId="13" fillId="17" borderId="149" xfId="12" applyNumberFormat="1" applyFont="1" applyFill="1" applyBorder="1" applyAlignment="1">
      <alignment horizontal="center" vertical="center" wrapText="1"/>
    </xf>
    <xf numFmtId="166" fontId="63" fillId="0" borderId="0" xfId="12" applyNumberFormat="1" applyFont="1" applyBorder="1" applyAlignment="1">
      <alignment horizontal="center" vertical="center" wrapText="1"/>
    </xf>
    <xf numFmtId="10" fontId="2" fillId="0" borderId="0" xfId="12"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12" applyNumberFormat="1" applyFont="1" applyFill="1" applyBorder="1" applyAlignment="1">
      <alignment horizontal="center" vertical="center" wrapText="1"/>
    </xf>
    <xf numFmtId="0" fontId="68" fillId="17" borderId="70" xfId="12"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12" applyNumberFormat="1" applyFont="1" applyFill="1" applyBorder="1" applyAlignment="1" applyProtection="1">
      <alignment horizontal="center" vertical="center" wrapText="1"/>
    </xf>
    <xf numFmtId="8" fontId="13" fillId="17" borderId="149" xfId="4" applyNumberFormat="1" applyFill="1" applyBorder="1" applyAlignment="1">
      <alignment horizontal="center" vertical="center" wrapText="1"/>
    </xf>
    <xf numFmtId="8" fontId="63"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12" applyNumberFormat="1" applyFont="1" applyFill="1" applyBorder="1" applyAlignment="1" applyProtection="1">
      <alignment horizontal="center" vertical="center" wrapText="1"/>
    </xf>
    <xf numFmtId="49" fontId="67" fillId="17" borderId="63" xfId="4" applyNumberFormat="1" applyFont="1" applyFill="1" applyBorder="1" applyAlignment="1">
      <alignment horizontal="center" vertical="center" wrapText="1"/>
    </xf>
    <xf numFmtId="49" fontId="63" fillId="0" borderId="63" xfId="4" applyNumberFormat="1" applyFont="1" applyBorder="1" applyAlignment="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12" applyNumberFormat="1" applyFont="1" applyFill="1" applyBorder="1" applyAlignment="1" applyProtection="1">
      <alignment horizontal="center" vertical="center" wrapText="1"/>
    </xf>
    <xf numFmtId="8" fontId="32" fillId="17" borderId="127" xfId="4" applyNumberFormat="1" applyFont="1" applyFill="1" applyBorder="1" applyAlignment="1">
      <alignment horizontal="center" vertical="center" wrapText="1"/>
    </xf>
    <xf numFmtId="166" fontId="2" fillId="17" borderId="127" xfId="12" applyNumberFormat="1" applyFont="1" applyFill="1" applyBorder="1" applyAlignment="1" applyProtection="1">
      <alignment horizontal="center" vertical="center" wrapText="1"/>
    </xf>
    <xf numFmtId="0" fontId="13" fillId="17" borderId="0" xfId="4" applyFill="1" applyBorder="1" applyAlignment="1"/>
    <xf numFmtId="8" fontId="63" fillId="0" borderId="0" xfId="4" applyNumberFormat="1" applyFont="1"/>
    <xf numFmtId="49" fontId="69" fillId="17" borderId="63" xfId="4" applyNumberFormat="1" applyFont="1" applyFill="1" applyBorder="1" applyAlignment="1">
      <alignment horizontal="center" vertical="center" wrapText="1"/>
    </xf>
    <xf numFmtId="49" fontId="61" fillId="0" borderId="63" xfId="4" applyNumberFormat="1" applyFont="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70" fillId="17" borderId="0" xfId="4" applyFont="1" applyFill="1" applyBorder="1" applyAlignment="1"/>
    <xf numFmtId="0" fontId="71" fillId="17" borderId="0" xfId="4" applyFont="1" applyFill="1" applyBorder="1" applyAlignment="1">
      <alignment horizontal="left" vertical="center" wrapText="1"/>
    </xf>
    <xf numFmtId="0" fontId="66" fillId="17" borderId="0" xfId="4" applyFont="1" applyFill="1" applyBorder="1" applyAlignment="1">
      <alignment horizontal="left" vertical="center"/>
    </xf>
    <xf numFmtId="0" fontId="70" fillId="17" borderId="0" xfId="4" applyFont="1" applyFill="1" applyBorder="1" applyAlignment="1"/>
    <xf numFmtId="0" fontId="72" fillId="17" borderId="0" xfId="4" applyFont="1" applyFill="1" applyBorder="1" applyAlignment="1">
      <alignment horizontal="center" vertical="center" wrapText="1"/>
    </xf>
    <xf numFmtId="0" fontId="13" fillId="17" borderId="0" xfId="4" applyFill="1" applyBorder="1" applyAlignment="1">
      <alignment horizontal="center"/>
    </xf>
    <xf numFmtId="0" fontId="73" fillId="17" borderId="150" xfId="4" applyFont="1" applyFill="1" applyBorder="1" applyAlignment="1">
      <alignment horizontal="center" vertical="center" wrapText="1"/>
    </xf>
    <xf numFmtId="0" fontId="13" fillId="0" borderId="151" xfId="3" applyBorder="1" applyAlignment="1">
      <alignment wrapText="1"/>
    </xf>
    <xf numFmtId="0" fontId="13" fillId="0" borderId="152"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53" xfId="3" applyBorder="1" applyAlignment="1">
      <alignment wrapText="1"/>
    </xf>
    <xf numFmtId="4" fontId="63" fillId="0" borderId="0" xfId="4" applyNumberFormat="1" applyFont="1"/>
    <xf numFmtId="0" fontId="75" fillId="17" borderId="148" xfId="4" applyFont="1" applyFill="1" applyBorder="1"/>
    <xf numFmtId="0" fontId="75" fillId="17" borderId="0" xfId="4" applyFont="1" applyFill="1" applyBorder="1"/>
    <xf numFmtId="0" fontId="75" fillId="17" borderId="149" xfId="4" applyFont="1" applyFill="1" applyBorder="1"/>
    <xf numFmtId="0" fontId="13" fillId="17" borderId="148" xfId="4" applyFill="1" applyBorder="1"/>
    <xf numFmtId="0" fontId="13" fillId="17" borderId="148" xfId="4" applyFill="1" applyBorder="1" applyAlignment="1"/>
    <xf numFmtId="0" fontId="13" fillId="17" borderId="149" xfId="4" applyFill="1" applyBorder="1" applyAlignment="1"/>
    <xf numFmtId="0" fontId="63" fillId="0" borderId="0" xfId="4" applyFont="1" applyFill="1"/>
    <xf numFmtId="0" fontId="13" fillId="0" borderId="0" xfId="4" applyFill="1"/>
    <xf numFmtId="8" fontId="63" fillId="0" borderId="0" xfId="4" applyNumberFormat="1" applyFont="1" applyFill="1"/>
    <xf numFmtId="0" fontId="13" fillId="17" borderId="0" xfId="4" applyFill="1" applyBorder="1" applyAlignment="1"/>
    <xf numFmtId="0" fontId="13" fillId="17" borderId="0" xfId="3" applyFill="1" applyBorder="1" applyAlignment="1"/>
    <xf numFmtId="0" fontId="13" fillId="17" borderId="149" xfId="3" applyFill="1" applyBorder="1" applyAlignment="1"/>
    <xf numFmtId="0" fontId="13" fillId="0" borderId="9" xfId="3" applyBorder="1" applyAlignment="1"/>
    <xf numFmtId="0" fontId="13" fillId="0" borderId="0" xfId="3" applyBorder="1" applyAlignment="1"/>
    <xf numFmtId="0" fontId="13" fillId="0" borderId="153" xfId="3" applyBorder="1" applyAlignment="1"/>
    <xf numFmtId="0" fontId="13" fillId="17" borderId="154" xfId="4" applyFill="1" applyBorder="1"/>
    <xf numFmtId="0" fontId="13" fillId="17" borderId="155" xfId="4" applyFill="1" applyBorder="1"/>
    <xf numFmtId="0" fontId="63" fillId="17" borderId="154" xfId="4" applyFont="1" applyFill="1" applyBorder="1"/>
    <xf numFmtId="0" fontId="63" fillId="17" borderId="0" xfId="4" applyFont="1" applyFill="1" applyBorder="1"/>
    <xf numFmtId="0" fontId="63" fillId="17" borderId="155" xfId="4" applyFont="1" applyFill="1" applyBorder="1"/>
    <xf numFmtId="0" fontId="63" fillId="17" borderId="148" xfId="4" applyFont="1" applyFill="1" applyBorder="1"/>
    <xf numFmtId="0" fontId="0" fillId="0" borderId="9" xfId="0" applyBorder="1" applyAlignment="1"/>
    <xf numFmtId="0" fontId="0" fillId="0" borderId="0" xfId="0" applyBorder="1" applyAlignment="1"/>
    <xf numFmtId="0" fontId="0" fillId="0" borderId="153" xfId="0" applyBorder="1" applyAlignment="1"/>
    <xf numFmtId="0" fontId="63" fillId="17" borderId="149" xfId="4" applyFont="1" applyFill="1" applyBorder="1"/>
    <xf numFmtId="0" fontId="0" fillId="0" borderId="156" xfId="0" applyBorder="1" applyAlignment="1"/>
    <xf numFmtId="0" fontId="0" fillId="0" borderId="157" xfId="0" applyBorder="1" applyAlignment="1"/>
    <xf numFmtId="0" fontId="0" fillId="0" borderId="158" xfId="0" applyBorder="1" applyAlignment="1"/>
    <xf numFmtId="0" fontId="63" fillId="17" borderId="159" xfId="4" applyFont="1" applyFill="1" applyBorder="1"/>
    <xf numFmtId="0" fontId="63" fillId="17" borderId="160" xfId="4" applyFont="1" applyFill="1" applyBorder="1"/>
    <xf numFmtId="0" fontId="76" fillId="17" borderId="160" xfId="4" applyFont="1" applyFill="1" applyBorder="1"/>
    <xf numFmtId="0" fontId="75" fillId="17" borderId="160" xfId="4" applyFont="1" applyFill="1" applyBorder="1"/>
    <xf numFmtId="0" fontId="63" fillId="17" borderId="161" xfId="4" applyFont="1" applyFill="1" applyBorder="1"/>
    <xf numFmtId="0" fontId="76" fillId="0" borderId="0" xfId="4" applyFont="1" applyFill="1"/>
    <xf numFmtId="0" fontId="75" fillId="0" borderId="0" xfId="4" applyFont="1" applyFill="1"/>
    <xf numFmtId="0" fontId="75" fillId="0" borderId="0" xfId="4" applyFont="1"/>
    <xf numFmtId="37" fontId="76" fillId="0" borderId="0" xfId="4" applyNumberFormat="1" applyFont="1" applyFill="1"/>
    <xf numFmtId="8" fontId="32" fillId="0" borderId="0" xfId="0" applyNumberFormat="1" applyFont="1"/>
  </cellXfs>
  <cellStyles count="13">
    <cellStyle name="Comma 2" xfId="6"/>
    <cellStyle name="Comma 2 2" xfId="7"/>
    <cellStyle name="Comma 2 2 2" xfId="8"/>
    <cellStyle name="Hyperlink" xfId="5"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12"/>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May</a:t>
            </a:r>
            <a:r>
              <a:rPr lang="en-US" baseline="0"/>
              <a:t> </a:t>
            </a:r>
            <a:r>
              <a:rPr lang="en-US"/>
              <a:t>2015</a:t>
            </a:r>
          </a:p>
        </c:rich>
      </c:tx>
      <c:layout>
        <c:manualLayout>
          <c:xMode val="edge"/>
          <c:yMode val="edge"/>
          <c:x val="0.23518023854613329"/>
          <c:y val="4.5307594615189413E-2"/>
        </c:manualLayout>
      </c:layout>
    </c:title>
    <c:view3D>
      <c:depthPercent val="100"/>
      <c:rAngAx val="1"/>
    </c:view3D>
    <c:plotArea>
      <c:layout>
        <c:manualLayout>
          <c:layoutTarget val="inner"/>
          <c:xMode val="edge"/>
          <c:yMode val="edge"/>
          <c:x val="0.17011914520148724"/>
          <c:y val="0.20720740004587249"/>
          <c:w val="0.73575068100714569"/>
          <c:h val="0.63125609298839658"/>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0.71788412500178067</c:v>
                </c:pt>
                <c:pt idx="1">
                  <c:v>0.67578169387523201</c:v>
                </c:pt>
              </c:numCache>
            </c:numRef>
          </c:val>
        </c:ser>
        <c:shape val="box"/>
        <c:axId val="117445376"/>
        <c:axId val="117446912"/>
        <c:axId val="0"/>
      </c:bar3DChart>
      <c:dateAx>
        <c:axId val="11744537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17446912"/>
        <c:crosses val="autoZero"/>
        <c:lblOffset val="100"/>
        <c:baseTimeUnit val="days"/>
      </c:dateAx>
      <c:valAx>
        <c:axId val="117446912"/>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17445376"/>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May 2015</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1458"/>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2921E-2"/>
                  <c:y val="-2.0151138830239609E-2"/>
                </c:manualLayout>
              </c:layout>
              <c:showVal val="1"/>
            </c:dLbl>
            <c:dLbl>
              <c:idx val="1"/>
              <c:layout>
                <c:manualLayout>
                  <c:x val="5.0156739811913674E-2"/>
                  <c:y val="0"/>
                </c:manualLayout>
              </c:layout>
              <c:showVal val="1"/>
            </c:dLbl>
            <c:txPr>
              <a:bodyPr/>
              <a:lstStyle/>
              <a:p>
                <a:pPr>
                  <a:defRPr b="1"/>
                </a:pPr>
                <a:endParaRPr lang="en-US"/>
              </a:p>
            </c:txPr>
            <c:showVal val="1"/>
          </c:dLbls>
          <c:cat>
            <c:numRef>
              <c:f>'SUMMARY DASHBOARD'!$E$10:$F$10</c:f>
              <c:numCache>
                <c:formatCode>0</c:formatCode>
                <c:ptCount val="2"/>
                <c:pt idx="0">
                  <c:v>2015</c:v>
                </c:pt>
                <c:pt idx="1">
                  <c:v>2014</c:v>
                </c:pt>
              </c:numCache>
            </c:numRef>
          </c:cat>
          <c:val>
            <c:numRef>
              <c:f>'SUMMARY DASHBOARD'!$E$11:$F$11</c:f>
              <c:numCache>
                <c:formatCode>"$"#,##0.00_);[Red]\("$"#,##0.00\)</c:formatCode>
                <c:ptCount val="2"/>
                <c:pt idx="0">
                  <c:v>140.96740740740745</c:v>
                </c:pt>
                <c:pt idx="1">
                  <c:v>133.84972727272728</c:v>
                </c:pt>
              </c:numCache>
            </c:numRef>
          </c:val>
        </c:ser>
        <c:shape val="box"/>
        <c:axId val="117484160"/>
        <c:axId val="117502336"/>
        <c:axId val="0"/>
      </c:bar3DChart>
      <c:catAx>
        <c:axId val="117484160"/>
        <c:scaling>
          <c:orientation val="minMax"/>
        </c:scaling>
        <c:axPos val="l"/>
        <c:numFmt formatCode="0" sourceLinked="1"/>
        <c:tickLblPos val="nextTo"/>
        <c:txPr>
          <a:bodyPr/>
          <a:lstStyle/>
          <a:p>
            <a:pPr>
              <a:defRPr b="1" i="0" baseline="0"/>
            </a:pPr>
            <a:endParaRPr lang="en-US"/>
          </a:p>
        </c:txPr>
        <c:crossAx val="117502336"/>
        <c:crosses val="autoZero"/>
        <c:auto val="1"/>
        <c:lblAlgn val="ctr"/>
        <c:lblOffset val="100"/>
      </c:catAx>
      <c:valAx>
        <c:axId val="117502336"/>
        <c:scaling>
          <c:orientation val="minMax"/>
          <c:max val="160"/>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117484160"/>
        <c:crosses val="autoZero"/>
        <c:crossBetween val="between"/>
        <c:majorUnit val="1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694"/>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DASHBOARD'!$E$53</c:f>
              <c:strCache>
                <c:ptCount val="1"/>
                <c:pt idx="0">
                  <c:v>2015</c:v>
                </c:pt>
              </c:strCache>
            </c:strRef>
          </c:tx>
          <c:spPr>
            <a:solidFill>
              <a:schemeClr val="accent5">
                <a:lumMod val="75000"/>
              </a:schemeClr>
            </a:solidFill>
          </c:spPr>
          <c:dLbls>
            <c:dLbl>
              <c:idx val="0"/>
              <c:layout>
                <c:manualLayout>
                  <c:x val="1.1256852387122505E-2"/>
                  <c:y val="1.1704853095256273E-2"/>
                </c:manualLayout>
              </c:layout>
              <c:showVal val="1"/>
            </c:dLbl>
            <c:dLbl>
              <c:idx val="1"/>
              <c:layout>
                <c:manualLayout>
                  <c:x val="-1.2658227848101266E-2"/>
                  <c:y val="-6.2353873452077524E-3"/>
                </c:manualLayout>
              </c:layout>
              <c:showVal val="1"/>
            </c:dLbl>
            <c:dLbl>
              <c:idx val="2"/>
              <c:layout>
                <c:manualLayout>
                  <c:x val="3.7037775341373599E-3"/>
                  <c:y val="3.211469970472740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225892</c:v>
                </c:pt>
                <c:pt idx="1">
                  <c:v>147272</c:v>
                </c:pt>
                <c:pt idx="2">
                  <c:v>78620</c:v>
                </c:pt>
              </c:numCache>
            </c:numRef>
          </c:val>
        </c:ser>
        <c:ser>
          <c:idx val="1"/>
          <c:order val="1"/>
          <c:tx>
            <c:strRef>
              <c:f>'SUMMARY DASHBOARD'!$F$53</c:f>
              <c:strCache>
                <c:ptCount val="1"/>
                <c:pt idx="0">
                  <c:v>2014</c:v>
                </c:pt>
              </c:strCache>
            </c:strRef>
          </c:tx>
          <c:spPr>
            <a:solidFill>
              <a:schemeClr val="accent5">
                <a:lumMod val="40000"/>
                <a:lumOff val="60000"/>
              </a:schemeClr>
            </a:solidFill>
          </c:spPr>
          <c:dLbls>
            <c:dLbl>
              <c:idx val="0"/>
              <c:layout>
                <c:manualLayout>
                  <c:x val="8.5443370211634936E-2"/>
                  <c:y val="0"/>
                </c:manualLayout>
              </c:layout>
              <c:showVal val="1"/>
            </c:dLbl>
            <c:dLbl>
              <c:idx val="1"/>
              <c:layout>
                <c:manualLayout>
                  <c:x val="5.6784943021362826E-2"/>
                  <c:y val="-1.2470774690415652E-2"/>
                </c:manualLayout>
              </c:layout>
              <c:showVal val="1"/>
            </c:dLbl>
            <c:dLbl>
              <c:idx val="2"/>
              <c:layout>
                <c:manualLayout>
                  <c:x val="5.9156450380411431E-2"/>
                  <c:y val="7.845786596568475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210805</c:v>
                </c:pt>
                <c:pt idx="1">
                  <c:v>135520</c:v>
                </c:pt>
                <c:pt idx="2">
                  <c:v>75285</c:v>
                </c:pt>
              </c:numCache>
            </c:numRef>
          </c:val>
        </c:ser>
        <c:shape val="box"/>
        <c:axId val="118606080"/>
        <c:axId val="118624256"/>
        <c:axId val="0"/>
      </c:bar3DChart>
      <c:catAx>
        <c:axId val="118606080"/>
        <c:scaling>
          <c:orientation val="minMax"/>
        </c:scaling>
        <c:axPos val="b"/>
        <c:numFmt formatCode="General" sourceLinked="1"/>
        <c:tickLblPos val="nextTo"/>
        <c:txPr>
          <a:bodyPr rot="-480000" anchor="b" anchorCtr="1"/>
          <a:lstStyle/>
          <a:p>
            <a:pPr>
              <a:defRPr sz="800" b="1"/>
            </a:pPr>
            <a:endParaRPr lang="en-US"/>
          </a:p>
        </c:txPr>
        <c:crossAx val="118624256"/>
        <c:crosses val="autoZero"/>
        <c:auto val="1"/>
        <c:lblAlgn val="ctr"/>
        <c:lblOffset val="100"/>
        <c:tickLblSkip val="1"/>
      </c:catAx>
      <c:valAx>
        <c:axId val="118624256"/>
        <c:scaling>
          <c:orientation val="minMax"/>
          <c:max val="30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118606080"/>
        <c:crosses val="autoZero"/>
        <c:crossBetween val="between"/>
        <c:majorUnit val="50000"/>
      </c:valAx>
    </c:plotArea>
    <c:legend>
      <c:legendPos val="r"/>
      <c:layout>
        <c:manualLayout>
          <c:xMode val="edge"/>
          <c:yMode val="edge"/>
          <c:x val="0.8647376989268758"/>
          <c:y val="0.38002378284748151"/>
          <c:w val="0.13042483254261991"/>
          <c:h val="0.19523143719184974"/>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844" l="0.70000000000000062" r="0.70000000000000062" t="0.750000000000008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0.15380937778352191"/>
          <c:y val="0.20830468030009144"/>
          <c:w val="0.65825121822944066"/>
          <c:h val="0.6489097935380217"/>
        </c:manualLayout>
      </c:layout>
      <c:barChart>
        <c:barDir val="col"/>
        <c:grouping val="clustered"/>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dLbls>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DASHBOARD'!$E$16:$F$16</c:f>
              <c:numCache>
                <c:formatCode>"$"#,##0.00_);[Red]\("$"#,##0.00\)</c:formatCode>
                <c:ptCount val="2"/>
                <c:pt idx="0">
                  <c:v>153.03</c:v>
                </c:pt>
                <c:pt idx="1">
                  <c:v>150.57</c:v>
                </c:pt>
              </c:numCache>
            </c:numRef>
          </c:val>
        </c:ser>
        <c:axId val="120654464"/>
        <c:axId val="120652928"/>
      </c:barChart>
      <c:lineChart>
        <c:grouping val="standard"/>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198046048690638"/>
                  <c:y val="-4.4387653337202994E-2"/>
                </c:manualLayout>
              </c:layout>
              <c:showVal val="1"/>
            </c:dLbl>
            <c:dLbl>
              <c:idx val="1"/>
              <c:layout>
                <c:manualLayout>
                  <c:x val="-4.8865394576100674E-2"/>
                  <c:y val="-5.0645621387837292E-2"/>
                </c:manualLayout>
              </c:layout>
              <c:showVal val="1"/>
            </c:dLbl>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DASHBOARD'!$E$15:$F$15</c:f>
              <c:numCache>
                <c:formatCode>0.0%</c:formatCode>
                <c:ptCount val="2"/>
                <c:pt idx="0">
                  <c:v>0.70299999999999996</c:v>
                </c:pt>
                <c:pt idx="1">
                  <c:v>0.69299999999999995</c:v>
                </c:pt>
              </c:numCache>
            </c:numRef>
          </c:val>
          <c:smooth val="1"/>
        </c:ser>
        <c:marker val="1"/>
        <c:axId val="118667136"/>
        <c:axId val="118668672"/>
      </c:lineChart>
      <c:catAx>
        <c:axId val="118667136"/>
        <c:scaling>
          <c:orientation val="minMax"/>
        </c:scaling>
        <c:axPos val="b"/>
        <c:numFmt formatCode="0" sourceLinked="1"/>
        <c:tickLblPos val="none"/>
        <c:txPr>
          <a:bodyPr anchor="t" anchorCtr="0"/>
          <a:lstStyle/>
          <a:p>
            <a:pPr>
              <a:defRPr sz="900" b="1">
                <a:solidFill>
                  <a:schemeClr val="bg1"/>
                </a:solidFill>
              </a:defRPr>
            </a:pPr>
            <a:endParaRPr lang="en-US"/>
          </a:p>
        </c:txPr>
        <c:crossAx val="118668672"/>
        <c:crosses val="autoZero"/>
        <c:auto val="1"/>
        <c:lblAlgn val="ctr"/>
        <c:lblOffset val="100"/>
      </c:catAx>
      <c:valAx>
        <c:axId val="118668672"/>
        <c:scaling>
          <c:orientation val="minMax"/>
          <c:max val="0.75000000000000167"/>
          <c:min val="0.5"/>
        </c:scaling>
        <c:axPos val="l"/>
        <c:majorGridlines>
          <c:spPr>
            <a:ln>
              <a:solidFill>
                <a:schemeClr val="tx2">
                  <a:lumMod val="60000"/>
                  <a:lumOff val="40000"/>
                </a:schemeClr>
              </a:solidFill>
            </a:ln>
          </c:spPr>
        </c:majorGridlines>
        <c:numFmt formatCode="0.0%" sourceLinked="1"/>
        <c:tickLblPos val="nextTo"/>
        <c:spPr>
          <a:ln cap="rnd">
            <a:solidFill>
              <a:srgbClr val="1F497D">
                <a:lumMod val="60000"/>
                <a:lumOff val="40000"/>
              </a:srgbClr>
            </a:solidFill>
          </a:ln>
        </c:spPr>
        <c:txPr>
          <a:bodyPr/>
          <a:lstStyle/>
          <a:p>
            <a:pPr>
              <a:defRPr sz="800" b="1">
                <a:solidFill>
                  <a:schemeClr val="bg1"/>
                </a:solidFill>
              </a:defRPr>
            </a:pPr>
            <a:endParaRPr lang="en-US"/>
          </a:p>
        </c:txPr>
        <c:crossAx val="118667136"/>
        <c:crosses val="autoZero"/>
        <c:crossBetween val="between"/>
        <c:majorUnit val="0.05"/>
      </c:valAx>
      <c:valAx>
        <c:axId val="120652928"/>
        <c:scaling>
          <c:orientation val="minMax"/>
          <c:max val="190"/>
          <c:min val="100"/>
        </c:scaling>
        <c:axPos val="r"/>
        <c:numFmt formatCode="&quot;$&quot;#,##0.00_);[Red]\(&quot;$&quot;#,##0.00\)" sourceLinked="1"/>
        <c:tickLblPos val="nextTo"/>
        <c:spPr>
          <a:ln>
            <a:solidFill>
              <a:srgbClr val="4F81BD"/>
            </a:solidFill>
          </a:ln>
        </c:spPr>
        <c:txPr>
          <a:bodyPr/>
          <a:lstStyle/>
          <a:p>
            <a:pPr>
              <a:defRPr sz="800" b="1">
                <a:solidFill>
                  <a:schemeClr val="bg1"/>
                </a:solidFill>
              </a:defRPr>
            </a:pPr>
            <a:endParaRPr lang="en-US"/>
          </a:p>
        </c:txPr>
        <c:crossAx val="120654464"/>
        <c:crosses val="max"/>
        <c:crossBetween val="between"/>
        <c:majorUnit val="20"/>
      </c:valAx>
      <c:catAx>
        <c:axId val="120654464"/>
        <c:scaling>
          <c:orientation val="minMax"/>
        </c:scaling>
        <c:delete val="1"/>
        <c:axPos val="b"/>
        <c:numFmt formatCode="0" sourceLinked="1"/>
        <c:tickLblPos val="none"/>
        <c:crossAx val="120652928"/>
        <c:crosses val="autoZero"/>
        <c:auto val="1"/>
        <c:lblAlgn val="ctr"/>
        <c:lblOffset val="10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644" l="0.70000000000000062" r="0.70000000000000062" t="0.750000000000006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287107</xdr:colOff>
      <xdr:row>29</xdr:row>
      <xdr:rowOff>133749</xdr:rowOff>
    </xdr:from>
    <xdr:ext cx="248851" cy="444737"/>
    <xdr:sp macro="" textlink="">
      <xdr:nvSpPr>
        <xdr:cNvPr id="7" name="TextBox 6"/>
        <xdr:cNvSpPr txBox="1"/>
      </xdr:nvSpPr>
      <xdr:spPr>
        <a:xfrm rot="5400000">
          <a:off x="6294689" y="8651792"/>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4.2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0.45027</cdr:x>
      <cdr:y>0.4801</cdr:y>
    </cdr:from>
    <cdr:to>
      <cdr:x>0.53826</cdr:x>
      <cdr:y>0.50414</cdr:y>
    </cdr:to>
    <cdr:sp macro="" textlink="">
      <cdr:nvSpPr>
        <cdr:cNvPr id="3" name="Straight Arrow Connector 2"/>
        <cdr:cNvSpPr/>
      </cdr:nvSpPr>
      <cdr:spPr>
        <a:xfrm xmlns:a="http://schemas.openxmlformats.org/drawingml/2006/main">
          <a:off x="1363835" y="913068"/>
          <a:ext cx="266517" cy="45720"/>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0" lon="0" rev="180000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0.5593</cdr:x>
      <cdr:y>0.39735</cdr:y>
    </cdr:from>
    <cdr:to>
      <cdr:x>0.69026</cdr:x>
      <cdr:y>0.51419</cdr:y>
    </cdr:to>
    <cdr:sp macro="" textlink="">
      <cdr:nvSpPr>
        <cdr:cNvPr id="4" name="TextBox 3"/>
        <cdr:cNvSpPr txBox="1"/>
      </cdr:nvSpPr>
      <cdr:spPr>
        <a:xfrm xmlns:a="http://schemas.openxmlformats.org/drawingml/2006/main">
          <a:off x="1694079" y="755684"/>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5.3%</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May 2015</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 </a:t>
          </a:r>
          <a:r>
            <a:rPr lang="en-US" sz="1100" b="1">
              <a:solidFill>
                <a:schemeClr val="bg1"/>
              </a:solidFill>
            </a:rPr>
            <a:t>Year 2015 vs. 2014</a:t>
          </a:r>
        </a:p>
      </cdr:txBody>
    </cdr:sp>
  </cdr:relSizeAnchor>
  <cdr:relSizeAnchor xmlns:cdr="http://schemas.openxmlformats.org/drawingml/2006/chartDrawing">
    <cdr:from>
      <cdr:x>0.60957</cdr:x>
      <cdr:y>0.58572</cdr:y>
    </cdr:from>
    <cdr:to>
      <cdr:x>0.69133</cdr:x>
      <cdr:y>0.78215</cdr:y>
    </cdr:to>
    <cdr:sp macro="" textlink="">
      <cdr:nvSpPr>
        <cdr:cNvPr id="3" name="TextBox 2"/>
        <cdr:cNvSpPr txBox="1"/>
      </cdr:nvSpPr>
      <cdr:spPr>
        <a:xfrm xmlns:a="http://schemas.openxmlformats.org/drawingml/2006/main" rot="5400000">
          <a:off x="1755411" y="1286254"/>
          <a:ext cx="404758" cy="24608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45"/>
  <sheetViews>
    <sheetView tabSelected="1" zoomScale="120" zoomScaleNormal="120" workbookViewId="0">
      <selection activeCell="D3" sqref="D3:G3"/>
    </sheetView>
  </sheetViews>
  <sheetFormatPr defaultRowHeight="12.75"/>
  <cols>
    <col min="1" max="1" width="1.85546875" style="1052" customWidth="1"/>
    <col min="2" max="2" width="2.7109375" style="1052" customWidth="1"/>
    <col min="3" max="11" width="12.42578125" style="1052" customWidth="1"/>
    <col min="12" max="12" width="15.28515625" style="1052" customWidth="1"/>
    <col min="13" max="18" width="12.42578125" style="1052" customWidth="1"/>
    <col min="19" max="256" width="9.140625" style="1052"/>
    <col min="257" max="257" width="1.85546875" style="1052" customWidth="1"/>
    <col min="258" max="258" width="2.7109375" style="1052" customWidth="1"/>
    <col min="259" max="274" width="12.42578125" style="1052" customWidth="1"/>
    <col min="275" max="512" width="9.140625" style="1052"/>
    <col min="513" max="513" width="1.85546875" style="1052" customWidth="1"/>
    <col min="514" max="514" width="2.7109375" style="1052" customWidth="1"/>
    <col min="515" max="530" width="12.42578125" style="1052" customWidth="1"/>
    <col min="531" max="768" width="9.140625" style="1052"/>
    <col min="769" max="769" width="1.85546875" style="1052" customWidth="1"/>
    <col min="770" max="770" width="2.7109375" style="1052" customWidth="1"/>
    <col min="771" max="786" width="12.42578125" style="1052" customWidth="1"/>
    <col min="787" max="1024" width="9.140625" style="1052"/>
    <col min="1025" max="1025" width="1.85546875" style="1052" customWidth="1"/>
    <col min="1026" max="1026" width="2.7109375" style="1052" customWidth="1"/>
    <col min="1027" max="1042" width="12.42578125" style="1052" customWidth="1"/>
    <col min="1043" max="1280" width="9.140625" style="1052"/>
    <col min="1281" max="1281" width="1.85546875" style="1052" customWidth="1"/>
    <col min="1282" max="1282" width="2.7109375" style="1052" customWidth="1"/>
    <col min="1283" max="1298" width="12.42578125" style="1052" customWidth="1"/>
    <col min="1299" max="1536" width="9.140625" style="1052"/>
    <col min="1537" max="1537" width="1.85546875" style="1052" customWidth="1"/>
    <col min="1538" max="1538" width="2.7109375" style="1052" customWidth="1"/>
    <col min="1539" max="1554" width="12.42578125" style="1052" customWidth="1"/>
    <col min="1555" max="1792" width="9.140625" style="1052"/>
    <col min="1793" max="1793" width="1.85546875" style="1052" customWidth="1"/>
    <col min="1794" max="1794" width="2.7109375" style="1052" customWidth="1"/>
    <col min="1795" max="1810" width="12.42578125" style="1052" customWidth="1"/>
    <col min="1811" max="2048" width="9.140625" style="1052"/>
    <col min="2049" max="2049" width="1.85546875" style="1052" customWidth="1"/>
    <col min="2050" max="2050" width="2.7109375" style="1052" customWidth="1"/>
    <col min="2051" max="2066" width="12.42578125" style="1052" customWidth="1"/>
    <col min="2067" max="2304" width="9.140625" style="1052"/>
    <col min="2305" max="2305" width="1.85546875" style="1052" customWidth="1"/>
    <col min="2306" max="2306" width="2.7109375" style="1052" customWidth="1"/>
    <col min="2307" max="2322" width="12.42578125" style="1052" customWidth="1"/>
    <col min="2323" max="2560" width="9.140625" style="1052"/>
    <col min="2561" max="2561" width="1.85546875" style="1052" customWidth="1"/>
    <col min="2562" max="2562" width="2.7109375" style="1052" customWidth="1"/>
    <col min="2563" max="2578" width="12.42578125" style="1052" customWidth="1"/>
    <col min="2579" max="2816" width="9.140625" style="1052"/>
    <col min="2817" max="2817" width="1.85546875" style="1052" customWidth="1"/>
    <col min="2818" max="2818" width="2.7109375" style="1052" customWidth="1"/>
    <col min="2819" max="2834" width="12.42578125" style="1052" customWidth="1"/>
    <col min="2835" max="3072" width="9.140625" style="1052"/>
    <col min="3073" max="3073" width="1.85546875" style="1052" customWidth="1"/>
    <col min="3074" max="3074" width="2.7109375" style="1052" customWidth="1"/>
    <col min="3075" max="3090" width="12.42578125" style="1052" customWidth="1"/>
    <col min="3091" max="3328" width="9.140625" style="1052"/>
    <col min="3329" max="3329" width="1.85546875" style="1052" customWidth="1"/>
    <col min="3330" max="3330" width="2.7109375" style="1052" customWidth="1"/>
    <col min="3331" max="3346" width="12.42578125" style="1052" customWidth="1"/>
    <col min="3347" max="3584" width="9.140625" style="1052"/>
    <col min="3585" max="3585" width="1.85546875" style="1052" customWidth="1"/>
    <col min="3586" max="3586" width="2.7109375" style="1052" customWidth="1"/>
    <col min="3587" max="3602" width="12.42578125" style="1052" customWidth="1"/>
    <col min="3603" max="3840" width="9.140625" style="1052"/>
    <col min="3841" max="3841" width="1.85546875" style="1052" customWidth="1"/>
    <col min="3842" max="3842" width="2.7109375" style="1052" customWidth="1"/>
    <col min="3843" max="3858" width="12.42578125" style="1052" customWidth="1"/>
    <col min="3859" max="4096" width="9.140625" style="1052"/>
    <col min="4097" max="4097" width="1.85546875" style="1052" customWidth="1"/>
    <col min="4098" max="4098" width="2.7109375" style="1052" customWidth="1"/>
    <col min="4099" max="4114" width="12.42578125" style="1052" customWidth="1"/>
    <col min="4115" max="4352" width="9.140625" style="1052"/>
    <col min="4353" max="4353" width="1.85546875" style="1052" customWidth="1"/>
    <col min="4354" max="4354" width="2.7109375" style="1052" customWidth="1"/>
    <col min="4355" max="4370" width="12.42578125" style="1052" customWidth="1"/>
    <col min="4371" max="4608" width="9.140625" style="1052"/>
    <col min="4609" max="4609" width="1.85546875" style="1052" customWidth="1"/>
    <col min="4610" max="4610" width="2.7109375" style="1052" customWidth="1"/>
    <col min="4611" max="4626" width="12.42578125" style="1052" customWidth="1"/>
    <col min="4627" max="4864" width="9.140625" style="1052"/>
    <col min="4865" max="4865" width="1.85546875" style="1052" customWidth="1"/>
    <col min="4866" max="4866" width="2.7109375" style="1052" customWidth="1"/>
    <col min="4867" max="4882" width="12.42578125" style="1052" customWidth="1"/>
    <col min="4883" max="5120" width="9.140625" style="1052"/>
    <col min="5121" max="5121" width="1.85546875" style="1052" customWidth="1"/>
    <col min="5122" max="5122" width="2.7109375" style="1052" customWidth="1"/>
    <col min="5123" max="5138" width="12.42578125" style="1052" customWidth="1"/>
    <col min="5139" max="5376" width="9.140625" style="1052"/>
    <col min="5377" max="5377" width="1.85546875" style="1052" customWidth="1"/>
    <col min="5378" max="5378" width="2.7109375" style="1052" customWidth="1"/>
    <col min="5379" max="5394" width="12.42578125" style="1052" customWidth="1"/>
    <col min="5395" max="5632" width="9.140625" style="1052"/>
    <col min="5633" max="5633" width="1.85546875" style="1052" customWidth="1"/>
    <col min="5634" max="5634" width="2.7109375" style="1052" customWidth="1"/>
    <col min="5635" max="5650" width="12.42578125" style="1052" customWidth="1"/>
    <col min="5651" max="5888" width="9.140625" style="1052"/>
    <col min="5889" max="5889" width="1.85546875" style="1052" customWidth="1"/>
    <col min="5890" max="5890" width="2.7109375" style="1052" customWidth="1"/>
    <col min="5891" max="5906" width="12.42578125" style="1052" customWidth="1"/>
    <col min="5907" max="6144" width="9.140625" style="1052"/>
    <col min="6145" max="6145" width="1.85546875" style="1052" customWidth="1"/>
    <col min="6146" max="6146" width="2.7109375" style="1052" customWidth="1"/>
    <col min="6147" max="6162" width="12.42578125" style="1052" customWidth="1"/>
    <col min="6163" max="6400" width="9.140625" style="1052"/>
    <col min="6401" max="6401" width="1.85546875" style="1052" customWidth="1"/>
    <col min="6402" max="6402" width="2.7109375" style="1052" customWidth="1"/>
    <col min="6403" max="6418" width="12.42578125" style="1052" customWidth="1"/>
    <col min="6419" max="6656" width="9.140625" style="1052"/>
    <col min="6657" max="6657" width="1.85546875" style="1052" customWidth="1"/>
    <col min="6658" max="6658" width="2.7109375" style="1052" customWidth="1"/>
    <col min="6659" max="6674" width="12.42578125" style="1052" customWidth="1"/>
    <col min="6675" max="6912" width="9.140625" style="1052"/>
    <col min="6913" max="6913" width="1.85546875" style="1052" customWidth="1"/>
    <col min="6914" max="6914" width="2.7109375" style="1052" customWidth="1"/>
    <col min="6915" max="6930" width="12.42578125" style="1052" customWidth="1"/>
    <col min="6931" max="7168" width="9.140625" style="1052"/>
    <col min="7169" max="7169" width="1.85546875" style="1052" customWidth="1"/>
    <col min="7170" max="7170" width="2.7109375" style="1052" customWidth="1"/>
    <col min="7171" max="7186" width="12.42578125" style="1052" customWidth="1"/>
    <col min="7187" max="7424" width="9.140625" style="1052"/>
    <col min="7425" max="7425" width="1.85546875" style="1052" customWidth="1"/>
    <col min="7426" max="7426" width="2.7109375" style="1052" customWidth="1"/>
    <col min="7427" max="7442" width="12.42578125" style="1052" customWidth="1"/>
    <col min="7443" max="7680" width="9.140625" style="1052"/>
    <col min="7681" max="7681" width="1.85546875" style="1052" customWidth="1"/>
    <col min="7682" max="7682" width="2.7109375" style="1052" customWidth="1"/>
    <col min="7683" max="7698" width="12.42578125" style="1052" customWidth="1"/>
    <col min="7699" max="7936" width="9.140625" style="1052"/>
    <col min="7937" max="7937" width="1.85546875" style="1052" customWidth="1"/>
    <col min="7938" max="7938" width="2.7109375" style="1052" customWidth="1"/>
    <col min="7939" max="7954" width="12.42578125" style="1052" customWidth="1"/>
    <col min="7955" max="8192" width="9.140625" style="1052"/>
    <col min="8193" max="8193" width="1.85546875" style="1052" customWidth="1"/>
    <col min="8194" max="8194" width="2.7109375" style="1052" customWidth="1"/>
    <col min="8195" max="8210" width="12.42578125" style="1052" customWidth="1"/>
    <col min="8211" max="8448" width="9.140625" style="1052"/>
    <col min="8449" max="8449" width="1.85546875" style="1052" customWidth="1"/>
    <col min="8450" max="8450" width="2.7109375" style="1052" customWidth="1"/>
    <col min="8451" max="8466" width="12.42578125" style="1052" customWidth="1"/>
    <col min="8467" max="8704" width="9.140625" style="1052"/>
    <col min="8705" max="8705" width="1.85546875" style="1052" customWidth="1"/>
    <col min="8706" max="8706" width="2.7109375" style="1052" customWidth="1"/>
    <col min="8707" max="8722" width="12.42578125" style="1052" customWidth="1"/>
    <col min="8723" max="8960" width="9.140625" style="1052"/>
    <col min="8961" max="8961" width="1.85546875" style="1052" customWidth="1"/>
    <col min="8962" max="8962" width="2.7109375" style="1052" customWidth="1"/>
    <col min="8963" max="8978" width="12.42578125" style="1052" customWidth="1"/>
    <col min="8979" max="9216" width="9.140625" style="1052"/>
    <col min="9217" max="9217" width="1.85546875" style="1052" customWidth="1"/>
    <col min="9218" max="9218" width="2.7109375" style="1052" customWidth="1"/>
    <col min="9219" max="9234" width="12.42578125" style="1052" customWidth="1"/>
    <col min="9235" max="9472" width="9.140625" style="1052"/>
    <col min="9473" max="9473" width="1.85546875" style="1052" customWidth="1"/>
    <col min="9474" max="9474" width="2.7109375" style="1052" customWidth="1"/>
    <col min="9475" max="9490" width="12.42578125" style="1052" customWidth="1"/>
    <col min="9491" max="9728" width="9.140625" style="1052"/>
    <col min="9729" max="9729" width="1.85546875" style="1052" customWidth="1"/>
    <col min="9730" max="9730" width="2.7109375" style="1052" customWidth="1"/>
    <col min="9731" max="9746" width="12.42578125" style="1052" customWidth="1"/>
    <col min="9747" max="9984" width="9.140625" style="1052"/>
    <col min="9985" max="9985" width="1.85546875" style="1052" customWidth="1"/>
    <col min="9986" max="9986" width="2.7109375" style="1052" customWidth="1"/>
    <col min="9987" max="10002" width="12.42578125" style="1052" customWidth="1"/>
    <col min="10003" max="10240" width="9.140625" style="1052"/>
    <col min="10241" max="10241" width="1.85546875" style="1052" customWidth="1"/>
    <col min="10242" max="10242" width="2.7109375" style="1052" customWidth="1"/>
    <col min="10243" max="10258" width="12.42578125" style="1052" customWidth="1"/>
    <col min="10259" max="10496" width="9.140625" style="1052"/>
    <col min="10497" max="10497" width="1.85546875" style="1052" customWidth="1"/>
    <col min="10498" max="10498" width="2.7109375" style="1052" customWidth="1"/>
    <col min="10499" max="10514" width="12.42578125" style="1052" customWidth="1"/>
    <col min="10515" max="10752" width="9.140625" style="1052"/>
    <col min="10753" max="10753" width="1.85546875" style="1052" customWidth="1"/>
    <col min="10754" max="10754" width="2.7109375" style="1052" customWidth="1"/>
    <col min="10755" max="10770" width="12.42578125" style="1052" customWidth="1"/>
    <col min="10771" max="11008" width="9.140625" style="1052"/>
    <col min="11009" max="11009" width="1.85546875" style="1052" customWidth="1"/>
    <col min="11010" max="11010" width="2.7109375" style="1052" customWidth="1"/>
    <col min="11011" max="11026" width="12.42578125" style="1052" customWidth="1"/>
    <col min="11027" max="11264" width="9.140625" style="1052"/>
    <col min="11265" max="11265" width="1.85546875" style="1052" customWidth="1"/>
    <col min="11266" max="11266" width="2.7109375" style="1052" customWidth="1"/>
    <col min="11267" max="11282" width="12.42578125" style="1052" customWidth="1"/>
    <col min="11283" max="11520" width="9.140625" style="1052"/>
    <col min="11521" max="11521" width="1.85546875" style="1052" customWidth="1"/>
    <col min="11522" max="11522" width="2.7109375" style="1052" customWidth="1"/>
    <col min="11523" max="11538" width="12.42578125" style="1052" customWidth="1"/>
    <col min="11539" max="11776" width="9.140625" style="1052"/>
    <col min="11777" max="11777" width="1.85546875" style="1052" customWidth="1"/>
    <col min="11778" max="11778" width="2.7109375" style="1052" customWidth="1"/>
    <col min="11779" max="11794" width="12.42578125" style="1052" customWidth="1"/>
    <col min="11795" max="12032" width="9.140625" style="1052"/>
    <col min="12033" max="12033" width="1.85546875" style="1052" customWidth="1"/>
    <col min="12034" max="12034" width="2.7109375" style="1052" customWidth="1"/>
    <col min="12035" max="12050" width="12.42578125" style="1052" customWidth="1"/>
    <col min="12051" max="12288" width="9.140625" style="1052"/>
    <col min="12289" max="12289" width="1.85546875" style="1052" customWidth="1"/>
    <col min="12290" max="12290" width="2.7109375" style="1052" customWidth="1"/>
    <col min="12291" max="12306" width="12.42578125" style="1052" customWidth="1"/>
    <col min="12307" max="12544" width="9.140625" style="1052"/>
    <col min="12545" max="12545" width="1.85546875" style="1052" customWidth="1"/>
    <col min="12546" max="12546" width="2.7109375" style="1052" customWidth="1"/>
    <col min="12547" max="12562" width="12.42578125" style="1052" customWidth="1"/>
    <col min="12563" max="12800" width="9.140625" style="1052"/>
    <col min="12801" max="12801" width="1.85546875" style="1052" customWidth="1"/>
    <col min="12802" max="12802" width="2.7109375" style="1052" customWidth="1"/>
    <col min="12803" max="12818" width="12.42578125" style="1052" customWidth="1"/>
    <col min="12819" max="13056" width="9.140625" style="1052"/>
    <col min="13057" max="13057" width="1.85546875" style="1052" customWidth="1"/>
    <col min="13058" max="13058" width="2.7109375" style="1052" customWidth="1"/>
    <col min="13059" max="13074" width="12.42578125" style="1052" customWidth="1"/>
    <col min="13075" max="13312" width="9.140625" style="1052"/>
    <col min="13313" max="13313" width="1.85546875" style="1052" customWidth="1"/>
    <col min="13314" max="13314" width="2.7109375" style="1052" customWidth="1"/>
    <col min="13315" max="13330" width="12.42578125" style="1052" customWidth="1"/>
    <col min="13331" max="13568" width="9.140625" style="1052"/>
    <col min="13569" max="13569" width="1.85546875" style="1052" customWidth="1"/>
    <col min="13570" max="13570" width="2.7109375" style="1052" customWidth="1"/>
    <col min="13571" max="13586" width="12.42578125" style="1052" customWidth="1"/>
    <col min="13587" max="13824" width="9.140625" style="1052"/>
    <col min="13825" max="13825" width="1.85546875" style="1052" customWidth="1"/>
    <col min="13826" max="13826" width="2.7109375" style="1052" customWidth="1"/>
    <col min="13827" max="13842" width="12.42578125" style="1052" customWidth="1"/>
    <col min="13843" max="14080" width="9.140625" style="1052"/>
    <col min="14081" max="14081" width="1.85546875" style="1052" customWidth="1"/>
    <col min="14082" max="14082" width="2.7109375" style="1052" customWidth="1"/>
    <col min="14083" max="14098" width="12.42578125" style="1052" customWidth="1"/>
    <col min="14099" max="14336" width="9.140625" style="1052"/>
    <col min="14337" max="14337" width="1.85546875" style="1052" customWidth="1"/>
    <col min="14338" max="14338" width="2.7109375" style="1052" customWidth="1"/>
    <col min="14339" max="14354" width="12.42578125" style="1052" customWidth="1"/>
    <col min="14355" max="14592" width="9.140625" style="1052"/>
    <col min="14593" max="14593" width="1.85546875" style="1052" customWidth="1"/>
    <col min="14594" max="14594" width="2.7109375" style="1052" customWidth="1"/>
    <col min="14595" max="14610" width="12.42578125" style="1052" customWidth="1"/>
    <col min="14611" max="14848" width="9.140625" style="1052"/>
    <col min="14849" max="14849" width="1.85546875" style="1052" customWidth="1"/>
    <col min="14850" max="14850" width="2.7109375" style="1052" customWidth="1"/>
    <col min="14851" max="14866" width="12.42578125" style="1052" customWidth="1"/>
    <col min="14867" max="15104" width="9.140625" style="1052"/>
    <col min="15105" max="15105" width="1.85546875" style="1052" customWidth="1"/>
    <col min="15106" max="15106" width="2.7109375" style="1052" customWidth="1"/>
    <col min="15107" max="15122" width="12.42578125" style="1052" customWidth="1"/>
    <col min="15123" max="15360" width="9.140625" style="1052"/>
    <col min="15361" max="15361" width="1.85546875" style="1052" customWidth="1"/>
    <col min="15362" max="15362" width="2.7109375" style="1052" customWidth="1"/>
    <col min="15363" max="15378" width="12.42578125" style="1052" customWidth="1"/>
    <col min="15379" max="15616" width="9.140625" style="1052"/>
    <col min="15617" max="15617" width="1.85546875" style="1052" customWidth="1"/>
    <col min="15618" max="15618" width="2.7109375" style="1052" customWidth="1"/>
    <col min="15619" max="15634" width="12.42578125" style="1052" customWidth="1"/>
    <col min="15635" max="15872" width="9.140625" style="1052"/>
    <col min="15873" max="15873" width="1.85546875" style="1052" customWidth="1"/>
    <col min="15874" max="15874" width="2.7109375" style="1052" customWidth="1"/>
    <col min="15875" max="15890" width="12.42578125" style="1052" customWidth="1"/>
    <col min="15891" max="16128" width="9.140625" style="1052"/>
    <col min="16129" max="16129" width="1.85546875" style="1052" customWidth="1"/>
    <col min="16130" max="16130" width="2.7109375" style="1052" customWidth="1"/>
    <col min="16131" max="16146" width="12.42578125" style="1052" customWidth="1"/>
    <col min="16147" max="16384" width="9.140625" style="1052"/>
  </cols>
  <sheetData>
    <row r="1" spans="1:29" ht="74.25" customHeight="1">
      <c r="A1" s="1048"/>
      <c r="B1" s="1049"/>
      <c r="C1" s="1049"/>
      <c r="D1" s="1049"/>
      <c r="E1" s="1049"/>
      <c r="F1" s="1049"/>
      <c r="G1" s="1050"/>
      <c r="H1" s="1049"/>
      <c r="I1" s="1049"/>
      <c r="J1" s="1049"/>
      <c r="K1" s="1049"/>
      <c r="L1" s="1051"/>
    </row>
    <row r="2" spans="1:29" ht="28.5">
      <c r="A2" s="1053"/>
      <c r="B2" s="1054"/>
      <c r="C2" s="1055" t="s">
        <v>188</v>
      </c>
      <c r="D2" s="1055"/>
      <c r="E2" s="1055"/>
      <c r="F2" s="1055"/>
      <c r="G2" s="1055"/>
      <c r="H2" s="1055"/>
      <c r="I2" s="1056"/>
      <c r="J2" s="1056"/>
      <c r="K2" s="1057"/>
      <c r="L2" s="1058"/>
      <c r="M2" s="1059"/>
      <c r="N2" s="1059"/>
      <c r="O2" s="1059"/>
      <c r="P2" s="1059"/>
      <c r="Q2" s="1059"/>
      <c r="R2" s="1059"/>
      <c r="S2" s="1059"/>
      <c r="T2" s="1059"/>
      <c r="U2" s="1059"/>
      <c r="V2" s="1059"/>
      <c r="W2" s="1059"/>
      <c r="X2" s="1059"/>
      <c r="Y2" s="1059"/>
      <c r="Z2" s="1059"/>
      <c r="AA2" s="1059"/>
      <c r="AB2" s="1059"/>
      <c r="AC2" s="1059"/>
    </row>
    <row r="3" spans="1:29" ht="18.75">
      <c r="A3" s="1053"/>
      <c r="B3" s="1057"/>
      <c r="C3" s="1057"/>
      <c r="D3" s="1060" t="s">
        <v>29</v>
      </c>
      <c r="E3" s="1060"/>
      <c r="F3" s="1060"/>
      <c r="G3" s="1060"/>
      <c r="H3" s="1057"/>
      <c r="I3" s="1057"/>
      <c r="J3" s="1057"/>
      <c r="K3" s="1057"/>
      <c r="L3" s="1058"/>
      <c r="M3" s="1059"/>
      <c r="N3" s="1059"/>
      <c r="O3" s="1059"/>
      <c r="P3" s="1059"/>
      <c r="Q3" s="1059"/>
      <c r="R3" s="1059"/>
      <c r="S3" s="1059"/>
      <c r="T3" s="1059"/>
      <c r="U3" s="1059"/>
      <c r="V3" s="1059"/>
      <c r="W3" s="1059"/>
      <c r="X3" s="1059"/>
      <c r="Y3" s="1059"/>
      <c r="Z3" s="1059"/>
      <c r="AA3" s="1059"/>
      <c r="AB3" s="1059"/>
      <c r="AC3" s="1059"/>
    </row>
    <row r="4" spans="1:29">
      <c r="A4" s="1053"/>
      <c r="B4" s="1057"/>
      <c r="C4" s="1057"/>
      <c r="D4" s="1057"/>
      <c r="E4" s="1057"/>
      <c r="F4" s="1057"/>
      <c r="G4" s="1057"/>
      <c r="H4" s="1057"/>
      <c r="I4" s="1057"/>
      <c r="J4" s="1057"/>
      <c r="K4" s="1057"/>
      <c r="L4" s="1058"/>
      <c r="M4" s="1059"/>
      <c r="N4" s="1059"/>
      <c r="O4" s="1059"/>
      <c r="P4" s="1059"/>
      <c r="Q4" s="1059"/>
      <c r="R4" s="1059"/>
      <c r="S4" s="1059"/>
      <c r="T4" s="1059"/>
      <c r="U4" s="1059"/>
      <c r="V4" s="1059"/>
      <c r="W4" s="1059"/>
      <c r="X4" s="1059"/>
      <c r="Y4" s="1059"/>
      <c r="Z4" s="1059"/>
      <c r="AA4" s="1059"/>
      <c r="AB4" s="1059"/>
      <c r="AC4" s="1059"/>
    </row>
    <row r="5" spans="1:29" ht="15.75">
      <c r="A5" s="1053"/>
      <c r="B5" s="1061"/>
      <c r="C5" s="1062" t="s">
        <v>189</v>
      </c>
      <c r="D5" s="1062"/>
      <c r="E5" s="1062"/>
      <c r="F5" s="1062"/>
      <c r="G5" s="1062"/>
      <c r="H5" s="1062"/>
      <c r="I5" s="1057"/>
      <c r="J5" s="1057"/>
      <c r="K5" s="1057"/>
      <c r="L5" s="1058"/>
      <c r="M5" s="1059"/>
      <c r="N5" s="1059"/>
      <c r="O5" s="1059"/>
      <c r="P5" s="1059"/>
      <c r="Q5" s="1059"/>
      <c r="R5" s="1059"/>
      <c r="S5" s="1059"/>
      <c r="T5" s="1059"/>
      <c r="U5" s="1059"/>
      <c r="V5" s="1059"/>
      <c r="W5" s="1059"/>
      <c r="X5" s="1059"/>
      <c r="Y5" s="1059"/>
      <c r="Z5" s="1059"/>
      <c r="AA5" s="1059"/>
      <c r="AB5" s="1059"/>
      <c r="AC5" s="1059"/>
    </row>
    <row r="6" spans="1:29" ht="13.5" thickBot="1">
      <c r="A6" s="1053"/>
      <c r="B6" s="1057"/>
      <c r="C6" s="1057"/>
      <c r="D6" s="1057"/>
      <c r="E6" s="1057"/>
      <c r="F6" s="1057"/>
      <c r="G6" s="1057"/>
      <c r="H6" s="1057"/>
      <c r="I6" s="1057"/>
      <c r="J6" s="1057"/>
      <c r="K6" s="1057"/>
      <c r="L6" s="1058"/>
      <c r="M6" s="1059"/>
      <c r="N6" s="1059"/>
      <c r="O6" s="1059"/>
      <c r="P6" s="1059"/>
      <c r="Q6" s="1059"/>
      <c r="R6" s="1059"/>
      <c r="S6" s="1059"/>
      <c r="T6" s="1059"/>
      <c r="U6" s="1059"/>
      <c r="V6" s="1059"/>
      <c r="W6" s="1059"/>
      <c r="X6" s="1059"/>
      <c r="Y6" s="1059"/>
      <c r="Z6" s="1059"/>
      <c r="AA6" s="1059"/>
      <c r="AB6" s="1059"/>
      <c r="AC6" s="1059"/>
    </row>
    <row r="7" spans="1:29" ht="25.5" customHeight="1" thickBot="1">
      <c r="A7" s="1053"/>
      <c r="B7" s="1063"/>
      <c r="C7" s="1064"/>
      <c r="D7" s="1063"/>
      <c r="E7" s="1065">
        <v>2015</v>
      </c>
      <c r="F7" s="1066">
        <v>2014</v>
      </c>
      <c r="G7" s="1067" t="s">
        <v>8</v>
      </c>
      <c r="H7" s="1057"/>
      <c r="I7" s="1057"/>
      <c r="J7" s="1057"/>
      <c r="K7" s="1063"/>
      <c r="L7" s="1068"/>
      <c r="M7" s="1069"/>
      <c r="N7" s="1070"/>
      <c r="O7" s="1059"/>
      <c r="P7" s="1059"/>
      <c r="Q7" s="1059"/>
      <c r="R7" s="1059"/>
      <c r="S7" s="1059"/>
      <c r="T7" s="1059"/>
      <c r="U7" s="1059"/>
      <c r="V7" s="1059"/>
      <c r="W7" s="1059"/>
      <c r="X7" s="1059"/>
      <c r="Y7" s="1059"/>
      <c r="Z7" s="1059"/>
      <c r="AA7" s="1059"/>
      <c r="AB7" s="1059"/>
      <c r="AC7" s="1059"/>
    </row>
    <row r="8" spans="1:29" ht="25.5" customHeight="1" thickBot="1">
      <c r="A8" s="1053"/>
      <c r="B8" s="1071"/>
      <c r="C8" s="1072"/>
      <c r="D8" s="1073" t="s">
        <v>190</v>
      </c>
      <c r="E8" s="1074">
        <f>'REG+OCC BY CLASS MAY 2015'!K6</f>
        <v>0.71788412500178067</v>
      </c>
      <c r="F8" s="1075">
        <f>'REG+OCC BY CLASS MAY 2015'!L6</f>
        <v>0.67578169387523201</v>
      </c>
      <c r="G8" s="1076">
        <f>'REG+OCC BY CLASS MAY 2015'!M6</f>
        <v>4.2</v>
      </c>
      <c r="H8" s="1057"/>
      <c r="I8" s="1057"/>
      <c r="J8" s="1057"/>
      <c r="K8" s="1071"/>
      <c r="L8" s="1077"/>
      <c r="M8" s="1078"/>
      <c r="N8" s="1079"/>
      <c r="O8" s="1059"/>
      <c r="P8" s="1059"/>
      <c r="Q8" s="1059"/>
      <c r="R8" s="1059"/>
      <c r="S8" s="1059"/>
      <c r="T8" s="1059"/>
      <c r="U8" s="1059"/>
      <c r="V8" s="1059"/>
      <c r="W8" s="1059"/>
      <c r="X8" s="1059"/>
      <c r="Y8" s="1059"/>
      <c r="Z8" s="1059"/>
      <c r="AA8" s="1059"/>
      <c r="AB8" s="1059"/>
      <c r="AC8" s="1059"/>
    </row>
    <row r="9" spans="1:29" ht="17.25" customHeight="1" thickBot="1">
      <c r="A9" s="1053"/>
      <c r="B9" s="1071"/>
      <c r="C9" s="1072"/>
      <c r="D9" s="1080"/>
      <c r="E9" s="1081"/>
      <c r="F9" s="1081"/>
      <c r="G9" s="1082"/>
      <c r="H9" s="1057"/>
      <c r="I9" s="1057"/>
      <c r="J9" s="1057"/>
      <c r="K9" s="1071"/>
      <c r="L9" s="1077"/>
      <c r="M9" s="1078"/>
      <c r="N9" s="1079"/>
      <c r="O9" s="1059"/>
      <c r="P9" s="1059"/>
      <c r="Q9" s="1059"/>
      <c r="R9" s="1059"/>
      <c r="S9" s="1059"/>
      <c r="T9" s="1059"/>
      <c r="U9" s="1059"/>
      <c r="V9" s="1059"/>
      <c r="W9" s="1059"/>
      <c r="X9" s="1059"/>
      <c r="Y9" s="1059"/>
      <c r="Z9" s="1059"/>
      <c r="AA9" s="1059"/>
      <c r="AB9" s="1059"/>
      <c r="AC9" s="1059"/>
    </row>
    <row r="10" spans="1:29" ht="25.5" customHeight="1" thickBot="1">
      <c r="A10" s="1053"/>
      <c r="B10" s="1071"/>
      <c r="C10" s="1072"/>
      <c r="D10" s="1083"/>
      <c r="E10" s="1065">
        <v>2015</v>
      </c>
      <c r="F10" s="1066">
        <v>2014</v>
      </c>
      <c r="G10" s="1067" t="s">
        <v>8</v>
      </c>
      <c r="H10" s="1057"/>
      <c r="I10" s="1057"/>
      <c r="J10" s="1057"/>
      <c r="K10" s="1071"/>
      <c r="L10" s="1077"/>
      <c r="M10" s="1078"/>
      <c r="N10" s="1079"/>
      <c r="O10" s="1059"/>
      <c r="P10" s="1059"/>
      <c r="Q10" s="1059"/>
      <c r="R10" s="1059"/>
      <c r="S10" s="1059"/>
      <c r="T10" s="1059"/>
      <c r="U10" s="1059"/>
      <c r="V10" s="1059"/>
      <c r="W10" s="1059"/>
      <c r="X10" s="1059"/>
      <c r="Y10" s="1059"/>
      <c r="Z10" s="1059"/>
      <c r="AA10" s="1059"/>
      <c r="AB10" s="1059"/>
      <c r="AC10" s="1059"/>
    </row>
    <row r="11" spans="1:29" ht="25.5" customHeight="1" thickBot="1">
      <c r="A11" s="1053"/>
      <c r="B11" s="1071"/>
      <c r="C11" s="1084"/>
      <c r="D11" s="1085" t="s">
        <v>191</v>
      </c>
      <c r="E11" s="1086">
        <f>'ARR$ MAY 2015'!C21</f>
        <v>140.96740740740745</v>
      </c>
      <c r="F11" s="1087">
        <f>'ARR$ MAY 2015'!D21</f>
        <v>133.84972727272728</v>
      </c>
      <c r="G11" s="1088">
        <f>'ARR$ MAY 2015'!E21</f>
        <v>5.3176650260761814E-2</v>
      </c>
      <c r="H11" s="1057"/>
      <c r="I11" s="1057"/>
      <c r="J11" s="1057"/>
      <c r="K11" s="1071"/>
      <c r="L11" s="1089"/>
      <c r="M11" s="1090"/>
      <c r="N11" s="1079"/>
      <c r="O11" s="1059"/>
      <c r="P11" s="1059"/>
      <c r="Q11" s="1059"/>
      <c r="R11" s="1059"/>
      <c r="S11" s="1059"/>
      <c r="T11" s="1059"/>
      <c r="U11" s="1059"/>
      <c r="V11" s="1059"/>
      <c r="W11" s="1059"/>
      <c r="X11" s="1059"/>
      <c r="Y11" s="1059"/>
      <c r="Z11" s="1059"/>
      <c r="AA11" s="1059"/>
      <c r="AB11" s="1059"/>
      <c r="AC11" s="1059"/>
    </row>
    <row r="12" spans="1:29" ht="21" customHeight="1">
      <c r="A12" s="1053"/>
      <c r="B12" s="1071"/>
      <c r="C12" s="1084"/>
      <c r="D12" s="1071"/>
      <c r="E12" s="1091"/>
      <c r="F12" s="1091"/>
      <c r="G12" s="1092"/>
      <c r="H12" s="1057"/>
      <c r="I12" s="1057"/>
      <c r="J12" s="1057"/>
      <c r="K12" s="1071"/>
      <c r="L12" s="1089"/>
      <c r="M12" s="1090"/>
      <c r="N12" s="1079"/>
      <c r="O12" s="1059"/>
      <c r="P12" s="1059"/>
      <c r="Q12" s="1059"/>
      <c r="R12" s="1059"/>
      <c r="S12" s="1059"/>
      <c r="T12" s="1059"/>
      <c r="U12" s="1059"/>
      <c r="V12" s="1059"/>
      <c r="W12" s="1059"/>
      <c r="X12" s="1059"/>
      <c r="Y12" s="1059"/>
      <c r="Z12" s="1059"/>
      <c r="AA12" s="1059"/>
      <c r="AB12" s="1059"/>
      <c r="AC12" s="1059"/>
    </row>
    <row r="13" spans="1:29" ht="25.5" customHeight="1" thickBot="1">
      <c r="A13" s="1053"/>
      <c r="B13" s="1071"/>
      <c r="C13" s="1084"/>
      <c r="D13" s="1071"/>
      <c r="E13" s="1093" t="s">
        <v>192</v>
      </c>
      <c r="F13" s="1094"/>
      <c r="G13" s="1094"/>
      <c r="H13" s="1057"/>
      <c r="I13" s="1057"/>
      <c r="J13" s="1057"/>
      <c r="K13" s="1071"/>
      <c r="L13" s="1089"/>
      <c r="M13" s="1090"/>
      <c r="N13" s="1079"/>
      <c r="O13" s="1059"/>
      <c r="P13" s="1059"/>
      <c r="Q13" s="1059"/>
      <c r="R13" s="1059"/>
      <c r="S13" s="1059"/>
      <c r="T13" s="1059"/>
      <c r="U13" s="1059"/>
      <c r="V13" s="1059"/>
      <c r="W13" s="1059"/>
      <c r="X13" s="1059"/>
      <c r="Y13" s="1059"/>
      <c r="Z13" s="1059"/>
      <c r="AA13" s="1059"/>
      <c r="AB13" s="1059"/>
      <c r="AC13" s="1059"/>
    </row>
    <row r="14" spans="1:29" ht="25.5" customHeight="1" thickBot="1">
      <c r="A14" s="1053"/>
      <c r="B14" s="1071"/>
      <c r="C14" s="1084"/>
      <c r="D14" s="1083"/>
      <c r="E14" s="1065">
        <v>2015</v>
      </c>
      <c r="F14" s="1066">
        <v>2014</v>
      </c>
      <c r="G14" s="1067" t="s">
        <v>8</v>
      </c>
      <c r="H14" s="1057"/>
      <c r="I14" s="1057"/>
      <c r="J14" s="1057"/>
      <c r="K14" s="1071"/>
      <c r="L14" s="1089"/>
      <c r="M14" s="1090"/>
      <c r="N14" s="1079"/>
      <c r="O14" s="1059"/>
      <c r="P14" s="1059"/>
      <c r="Q14" s="1059"/>
      <c r="R14" s="1059"/>
      <c r="S14" s="1059"/>
      <c r="T14" s="1059"/>
      <c r="U14" s="1059"/>
      <c r="V14" s="1059"/>
      <c r="W14" s="1059"/>
      <c r="X14" s="1059"/>
      <c r="Y14" s="1059"/>
      <c r="Z14" s="1059"/>
      <c r="AA14" s="1059"/>
      <c r="AB14" s="1059"/>
      <c r="AC14" s="1059"/>
    </row>
    <row r="15" spans="1:29" ht="25.5" customHeight="1" thickBot="1">
      <c r="A15" s="1053"/>
      <c r="B15" s="1071"/>
      <c r="C15" s="1084"/>
      <c r="D15" s="1073" t="s">
        <v>190</v>
      </c>
      <c r="E15" s="1095">
        <f>'REG+OCC BY CLASS FY 2014-2015'!K6</f>
        <v>0.70299999999999996</v>
      </c>
      <c r="F15" s="1096">
        <f>'REG+OCC BY CLASS FY 2014-2015'!L6</f>
        <v>0.69299999999999995</v>
      </c>
      <c r="G15" s="1097">
        <f>'REG+OCC BY CLASS FY 2014-2015'!M6</f>
        <v>1</v>
      </c>
      <c r="H15" s="1057"/>
      <c r="I15" s="1057"/>
      <c r="J15" s="1057"/>
      <c r="K15" s="1071"/>
      <c r="L15" s="1089"/>
      <c r="M15" s="1090"/>
      <c r="N15" s="1079"/>
      <c r="O15" s="1059"/>
      <c r="P15" s="1059"/>
      <c r="Q15" s="1059"/>
      <c r="R15" s="1059"/>
      <c r="S15" s="1059"/>
      <c r="T15" s="1059"/>
      <c r="U15" s="1059"/>
      <c r="V15" s="1059"/>
      <c r="W15" s="1059"/>
      <c r="X15" s="1059"/>
      <c r="Y15" s="1059"/>
      <c r="Z15" s="1059"/>
      <c r="AA15" s="1059"/>
      <c r="AB15" s="1059"/>
      <c r="AC15" s="1059"/>
    </row>
    <row r="16" spans="1:29" ht="25.5" customHeight="1" thickBot="1">
      <c r="A16" s="1053"/>
      <c r="B16" s="1071"/>
      <c r="C16" s="1084"/>
      <c r="D16" s="1085" t="s">
        <v>191</v>
      </c>
      <c r="E16" s="1098">
        <f>'ARR$ BY REGION FY 14-15'!O21</f>
        <v>153.03</v>
      </c>
      <c r="F16" s="1098">
        <f>'ARR$ BY REGION FY 14-15'!O45</f>
        <v>150.57</v>
      </c>
      <c r="G16" s="1099">
        <f>'ARR$ BY REGION FY 14-15'!O69</f>
        <v>1.6337915919505931E-2</v>
      </c>
      <c r="H16" s="1057"/>
      <c r="I16" s="1057"/>
      <c r="J16" s="1057"/>
      <c r="K16" s="1071"/>
      <c r="L16" s="1089"/>
      <c r="M16" s="1090"/>
      <c r="N16" s="1079"/>
      <c r="O16" s="1059"/>
      <c r="P16" s="1059"/>
      <c r="Q16" s="1059"/>
      <c r="R16" s="1059"/>
      <c r="S16" s="1059"/>
      <c r="T16" s="1059"/>
      <c r="U16" s="1059"/>
      <c r="V16" s="1059"/>
      <c r="W16" s="1059"/>
      <c r="X16" s="1059"/>
      <c r="Y16" s="1059"/>
      <c r="Z16" s="1059"/>
      <c r="AA16" s="1059"/>
      <c r="AB16" s="1059"/>
      <c r="AC16" s="1059"/>
    </row>
    <row r="17" spans="1:32" ht="21" customHeight="1">
      <c r="A17" s="1053"/>
      <c r="B17" s="1100"/>
      <c r="C17" s="1100"/>
      <c r="D17" s="1100"/>
      <c r="E17" s="1100"/>
      <c r="F17" s="1100"/>
      <c r="G17" s="1100"/>
      <c r="H17" s="1100"/>
      <c r="I17" s="1057"/>
      <c r="J17" s="1057"/>
      <c r="K17" s="1057"/>
      <c r="L17" s="1058"/>
      <c r="M17" s="1059"/>
      <c r="N17" s="1101"/>
      <c r="O17" s="1059"/>
      <c r="P17" s="1059"/>
      <c r="Q17" s="1059"/>
      <c r="R17" s="1059"/>
      <c r="S17" s="1059"/>
      <c r="T17" s="1059"/>
      <c r="U17" s="1059"/>
      <c r="V17" s="1059"/>
      <c r="W17" s="1059"/>
      <c r="X17" s="1059"/>
      <c r="Y17" s="1059"/>
      <c r="Z17" s="1059"/>
      <c r="AA17" s="1059"/>
      <c r="AB17" s="1059"/>
      <c r="AC17" s="1059"/>
    </row>
    <row r="18" spans="1:32" ht="27" customHeight="1" thickBot="1">
      <c r="A18" s="1053"/>
      <c r="B18" s="1100"/>
      <c r="C18" s="1100"/>
      <c r="D18" s="1100"/>
      <c r="E18" s="1102" t="s">
        <v>192</v>
      </c>
      <c r="F18" s="1103"/>
      <c r="G18" s="1103"/>
      <c r="H18" s="1100"/>
      <c r="I18" s="1057"/>
      <c r="J18" s="1057"/>
      <c r="K18" s="1057"/>
      <c r="L18" s="1058"/>
      <c r="M18" s="1059"/>
      <c r="N18" s="1059"/>
      <c r="O18" s="1059"/>
      <c r="P18" s="1059"/>
      <c r="Q18" s="1059"/>
      <c r="R18" s="1059"/>
      <c r="S18" s="1059"/>
      <c r="T18" s="1059"/>
      <c r="U18" s="1059"/>
      <c r="V18" s="1059"/>
      <c r="W18" s="1059"/>
      <c r="X18" s="1059"/>
      <c r="Y18" s="1059"/>
      <c r="Z18" s="1059"/>
      <c r="AA18" s="1059"/>
      <c r="AB18" s="1059"/>
      <c r="AC18" s="1059"/>
      <c r="AD18" s="1059"/>
      <c r="AE18" s="1059"/>
      <c r="AF18" s="1059"/>
    </row>
    <row r="19" spans="1:32" ht="25.5" customHeight="1" thickBot="1">
      <c r="A19" s="1053"/>
      <c r="B19" s="1100"/>
      <c r="C19" s="1100"/>
      <c r="D19" s="1083"/>
      <c r="E19" s="1065">
        <v>2015</v>
      </c>
      <c r="F19" s="1066">
        <v>2014</v>
      </c>
      <c r="G19" s="1067" t="s">
        <v>8</v>
      </c>
      <c r="H19" s="1100"/>
      <c r="I19" s="1057"/>
      <c r="J19" s="1057"/>
      <c r="K19" s="1057"/>
      <c r="L19" s="1058"/>
      <c r="M19" s="1059"/>
      <c r="N19" s="1059"/>
      <c r="O19" s="1059"/>
      <c r="P19" s="1059"/>
      <c r="Q19" s="1059"/>
      <c r="R19" s="1059"/>
      <c r="S19" s="1059"/>
      <c r="T19" s="1059"/>
      <c r="U19" s="1059"/>
      <c r="V19" s="1059"/>
      <c r="W19" s="1059"/>
      <c r="X19" s="1059"/>
      <c r="Y19" s="1059"/>
      <c r="Z19" s="1059"/>
      <c r="AA19" s="1059"/>
      <c r="AB19" s="1059"/>
      <c r="AC19" s="1059"/>
      <c r="AD19" s="1059"/>
      <c r="AE19" s="1059"/>
      <c r="AF19" s="1059"/>
    </row>
    <row r="20" spans="1:32" ht="31.5" customHeight="1" thickBot="1">
      <c r="A20" s="1053"/>
      <c r="B20" s="1100"/>
      <c r="C20" s="1100"/>
      <c r="D20" s="1104" t="s">
        <v>193</v>
      </c>
      <c r="E20" s="1105">
        <f>'REG+OCC BY CLASS FY 2014-2015'!N6</f>
        <v>3159943</v>
      </c>
      <c r="F20" s="1106">
        <f>'REG+OCC BY CLASS FY 2014-2015'!O6</f>
        <v>3068838</v>
      </c>
      <c r="G20" s="1088">
        <f>'REG+OCC BY CLASS FY 2014-2015'!P6</f>
        <v>2.9687132393433607E-2</v>
      </c>
      <c r="H20" s="1100"/>
      <c r="I20" s="1057"/>
      <c r="J20" s="1057"/>
      <c r="K20" s="1057"/>
      <c r="L20" s="1058"/>
      <c r="M20" s="1059"/>
      <c r="N20" s="1059"/>
      <c r="O20" s="1059"/>
      <c r="P20" s="1059"/>
      <c r="Q20" s="1059"/>
      <c r="R20" s="1059"/>
      <c r="S20" s="1059"/>
      <c r="T20" s="1059"/>
      <c r="U20" s="1059"/>
      <c r="V20" s="1059"/>
      <c r="W20" s="1059"/>
      <c r="X20" s="1059"/>
      <c r="Y20" s="1059"/>
      <c r="Z20" s="1059"/>
      <c r="AA20" s="1059"/>
      <c r="AB20" s="1059"/>
      <c r="AC20" s="1059"/>
      <c r="AD20" s="1059"/>
      <c r="AE20" s="1059"/>
      <c r="AF20" s="1059"/>
    </row>
    <row r="21" spans="1:32" ht="30" customHeight="1" thickBot="1">
      <c r="A21" s="1053"/>
      <c r="B21" s="1100"/>
      <c r="C21" s="1100"/>
      <c r="D21" s="1085" t="s">
        <v>194</v>
      </c>
      <c r="E21" s="1107">
        <f>'REG+OCC BY CLASS FY 2014-2015'!Q6</f>
        <v>4497764</v>
      </c>
      <c r="F21" s="1107">
        <f>'REG+OCC BY CLASS FY 2014-2015'!R6</f>
        <v>4430894</v>
      </c>
      <c r="G21" s="1099">
        <f>'REG+OCC BY CLASS FY 2014-2015'!S6</f>
        <v>1.5091762520159589E-2</v>
      </c>
      <c r="H21" s="1100"/>
      <c r="I21" s="1108"/>
      <c r="J21" s="1057"/>
      <c r="K21" s="1057"/>
      <c r="L21" s="1058"/>
      <c r="M21" s="1059"/>
      <c r="N21" s="1059"/>
      <c r="O21" s="1059"/>
      <c r="P21" s="1059"/>
      <c r="Q21" s="1059"/>
      <c r="R21" s="1059"/>
      <c r="S21" s="1059"/>
      <c r="T21" s="1059"/>
      <c r="U21" s="1059"/>
      <c r="V21" s="1059"/>
      <c r="W21" s="1059"/>
      <c r="X21" s="1059"/>
      <c r="Y21" s="1059"/>
      <c r="Z21" s="1059"/>
      <c r="AA21" s="1059"/>
      <c r="AB21" s="1059"/>
      <c r="AC21" s="1059"/>
      <c r="AD21" s="1059"/>
      <c r="AE21" s="1059"/>
      <c r="AF21" s="1059"/>
    </row>
    <row r="22" spans="1:32">
      <c r="A22" s="1053"/>
      <c r="B22" s="1100"/>
      <c r="C22" s="1100"/>
      <c r="D22" s="1100"/>
      <c r="E22" s="1100"/>
      <c r="F22" s="1100"/>
      <c r="G22" s="1100"/>
      <c r="H22" s="1100"/>
      <c r="I22" s="1057"/>
      <c r="J22" s="1057"/>
      <c r="K22" s="1057"/>
      <c r="L22" s="1058"/>
      <c r="M22" s="1059"/>
      <c r="N22" s="1059"/>
      <c r="O22" s="1059"/>
      <c r="P22" s="1059"/>
      <c r="Q22" s="1059"/>
      <c r="R22" s="1059"/>
      <c r="S22" s="1059"/>
      <c r="T22" s="1059"/>
      <c r="U22" s="1059"/>
      <c r="V22" s="1059"/>
      <c r="W22" s="1059"/>
      <c r="X22" s="1059"/>
      <c r="Y22" s="1059"/>
      <c r="Z22" s="1059"/>
      <c r="AA22" s="1059"/>
      <c r="AB22" s="1059"/>
      <c r="AC22" s="1059"/>
      <c r="AD22" s="1059"/>
      <c r="AE22" s="1059"/>
      <c r="AF22" s="1059"/>
    </row>
    <row r="23" spans="1:32" ht="24" customHeight="1">
      <c r="A23" s="1053"/>
      <c r="B23" s="1109"/>
      <c r="C23" s="1110" t="s">
        <v>199</v>
      </c>
      <c r="D23" s="1110"/>
      <c r="E23" s="1110"/>
      <c r="F23" s="1110"/>
      <c r="G23" s="1110"/>
      <c r="H23" s="1110"/>
      <c r="I23" s="1057"/>
      <c r="J23" s="1057"/>
      <c r="K23" s="1057"/>
      <c r="L23" s="1058"/>
      <c r="M23" s="1059"/>
      <c r="N23" s="1059"/>
      <c r="O23" s="1059"/>
      <c r="P23" s="1059"/>
      <c r="Q23" s="1059"/>
      <c r="R23" s="1059"/>
      <c r="S23" s="1059"/>
      <c r="T23" s="1059"/>
      <c r="U23" s="1059"/>
      <c r="V23" s="1059"/>
      <c r="W23" s="1059"/>
      <c r="X23" s="1059"/>
      <c r="Y23" s="1059"/>
      <c r="Z23" s="1059"/>
      <c r="AA23" s="1059"/>
      <c r="AB23" s="1059"/>
      <c r="AC23" s="1059"/>
      <c r="AD23" s="1059"/>
      <c r="AE23" s="1059"/>
      <c r="AF23" s="1059"/>
    </row>
    <row r="24" spans="1:32" ht="13.5" customHeight="1">
      <c r="A24" s="1053"/>
      <c r="B24" s="1057"/>
      <c r="C24" s="1111" t="s">
        <v>195</v>
      </c>
      <c r="D24" s="1111"/>
      <c r="E24" s="1111"/>
      <c r="F24" s="1111"/>
      <c r="G24" s="1111"/>
      <c r="H24" s="1111"/>
      <c r="I24" s="1111"/>
      <c r="J24" s="1057"/>
      <c r="K24" s="1057"/>
      <c r="L24" s="1058"/>
      <c r="M24" s="1059"/>
      <c r="N24" s="1059"/>
      <c r="O24" s="1059"/>
      <c r="P24" s="1059"/>
      <c r="Q24" s="1059"/>
      <c r="R24" s="1059"/>
      <c r="S24" s="1059"/>
      <c r="T24" s="1059"/>
      <c r="U24" s="1059"/>
      <c r="V24" s="1059"/>
      <c r="W24" s="1059"/>
      <c r="X24" s="1059"/>
      <c r="Y24" s="1059"/>
      <c r="Z24" s="1059"/>
      <c r="AA24" s="1059"/>
      <c r="AB24" s="1059"/>
      <c r="AC24" s="1059"/>
      <c r="AD24" s="1059"/>
      <c r="AE24" s="1059"/>
      <c r="AF24" s="1059"/>
    </row>
    <row r="25" spans="1:32" ht="12" customHeight="1">
      <c r="A25" s="1053"/>
      <c r="B25" s="1057"/>
      <c r="C25" s="1112" t="s">
        <v>196</v>
      </c>
      <c r="D25" s="1112"/>
      <c r="E25" s="1057"/>
      <c r="F25" s="1057"/>
      <c r="G25" s="1057"/>
      <c r="H25" s="1057"/>
      <c r="I25" s="1057"/>
      <c r="J25" s="1057"/>
      <c r="K25" s="1057"/>
      <c r="L25" s="1058"/>
      <c r="M25" s="1059"/>
      <c r="N25" s="1059"/>
      <c r="O25" s="1059"/>
      <c r="P25" s="1059"/>
      <c r="Q25" s="1059"/>
      <c r="R25" s="1059"/>
      <c r="S25" s="1059"/>
      <c r="T25" s="1059"/>
      <c r="U25" s="1059"/>
      <c r="V25" s="1059"/>
      <c r="W25" s="1059"/>
      <c r="X25" s="1059"/>
      <c r="Y25" s="1059"/>
      <c r="Z25" s="1059"/>
      <c r="AA25" s="1059"/>
      <c r="AB25" s="1059"/>
      <c r="AC25" s="1059"/>
      <c r="AD25" s="1059"/>
      <c r="AE25" s="1059"/>
      <c r="AF25" s="1059"/>
    </row>
    <row r="26" spans="1:32" ht="15" customHeight="1" thickBot="1">
      <c r="A26" s="1053"/>
      <c r="B26" s="1113"/>
      <c r="C26" s="1114"/>
      <c r="D26" s="1114"/>
      <c r="E26" s="1114"/>
      <c r="F26" s="1114"/>
      <c r="G26" s="1114"/>
      <c r="H26" s="1114"/>
      <c r="I26" s="1057"/>
      <c r="J26" s="1057"/>
      <c r="K26" s="1057"/>
      <c r="L26" s="1058"/>
      <c r="M26" s="1059"/>
      <c r="N26" s="1059"/>
      <c r="O26" s="1101"/>
      <c r="P26" s="1059"/>
      <c r="Q26" s="1059"/>
      <c r="R26" s="1059"/>
      <c r="S26" s="1059"/>
      <c r="T26" s="1059"/>
      <c r="U26" s="1059"/>
      <c r="V26" s="1059"/>
      <c r="W26" s="1059"/>
      <c r="X26" s="1059"/>
      <c r="Y26" s="1059"/>
      <c r="Z26" s="1059"/>
      <c r="AA26" s="1059"/>
      <c r="AB26" s="1059"/>
      <c r="AC26" s="1059"/>
      <c r="AD26" s="1059"/>
      <c r="AE26" s="1059"/>
      <c r="AF26" s="1059"/>
    </row>
    <row r="27" spans="1:32" ht="15" customHeight="1" thickTop="1">
      <c r="A27" s="1053"/>
      <c r="B27" s="1115" t="s">
        <v>200</v>
      </c>
      <c r="C27" s="1116"/>
      <c r="D27" s="1116"/>
      <c r="E27" s="1116"/>
      <c r="F27" s="1116"/>
      <c r="G27" s="1116"/>
      <c r="H27" s="1117"/>
      <c r="I27" s="1057"/>
      <c r="J27" s="1057"/>
      <c r="K27" s="1057"/>
      <c r="L27" s="1058"/>
      <c r="M27" s="1059"/>
      <c r="N27" s="1059"/>
      <c r="O27" s="1059"/>
      <c r="P27" s="1059"/>
      <c r="Q27" s="1059"/>
      <c r="R27" s="1059"/>
      <c r="S27" s="1059"/>
      <c r="T27" s="1059"/>
      <c r="U27" s="1059"/>
      <c r="V27" s="1059"/>
      <c r="W27" s="1059"/>
      <c r="X27" s="1059"/>
      <c r="Y27" s="1059"/>
      <c r="Z27" s="1059"/>
      <c r="AA27" s="1059"/>
      <c r="AB27" s="1059"/>
      <c r="AC27" s="1059"/>
      <c r="AD27" s="1059"/>
      <c r="AE27" s="1059"/>
      <c r="AF27" s="1059"/>
    </row>
    <row r="28" spans="1:32" ht="15" customHeight="1">
      <c r="A28" s="1053"/>
      <c r="B28" s="1118"/>
      <c r="C28" s="1119"/>
      <c r="D28" s="1119"/>
      <c r="E28" s="1119"/>
      <c r="F28" s="1119"/>
      <c r="G28" s="1119"/>
      <c r="H28" s="1120"/>
      <c r="I28" s="1057"/>
      <c r="J28" s="1057"/>
      <c r="K28" s="1057"/>
      <c r="L28" s="1058"/>
      <c r="M28" s="1059"/>
      <c r="N28" s="1059"/>
      <c r="O28" s="1059"/>
      <c r="P28" s="1059"/>
      <c r="Q28" s="1059"/>
      <c r="R28" s="1059"/>
      <c r="S28" s="1059"/>
      <c r="T28" s="1059"/>
      <c r="U28" s="1059"/>
      <c r="V28" s="1059"/>
      <c r="W28" s="1059"/>
      <c r="X28" s="1059"/>
      <c r="Y28" s="1059"/>
      <c r="Z28" s="1059"/>
      <c r="AA28" s="1059"/>
      <c r="AB28" s="1059"/>
      <c r="AC28" s="1059"/>
      <c r="AD28" s="1059"/>
      <c r="AE28" s="1059"/>
      <c r="AF28" s="1059"/>
    </row>
    <row r="29" spans="1:32" ht="15" customHeight="1">
      <c r="A29" s="1053"/>
      <c r="B29" s="1118"/>
      <c r="C29" s="1119"/>
      <c r="D29" s="1119"/>
      <c r="E29" s="1119"/>
      <c r="F29" s="1119"/>
      <c r="G29" s="1119"/>
      <c r="H29" s="1120"/>
      <c r="I29" s="1057"/>
      <c r="J29" s="1057"/>
      <c r="K29" s="1057"/>
      <c r="L29" s="1058"/>
      <c r="M29" s="1059"/>
      <c r="N29" s="1121"/>
      <c r="O29" s="1059"/>
      <c r="P29" s="1059"/>
      <c r="Q29" s="1059"/>
      <c r="R29" s="1059"/>
      <c r="S29" s="1059"/>
      <c r="T29" s="1059"/>
      <c r="U29" s="1059"/>
      <c r="V29" s="1059"/>
      <c r="W29" s="1059"/>
      <c r="X29" s="1059"/>
      <c r="Y29" s="1059"/>
      <c r="Z29" s="1059"/>
      <c r="AA29" s="1059"/>
      <c r="AB29" s="1059"/>
      <c r="AC29" s="1059"/>
      <c r="AD29" s="1059"/>
      <c r="AE29" s="1059"/>
      <c r="AF29" s="1059"/>
    </row>
    <row r="30" spans="1:32" ht="15" customHeight="1">
      <c r="A30" s="1053"/>
      <c r="B30" s="1118"/>
      <c r="C30" s="1119"/>
      <c r="D30" s="1119"/>
      <c r="E30" s="1119"/>
      <c r="F30" s="1119"/>
      <c r="G30" s="1119"/>
      <c r="H30" s="1120"/>
      <c r="I30" s="1057"/>
      <c r="J30" s="1057"/>
      <c r="K30" s="1057"/>
      <c r="L30" s="1058"/>
      <c r="M30" s="1059"/>
      <c r="N30" s="1059"/>
      <c r="O30" s="1059"/>
      <c r="P30" s="1059"/>
      <c r="Q30" s="1059"/>
      <c r="R30" s="1059"/>
      <c r="S30" s="1059"/>
      <c r="T30" s="1059"/>
      <c r="U30" s="1059"/>
      <c r="V30" s="1059"/>
      <c r="W30" s="1059"/>
      <c r="X30" s="1059"/>
      <c r="Y30" s="1059"/>
      <c r="Z30" s="1059"/>
      <c r="AA30" s="1059"/>
      <c r="AB30" s="1059"/>
      <c r="AC30" s="1059"/>
      <c r="AD30" s="1059"/>
      <c r="AE30" s="1059"/>
      <c r="AF30" s="1059"/>
    </row>
    <row r="31" spans="1:32" ht="15" customHeight="1">
      <c r="A31" s="1053"/>
      <c r="B31" s="1118"/>
      <c r="C31" s="1119"/>
      <c r="D31" s="1119"/>
      <c r="E31" s="1119"/>
      <c r="F31" s="1119"/>
      <c r="G31" s="1119"/>
      <c r="H31" s="1120"/>
      <c r="I31" s="1057"/>
      <c r="J31" s="1057"/>
      <c r="K31" s="1057"/>
      <c r="L31" s="1058"/>
      <c r="M31" s="1059"/>
      <c r="N31" s="1101"/>
      <c r="O31" s="1059"/>
      <c r="P31" s="1059"/>
      <c r="Q31" s="1059"/>
      <c r="R31" s="1059"/>
      <c r="S31" s="1059"/>
      <c r="T31" s="1059"/>
      <c r="U31" s="1059"/>
      <c r="V31" s="1059"/>
      <c r="W31" s="1059"/>
      <c r="X31" s="1059"/>
      <c r="Y31" s="1059"/>
      <c r="Z31" s="1059"/>
      <c r="AA31" s="1059"/>
      <c r="AB31" s="1059"/>
      <c r="AC31" s="1059"/>
      <c r="AD31" s="1059"/>
      <c r="AE31" s="1059"/>
      <c r="AF31" s="1059"/>
    </row>
    <row r="32" spans="1:32" ht="14.25" customHeight="1">
      <c r="A32" s="1053"/>
      <c r="B32" s="1118"/>
      <c r="C32" s="1119"/>
      <c r="D32" s="1119"/>
      <c r="E32" s="1119"/>
      <c r="F32" s="1119"/>
      <c r="G32" s="1119"/>
      <c r="H32" s="1120"/>
      <c r="I32" s="1057"/>
      <c r="J32" s="1057"/>
      <c r="K32" s="1057"/>
      <c r="L32" s="1058"/>
      <c r="M32" s="1059"/>
      <c r="N32" s="1059"/>
      <c r="O32" s="1059"/>
      <c r="P32" s="1059"/>
      <c r="Q32" s="1059"/>
      <c r="R32" s="1059"/>
      <c r="S32" s="1059"/>
      <c r="T32" s="1059"/>
      <c r="U32" s="1059"/>
      <c r="V32" s="1059"/>
      <c r="W32" s="1059"/>
      <c r="X32" s="1059"/>
      <c r="Y32" s="1059"/>
      <c r="Z32" s="1059"/>
      <c r="AA32" s="1059"/>
      <c r="AB32" s="1059"/>
      <c r="AC32" s="1059"/>
      <c r="AD32" s="1059"/>
      <c r="AE32" s="1059"/>
      <c r="AF32" s="1059"/>
    </row>
    <row r="33" spans="1:32">
      <c r="A33" s="1122"/>
      <c r="B33" s="1118"/>
      <c r="C33" s="1119"/>
      <c r="D33" s="1119"/>
      <c r="E33" s="1119"/>
      <c r="F33" s="1119"/>
      <c r="G33" s="1119"/>
      <c r="H33" s="1120"/>
      <c r="I33" s="1123"/>
      <c r="J33" s="1123"/>
      <c r="K33" s="1123"/>
      <c r="L33" s="1124"/>
      <c r="M33" s="1059"/>
      <c r="N33" s="1101"/>
      <c r="O33" s="1059"/>
      <c r="P33" s="1059"/>
      <c r="Q33" s="1059"/>
      <c r="R33" s="1059"/>
      <c r="S33" s="1059"/>
      <c r="T33" s="1059"/>
      <c r="U33" s="1059"/>
      <c r="V33" s="1059"/>
      <c r="W33" s="1059"/>
      <c r="X33" s="1059"/>
      <c r="Y33" s="1059"/>
      <c r="Z33" s="1059"/>
      <c r="AA33" s="1059"/>
      <c r="AB33" s="1059"/>
      <c r="AC33" s="1059"/>
      <c r="AD33" s="1059"/>
      <c r="AE33" s="1059"/>
      <c r="AF33" s="1059"/>
    </row>
    <row r="34" spans="1:32">
      <c r="A34" s="1125"/>
      <c r="B34" s="1118"/>
      <c r="C34" s="1119"/>
      <c r="D34" s="1119"/>
      <c r="E34" s="1119"/>
      <c r="F34" s="1119"/>
      <c r="G34" s="1119"/>
      <c r="H34" s="1120"/>
      <c r="I34" s="1057"/>
      <c r="J34" s="1057"/>
      <c r="K34" s="1057"/>
      <c r="L34" s="1058"/>
      <c r="M34" s="1059"/>
      <c r="N34" s="1059"/>
      <c r="O34" s="1059"/>
      <c r="P34" s="1059"/>
      <c r="Q34" s="1059"/>
      <c r="R34" s="1059"/>
      <c r="S34" s="1059"/>
      <c r="T34" s="1059"/>
      <c r="U34" s="1059"/>
      <c r="V34" s="1059"/>
      <c r="W34" s="1059"/>
      <c r="X34" s="1059"/>
      <c r="Y34" s="1059"/>
      <c r="Z34" s="1059"/>
      <c r="AA34" s="1059"/>
      <c r="AB34" s="1059"/>
      <c r="AC34" s="1059"/>
      <c r="AD34" s="1059"/>
      <c r="AE34" s="1059"/>
      <c r="AF34" s="1059"/>
    </row>
    <row r="35" spans="1:32">
      <c r="A35" s="1125"/>
      <c r="B35" s="1118"/>
      <c r="C35" s="1119"/>
      <c r="D35" s="1119"/>
      <c r="E35" s="1119"/>
      <c r="F35" s="1119"/>
      <c r="G35" s="1119"/>
      <c r="H35" s="1120"/>
      <c r="I35" s="1057"/>
      <c r="J35" s="1057"/>
      <c r="K35" s="1057"/>
      <c r="L35" s="1058"/>
      <c r="M35" s="1059"/>
      <c r="N35" s="1059"/>
      <c r="O35" s="1059"/>
      <c r="P35" s="1059"/>
      <c r="Q35" s="1059"/>
      <c r="R35" s="1059"/>
      <c r="S35" s="1059"/>
      <c r="T35" s="1059"/>
      <c r="U35" s="1059"/>
      <c r="V35" s="1059"/>
      <c r="W35" s="1059"/>
      <c r="X35" s="1059"/>
      <c r="Y35" s="1059"/>
      <c r="Z35" s="1059"/>
      <c r="AA35" s="1059"/>
      <c r="AB35" s="1059"/>
      <c r="AC35" s="1059"/>
      <c r="AD35" s="1059"/>
      <c r="AE35" s="1059"/>
      <c r="AF35" s="1059"/>
    </row>
    <row r="36" spans="1:32">
      <c r="A36" s="1126"/>
      <c r="B36" s="1118"/>
      <c r="C36" s="1119"/>
      <c r="D36" s="1119"/>
      <c r="E36" s="1119"/>
      <c r="F36" s="1119"/>
      <c r="G36" s="1119"/>
      <c r="H36" s="1120"/>
      <c r="I36" s="1100"/>
      <c r="J36" s="1100"/>
      <c r="K36" s="1100"/>
      <c r="L36" s="1127"/>
      <c r="M36" s="1059"/>
      <c r="N36" s="1059"/>
      <c r="O36" s="1059"/>
      <c r="P36" s="1059"/>
      <c r="Q36" s="1059"/>
      <c r="R36" s="1059"/>
      <c r="S36" s="1059"/>
      <c r="T36" s="1059"/>
      <c r="U36" s="1059"/>
      <c r="V36" s="1059"/>
      <c r="W36" s="1059"/>
      <c r="X36" s="1059"/>
      <c r="Y36" s="1059"/>
      <c r="Z36" s="1059"/>
      <c r="AA36" s="1059"/>
      <c r="AB36" s="1059"/>
      <c r="AC36" s="1059"/>
      <c r="AD36" s="1059"/>
      <c r="AE36" s="1059"/>
      <c r="AF36" s="1059"/>
    </row>
    <row r="37" spans="1:32" s="1129" customFormat="1">
      <c r="A37" s="1125"/>
      <c r="B37" s="1118"/>
      <c r="C37" s="1119"/>
      <c r="D37" s="1119"/>
      <c r="E37" s="1119"/>
      <c r="F37" s="1119"/>
      <c r="G37" s="1119"/>
      <c r="H37" s="1120"/>
      <c r="I37" s="1057"/>
      <c r="J37" s="1057"/>
      <c r="K37" s="1057"/>
      <c r="L37" s="1058"/>
      <c r="M37" s="1128"/>
      <c r="N37" s="1128"/>
      <c r="O37" s="1128"/>
      <c r="P37" s="1128"/>
      <c r="Q37" s="1128"/>
      <c r="R37" s="1128"/>
      <c r="S37" s="1128"/>
      <c r="T37" s="1128"/>
      <c r="U37" s="1128"/>
      <c r="V37" s="1128"/>
      <c r="W37" s="1128"/>
      <c r="X37" s="1128"/>
      <c r="Y37" s="1128"/>
      <c r="Z37" s="1128"/>
      <c r="AA37" s="1128"/>
      <c r="AB37" s="1128"/>
      <c r="AC37" s="1128"/>
      <c r="AD37" s="1128"/>
      <c r="AE37" s="1128"/>
      <c r="AF37" s="1128"/>
    </row>
    <row r="38" spans="1:32" s="1129" customFormat="1">
      <c r="A38" s="1125"/>
      <c r="B38" s="1118"/>
      <c r="C38" s="1119"/>
      <c r="D38" s="1119"/>
      <c r="E38" s="1119"/>
      <c r="F38" s="1119"/>
      <c r="G38" s="1119"/>
      <c r="H38" s="1120"/>
      <c r="I38" s="1057"/>
      <c r="J38" s="1057"/>
      <c r="K38" s="1057"/>
      <c r="L38" s="1058"/>
      <c r="M38" s="1128"/>
      <c r="N38" s="1128"/>
      <c r="O38" s="1128"/>
      <c r="P38" s="1128"/>
      <c r="Q38" s="1128"/>
      <c r="R38" s="1128"/>
      <c r="S38" s="1128"/>
      <c r="T38" s="1128"/>
      <c r="U38" s="1128"/>
      <c r="V38" s="1128"/>
      <c r="W38" s="1128"/>
      <c r="X38" s="1128"/>
      <c r="Y38" s="1128"/>
      <c r="Z38" s="1128"/>
      <c r="AA38" s="1128"/>
      <c r="AB38" s="1128"/>
      <c r="AC38" s="1128"/>
      <c r="AD38" s="1128"/>
      <c r="AE38" s="1128"/>
      <c r="AF38" s="1128"/>
    </row>
    <row r="39" spans="1:32" s="1129" customFormat="1">
      <c r="A39" s="1125"/>
      <c r="B39" s="1118"/>
      <c r="C39" s="1119"/>
      <c r="D39" s="1119"/>
      <c r="E39" s="1119"/>
      <c r="F39" s="1119"/>
      <c r="G39" s="1119"/>
      <c r="H39" s="1120"/>
      <c r="I39" s="1057"/>
      <c r="J39" s="1057"/>
      <c r="K39" s="1057"/>
      <c r="L39" s="1058"/>
      <c r="M39" s="1128"/>
      <c r="N39" s="1130"/>
      <c r="O39" s="1128"/>
      <c r="P39" s="1128"/>
      <c r="Q39" s="1128"/>
      <c r="R39" s="1128"/>
      <c r="S39" s="1128"/>
      <c r="T39" s="1128"/>
      <c r="U39" s="1128"/>
      <c r="V39" s="1128"/>
      <c r="W39" s="1128"/>
      <c r="X39" s="1128"/>
      <c r="Y39" s="1128"/>
      <c r="Z39" s="1128"/>
      <c r="AA39" s="1128"/>
      <c r="AB39" s="1128"/>
      <c r="AC39" s="1128"/>
      <c r="AD39" s="1128"/>
      <c r="AE39" s="1128"/>
      <c r="AF39" s="1128"/>
    </row>
    <row r="40" spans="1:32" s="1129" customFormat="1">
      <c r="A40" s="1125"/>
      <c r="B40" s="1118"/>
      <c r="C40" s="1119"/>
      <c r="D40" s="1119"/>
      <c r="E40" s="1119"/>
      <c r="F40" s="1119"/>
      <c r="G40" s="1119"/>
      <c r="H40" s="1120"/>
      <c r="I40" s="1057"/>
      <c r="J40" s="1057"/>
      <c r="K40" s="1057"/>
      <c r="L40" s="1058"/>
      <c r="M40" s="1128"/>
      <c r="N40" s="1128"/>
      <c r="O40" s="1128"/>
      <c r="P40" s="1128"/>
      <c r="Q40" s="1128"/>
      <c r="R40" s="1128"/>
      <c r="S40" s="1128"/>
      <c r="T40" s="1128"/>
      <c r="U40" s="1128"/>
      <c r="V40" s="1128"/>
      <c r="W40" s="1128"/>
      <c r="X40" s="1128"/>
      <c r="Y40" s="1128"/>
      <c r="Z40" s="1128"/>
      <c r="AA40" s="1128"/>
      <c r="AB40" s="1128"/>
      <c r="AC40" s="1128"/>
      <c r="AD40" s="1128"/>
      <c r="AE40" s="1128"/>
      <c r="AF40" s="1128"/>
    </row>
    <row r="41" spans="1:32" s="1129" customFormat="1">
      <c r="A41" s="1126"/>
      <c r="B41" s="1118"/>
      <c r="C41" s="1119"/>
      <c r="D41" s="1119"/>
      <c r="E41" s="1119"/>
      <c r="F41" s="1119"/>
      <c r="G41" s="1119"/>
      <c r="H41" s="1120"/>
      <c r="I41" s="1131"/>
      <c r="J41" s="1132"/>
      <c r="K41" s="1132"/>
      <c r="L41" s="1133"/>
      <c r="M41" s="1128"/>
      <c r="N41" s="1128"/>
      <c r="O41" s="1128"/>
      <c r="P41" s="1128"/>
      <c r="Q41" s="1128"/>
      <c r="R41" s="1128"/>
      <c r="S41" s="1128"/>
      <c r="T41" s="1128"/>
      <c r="U41" s="1128"/>
      <c r="V41" s="1128"/>
      <c r="W41" s="1128"/>
      <c r="X41" s="1128"/>
      <c r="Y41" s="1128"/>
      <c r="Z41" s="1128"/>
      <c r="AA41" s="1128"/>
      <c r="AB41" s="1128"/>
      <c r="AC41" s="1128"/>
      <c r="AD41" s="1128"/>
      <c r="AE41" s="1128"/>
      <c r="AF41" s="1128"/>
    </row>
    <row r="42" spans="1:32">
      <c r="A42" s="1125"/>
      <c r="B42" s="1118"/>
      <c r="C42" s="1119"/>
      <c r="D42" s="1119"/>
      <c r="E42" s="1119"/>
      <c r="F42" s="1119"/>
      <c r="G42" s="1119"/>
      <c r="H42" s="1120"/>
      <c r="I42" s="1057"/>
      <c r="J42" s="1057"/>
      <c r="K42" s="1057"/>
      <c r="L42" s="1058"/>
      <c r="M42" s="1059"/>
      <c r="N42" s="1059"/>
      <c r="O42" s="1059"/>
      <c r="P42" s="1059"/>
      <c r="Q42" s="1059"/>
      <c r="R42" s="1059"/>
      <c r="S42" s="1059"/>
      <c r="T42" s="1059"/>
      <c r="U42" s="1059"/>
      <c r="V42" s="1059"/>
      <c r="W42" s="1059"/>
      <c r="X42" s="1059"/>
      <c r="Y42" s="1059"/>
      <c r="Z42" s="1059"/>
      <c r="AA42" s="1059"/>
      <c r="AB42" s="1059"/>
      <c r="AC42" s="1059"/>
      <c r="AD42" s="1059"/>
      <c r="AE42" s="1059"/>
      <c r="AF42" s="1059"/>
    </row>
    <row r="43" spans="1:32">
      <c r="A43" s="1125"/>
      <c r="B43" s="1118"/>
      <c r="C43" s="1119"/>
      <c r="D43" s="1119"/>
      <c r="E43" s="1119"/>
      <c r="F43" s="1119"/>
      <c r="G43" s="1119"/>
      <c r="H43" s="1120"/>
      <c r="I43" s="1057"/>
      <c r="J43" s="1057"/>
      <c r="K43" s="1057"/>
      <c r="L43" s="1058"/>
      <c r="M43" s="1059"/>
      <c r="N43" s="1101"/>
      <c r="O43" s="1059"/>
      <c r="P43" s="1059"/>
      <c r="Q43" s="1059"/>
      <c r="R43" s="1059"/>
      <c r="S43" s="1059"/>
      <c r="T43" s="1059"/>
      <c r="U43" s="1059"/>
      <c r="V43" s="1059"/>
      <c r="W43" s="1059"/>
      <c r="X43" s="1059"/>
      <c r="Y43" s="1059"/>
      <c r="Z43" s="1059"/>
      <c r="AA43" s="1059"/>
      <c r="AB43" s="1059"/>
      <c r="AC43" s="1059"/>
      <c r="AD43" s="1059"/>
      <c r="AE43" s="1059"/>
      <c r="AF43" s="1059"/>
    </row>
    <row r="44" spans="1:32">
      <c r="A44" s="1125"/>
      <c r="B44" s="1118"/>
      <c r="C44" s="1119"/>
      <c r="D44" s="1119"/>
      <c r="E44" s="1119"/>
      <c r="F44" s="1119"/>
      <c r="G44" s="1119"/>
      <c r="H44" s="1120"/>
      <c r="I44" s="1057"/>
      <c r="J44" s="1057"/>
      <c r="K44" s="1057"/>
      <c r="L44" s="1058"/>
      <c r="M44" s="1059"/>
      <c r="N44" s="1059"/>
      <c r="O44" s="1059"/>
      <c r="P44" s="1059"/>
      <c r="Q44" s="1059"/>
      <c r="R44" s="1059"/>
      <c r="S44" s="1059"/>
      <c r="T44" s="1059"/>
      <c r="U44" s="1059"/>
      <c r="V44" s="1059"/>
      <c r="W44" s="1059"/>
      <c r="X44" s="1059"/>
      <c r="Y44" s="1059"/>
      <c r="Z44" s="1059"/>
      <c r="AA44" s="1059"/>
      <c r="AB44" s="1059"/>
      <c r="AC44" s="1059"/>
      <c r="AD44" s="1059"/>
      <c r="AE44" s="1059"/>
      <c r="AF44" s="1059"/>
    </row>
    <row r="45" spans="1:32">
      <c r="A45" s="1125"/>
      <c r="B45" s="1134"/>
      <c r="C45" s="1135"/>
      <c r="D45" s="1135"/>
      <c r="E45" s="1135"/>
      <c r="F45" s="1135"/>
      <c r="G45" s="1135"/>
      <c r="H45" s="1136"/>
      <c r="I45" s="1057"/>
      <c r="J45" s="1057"/>
      <c r="K45" s="1057"/>
      <c r="L45" s="1058"/>
      <c r="M45" s="1059"/>
      <c r="N45" s="1059"/>
      <c r="O45" s="1059"/>
      <c r="P45" s="1059"/>
      <c r="Q45" s="1059"/>
      <c r="R45" s="1059"/>
      <c r="S45" s="1059"/>
      <c r="T45" s="1059"/>
      <c r="U45" s="1059"/>
      <c r="V45" s="1059"/>
      <c r="W45" s="1059"/>
      <c r="X45" s="1059"/>
      <c r="Y45" s="1059"/>
      <c r="Z45" s="1059"/>
      <c r="AA45" s="1059"/>
      <c r="AB45" s="1059"/>
      <c r="AC45" s="1059"/>
      <c r="AD45" s="1059"/>
      <c r="AE45" s="1059"/>
      <c r="AF45" s="1059"/>
    </row>
    <row r="46" spans="1:32">
      <c r="A46" s="1137"/>
      <c r="B46" s="1134"/>
      <c r="C46" s="1135"/>
      <c r="D46" s="1135"/>
      <c r="E46" s="1135"/>
      <c r="F46" s="1135"/>
      <c r="G46" s="1135"/>
      <c r="H46" s="1136"/>
      <c r="I46" s="1057"/>
      <c r="J46" s="1057"/>
      <c r="K46" s="1057"/>
      <c r="L46" s="1138"/>
      <c r="M46" s="1059"/>
      <c r="N46" s="1059"/>
      <c r="O46" s="1059"/>
      <c r="P46" s="1059"/>
      <c r="Q46" s="1059"/>
      <c r="R46" s="1059"/>
      <c r="S46" s="1059"/>
      <c r="T46" s="1059"/>
      <c r="U46" s="1059"/>
      <c r="V46" s="1059"/>
      <c r="W46" s="1059"/>
      <c r="X46" s="1059"/>
      <c r="Y46" s="1059"/>
      <c r="Z46" s="1059"/>
      <c r="AA46" s="1059"/>
      <c r="AB46" s="1059"/>
      <c r="AC46" s="1059"/>
      <c r="AD46" s="1059"/>
      <c r="AE46" s="1059"/>
      <c r="AF46" s="1059"/>
    </row>
    <row r="47" spans="1:32">
      <c r="A47" s="1139"/>
      <c r="B47" s="1134"/>
      <c r="C47" s="1135"/>
      <c r="D47" s="1135"/>
      <c r="E47" s="1135"/>
      <c r="F47" s="1135"/>
      <c r="G47" s="1135"/>
      <c r="H47" s="1136"/>
      <c r="I47" s="1140"/>
      <c r="J47" s="1140"/>
      <c r="K47" s="1140"/>
      <c r="L47" s="1141"/>
      <c r="M47" s="1059"/>
      <c r="N47" s="1059"/>
      <c r="O47" s="1059"/>
      <c r="P47" s="1059"/>
      <c r="Q47" s="1059"/>
      <c r="R47" s="1059"/>
      <c r="S47" s="1059"/>
      <c r="T47" s="1059"/>
      <c r="U47" s="1059"/>
      <c r="V47" s="1059"/>
      <c r="W47" s="1059"/>
      <c r="X47" s="1059"/>
      <c r="Y47" s="1059"/>
      <c r="Z47" s="1059"/>
      <c r="AA47" s="1059"/>
      <c r="AB47" s="1059"/>
      <c r="AC47" s="1059"/>
      <c r="AD47" s="1059"/>
      <c r="AE47" s="1059"/>
      <c r="AF47" s="1059"/>
    </row>
    <row r="48" spans="1:32">
      <c r="A48" s="1139"/>
      <c r="B48" s="1134"/>
      <c r="C48" s="1135"/>
      <c r="D48" s="1135"/>
      <c r="E48" s="1135"/>
      <c r="F48" s="1135"/>
      <c r="G48" s="1135"/>
      <c r="H48" s="1136"/>
      <c r="I48" s="1140"/>
      <c r="J48" s="1140"/>
      <c r="K48" s="1140"/>
      <c r="L48" s="1141"/>
      <c r="M48" s="1059"/>
      <c r="N48" s="1059"/>
      <c r="O48" s="1059"/>
      <c r="P48" s="1059"/>
      <c r="Q48" s="1059"/>
      <c r="R48" s="1059"/>
      <c r="S48" s="1059"/>
      <c r="T48" s="1059"/>
      <c r="U48" s="1059"/>
      <c r="V48" s="1059"/>
      <c r="W48" s="1059"/>
      <c r="X48" s="1059"/>
      <c r="Y48" s="1059"/>
      <c r="Z48" s="1059"/>
      <c r="AA48" s="1059"/>
      <c r="AB48" s="1059"/>
      <c r="AC48" s="1059"/>
      <c r="AD48" s="1059"/>
      <c r="AE48" s="1059"/>
      <c r="AF48" s="1059"/>
    </row>
    <row r="49" spans="1:32">
      <c r="A49" s="1142"/>
      <c r="B49" s="1143"/>
      <c r="C49" s="1144"/>
      <c r="D49" s="1144"/>
      <c r="E49" s="1144"/>
      <c r="F49" s="1144"/>
      <c r="G49" s="1144"/>
      <c r="H49" s="1145"/>
      <c r="I49" s="1140"/>
      <c r="J49" s="1140"/>
      <c r="K49" s="1140"/>
      <c r="L49" s="1146"/>
      <c r="M49" s="1059"/>
      <c r="N49" s="1059"/>
      <c r="O49" s="1059"/>
      <c r="P49" s="1059"/>
      <c r="Q49" s="1059"/>
      <c r="R49" s="1059"/>
      <c r="S49" s="1059"/>
      <c r="T49" s="1059"/>
      <c r="U49" s="1059"/>
      <c r="V49" s="1059"/>
      <c r="W49" s="1059"/>
      <c r="X49" s="1059"/>
      <c r="Y49" s="1059"/>
      <c r="Z49" s="1059"/>
      <c r="AA49" s="1059"/>
      <c r="AB49" s="1059"/>
      <c r="AC49" s="1059"/>
      <c r="AD49" s="1059"/>
      <c r="AE49" s="1059"/>
      <c r="AF49" s="1059"/>
    </row>
    <row r="50" spans="1:32">
      <c r="A50" s="1142"/>
      <c r="B50" s="1143"/>
      <c r="C50" s="1144"/>
      <c r="D50" s="1144"/>
      <c r="E50" s="1144"/>
      <c r="F50" s="1144"/>
      <c r="G50" s="1144"/>
      <c r="H50" s="1145"/>
      <c r="I50" s="1140"/>
      <c r="J50" s="1140"/>
      <c r="K50" s="1140"/>
      <c r="L50" s="1146"/>
      <c r="M50" s="1059"/>
      <c r="N50" s="1059"/>
      <c r="O50" s="1059"/>
      <c r="P50" s="1059"/>
      <c r="Q50" s="1059"/>
      <c r="R50" s="1059"/>
      <c r="S50" s="1059"/>
      <c r="T50" s="1059"/>
      <c r="U50" s="1059"/>
      <c r="V50" s="1059"/>
      <c r="W50" s="1059"/>
      <c r="X50" s="1059"/>
      <c r="Y50" s="1059"/>
      <c r="Z50" s="1059"/>
      <c r="AA50" s="1059"/>
      <c r="AB50" s="1059"/>
      <c r="AC50" s="1059"/>
      <c r="AD50" s="1059"/>
      <c r="AE50" s="1059"/>
      <c r="AF50" s="1059"/>
    </row>
    <row r="51" spans="1:32" ht="13.5" thickBot="1">
      <c r="A51" s="1142"/>
      <c r="B51" s="1147"/>
      <c r="C51" s="1148"/>
      <c r="D51" s="1148"/>
      <c r="E51" s="1148"/>
      <c r="F51" s="1148"/>
      <c r="G51" s="1148"/>
      <c r="H51" s="1149"/>
      <c r="I51" s="1140"/>
      <c r="J51" s="1140"/>
      <c r="K51" s="1140"/>
      <c r="L51" s="1146"/>
      <c r="M51" s="1059"/>
      <c r="N51" s="1059"/>
      <c r="O51" s="1059"/>
      <c r="P51" s="1059"/>
      <c r="Q51" s="1059"/>
      <c r="R51" s="1059"/>
      <c r="S51" s="1059"/>
      <c r="T51" s="1059"/>
      <c r="U51" s="1059"/>
      <c r="V51" s="1059"/>
      <c r="W51" s="1059"/>
      <c r="X51" s="1059"/>
      <c r="Y51" s="1059"/>
      <c r="Z51" s="1059"/>
      <c r="AA51" s="1059"/>
      <c r="AB51" s="1059"/>
      <c r="AC51" s="1059"/>
      <c r="AD51" s="1059"/>
      <c r="AE51" s="1059"/>
      <c r="AF51" s="1059"/>
    </row>
    <row r="52" spans="1:32" ht="14.25" thickTop="1" thickBot="1">
      <c r="A52" s="1150"/>
      <c r="B52" s="1151"/>
      <c r="C52" s="1152"/>
      <c r="D52" s="1152"/>
      <c r="E52" s="1152"/>
      <c r="F52" s="1152"/>
      <c r="G52" s="1152"/>
      <c r="H52" s="1153"/>
      <c r="I52" s="1151"/>
      <c r="J52" s="1151"/>
      <c r="K52" s="1151"/>
      <c r="L52" s="1154"/>
      <c r="M52" s="1059"/>
      <c r="N52" s="1059"/>
      <c r="O52" s="1059"/>
      <c r="P52" s="1059"/>
      <c r="Q52" s="1059"/>
      <c r="R52" s="1059"/>
      <c r="S52" s="1059"/>
      <c r="T52" s="1059"/>
      <c r="U52" s="1059"/>
      <c r="V52" s="1059"/>
      <c r="W52" s="1059"/>
      <c r="X52" s="1059"/>
      <c r="Y52" s="1059"/>
      <c r="Z52" s="1059"/>
      <c r="AA52" s="1059"/>
      <c r="AB52" s="1059"/>
      <c r="AC52" s="1059"/>
      <c r="AD52" s="1059"/>
      <c r="AE52" s="1059"/>
      <c r="AF52" s="1059"/>
    </row>
    <row r="53" spans="1:32">
      <c r="A53" s="1059"/>
      <c r="B53" s="1059"/>
      <c r="C53" s="1156"/>
      <c r="D53" s="1155"/>
      <c r="E53" s="1155">
        <v>2015</v>
      </c>
      <c r="F53" s="1155">
        <v>2014</v>
      </c>
      <c r="G53" s="1156"/>
      <c r="H53" s="1157"/>
      <c r="I53" s="1059"/>
      <c r="J53" s="1059"/>
      <c r="K53" s="1059"/>
      <c r="L53" s="1059"/>
      <c r="M53" s="1059"/>
      <c r="N53" s="1059"/>
      <c r="O53" s="1059"/>
      <c r="P53" s="1059"/>
      <c r="Q53" s="1059"/>
      <c r="R53" s="1059"/>
      <c r="S53" s="1059"/>
      <c r="T53" s="1059"/>
      <c r="U53" s="1059"/>
      <c r="V53" s="1059"/>
      <c r="W53" s="1059"/>
      <c r="X53" s="1059"/>
      <c r="Y53" s="1059"/>
      <c r="Z53" s="1059"/>
      <c r="AA53" s="1059"/>
      <c r="AB53" s="1059"/>
      <c r="AC53" s="1059"/>
      <c r="AD53" s="1059"/>
      <c r="AE53" s="1059"/>
      <c r="AF53" s="1059"/>
    </row>
    <row r="54" spans="1:32">
      <c r="A54" s="1059"/>
      <c r="B54" s="1059"/>
      <c r="C54" s="1156"/>
      <c r="D54" s="1155" t="s">
        <v>197</v>
      </c>
      <c r="E54" s="1158">
        <f>'REG+OCC BY CLASS MAY 2015'!B6</f>
        <v>225892</v>
      </c>
      <c r="F54" s="1158">
        <f>'REG+OCC BY CLASS MAY 2015'!C6</f>
        <v>210805</v>
      </c>
      <c r="G54" s="1156"/>
      <c r="H54" s="1157"/>
      <c r="I54" s="1059"/>
      <c r="J54" s="1059"/>
      <c r="K54" s="1059"/>
      <c r="L54" s="1059"/>
      <c r="M54" s="1059"/>
      <c r="N54" s="1059"/>
      <c r="O54" s="1059"/>
      <c r="P54" s="1059"/>
      <c r="Q54" s="1059"/>
      <c r="R54" s="1059"/>
      <c r="S54" s="1059"/>
      <c r="T54" s="1059"/>
      <c r="U54" s="1059"/>
      <c r="V54" s="1059"/>
      <c r="W54" s="1059"/>
      <c r="X54" s="1059"/>
      <c r="Y54" s="1059"/>
      <c r="Z54" s="1059"/>
      <c r="AA54" s="1059"/>
      <c r="AB54" s="1059"/>
      <c r="AC54" s="1059"/>
      <c r="AD54" s="1059"/>
      <c r="AE54" s="1059"/>
      <c r="AF54" s="1059"/>
    </row>
    <row r="55" spans="1:32">
      <c r="A55" s="1059"/>
      <c r="B55" s="1059"/>
      <c r="C55" s="1156"/>
      <c r="D55" s="1155" t="s">
        <v>42</v>
      </c>
      <c r="E55" s="1158">
        <f>'REG+OCC BY CLASS MAY 2015'!E6</f>
        <v>147272</v>
      </c>
      <c r="F55" s="1158">
        <f>'REG+OCC BY CLASS MAY 2015'!F6</f>
        <v>135520</v>
      </c>
      <c r="G55" s="1156"/>
      <c r="H55" s="1157"/>
      <c r="I55" s="1059"/>
      <c r="J55" s="1059"/>
      <c r="K55" s="1059"/>
      <c r="L55" s="1059"/>
      <c r="M55" s="1059"/>
      <c r="N55" s="1059"/>
      <c r="O55" s="1059"/>
      <c r="P55" s="1059"/>
      <c r="Q55" s="1059"/>
      <c r="R55" s="1059"/>
      <c r="S55" s="1059"/>
      <c r="T55" s="1059"/>
      <c r="U55" s="1059"/>
      <c r="V55" s="1059"/>
      <c r="W55" s="1059"/>
      <c r="X55" s="1059"/>
      <c r="Y55" s="1059"/>
      <c r="Z55" s="1059"/>
      <c r="AA55" s="1059"/>
      <c r="AB55" s="1059"/>
      <c r="AC55" s="1059"/>
      <c r="AD55" s="1059"/>
      <c r="AE55" s="1059"/>
      <c r="AF55" s="1059"/>
    </row>
    <row r="56" spans="1:32">
      <c r="A56" s="1059"/>
      <c r="B56" s="1059"/>
      <c r="C56" s="1156"/>
      <c r="D56" s="1155" t="s">
        <v>43</v>
      </c>
      <c r="E56" s="1158">
        <f>'REG+OCC BY CLASS MAY 2015'!H6</f>
        <v>78620</v>
      </c>
      <c r="F56" s="1158">
        <f>'REG+OCC BY CLASS MAY 2015'!I6</f>
        <v>75285</v>
      </c>
      <c r="G56" s="1156"/>
      <c r="H56" s="1157"/>
      <c r="I56" s="1059"/>
      <c r="J56" s="1059"/>
      <c r="K56" s="1059"/>
      <c r="L56" s="1059"/>
      <c r="M56" s="1059"/>
      <c r="N56" s="1059"/>
      <c r="O56" s="1059"/>
      <c r="P56" s="1059"/>
      <c r="Q56" s="1059"/>
      <c r="R56" s="1059"/>
      <c r="S56" s="1059"/>
      <c r="T56" s="1059"/>
      <c r="U56" s="1059"/>
      <c r="V56" s="1059"/>
      <c r="W56" s="1059"/>
      <c r="X56" s="1059"/>
      <c r="Y56" s="1059"/>
      <c r="Z56" s="1059"/>
      <c r="AA56" s="1059"/>
      <c r="AB56" s="1059"/>
      <c r="AC56" s="1059"/>
      <c r="AD56" s="1059"/>
      <c r="AE56" s="1059"/>
      <c r="AF56" s="1059"/>
    </row>
    <row r="57" spans="1:32">
      <c r="A57" s="1059"/>
      <c r="B57" s="1059"/>
      <c r="C57" s="1156"/>
      <c r="D57" s="1156"/>
      <c r="E57" s="1156"/>
      <c r="F57" s="1156"/>
      <c r="G57" s="1156"/>
      <c r="H57" s="1157"/>
      <c r="I57" s="1059"/>
      <c r="J57" s="1059"/>
      <c r="K57" s="1059"/>
      <c r="L57" s="1059"/>
      <c r="M57" s="1059"/>
      <c r="N57" s="1059"/>
      <c r="O57" s="1059"/>
    </row>
    <row r="58" spans="1:32">
      <c r="A58" s="1059"/>
      <c r="B58" s="1059"/>
      <c r="C58" s="1156"/>
      <c r="D58" s="1156"/>
      <c r="E58" s="1156"/>
      <c r="F58" s="1156"/>
      <c r="G58" s="1156"/>
      <c r="H58" s="1157"/>
      <c r="I58" s="1059"/>
      <c r="J58" s="1059"/>
      <c r="K58" s="1059"/>
      <c r="L58" s="1059"/>
      <c r="M58" s="1059"/>
      <c r="N58" s="1059"/>
      <c r="O58" s="1059"/>
    </row>
    <row r="59" spans="1:32">
      <c r="A59" s="1059"/>
      <c r="B59" s="1059"/>
      <c r="C59" s="1157"/>
      <c r="D59" s="1157"/>
      <c r="E59" s="1157"/>
      <c r="F59" s="1157"/>
      <c r="G59" s="1157"/>
      <c r="H59" s="1157"/>
      <c r="I59" s="1059"/>
      <c r="J59" s="1059"/>
      <c r="K59" s="1059"/>
      <c r="L59" s="1059"/>
      <c r="M59" s="1059"/>
      <c r="N59" s="1059"/>
      <c r="O59" s="1059"/>
    </row>
    <row r="60" spans="1:32">
      <c r="A60" s="1059"/>
      <c r="B60" s="1059"/>
      <c r="C60" s="1157"/>
      <c r="D60" s="1157"/>
      <c r="E60" s="1157"/>
      <c r="F60" s="1157"/>
      <c r="G60" s="1157"/>
      <c r="H60" s="1157"/>
      <c r="I60" s="1059"/>
      <c r="J60" s="1059"/>
      <c r="K60" s="1059"/>
      <c r="L60" s="1059"/>
      <c r="M60" s="1059"/>
      <c r="N60" s="1059"/>
      <c r="O60" s="1059"/>
    </row>
    <row r="61" spans="1:32">
      <c r="A61" s="1059"/>
      <c r="B61" s="1059"/>
      <c r="C61" s="1157"/>
      <c r="D61" s="1157"/>
      <c r="E61" s="1157"/>
      <c r="F61" s="1157"/>
      <c r="G61" s="1157"/>
      <c r="H61" s="1157"/>
      <c r="I61" s="1059"/>
      <c r="J61" s="1059"/>
      <c r="K61" s="1059"/>
      <c r="L61" s="1059"/>
      <c r="M61" s="1059"/>
      <c r="N61" s="1059"/>
      <c r="O61" s="1059"/>
    </row>
    <row r="62" spans="1:32">
      <c r="A62" s="1059"/>
      <c r="B62" s="1059"/>
      <c r="C62" s="1157"/>
      <c r="D62" s="1157"/>
      <c r="E62" s="1157"/>
      <c r="F62" s="1157"/>
      <c r="G62" s="1157"/>
      <c r="H62" s="1157"/>
      <c r="I62" s="1059"/>
      <c r="J62" s="1059"/>
      <c r="K62" s="1059"/>
      <c r="L62" s="1059"/>
      <c r="M62" s="1059"/>
      <c r="N62" s="1059"/>
      <c r="O62" s="1059"/>
    </row>
    <row r="63" spans="1:32">
      <c r="A63" s="1059"/>
      <c r="B63" s="1059"/>
      <c r="C63" s="1059"/>
      <c r="D63" s="1059"/>
      <c r="E63" s="1059"/>
      <c r="F63" s="1059"/>
      <c r="G63" s="1059"/>
      <c r="H63" s="1059"/>
      <c r="I63" s="1059"/>
      <c r="J63" s="1059"/>
      <c r="K63" s="1059"/>
      <c r="L63" s="1059"/>
      <c r="M63" s="1059"/>
      <c r="N63" s="1059"/>
      <c r="O63" s="1059"/>
    </row>
    <row r="64" spans="1:32">
      <c r="A64" s="1059"/>
      <c r="B64" s="1059"/>
      <c r="C64" s="1059"/>
      <c r="D64" s="1059"/>
      <c r="E64" s="1059"/>
      <c r="F64" s="1059"/>
      <c r="G64" s="1059"/>
      <c r="H64" s="1059"/>
      <c r="I64" s="1059"/>
      <c r="J64" s="1059"/>
      <c r="K64" s="1059"/>
      <c r="L64" s="1059"/>
      <c r="M64" s="1059"/>
      <c r="N64" s="1059"/>
      <c r="O64" s="1059"/>
    </row>
    <row r="65" spans="1:15">
      <c r="A65" s="1059"/>
      <c r="B65" s="1059"/>
      <c r="C65" s="1059"/>
      <c r="D65" s="1059"/>
      <c r="E65" s="1059"/>
      <c r="F65" s="1059"/>
      <c r="G65" s="1059"/>
      <c r="H65" s="1059"/>
      <c r="I65" s="1059"/>
      <c r="J65" s="1059"/>
      <c r="K65" s="1059"/>
      <c r="L65" s="1059"/>
      <c r="M65" s="1059"/>
      <c r="N65" s="1059"/>
      <c r="O65" s="1059"/>
    </row>
    <row r="66" spans="1:15">
      <c r="A66" s="1059"/>
      <c r="B66" s="1059"/>
      <c r="C66" s="1059"/>
      <c r="D66" s="1059"/>
      <c r="E66" s="1059"/>
      <c r="F66" s="1059"/>
      <c r="G66" s="1059"/>
      <c r="H66" s="1059"/>
      <c r="I66" s="1059"/>
      <c r="J66" s="1059"/>
      <c r="K66" s="1059"/>
      <c r="L66" s="1059"/>
      <c r="M66" s="1059"/>
      <c r="N66" s="1059"/>
      <c r="O66" s="1059"/>
    </row>
    <row r="67" spans="1:15">
      <c r="A67" s="1059"/>
      <c r="B67" s="1059"/>
      <c r="C67" s="1059"/>
      <c r="D67" s="1059"/>
      <c r="E67" s="1059"/>
      <c r="F67" s="1059"/>
      <c r="G67" s="1059"/>
      <c r="H67" s="1059"/>
      <c r="I67" s="1059"/>
      <c r="J67" s="1059"/>
      <c r="K67" s="1059"/>
      <c r="L67" s="1059"/>
      <c r="M67" s="1059"/>
      <c r="N67" s="1059"/>
      <c r="O67" s="1059"/>
    </row>
    <row r="68" spans="1:15">
      <c r="A68" s="1059"/>
      <c r="B68" s="1059"/>
      <c r="C68" s="1059"/>
      <c r="D68" s="1059"/>
      <c r="E68" s="1059"/>
      <c r="F68" s="1059"/>
      <c r="G68" s="1059"/>
      <c r="H68" s="1059"/>
      <c r="I68" s="1059"/>
      <c r="J68" s="1059"/>
      <c r="K68" s="1059"/>
      <c r="L68" s="1059"/>
      <c r="M68" s="1059"/>
      <c r="N68" s="1059"/>
      <c r="O68" s="1059"/>
    </row>
    <row r="69" spans="1:15">
      <c r="A69" s="1059"/>
      <c r="B69" s="1059"/>
      <c r="C69" s="1059"/>
      <c r="D69" s="1059"/>
      <c r="E69" s="1059"/>
      <c r="F69" s="1059"/>
      <c r="G69" s="1059"/>
      <c r="H69" s="1059"/>
      <c r="I69" s="1059"/>
      <c r="J69" s="1059"/>
      <c r="K69" s="1059"/>
      <c r="L69" s="1059"/>
      <c r="M69" s="1059"/>
      <c r="N69" s="1059"/>
      <c r="O69" s="1059"/>
    </row>
    <row r="70" spans="1:15">
      <c r="A70" s="1059"/>
      <c r="B70" s="1059"/>
      <c r="C70" s="1059"/>
      <c r="D70" s="1059"/>
      <c r="E70" s="1059"/>
      <c r="F70" s="1059"/>
      <c r="G70" s="1059"/>
      <c r="H70" s="1059"/>
      <c r="I70" s="1059"/>
      <c r="J70" s="1059"/>
      <c r="K70" s="1059"/>
      <c r="L70" s="1059"/>
      <c r="M70" s="1059"/>
      <c r="N70" s="1059"/>
      <c r="O70" s="1059"/>
    </row>
    <row r="71" spans="1:15">
      <c r="A71" s="1059"/>
      <c r="B71" s="1059"/>
      <c r="C71" s="1059"/>
      <c r="D71" s="1059"/>
      <c r="E71" s="1059"/>
      <c r="F71" s="1059"/>
      <c r="G71" s="1059"/>
      <c r="H71" s="1059"/>
      <c r="I71" s="1059"/>
      <c r="J71" s="1059"/>
      <c r="K71" s="1059"/>
      <c r="L71" s="1059"/>
      <c r="M71" s="1059"/>
      <c r="N71" s="1059"/>
      <c r="O71" s="1059"/>
    </row>
    <row r="72" spans="1:15">
      <c r="A72" s="1059"/>
      <c r="B72" s="1059"/>
      <c r="C72" s="1059"/>
      <c r="D72" s="1059"/>
      <c r="E72" s="1059"/>
      <c r="F72" s="1059"/>
      <c r="G72" s="1059"/>
      <c r="H72" s="1059"/>
      <c r="I72" s="1059"/>
      <c r="J72" s="1059"/>
      <c r="K72" s="1059"/>
      <c r="L72" s="1059"/>
      <c r="M72" s="1059"/>
      <c r="N72" s="1059"/>
      <c r="O72" s="1059"/>
    </row>
    <row r="73" spans="1:15">
      <c r="A73" s="1059"/>
      <c r="B73" s="1059"/>
      <c r="C73" s="1059"/>
      <c r="D73" s="1059"/>
      <c r="E73" s="1059"/>
      <c r="F73" s="1059"/>
      <c r="G73" s="1059"/>
      <c r="H73" s="1059"/>
      <c r="I73" s="1059"/>
      <c r="J73" s="1059"/>
      <c r="K73" s="1059"/>
      <c r="L73" s="1059"/>
      <c r="M73" s="1059"/>
      <c r="N73" s="1059"/>
      <c r="O73" s="1059"/>
    </row>
    <row r="74" spans="1:15">
      <c r="A74" s="1059"/>
      <c r="B74" s="1059"/>
      <c r="C74" s="1059"/>
      <c r="D74" s="1059"/>
      <c r="E74" s="1059"/>
      <c r="F74" s="1059"/>
      <c r="G74" s="1059"/>
      <c r="H74" s="1059"/>
      <c r="I74" s="1059"/>
      <c r="J74" s="1059"/>
      <c r="K74" s="1059"/>
      <c r="L74" s="1059"/>
      <c r="M74" s="1059"/>
      <c r="N74" s="1059"/>
      <c r="O74" s="1059"/>
    </row>
    <row r="75" spans="1:15">
      <c r="A75" s="1059"/>
      <c r="B75" s="1059"/>
      <c r="C75" s="1059"/>
      <c r="D75" s="1059"/>
      <c r="E75" s="1059"/>
      <c r="F75" s="1059"/>
      <c r="G75" s="1059"/>
      <c r="H75" s="1059"/>
      <c r="I75" s="1059"/>
      <c r="J75" s="1059"/>
      <c r="K75" s="1059"/>
      <c r="L75" s="1059"/>
      <c r="M75" s="1059"/>
      <c r="N75" s="1059"/>
      <c r="O75" s="1059"/>
    </row>
    <row r="76" spans="1:15">
      <c r="A76" s="1059"/>
      <c r="B76" s="1059"/>
      <c r="C76" s="1059"/>
      <c r="D76" s="1059"/>
      <c r="E76" s="1059"/>
      <c r="F76" s="1059"/>
      <c r="G76" s="1059"/>
      <c r="H76" s="1059"/>
      <c r="I76" s="1059"/>
      <c r="J76" s="1059"/>
      <c r="K76" s="1059"/>
      <c r="L76" s="1059"/>
      <c r="M76" s="1059"/>
      <c r="N76" s="1059"/>
      <c r="O76" s="1059"/>
    </row>
    <row r="77" spans="1:15">
      <c r="A77" s="1059"/>
      <c r="B77" s="1059"/>
      <c r="C77" s="1059"/>
      <c r="D77" s="1059"/>
      <c r="E77" s="1059"/>
      <c r="F77" s="1059"/>
      <c r="G77" s="1059"/>
      <c r="H77" s="1059"/>
      <c r="I77" s="1059"/>
      <c r="J77" s="1059"/>
      <c r="K77" s="1059"/>
      <c r="L77" s="1059"/>
      <c r="M77" s="1059"/>
      <c r="N77" s="1059"/>
      <c r="O77" s="1059"/>
    </row>
    <row r="78" spans="1:15">
      <c r="A78" s="1059"/>
      <c r="B78" s="1059"/>
      <c r="C78" s="1059"/>
      <c r="D78" s="1059"/>
      <c r="E78" s="1059"/>
      <c r="F78" s="1059"/>
      <c r="G78" s="1059"/>
      <c r="H78" s="1059"/>
      <c r="I78" s="1059"/>
      <c r="J78" s="1059"/>
      <c r="K78" s="1059"/>
      <c r="L78" s="1059"/>
      <c r="M78" s="1059"/>
      <c r="N78" s="1059"/>
      <c r="O78" s="1059"/>
    </row>
    <row r="79" spans="1:15">
      <c r="A79" s="1059"/>
      <c r="B79" s="1059"/>
      <c r="C79" s="1059"/>
      <c r="D79" s="1059"/>
      <c r="E79" s="1059"/>
      <c r="F79" s="1059"/>
      <c r="G79" s="1059"/>
      <c r="H79" s="1059"/>
      <c r="I79" s="1059"/>
      <c r="J79" s="1059"/>
      <c r="K79" s="1059"/>
      <c r="L79" s="1059"/>
      <c r="M79" s="1059"/>
      <c r="N79" s="1059"/>
      <c r="O79" s="1059"/>
    </row>
    <row r="80" spans="1:15">
      <c r="A80" s="1059"/>
      <c r="B80" s="1059"/>
      <c r="C80" s="1059"/>
      <c r="D80" s="1059"/>
      <c r="E80" s="1059"/>
      <c r="F80" s="1059"/>
      <c r="G80" s="1059"/>
      <c r="H80" s="1059"/>
      <c r="I80" s="1059"/>
      <c r="J80" s="1059"/>
      <c r="K80" s="1059"/>
      <c r="L80" s="1059"/>
      <c r="M80" s="1059"/>
      <c r="N80" s="1059"/>
      <c r="O80" s="1059"/>
    </row>
    <row r="81" spans="1:15">
      <c r="A81" s="1059"/>
      <c r="B81" s="1059"/>
      <c r="C81" s="1059"/>
      <c r="D81" s="1059"/>
      <c r="E81" s="1059"/>
      <c r="F81" s="1059"/>
      <c r="G81" s="1059"/>
      <c r="H81" s="1059"/>
      <c r="I81" s="1059"/>
      <c r="J81" s="1059"/>
      <c r="K81" s="1059"/>
      <c r="L81" s="1059"/>
      <c r="M81" s="1059"/>
      <c r="N81" s="1059"/>
      <c r="O81" s="1059"/>
    </row>
    <row r="82" spans="1:15">
      <c r="A82" s="1059"/>
      <c r="B82" s="1059"/>
      <c r="C82" s="1059"/>
      <c r="D82" s="1059"/>
      <c r="E82" s="1059"/>
      <c r="F82" s="1059"/>
      <c r="G82" s="1059"/>
      <c r="H82" s="1059"/>
      <c r="I82" s="1059"/>
      <c r="J82" s="1059"/>
      <c r="K82" s="1059"/>
      <c r="L82" s="1059"/>
      <c r="M82" s="1059"/>
      <c r="N82" s="1059"/>
      <c r="O82" s="1059"/>
    </row>
    <row r="83" spans="1:15">
      <c r="A83" s="1059"/>
      <c r="B83" s="1059"/>
      <c r="C83" s="1059"/>
      <c r="D83" s="1059"/>
      <c r="E83" s="1059"/>
      <c r="F83" s="1059"/>
      <c r="G83" s="1059"/>
      <c r="H83" s="1059"/>
      <c r="I83" s="1059"/>
      <c r="J83" s="1059"/>
      <c r="K83" s="1059"/>
      <c r="L83" s="1059"/>
      <c r="M83" s="1059"/>
      <c r="N83" s="1059"/>
      <c r="O83" s="1059"/>
    </row>
    <row r="84" spans="1:15">
      <c r="A84" s="1059"/>
      <c r="B84" s="1059"/>
      <c r="C84" s="1059"/>
      <c r="D84" s="1059"/>
      <c r="E84" s="1059"/>
      <c r="F84" s="1059"/>
      <c r="G84" s="1059"/>
      <c r="H84" s="1059"/>
      <c r="I84" s="1059"/>
      <c r="J84" s="1059"/>
      <c r="K84" s="1059"/>
      <c r="L84" s="1059"/>
      <c r="M84" s="1059"/>
      <c r="N84" s="1059"/>
      <c r="O84" s="1059"/>
    </row>
    <row r="85" spans="1:15">
      <c r="A85" s="1059"/>
      <c r="B85" s="1059"/>
      <c r="C85" s="1059"/>
      <c r="D85" s="1059"/>
      <c r="E85" s="1059"/>
      <c r="F85" s="1059"/>
      <c r="G85" s="1059"/>
      <c r="H85" s="1059"/>
      <c r="I85" s="1059"/>
      <c r="J85" s="1059"/>
      <c r="K85" s="1059"/>
      <c r="L85" s="1059"/>
      <c r="M85" s="1059"/>
      <c r="N85" s="1059"/>
      <c r="O85" s="1059"/>
    </row>
    <row r="86" spans="1:15">
      <c r="A86" s="1059"/>
      <c r="B86" s="1059"/>
      <c r="C86" s="1059"/>
      <c r="D86" s="1059"/>
      <c r="E86" s="1059"/>
      <c r="F86" s="1059"/>
      <c r="G86" s="1059"/>
      <c r="H86" s="1059"/>
      <c r="I86" s="1059"/>
      <c r="J86" s="1059"/>
      <c r="K86" s="1059"/>
      <c r="L86" s="1059"/>
      <c r="M86" s="1059"/>
      <c r="N86" s="1059"/>
      <c r="O86" s="1059"/>
    </row>
    <row r="87" spans="1:15">
      <c r="A87" s="1059"/>
      <c r="B87" s="1059"/>
      <c r="C87" s="1059"/>
      <c r="D87" s="1059"/>
      <c r="E87" s="1059"/>
      <c r="F87" s="1059"/>
      <c r="G87" s="1059"/>
      <c r="H87" s="1059"/>
      <c r="I87" s="1059"/>
      <c r="J87" s="1059"/>
      <c r="K87" s="1059"/>
      <c r="L87" s="1059"/>
      <c r="M87" s="1059"/>
      <c r="N87" s="1059"/>
      <c r="O87" s="1059"/>
    </row>
    <row r="88" spans="1:15">
      <c r="A88" s="1059"/>
      <c r="B88" s="1059"/>
      <c r="C88" s="1059"/>
      <c r="D88" s="1059"/>
      <c r="E88" s="1059"/>
      <c r="F88" s="1059"/>
      <c r="G88" s="1059"/>
      <c r="H88" s="1059"/>
      <c r="I88" s="1059"/>
      <c r="J88" s="1059"/>
      <c r="K88" s="1059"/>
      <c r="L88" s="1059"/>
      <c r="M88" s="1059"/>
      <c r="N88" s="1059"/>
      <c r="O88" s="1059"/>
    </row>
    <row r="89" spans="1:15">
      <c r="A89" s="1059"/>
      <c r="B89" s="1059"/>
      <c r="C89" s="1059"/>
      <c r="D89" s="1059"/>
      <c r="E89" s="1059"/>
      <c r="F89" s="1059"/>
      <c r="G89" s="1059"/>
      <c r="H89" s="1059"/>
      <c r="I89" s="1059"/>
      <c r="J89" s="1059"/>
      <c r="K89" s="1059"/>
      <c r="L89" s="1059"/>
      <c r="M89" s="1059"/>
      <c r="N89" s="1059"/>
      <c r="O89" s="1059"/>
    </row>
    <row r="90" spans="1:15">
      <c r="A90" s="1059"/>
      <c r="B90" s="1059"/>
      <c r="C90" s="1059"/>
      <c r="D90" s="1059"/>
      <c r="E90" s="1059"/>
      <c r="F90" s="1059"/>
      <c r="G90" s="1059"/>
      <c r="H90" s="1059"/>
      <c r="I90" s="1059"/>
      <c r="J90" s="1059"/>
      <c r="K90" s="1059"/>
      <c r="L90" s="1059"/>
      <c r="M90" s="1059"/>
      <c r="N90" s="1059"/>
      <c r="O90" s="1059"/>
    </row>
    <row r="91" spans="1:15">
      <c r="A91" s="1059"/>
      <c r="B91" s="1059"/>
      <c r="C91" s="1059"/>
      <c r="D91" s="1059"/>
      <c r="E91" s="1059"/>
      <c r="F91" s="1059"/>
      <c r="G91" s="1059"/>
      <c r="H91" s="1059"/>
      <c r="I91" s="1059"/>
      <c r="J91" s="1059"/>
      <c r="K91" s="1059"/>
      <c r="L91" s="1059"/>
      <c r="M91" s="1059"/>
      <c r="N91" s="1059"/>
      <c r="O91" s="1059"/>
    </row>
    <row r="92" spans="1:15">
      <c r="A92" s="1059"/>
      <c r="B92" s="1059"/>
      <c r="C92" s="1059"/>
      <c r="D92" s="1059"/>
      <c r="E92" s="1059"/>
      <c r="F92" s="1059"/>
      <c r="G92" s="1059"/>
      <c r="H92" s="1059"/>
      <c r="I92" s="1059"/>
      <c r="J92" s="1059"/>
      <c r="K92" s="1059"/>
      <c r="L92" s="1059"/>
      <c r="M92" s="1059"/>
      <c r="N92" s="1059"/>
      <c r="O92" s="1059"/>
    </row>
    <row r="93" spans="1:15">
      <c r="A93" s="1059"/>
      <c r="B93" s="1059"/>
      <c r="C93" s="1059"/>
      <c r="D93" s="1059"/>
      <c r="E93" s="1059"/>
      <c r="F93" s="1059"/>
      <c r="G93" s="1059"/>
      <c r="H93" s="1059"/>
      <c r="I93" s="1059"/>
      <c r="J93" s="1059"/>
      <c r="K93" s="1059"/>
      <c r="L93" s="1059"/>
      <c r="M93" s="1059"/>
      <c r="N93" s="1059"/>
      <c r="O93" s="1059"/>
    </row>
    <row r="94" spans="1:15">
      <c r="A94" s="1059"/>
      <c r="B94" s="1059"/>
      <c r="C94" s="1059"/>
      <c r="D94" s="1059"/>
      <c r="E94" s="1059"/>
      <c r="F94" s="1059"/>
      <c r="G94" s="1059"/>
      <c r="H94" s="1059"/>
      <c r="I94" s="1059"/>
      <c r="J94" s="1059"/>
      <c r="K94" s="1059"/>
      <c r="L94" s="1059"/>
      <c r="M94" s="1059"/>
      <c r="N94" s="1059"/>
      <c r="O94" s="1059"/>
    </row>
    <row r="95" spans="1:15">
      <c r="A95" s="1059"/>
      <c r="B95" s="1059"/>
      <c r="C95" s="1059"/>
      <c r="D95" s="1059"/>
      <c r="E95" s="1059"/>
      <c r="F95" s="1059"/>
      <c r="G95" s="1059"/>
      <c r="H95" s="1059"/>
      <c r="I95" s="1059"/>
      <c r="J95" s="1059"/>
      <c r="K95" s="1059"/>
      <c r="L95" s="1059"/>
      <c r="M95" s="1059"/>
      <c r="N95" s="1059"/>
      <c r="O95" s="1059"/>
    </row>
    <row r="96" spans="1:15">
      <c r="A96" s="1059"/>
      <c r="B96" s="1059"/>
      <c r="C96" s="1059"/>
      <c r="D96" s="1059"/>
      <c r="E96" s="1059"/>
      <c r="F96" s="1059"/>
      <c r="G96" s="1059"/>
      <c r="H96" s="1059"/>
      <c r="I96" s="1059"/>
      <c r="J96" s="1059"/>
      <c r="K96" s="1059"/>
      <c r="L96" s="1059"/>
      <c r="M96" s="1059"/>
      <c r="N96" s="1059"/>
      <c r="O96" s="1059"/>
    </row>
    <row r="97" spans="1:15">
      <c r="A97" s="1059"/>
      <c r="B97" s="1059"/>
      <c r="C97" s="1059"/>
      <c r="D97" s="1059"/>
      <c r="E97" s="1059"/>
      <c r="F97" s="1059"/>
      <c r="G97" s="1059"/>
      <c r="H97" s="1059"/>
      <c r="I97" s="1059"/>
      <c r="J97" s="1059"/>
      <c r="K97" s="1059"/>
      <c r="L97" s="1059"/>
      <c r="M97" s="1059"/>
      <c r="N97" s="1059"/>
      <c r="O97" s="1059"/>
    </row>
    <row r="98" spans="1:15">
      <c r="A98" s="1059"/>
      <c r="B98" s="1059"/>
      <c r="C98" s="1059"/>
      <c r="D98" s="1059"/>
      <c r="E98" s="1059"/>
      <c r="F98" s="1059"/>
      <c r="G98" s="1059"/>
      <c r="H98" s="1059"/>
      <c r="I98" s="1059"/>
      <c r="J98" s="1059"/>
      <c r="K98" s="1059"/>
      <c r="L98" s="1059"/>
      <c r="M98" s="1059"/>
      <c r="N98" s="1059"/>
      <c r="O98" s="1059"/>
    </row>
    <row r="99" spans="1:15">
      <c r="A99" s="1059"/>
      <c r="B99" s="1059"/>
      <c r="C99" s="1059"/>
      <c r="D99" s="1059"/>
      <c r="E99" s="1059"/>
      <c r="F99" s="1059"/>
      <c r="G99" s="1059"/>
      <c r="H99" s="1059"/>
      <c r="I99" s="1059"/>
      <c r="J99" s="1059"/>
      <c r="K99" s="1059"/>
      <c r="L99" s="1059"/>
      <c r="M99" s="1059"/>
      <c r="N99" s="1059"/>
      <c r="O99" s="1059"/>
    </row>
    <row r="100" spans="1:15">
      <c r="A100" s="1059"/>
      <c r="B100" s="1059"/>
      <c r="C100" s="1059"/>
      <c r="D100" s="1059"/>
      <c r="E100" s="1059"/>
      <c r="F100" s="1059"/>
      <c r="G100" s="1059"/>
      <c r="H100" s="1059"/>
      <c r="I100" s="1059"/>
      <c r="J100" s="1059"/>
      <c r="K100" s="1059"/>
      <c r="L100" s="1059"/>
      <c r="M100" s="1059"/>
      <c r="N100" s="1059"/>
      <c r="O100" s="1059"/>
    </row>
    <row r="101" spans="1:15">
      <c r="A101" s="1059"/>
      <c r="B101" s="1059"/>
      <c r="C101" s="1059"/>
      <c r="D101" s="1059"/>
      <c r="E101" s="1059"/>
      <c r="F101" s="1059"/>
      <c r="G101" s="1059"/>
      <c r="H101" s="1059"/>
      <c r="I101" s="1059"/>
      <c r="J101" s="1059"/>
      <c r="K101" s="1059"/>
      <c r="L101" s="1059"/>
      <c r="M101" s="1059"/>
      <c r="N101" s="1059"/>
      <c r="O101" s="1059"/>
    </row>
    <row r="102" spans="1:15">
      <c r="A102" s="1059"/>
      <c r="B102" s="1059"/>
      <c r="C102" s="1059"/>
      <c r="D102" s="1059"/>
      <c r="E102" s="1059"/>
      <c r="F102" s="1059"/>
      <c r="G102" s="1059"/>
      <c r="H102" s="1059"/>
      <c r="I102" s="1059"/>
      <c r="J102" s="1059"/>
      <c r="K102" s="1059"/>
      <c r="L102" s="1059"/>
      <c r="M102" s="1059"/>
      <c r="N102" s="1059"/>
      <c r="O102" s="1059"/>
    </row>
    <row r="103" spans="1:15">
      <c r="A103" s="1059"/>
      <c r="B103" s="1059"/>
      <c r="C103" s="1059"/>
      <c r="D103" s="1059"/>
      <c r="E103" s="1059"/>
      <c r="F103" s="1059"/>
      <c r="G103" s="1059"/>
      <c r="H103" s="1059"/>
      <c r="I103" s="1059"/>
      <c r="J103" s="1059"/>
      <c r="K103" s="1059"/>
      <c r="L103" s="1059"/>
      <c r="M103" s="1059"/>
      <c r="N103" s="1059"/>
      <c r="O103" s="1059"/>
    </row>
    <row r="104" spans="1:15">
      <c r="A104" s="1059"/>
      <c r="B104" s="1059"/>
      <c r="C104" s="1059"/>
      <c r="D104" s="1059"/>
      <c r="E104" s="1059"/>
      <c r="F104" s="1059"/>
      <c r="G104" s="1059"/>
      <c r="H104" s="1059"/>
      <c r="I104" s="1059"/>
      <c r="J104" s="1059"/>
      <c r="K104" s="1059"/>
      <c r="L104" s="1059"/>
      <c r="M104" s="1059"/>
      <c r="N104" s="1059"/>
      <c r="O104" s="1059"/>
    </row>
    <row r="105" spans="1:15">
      <c r="A105" s="1059"/>
      <c r="B105" s="1059"/>
      <c r="C105" s="1059"/>
      <c r="D105" s="1059"/>
      <c r="E105" s="1059"/>
      <c r="F105" s="1059"/>
      <c r="G105" s="1059"/>
      <c r="H105" s="1059"/>
      <c r="I105" s="1059"/>
      <c r="J105" s="1059"/>
      <c r="K105" s="1059"/>
      <c r="L105" s="1059"/>
      <c r="M105" s="1059"/>
      <c r="N105" s="1059"/>
      <c r="O105" s="1059"/>
    </row>
    <row r="106" spans="1:15">
      <c r="A106" s="1059"/>
      <c r="B106" s="1059"/>
      <c r="C106" s="1059"/>
      <c r="D106" s="1059"/>
      <c r="E106" s="1059"/>
      <c r="F106" s="1059"/>
      <c r="G106" s="1059"/>
      <c r="H106" s="1059"/>
      <c r="I106" s="1059"/>
      <c r="J106" s="1059"/>
      <c r="K106" s="1059"/>
      <c r="L106" s="1059"/>
      <c r="M106" s="1059"/>
      <c r="N106" s="1059"/>
      <c r="O106" s="1059"/>
    </row>
    <row r="107" spans="1:15">
      <c r="A107" s="1059"/>
      <c r="B107" s="1059"/>
      <c r="C107" s="1059"/>
      <c r="D107" s="1059"/>
      <c r="E107" s="1059"/>
      <c r="F107" s="1059"/>
      <c r="G107" s="1059"/>
      <c r="H107" s="1059"/>
      <c r="I107" s="1059"/>
      <c r="J107" s="1059"/>
      <c r="K107" s="1059"/>
      <c r="L107" s="1059"/>
      <c r="M107" s="1059"/>
      <c r="N107" s="1059"/>
      <c r="O107" s="1059"/>
    </row>
    <row r="108" spans="1:15">
      <c r="A108" s="1059"/>
      <c r="B108" s="1059"/>
      <c r="C108" s="1059"/>
      <c r="D108" s="1059"/>
      <c r="E108" s="1059"/>
      <c r="F108" s="1059"/>
      <c r="G108" s="1059"/>
      <c r="H108" s="1059"/>
      <c r="I108" s="1059"/>
      <c r="J108" s="1059"/>
      <c r="K108" s="1059"/>
      <c r="L108" s="1059"/>
      <c r="M108" s="1059"/>
      <c r="N108" s="1059"/>
      <c r="O108" s="1059"/>
    </row>
    <row r="109" spans="1:15">
      <c r="A109" s="1059"/>
      <c r="B109" s="1059"/>
      <c r="C109" s="1059"/>
      <c r="D109" s="1059"/>
      <c r="E109" s="1059"/>
      <c r="F109" s="1059"/>
      <c r="G109" s="1059"/>
      <c r="H109" s="1059"/>
      <c r="I109" s="1059"/>
      <c r="J109" s="1059"/>
      <c r="K109" s="1059"/>
      <c r="L109" s="1059"/>
      <c r="M109" s="1059"/>
      <c r="N109" s="1059"/>
      <c r="O109" s="1059"/>
    </row>
    <row r="110" spans="1:15">
      <c r="A110" s="1059"/>
      <c r="B110" s="1059"/>
      <c r="C110" s="1059"/>
      <c r="D110" s="1059"/>
      <c r="E110" s="1059"/>
      <c r="F110" s="1059"/>
      <c r="G110" s="1059"/>
      <c r="H110" s="1059"/>
      <c r="I110" s="1059"/>
      <c r="J110" s="1059"/>
      <c r="K110" s="1059"/>
      <c r="L110" s="1059"/>
      <c r="M110" s="1059"/>
      <c r="N110" s="1059"/>
      <c r="O110" s="1059"/>
    </row>
    <row r="111" spans="1:15">
      <c r="A111" s="1059"/>
      <c r="B111" s="1059"/>
      <c r="C111" s="1059"/>
      <c r="D111" s="1059"/>
      <c r="E111" s="1059"/>
      <c r="F111" s="1059"/>
      <c r="G111" s="1059"/>
      <c r="H111" s="1059"/>
      <c r="I111" s="1059"/>
      <c r="J111" s="1059"/>
      <c r="K111" s="1059"/>
      <c r="L111" s="1059"/>
      <c r="M111" s="1059"/>
      <c r="N111" s="1059"/>
      <c r="O111" s="1059"/>
    </row>
    <row r="112" spans="1:15">
      <c r="A112" s="1059"/>
      <c r="B112" s="1059"/>
      <c r="C112" s="1059"/>
      <c r="D112" s="1059"/>
      <c r="E112" s="1059"/>
      <c r="F112" s="1059"/>
      <c r="G112" s="1059"/>
      <c r="H112" s="1059"/>
      <c r="I112" s="1059"/>
      <c r="J112" s="1059"/>
      <c r="K112" s="1059"/>
      <c r="L112" s="1059"/>
      <c r="M112" s="1059"/>
      <c r="N112" s="1059"/>
      <c r="O112" s="1059"/>
    </row>
    <row r="113" spans="1:15">
      <c r="A113" s="1059"/>
      <c r="B113" s="1059"/>
      <c r="C113" s="1059"/>
      <c r="D113" s="1059"/>
      <c r="E113" s="1059"/>
      <c r="F113" s="1059"/>
      <c r="G113" s="1059"/>
      <c r="H113" s="1059"/>
      <c r="I113" s="1059"/>
      <c r="J113" s="1059"/>
      <c r="K113" s="1059"/>
      <c r="L113" s="1059"/>
      <c r="M113" s="1059"/>
      <c r="N113" s="1059"/>
      <c r="O113" s="1059"/>
    </row>
    <row r="114" spans="1:15">
      <c r="A114" s="1059"/>
      <c r="B114" s="1059"/>
      <c r="C114" s="1059"/>
      <c r="D114" s="1059"/>
      <c r="E114" s="1059"/>
      <c r="F114" s="1059"/>
      <c r="G114" s="1059"/>
      <c r="H114" s="1059"/>
      <c r="I114" s="1059"/>
      <c r="J114" s="1059"/>
      <c r="K114" s="1059"/>
      <c r="L114" s="1059"/>
      <c r="M114" s="1059"/>
      <c r="N114" s="1059"/>
      <c r="O114" s="1059"/>
    </row>
    <row r="115" spans="1:15">
      <c r="A115" s="1059"/>
      <c r="B115" s="1059"/>
      <c r="C115" s="1059"/>
      <c r="D115" s="1059"/>
      <c r="E115" s="1059"/>
      <c r="F115" s="1059"/>
      <c r="G115" s="1059"/>
      <c r="H115" s="1059"/>
      <c r="I115" s="1059"/>
      <c r="J115" s="1059"/>
      <c r="K115" s="1059"/>
      <c r="L115" s="1059"/>
      <c r="M115" s="1059"/>
      <c r="N115" s="1059"/>
      <c r="O115" s="1059"/>
    </row>
    <row r="116" spans="1:15">
      <c r="A116" s="1059"/>
      <c r="B116" s="1059"/>
      <c r="C116" s="1059"/>
      <c r="D116" s="1059"/>
      <c r="E116" s="1059"/>
      <c r="F116" s="1059"/>
      <c r="G116" s="1059"/>
      <c r="H116" s="1059"/>
      <c r="I116" s="1059"/>
      <c r="J116" s="1059"/>
      <c r="K116" s="1059"/>
      <c r="L116" s="1059"/>
      <c r="M116" s="1059"/>
      <c r="N116" s="1059"/>
      <c r="O116" s="1059"/>
    </row>
    <row r="117" spans="1:15">
      <c r="A117" s="1059"/>
      <c r="B117" s="1059"/>
      <c r="C117" s="1059"/>
      <c r="D117" s="1059"/>
      <c r="E117" s="1059"/>
      <c r="F117" s="1059"/>
      <c r="G117" s="1059"/>
      <c r="H117" s="1059"/>
      <c r="I117" s="1059"/>
      <c r="J117" s="1059"/>
      <c r="K117" s="1059"/>
      <c r="L117" s="1059"/>
      <c r="M117" s="1059"/>
      <c r="N117" s="1059"/>
      <c r="O117" s="1059"/>
    </row>
    <row r="118" spans="1:15">
      <c r="A118" s="1059"/>
      <c r="B118" s="1059"/>
      <c r="C118" s="1059"/>
      <c r="D118" s="1059"/>
      <c r="E118" s="1059"/>
      <c r="F118" s="1059"/>
      <c r="G118" s="1059"/>
      <c r="H118" s="1059"/>
      <c r="I118" s="1059"/>
      <c r="J118" s="1059"/>
      <c r="K118" s="1059"/>
      <c r="L118" s="1059"/>
      <c r="M118" s="1059"/>
      <c r="N118" s="1059"/>
      <c r="O118" s="1059"/>
    </row>
    <row r="119" spans="1:15">
      <c r="A119" s="1059"/>
      <c r="B119" s="1059"/>
      <c r="C119" s="1059"/>
      <c r="D119" s="1059"/>
      <c r="E119" s="1059"/>
      <c r="F119" s="1059"/>
      <c r="G119" s="1059"/>
      <c r="H119" s="1059"/>
      <c r="I119" s="1059"/>
      <c r="J119" s="1059"/>
      <c r="K119" s="1059"/>
      <c r="L119" s="1059"/>
      <c r="M119" s="1059"/>
      <c r="N119" s="1059"/>
      <c r="O119" s="1059"/>
    </row>
    <row r="120" spans="1:15">
      <c r="A120" s="1059"/>
      <c r="B120" s="1059"/>
      <c r="C120" s="1059"/>
      <c r="D120" s="1059"/>
      <c r="E120" s="1059"/>
      <c r="F120" s="1059"/>
      <c r="G120" s="1059"/>
      <c r="H120" s="1059"/>
      <c r="I120" s="1059"/>
      <c r="J120" s="1059"/>
      <c r="K120" s="1059"/>
      <c r="L120" s="1059"/>
      <c r="M120" s="1059"/>
      <c r="N120" s="1059"/>
      <c r="O120" s="1059"/>
    </row>
    <row r="121" spans="1:15">
      <c r="A121" s="1059"/>
      <c r="B121" s="1059"/>
      <c r="C121" s="1059"/>
      <c r="D121" s="1059"/>
      <c r="E121" s="1059"/>
      <c r="F121" s="1059"/>
      <c r="G121" s="1059"/>
      <c r="H121" s="1059"/>
      <c r="I121" s="1059"/>
      <c r="J121" s="1059"/>
      <c r="K121" s="1059"/>
      <c r="L121" s="1059"/>
      <c r="M121" s="1059"/>
      <c r="N121" s="1059"/>
      <c r="O121" s="1059"/>
    </row>
    <row r="122" spans="1:15">
      <c r="A122" s="1059"/>
      <c r="B122" s="1059"/>
      <c r="C122" s="1059"/>
      <c r="D122" s="1059"/>
      <c r="E122" s="1059"/>
      <c r="F122" s="1059"/>
      <c r="G122" s="1059"/>
      <c r="H122" s="1059"/>
      <c r="I122" s="1059"/>
      <c r="J122" s="1059"/>
      <c r="K122" s="1059"/>
      <c r="L122" s="1059"/>
      <c r="M122" s="1059"/>
      <c r="N122" s="1059"/>
      <c r="O122" s="1059"/>
    </row>
    <row r="123" spans="1:15">
      <c r="A123" s="1059"/>
      <c r="B123" s="1059"/>
      <c r="C123" s="1059"/>
      <c r="D123" s="1059"/>
      <c r="E123" s="1059"/>
      <c r="F123" s="1059"/>
      <c r="G123" s="1059"/>
      <c r="H123" s="1059"/>
      <c r="I123" s="1059"/>
      <c r="J123" s="1059"/>
      <c r="K123" s="1059"/>
      <c r="L123" s="1059"/>
      <c r="M123" s="1059"/>
      <c r="N123" s="1059"/>
      <c r="O123" s="1059"/>
    </row>
    <row r="124" spans="1:15">
      <c r="A124" s="1059"/>
      <c r="B124" s="1059"/>
      <c r="C124" s="1059"/>
      <c r="D124" s="1059"/>
      <c r="E124" s="1059"/>
      <c r="F124" s="1059"/>
      <c r="G124" s="1059"/>
      <c r="H124" s="1059"/>
      <c r="I124" s="1059"/>
      <c r="J124" s="1059"/>
      <c r="K124" s="1059"/>
      <c r="L124" s="1059"/>
      <c r="M124" s="1059"/>
      <c r="N124" s="1059"/>
      <c r="O124" s="1059"/>
    </row>
    <row r="125" spans="1:15">
      <c r="A125" s="1059"/>
      <c r="B125" s="1059"/>
      <c r="C125" s="1059"/>
      <c r="D125" s="1059"/>
      <c r="E125" s="1059"/>
      <c r="F125" s="1059"/>
      <c r="G125" s="1059"/>
      <c r="H125" s="1059"/>
      <c r="I125" s="1059"/>
      <c r="J125" s="1059"/>
      <c r="K125" s="1059"/>
      <c r="L125" s="1059"/>
      <c r="M125" s="1059"/>
      <c r="N125" s="1059"/>
      <c r="O125" s="1059"/>
    </row>
    <row r="126" spans="1:15">
      <c r="A126" s="1059"/>
      <c r="B126" s="1059"/>
      <c r="C126" s="1059"/>
      <c r="D126" s="1059"/>
      <c r="E126" s="1059"/>
      <c r="F126" s="1059"/>
      <c r="G126" s="1059"/>
      <c r="H126" s="1059"/>
      <c r="I126" s="1059"/>
      <c r="J126" s="1059"/>
      <c r="K126" s="1059"/>
      <c r="L126" s="1059"/>
      <c r="M126" s="1059"/>
      <c r="N126" s="1059"/>
      <c r="O126" s="1059"/>
    </row>
    <row r="127" spans="1:15">
      <c r="A127" s="1059"/>
      <c r="B127" s="1059"/>
      <c r="C127" s="1059"/>
      <c r="D127" s="1059"/>
      <c r="E127" s="1059"/>
      <c r="F127" s="1059"/>
      <c r="G127" s="1059"/>
      <c r="H127" s="1059"/>
      <c r="I127" s="1059"/>
      <c r="J127" s="1059"/>
      <c r="K127" s="1059"/>
      <c r="L127" s="1059"/>
      <c r="M127" s="1059"/>
      <c r="N127" s="1059"/>
      <c r="O127" s="1059"/>
    </row>
    <row r="128" spans="1:15">
      <c r="A128" s="1059"/>
      <c r="B128" s="1059"/>
      <c r="C128" s="1059"/>
      <c r="D128" s="1059"/>
      <c r="E128" s="1059"/>
      <c r="F128" s="1059"/>
      <c r="G128" s="1059"/>
      <c r="H128" s="1059"/>
      <c r="I128" s="1059"/>
      <c r="J128" s="1059"/>
      <c r="K128" s="1059"/>
      <c r="L128" s="1059"/>
      <c r="M128" s="1059"/>
      <c r="N128" s="1059"/>
      <c r="O128" s="1059"/>
    </row>
    <row r="129" spans="1:15">
      <c r="A129" s="1059"/>
      <c r="B129" s="1059"/>
      <c r="C129" s="1059"/>
      <c r="D129" s="1059"/>
      <c r="E129" s="1059"/>
      <c r="F129" s="1059"/>
      <c r="G129" s="1059"/>
      <c r="H129" s="1059"/>
      <c r="I129" s="1059"/>
      <c r="J129" s="1059"/>
      <c r="K129" s="1059"/>
      <c r="L129" s="1059"/>
      <c r="M129" s="1059"/>
      <c r="N129" s="1059"/>
      <c r="O129" s="1059"/>
    </row>
    <row r="130" spans="1:15">
      <c r="A130" s="1059"/>
      <c r="B130" s="1059"/>
      <c r="C130" s="1059"/>
      <c r="D130" s="1059"/>
      <c r="E130" s="1059"/>
      <c r="F130" s="1059"/>
      <c r="G130" s="1059"/>
      <c r="H130" s="1059"/>
      <c r="I130" s="1059"/>
      <c r="J130" s="1059"/>
      <c r="K130" s="1059"/>
      <c r="L130" s="1059"/>
      <c r="M130" s="1059"/>
      <c r="N130" s="1059"/>
      <c r="O130" s="1059"/>
    </row>
    <row r="131" spans="1:15">
      <c r="A131" s="1059"/>
      <c r="B131" s="1059"/>
      <c r="C131" s="1059"/>
      <c r="D131" s="1059"/>
      <c r="E131" s="1059"/>
      <c r="F131" s="1059"/>
      <c r="G131" s="1059"/>
      <c r="H131" s="1059"/>
      <c r="I131" s="1059"/>
      <c r="J131" s="1059"/>
      <c r="K131" s="1059"/>
      <c r="L131" s="1059"/>
      <c r="M131" s="1059"/>
      <c r="N131" s="1059"/>
      <c r="O131" s="1059"/>
    </row>
    <row r="132" spans="1:15">
      <c r="A132" s="1059"/>
      <c r="B132" s="1059"/>
      <c r="C132" s="1059"/>
      <c r="D132" s="1059"/>
      <c r="E132" s="1059"/>
      <c r="F132" s="1059"/>
      <c r="G132" s="1059"/>
      <c r="H132" s="1059"/>
      <c r="I132" s="1059"/>
      <c r="J132" s="1059"/>
      <c r="K132" s="1059"/>
      <c r="L132" s="1059"/>
      <c r="M132" s="1059"/>
      <c r="N132" s="1059"/>
      <c r="O132" s="1059"/>
    </row>
    <row r="133" spans="1:15">
      <c r="A133" s="1059"/>
      <c r="B133" s="1059"/>
      <c r="C133" s="1059"/>
      <c r="D133" s="1059"/>
      <c r="E133" s="1059"/>
      <c r="F133" s="1059"/>
      <c r="G133" s="1059"/>
      <c r="H133" s="1059"/>
      <c r="I133" s="1059"/>
      <c r="J133" s="1059"/>
      <c r="K133" s="1059"/>
      <c r="L133" s="1059"/>
      <c r="M133" s="1059"/>
      <c r="N133" s="1059"/>
      <c r="O133" s="1059"/>
    </row>
    <row r="134" spans="1:15">
      <c r="A134" s="1059"/>
      <c r="B134" s="1059"/>
      <c r="C134" s="1059"/>
      <c r="D134" s="1059"/>
      <c r="E134" s="1059"/>
      <c r="F134" s="1059"/>
      <c r="G134" s="1059"/>
      <c r="H134" s="1059"/>
      <c r="I134" s="1059"/>
      <c r="J134" s="1059"/>
      <c r="K134" s="1059"/>
      <c r="L134" s="1059"/>
      <c r="M134" s="1059"/>
      <c r="N134" s="1059"/>
      <c r="O134" s="1059"/>
    </row>
    <row r="135" spans="1:15">
      <c r="A135" s="1059"/>
      <c r="B135" s="1059"/>
      <c r="C135" s="1059"/>
      <c r="D135" s="1059"/>
      <c r="E135" s="1059"/>
      <c r="F135" s="1059"/>
      <c r="G135" s="1059"/>
      <c r="H135" s="1059"/>
      <c r="I135" s="1059"/>
      <c r="J135" s="1059"/>
      <c r="K135" s="1059"/>
      <c r="L135" s="1059"/>
      <c r="M135" s="1059"/>
      <c r="N135" s="1059"/>
      <c r="O135" s="1059"/>
    </row>
    <row r="136" spans="1:15">
      <c r="A136" s="1059"/>
      <c r="B136" s="1059"/>
      <c r="C136" s="1059"/>
      <c r="D136" s="1059"/>
      <c r="E136" s="1059"/>
      <c r="F136" s="1059"/>
      <c r="G136" s="1059"/>
      <c r="H136" s="1059"/>
      <c r="I136" s="1059"/>
      <c r="J136" s="1059"/>
      <c r="K136" s="1059"/>
      <c r="L136" s="1059"/>
      <c r="M136" s="1059"/>
      <c r="N136" s="1059"/>
      <c r="O136" s="1059"/>
    </row>
    <row r="137" spans="1:15">
      <c r="A137" s="1059"/>
      <c r="B137" s="1059"/>
      <c r="C137" s="1059"/>
      <c r="D137" s="1059"/>
      <c r="E137" s="1059"/>
      <c r="F137" s="1059"/>
      <c r="G137" s="1059"/>
      <c r="H137" s="1059"/>
      <c r="I137" s="1059"/>
      <c r="J137" s="1059"/>
      <c r="K137" s="1059"/>
      <c r="L137" s="1059"/>
      <c r="M137" s="1059"/>
      <c r="N137" s="1059"/>
      <c r="O137" s="1059"/>
    </row>
    <row r="138" spans="1:15">
      <c r="A138" s="1059"/>
      <c r="B138" s="1059"/>
      <c r="C138" s="1059"/>
      <c r="D138" s="1059"/>
      <c r="E138" s="1059"/>
      <c r="F138" s="1059"/>
      <c r="G138" s="1059"/>
      <c r="H138" s="1059"/>
      <c r="I138" s="1059"/>
      <c r="J138" s="1059"/>
      <c r="K138" s="1059"/>
      <c r="L138" s="1059"/>
      <c r="M138" s="1059"/>
      <c r="N138" s="1059"/>
      <c r="O138" s="1059"/>
    </row>
    <row r="139" spans="1:15">
      <c r="A139" s="1059"/>
      <c r="B139" s="1059"/>
      <c r="C139" s="1059"/>
      <c r="D139" s="1059"/>
      <c r="E139" s="1059"/>
      <c r="F139" s="1059"/>
      <c r="G139" s="1059"/>
      <c r="H139" s="1059"/>
      <c r="I139" s="1059"/>
      <c r="J139" s="1059"/>
      <c r="K139" s="1059"/>
      <c r="L139" s="1059"/>
      <c r="M139" s="1059"/>
      <c r="N139" s="1059"/>
      <c r="O139" s="1059"/>
    </row>
    <row r="140" spans="1:15">
      <c r="A140" s="1059"/>
      <c r="B140" s="1059"/>
      <c r="C140" s="1059"/>
      <c r="D140" s="1059"/>
      <c r="E140" s="1059"/>
      <c r="F140" s="1059"/>
      <c r="G140" s="1059"/>
      <c r="H140" s="1059"/>
      <c r="I140" s="1059"/>
      <c r="J140" s="1059"/>
      <c r="K140" s="1059"/>
      <c r="L140" s="1059"/>
      <c r="M140" s="1059"/>
      <c r="N140" s="1059"/>
      <c r="O140" s="1059"/>
    </row>
    <row r="141" spans="1:15">
      <c r="A141" s="1059"/>
      <c r="B141" s="1059"/>
      <c r="C141" s="1059"/>
      <c r="D141" s="1059"/>
      <c r="E141" s="1059"/>
      <c r="F141" s="1059"/>
      <c r="G141" s="1059"/>
      <c r="H141" s="1059"/>
      <c r="I141" s="1059"/>
      <c r="J141" s="1059"/>
      <c r="K141" s="1059"/>
      <c r="L141" s="1059"/>
      <c r="M141" s="1059"/>
      <c r="N141" s="1059"/>
      <c r="O141" s="1059"/>
    </row>
    <row r="142" spans="1:15">
      <c r="A142" s="1059"/>
      <c r="B142" s="1059"/>
      <c r="C142" s="1059"/>
      <c r="D142" s="1059"/>
      <c r="E142" s="1059"/>
      <c r="F142" s="1059"/>
      <c r="G142" s="1059"/>
      <c r="H142" s="1059"/>
      <c r="I142" s="1059"/>
      <c r="J142" s="1059"/>
      <c r="K142" s="1059"/>
      <c r="L142" s="1059"/>
      <c r="M142" s="1059"/>
      <c r="N142" s="1059"/>
      <c r="O142" s="1059"/>
    </row>
    <row r="143" spans="1:15">
      <c r="A143" s="1059"/>
      <c r="B143" s="1059"/>
      <c r="C143" s="1059"/>
      <c r="D143" s="1059"/>
      <c r="E143" s="1059"/>
      <c r="F143" s="1059"/>
      <c r="G143" s="1059"/>
      <c r="H143" s="1059"/>
      <c r="I143" s="1059"/>
      <c r="J143" s="1059"/>
      <c r="K143" s="1059"/>
      <c r="L143" s="1059"/>
      <c r="M143" s="1059"/>
      <c r="N143" s="1059"/>
      <c r="O143" s="1059"/>
    </row>
    <row r="144" spans="1:15">
      <c r="A144" s="1059"/>
      <c r="B144" s="1059"/>
      <c r="C144" s="1059"/>
      <c r="D144" s="1059"/>
      <c r="E144" s="1059"/>
      <c r="F144" s="1059"/>
      <c r="G144" s="1059"/>
      <c r="H144" s="1059"/>
      <c r="I144" s="1059"/>
      <c r="J144" s="1059"/>
      <c r="K144" s="1059"/>
      <c r="L144" s="1059"/>
      <c r="M144" s="1059"/>
      <c r="N144" s="1059"/>
      <c r="O144" s="1059"/>
    </row>
    <row r="145" spans="1:15">
      <c r="A145" s="1059"/>
      <c r="B145" s="1059"/>
      <c r="C145" s="1059"/>
      <c r="D145" s="1059"/>
      <c r="E145" s="1059"/>
      <c r="F145" s="1059"/>
      <c r="G145" s="1059"/>
      <c r="H145" s="1059"/>
      <c r="I145" s="1059"/>
      <c r="J145" s="1059"/>
      <c r="K145" s="1059"/>
      <c r="L145" s="1059"/>
      <c r="M145" s="1059"/>
      <c r="N145" s="1059"/>
      <c r="O145" s="1059"/>
    </row>
    <row r="146" spans="1:15">
      <c r="A146" s="1059"/>
      <c r="B146" s="1059"/>
      <c r="C146" s="1059"/>
      <c r="D146" s="1059"/>
      <c r="E146" s="1059"/>
      <c r="F146" s="1059"/>
      <c r="G146" s="1059"/>
      <c r="H146" s="1059"/>
      <c r="I146" s="1059"/>
      <c r="J146" s="1059"/>
      <c r="K146" s="1059"/>
      <c r="L146" s="1059"/>
      <c r="M146" s="1059"/>
      <c r="N146" s="1059"/>
      <c r="O146" s="1059"/>
    </row>
    <row r="147" spans="1:15">
      <c r="A147" s="1059"/>
      <c r="B147" s="1059"/>
      <c r="C147" s="1059"/>
      <c r="D147" s="1059"/>
      <c r="E147" s="1059"/>
      <c r="F147" s="1059"/>
      <c r="G147" s="1059"/>
      <c r="H147" s="1059"/>
      <c r="I147" s="1059"/>
      <c r="J147" s="1059"/>
      <c r="K147" s="1059"/>
      <c r="L147" s="1059"/>
      <c r="M147" s="1059"/>
      <c r="N147" s="1059"/>
      <c r="O147" s="1059"/>
    </row>
    <row r="148" spans="1:15">
      <c r="A148" s="1059"/>
      <c r="B148" s="1059"/>
      <c r="C148" s="1059"/>
      <c r="D148" s="1059"/>
      <c r="E148" s="1059"/>
      <c r="F148" s="1059"/>
      <c r="G148" s="1059"/>
      <c r="H148" s="1059"/>
      <c r="I148" s="1059"/>
      <c r="J148" s="1059"/>
      <c r="K148" s="1059"/>
      <c r="L148" s="1059"/>
      <c r="M148" s="1059"/>
      <c r="N148" s="1059"/>
      <c r="O148" s="1059"/>
    </row>
    <row r="149" spans="1:15">
      <c r="A149" s="1059"/>
      <c r="B149" s="1059"/>
      <c r="C149" s="1059"/>
      <c r="D149" s="1059"/>
      <c r="E149" s="1059"/>
      <c r="F149" s="1059"/>
      <c r="G149" s="1059"/>
      <c r="H149" s="1059"/>
      <c r="I149" s="1059"/>
      <c r="J149" s="1059"/>
      <c r="K149" s="1059"/>
      <c r="L149" s="1059"/>
      <c r="M149" s="1059"/>
      <c r="N149" s="1059"/>
      <c r="O149" s="1059"/>
    </row>
    <row r="150" spans="1:15">
      <c r="A150" s="1059"/>
      <c r="B150" s="1059"/>
      <c r="C150" s="1059"/>
      <c r="D150" s="1059"/>
      <c r="E150" s="1059"/>
      <c r="F150" s="1059"/>
      <c r="G150" s="1059"/>
      <c r="H150" s="1059"/>
      <c r="I150" s="1059"/>
      <c r="J150" s="1059"/>
      <c r="K150" s="1059"/>
      <c r="L150" s="1059"/>
      <c r="M150" s="1059"/>
      <c r="N150" s="1059"/>
      <c r="O150" s="1059"/>
    </row>
    <row r="151" spans="1:15">
      <c r="A151" s="1059"/>
      <c r="B151" s="1059"/>
      <c r="C151" s="1059"/>
      <c r="D151" s="1059"/>
      <c r="E151" s="1059"/>
      <c r="F151" s="1059"/>
      <c r="G151" s="1059"/>
      <c r="H151" s="1059"/>
      <c r="I151" s="1059"/>
      <c r="J151" s="1059"/>
      <c r="K151" s="1059"/>
      <c r="L151" s="1059"/>
      <c r="M151" s="1059"/>
      <c r="N151" s="1059"/>
      <c r="O151" s="1059"/>
    </row>
    <row r="152" spans="1:15">
      <c r="A152" s="1059"/>
      <c r="B152" s="1059"/>
      <c r="C152" s="1059"/>
      <c r="D152" s="1059"/>
      <c r="E152" s="1059"/>
      <c r="F152" s="1059"/>
      <c r="G152" s="1059"/>
      <c r="H152" s="1059"/>
      <c r="I152" s="1059"/>
      <c r="J152" s="1059"/>
      <c r="K152" s="1059"/>
      <c r="L152" s="1059"/>
      <c r="M152" s="1059"/>
      <c r="N152" s="1059"/>
      <c r="O152" s="1059"/>
    </row>
    <row r="153" spans="1:15">
      <c r="A153" s="1059"/>
      <c r="B153" s="1059"/>
      <c r="C153" s="1059"/>
      <c r="D153" s="1059"/>
      <c r="E153" s="1059"/>
      <c r="F153" s="1059"/>
      <c r="G153" s="1059"/>
      <c r="H153" s="1059"/>
      <c r="I153" s="1059"/>
      <c r="J153" s="1059"/>
      <c r="K153" s="1059"/>
      <c r="L153" s="1059"/>
      <c r="M153" s="1059"/>
      <c r="N153" s="1059"/>
      <c r="O153" s="1059"/>
    </row>
    <row r="154" spans="1:15">
      <c r="A154" s="1059"/>
      <c r="B154" s="1059"/>
      <c r="C154" s="1059"/>
      <c r="D154" s="1059"/>
      <c r="E154" s="1059"/>
      <c r="F154" s="1059"/>
      <c r="G154" s="1059"/>
      <c r="H154" s="1059"/>
      <c r="I154" s="1059"/>
      <c r="J154" s="1059"/>
      <c r="K154" s="1059"/>
      <c r="L154" s="1059"/>
      <c r="M154" s="1059"/>
      <c r="N154" s="1059"/>
      <c r="O154" s="1059"/>
    </row>
    <row r="155" spans="1:15">
      <c r="A155" s="1059"/>
      <c r="B155" s="1059"/>
      <c r="C155" s="1059"/>
      <c r="D155" s="1059"/>
      <c r="E155" s="1059"/>
      <c r="F155" s="1059"/>
      <c r="G155" s="1059"/>
      <c r="H155" s="1059"/>
      <c r="I155" s="1059"/>
      <c r="J155" s="1059"/>
      <c r="K155" s="1059"/>
      <c r="L155" s="1059"/>
      <c r="M155" s="1059"/>
      <c r="N155" s="1059"/>
      <c r="O155" s="1059"/>
    </row>
    <row r="156" spans="1:15">
      <c r="A156" s="1059"/>
      <c r="B156" s="1059"/>
      <c r="C156" s="1059"/>
      <c r="D156" s="1059"/>
      <c r="E156" s="1059"/>
      <c r="F156" s="1059"/>
      <c r="G156" s="1059"/>
      <c r="H156" s="1059"/>
      <c r="I156" s="1059"/>
      <c r="J156" s="1059"/>
      <c r="K156" s="1059"/>
      <c r="L156" s="1059"/>
      <c r="M156" s="1059"/>
      <c r="N156" s="1059"/>
      <c r="O156" s="1059"/>
    </row>
    <row r="157" spans="1:15">
      <c r="A157" s="1059"/>
      <c r="B157" s="1059"/>
      <c r="C157" s="1059"/>
      <c r="D157" s="1059"/>
      <c r="E157" s="1059"/>
      <c r="F157" s="1059"/>
      <c r="G157" s="1059"/>
      <c r="H157" s="1059"/>
      <c r="I157" s="1059"/>
      <c r="J157" s="1059"/>
      <c r="K157" s="1059"/>
      <c r="L157" s="1059"/>
      <c r="M157" s="1059"/>
      <c r="N157" s="1059"/>
      <c r="O157" s="1059"/>
    </row>
    <row r="158" spans="1:15">
      <c r="A158" s="1059"/>
      <c r="B158" s="1059"/>
      <c r="C158" s="1059"/>
      <c r="D158" s="1059"/>
      <c r="E158" s="1059"/>
      <c r="F158" s="1059"/>
      <c r="G158" s="1059"/>
      <c r="H158" s="1059"/>
      <c r="I158" s="1059"/>
      <c r="J158" s="1059"/>
      <c r="K158" s="1059"/>
      <c r="L158" s="1059"/>
      <c r="M158" s="1059"/>
      <c r="N158" s="1059"/>
      <c r="O158" s="1059"/>
    </row>
    <row r="159" spans="1:15">
      <c r="A159" s="1059"/>
      <c r="B159" s="1059"/>
      <c r="C159" s="1059"/>
      <c r="D159" s="1059"/>
      <c r="E159" s="1059"/>
      <c r="F159" s="1059"/>
      <c r="G159" s="1059"/>
      <c r="H159" s="1059"/>
      <c r="I159" s="1059"/>
      <c r="J159" s="1059"/>
      <c r="K159" s="1059"/>
      <c r="L159" s="1059"/>
      <c r="M159" s="1059"/>
      <c r="N159" s="1059"/>
      <c r="O159" s="1059"/>
    </row>
    <row r="160" spans="1:15">
      <c r="A160" s="1059"/>
      <c r="B160" s="1059"/>
      <c r="C160" s="1059"/>
      <c r="D160" s="1059"/>
      <c r="E160" s="1059"/>
      <c r="F160" s="1059"/>
      <c r="G160" s="1059"/>
      <c r="H160" s="1059"/>
      <c r="I160" s="1059"/>
      <c r="J160" s="1059"/>
      <c r="K160" s="1059"/>
      <c r="L160" s="1059"/>
      <c r="M160" s="1059"/>
      <c r="N160" s="1059"/>
      <c r="O160" s="1059"/>
    </row>
    <row r="161" spans="1:15">
      <c r="A161" s="1059"/>
      <c r="B161" s="1059"/>
      <c r="C161" s="1059"/>
      <c r="D161" s="1059"/>
      <c r="E161" s="1059"/>
      <c r="F161" s="1059"/>
      <c r="G161" s="1059"/>
      <c r="H161" s="1059"/>
      <c r="I161" s="1059"/>
      <c r="J161" s="1059"/>
      <c r="K161" s="1059"/>
      <c r="L161" s="1059"/>
      <c r="M161" s="1059"/>
      <c r="N161" s="1059"/>
      <c r="O161" s="1059"/>
    </row>
    <row r="162" spans="1:15">
      <c r="A162" s="1059"/>
      <c r="B162" s="1059"/>
      <c r="C162" s="1059"/>
      <c r="D162" s="1059"/>
      <c r="E162" s="1059"/>
      <c r="F162" s="1059"/>
      <c r="G162" s="1059"/>
      <c r="H162" s="1059"/>
      <c r="I162" s="1059"/>
      <c r="J162" s="1059"/>
      <c r="K162" s="1059"/>
      <c r="L162" s="1059"/>
      <c r="M162" s="1059"/>
      <c r="N162" s="1059"/>
      <c r="O162" s="1059"/>
    </row>
    <row r="163" spans="1:15">
      <c r="A163" s="1059"/>
      <c r="B163" s="1059"/>
      <c r="C163" s="1059"/>
      <c r="D163" s="1059"/>
      <c r="E163" s="1059"/>
      <c r="F163" s="1059"/>
      <c r="G163" s="1059"/>
      <c r="H163" s="1059"/>
      <c r="I163" s="1059"/>
      <c r="J163" s="1059"/>
      <c r="K163" s="1059"/>
      <c r="L163" s="1059"/>
      <c r="M163" s="1059"/>
      <c r="N163" s="1059"/>
      <c r="O163" s="1059"/>
    </row>
    <row r="164" spans="1:15">
      <c r="A164" s="1059"/>
      <c r="B164" s="1059"/>
      <c r="C164" s="1059"/>
      <c r="D164" s="1059"/>
      <c r="E164" s="1059"/>
      <c r="F164" s="1059"/>
      <c r="G164" s="1059"/>
      <c r="H164" s="1059"/>
      <c r="I164" s="1059"/>
      <c r="J164" s="1059"/>
      <c r="K164" s="1059"/>
      <c r="L164" s="1059"/>
      <c r="M164" s="1059"/>
      <c r="N164" s="1059"/>
      <c r="O164" s="1059"/>
    </row>
    <row r="165" spans="1:15">
      <c r="A165" s="1059"/>
      <c r="B165" s="1059"/>
      <c r="C165" s="1059"/>
      <c r="D165" s="1059"/>
      <c r="E165" s="1059"/>
      <c r="F165" s="1059"/>
      <c r="G165" s="1059"/>
      <c r="H165" s="1059"/>
      <c r="I165" s="1059"/>
      <c r="J165" s="1059"/>
      <c r="K165" s="1059"/>
      <c r="L165" s="1059"/>
      <c r="M165" s="1059"/>
      <c r="N165" s="1059"/>
      <c r="O165" s="1059"/>
    </row>
    <row r="166" spans="1:15">
      <c r="A166" s="1059"/>
      <c r="B166" s="1059"/>
      <c r="C166" s="1059"/>
      <c r="D166" s="1059"/>
      <c r="E166" s="1059"/>
      <c r="F166" s="1059"/>
      <c r="G166" s="1059"/>
      <c r="H166" s="1059"/>
      <c r="I166" s="1059"/>
      <c r="J166" s="1059"/>
      <c r="K166" s="1059"/>
      <c r="L166" s="1059"/>
      <c r="M166" s="1059"/>
      <c r="N166" s="1059"/>
      <c r="O166" s="1059"/>
    </row>
    <row r="167" spans="1:15">
      <c r="A167" s="1059"/>
      <c r="B167" s="1059"/>
      <c r="C167" s="1059"/>
      <c r="D167" s="1059"/>
      <c r="E167" s="1059"/>
      <c r="F167" s="1059"/>
      <c r="G167" s="1059"/>
      <c r="H167" s="1059"/>
      <c r="I167" s="1059"/>
      <c r="J167" s="1059"/>
      <c r="K167" s="1059"/>
      <c r="L167" s="1059"/>
      <c r="M167" s="1059"/>
      <c r="N167" s="1059"/>
      <c r="O167" s="1059"/>
    </row>
    <row r="168" spans="1:15">
      <c r="A168" s="1059"/>
      <c r="B168" s="1059"/>
      <c r="C168" s="1059"/>
      <c r="D168" s="1059"/>
      <c r="E168" s="1059"/>
      <c r="F168" s="1059"/>
      <c r="G168" s="1059"/>
      <c r="H168" s="1059"/>
      <c r="I168" s="1059"/>
      <c r="J168" s="1059"/>
      <c r="K168" s="1059"/>
      <c r="L168" s="1059"/>
      <c r="M168" s="1059"/>
      <c r="N168" s="1059"/>
      <c r="O168" s="1059"/>
    </row>
    <row r="169" spans="1:15">
      <c r="A169" s="1059"/>
      <c r="B169" s="1059"/>
      <c r="C169" s="1059"/>
      <c r="D169" s="1059"/>
      <c r="E169" s="1059"/>
      <c r="F169" s="1059"/>
      <c r="G169" s="1059"/>
      <c r="H169" s="1059"/>
      <c r="I169" s="1059"/>
      <c r="J169" s="1059"/>
      <c r="K169" s="1059"/>
      <c r="L169" s="1059"/>
      <c r="M169" s="1059"/>
      <c r="N169" s="1059"/>
      <c r="O169" s="1059"/>
    </row>
    <row r="170" spans="1:15">
      <c r="A170" s="1059"/>
      <c r="B170" s="1059"/>
      <c r="C170" s="1059"/>
      <c r="D170" s="1059"/>
      <c r="E170" s="1059"/>
      <c r="F170" s="1059"/>
      <c r="G170" s="1059"/>
      <c r="H170" s="1059"/>
      <c r="I170" s="1059"/>
      <c r="J170" s="1059"/>
      <c r="K170" s="1059"/>
      <c r="L170" s="1059"/>
      <c r="M170" s="1059"/>
      <c r="N170" s="1059"/>
      <c r="O170" s="1059"/>
    </row>
    <row r="171" spans="1:15">
      <c r="A171" s="1059"/>
      <c r="B171" s="1059"/>
      <c r="C171" s="1059"/>
      <c r="D171" s="1059"/>
      <c r="E171" s="1059"/>
      <c r="F171" s="1059"/>
      <c r="G171" s="1059"/>
      <c r="H171" s="1059"/>
      <c r="I171" s="1059"/>
      <c r="J171" s="1059"/>
      <c r="K171" s="1059"/>
      <c r="L171" s="1059"/>
      <c r="M171" s="1059"/>
      <c r="N171" s="1059"/>
      <c r="O171" s="1059"/>
    </row>
    <row r="172" spans="1:15">
      <c r="A172" s="1059"/>
      <c r="B172" s="1059"/>
      <c r="C172" s="1059"/>
      <c r="D172" s="1059"/>
      <c r="E172" s="1059"/>
      <c r="F172" s="1059"/>
      <c r="G172" s="1059"/>
      <c r="H172" s="1059"/>
      <c r="I172" s="1059"/>
      <c r="J172" s="1059"/>
      <c r="K172" s="1059"/>
      <c r="L172" s="1059"/>
      <c r="M172" s="1059"/>
      <c r="N172" s="1059"/>
      <c r="O172" s="1059"/>
    </row>
    <row r="173" spans="1:15">
      <c r="A173" s="1059"/>
      <c r="B173" s="1059"/>
      <c r="C173" s="1059"/>
      <c r="D173" s="1059"/>
      <c r="E173" s="1059"/>
      <c r="F173" s="1059"/>
      <c r="G173" s="1059"/>
      <c r="H173" s="1059"/>
      <c r="I173" s="1059"/>
      <c r="J173" s="1059"/>
      <c r="K173" s="1059"/>
      <c r="L173" s="1059"/>
      <c r="M173" s="1059"/>
      <c r="N173" s="1059"/>
      <c r="O173" s="1059"/>
    </row>
    <row r="174" spans="1:15">
      <c r="A174" s="1059"/>
      <c r="B174" s="1059"/>
      <c r="C174" s="1059"/>
      <c r="D174" s="1059"/>
      <c r="E174" s="1059"/>
      <c r="F174" s="1059"/>
      <c r="G174" s="1059"/>
      <c r="H174" s="1059"/>
      <c r="I174" s="1059"/>
      <c r="J174" s="1059"/>
      <c r="K174" s="1059"/>
      <c r="L174" s="1059"/>
      <c r="M174" s="1059"/>
      <c r="N174" s="1059"/>
      <c r="O174" s="1059"/>
    </row>
    <row r="175" spans="1:15">
      <c r="A175" s="1059"/>
      <c r="B175" s="1059"/>
      <c r="C175" s="1059"/>
      <c r="D175" s="1059"/>
      <c r="E175" s="1059"/>
      <c r="F175" s="1059"/>
      <c r="G175" s="1059"/>
      <c r="H175" s="1059"/>
      <c r="I175" s="1059"/>
      <c r="J175" s="1059"/>
      <c r="K175" s="1059"/>
      <c r="L175" s="1059"/>
      <c r="M175" s="1059"/>
      <c r="N175" s="1059"/>
      <c r="O175" s="1059"/>
    </row>
    <row r="176" spans="1:15">
      <c r="A176" s="1059"/>
      <c r="B176" s="1059"/>
      <c r="C176" s="1059"/>
      <c r="D176" s="1059"/>
      <c r="E176" s="1059"/>
      <c r="F176" s="1059"/>
      <c r="G176" s="1059"/>
      <c r="H176" s="1059"/>
      <c r="I176" s="1059"/>
      <c r="J176" s="1059"/>
      <c r="K176" s="1059"/>
      <c r="L176" s="1059"/>
      <c r="M176" s="1059"/>
      <c r="N176" s="1059"/>
      <c r="O176" s="1059"/>
    </row>
    <row r="177" spans="1:15">
      <c r="A177" s="1059"/>
      <c r="B177" s="1059"/>
      <c r="C177" s="1059"/>
      <c r="D177" s="1059"/>
      <c r="E177" s="1059"/>
      <c r="F177" s="1059"/>
      <c r="G177" s="1059"/>
      <c r="H177" s="1059"/>
      <c r="I177" s="1059"/>
      <c r="J177" s="1059"/>
      <c r="K177" s="1059"/>
      <c r="L177" s="1059"/>
      <c r="M177" s="1059"/>
      <c r="N177" s="1059"/>
      <c r="O177" s="1059"/>
    </row>
    <row r="178" spans="1:15">
      <c r="A178" s="1059"/>
      <c r="B178" s="1059"/>
      <c r="C178" s="1059"/>
      <c r="D178" s="1059"/>
      <c r="E178" s="1059"/>
      <c r="F178" s="1059"/>
      <c r="G178" s="1059"/>
      <c r="H178" s="1059"/>
      <c r="I178" s="1059"/>
      <c r="J178" s="1059"/>
      <c r="K178" s="1059"/>
      <c r="L178" s="1059"/>
      <c r="M178" s="1059"/>
      <c r="N178" s="1059"/>
      <c r="O178" s="1059"/>
    </row>
    <row r="179" spans="1:15">
      <c r="A179" s="1059"/>
      <c r="B179" s="1059"/>
      <c r="C179" s="1059"/>
      <c r="D179" s="1059"/>
      <c r="E179" s="1059"/>
      <c r="F179" s="1059"/>
      <c r="G179" s="1059"/>
      <c r="H179" s="1059"/>
      <c r="I179" s="1059"/>
      <c r="J179" s="1059"/>
      <c r="K179" s="1059"/>
      <c r="L179" s="1059"/>
      <c r="M179" s="1059"/>
      <c r="N179" s="1059"/>
      <c r="O179" s="1059"/>
    </row>
    <row r="180" spans="1:15">
      <c r="A180" s="1059"/>
      <c r="B180" s="1059"/>
      <c r="C180" s="1059"/>
      <c r="D180" s="1059"/>
      <c r="E180" s="1059"/>
      <c r="F180" s="1059"/>
      <c r="G180" s="1059"/>
      <c r="H180" s="1059"/>
      <c r="I180" s="1059"/>
      <c r="J180" s="1059"/>
      <c r="K180" s="1059"/>
      <c r="L180" s="1059"/>
      <c r="M180" s="1059"/>
      <c r="N180" s="1059"/>
      <c r="O180" s="1059"/>
    </row>
    <row r="181" spans="1:15">
      <c r="A181" s="1059"/>
      <c r="B181" s="1059"/>
      <c r="C181" s="1059"/>
      <c r="D181" s="1059"/>
      <c r="E181" s="1059"/>
      <c r="F181" s="1059"/>
      <c r="G181" s="1059"/>
      <c r="H181" s="1059"/>
      <c r="I181" s="1059"/>
      <c r="J181" s="1059"/>
      <c r="K181" s="1059"/>
      <c r="L181" s="1059"/>
      <c r="M181" s="1059"/>
      <c r="N181" s="1059"/>
      <c r="O181" s="1059"/>
    </row>
    <row r="182" spans="1:15">
      <c r="A182" s="1059"/>
      <c r="B182" s="1059"/>
      <c r="C182" s="1059"/>
      <c r="D182" s="1059"/>
      <c r="E182" s="1059"/>
      <c r="F182" s="1059"/>
      <c r="G182" s="1059"/>
      <c r="H182" s="1059"/>
      <c r="I182" s="1059"/>
      <c r="J182" s="1059"/>
      <c r="K182" s="1059"/>
      <c r="L182" s="1059"/>
      <c r="M182" s="1059"/>
      <c r="N182" s="1059"/>
      <c r="O182" s="1059"/>
    </row>
    <row r="183" spans="1:15">
      <c r="A183" s="1059"/>
      <c r="B183" s="1059"/>
      <c r="C183" s="1059"/>
      <c r="D183" s="1059"/>
      <c r="E183" s="1059"/>
      <c r="F183" s="1059"/>
      <c r="G183" s="1059"/>
      <c r="H183" s="1059"/>
      <c r="I183" s="1059"/>
      <c r="J183" s="1059"/>
      <c r="K183" s="1059"/>
      <c r="L183" s="1059"/>
      <c r="M183" s="1059"/>
      <c r="N183" s="1059"/>
      <c r="O183" s="1059"/>
    </row>
    <row r="184" spans="1:15">
      <c r="A184" s="1059"/>
      <c r="B184" s="1059"/>
      <c r="C184" s="1059"/>
      <c r="D184" s="1059"/>
      <c r="E184" s="1059"/>
      <c r="F184" s="1059"/>
      <c r="G184" s="1059"/>
      <c r="H184" s="1059"/>
      <c r="I184" s="1059"/>
      <c r="J184" s="1059"/>
      <c r="K184" s="1059"/>
      <c r="L184" s="1059"/>
      <c r="M184" s="1059"/>
      <c r="N184" s="1059"/>
      <c r="O184" s="1059"/>
    </row>
    <row r="185" spans="1:15">
      <c r="A185" s="1059"/>
      <c r="B185" s="1059"/>
      <c r="C185" s="1059"/>
      <c r="D185" s="1059"/>
      <c r="E185" s="1059"/>
      <c r="F185" s="1059"/>
      <c r="G185" s="1059"/>
      <c r="H185" s="1059"/>
      <c r="I185" s="1059"/>
      <c r="J185" s="1059"/>
      <c r="K185" s="1059"/>
      <c r="L185" s="1059"/>
      <c r="M185" s="1059"/>
      <c r="N185" s="1059"/>
      <c r="O185" s="1059"/>
    </row>
    <row r="186" spans="1:15">
      <c r="A186" s="1059"/>
      <c r="B186" s="1059"/>
      <c r="C186" s="1059"/>
      <c r="D186" s="1059"/>
      <c r="E186" s="1059"/>
      <c r="F186" s="1059"/>
      <c r="G186" s="1059"/>
      <c r="H186" s="1059"/>
      <c r="I186" s="1059"/>
      <c r="J186" s="1059"/>
      <c r="K186" s="1059"/>
      <c r="L186" s="1059"/>
      <c r="M186" s="1059"/>
      <c r="N186" s="1059"/>
      <c r="O186" s="1059"/>
    </row>
    <row r="187" spans="1:15">
      <c r="A187" s="1059"/>
      <c r="B187" s="1059"/>
      <c r="C187" s="1059"/>
      <c r="D187" s="1059"/>
      <c r="E187" s="1059"/>
      <c r="F187" s="1059"/>
      <c r="G187" s="1059"/>
      <c r="H187" s="1059"/>
      <c r="I187" s="1059"/>
      <c r="J187" s="1059"/>
      <c r="K187" s="1059"/>
      <c r="L187" s="1059"/>
      <c r="M187" s="1059"/>
      <c r="N187" s="1059"/>
      <c r="O187" s="1059"/>
    </row>
    <row r="188" spans="1:15">
      <c r="A188" s="1059"/>
      <c r="B188" s="1059"/>
      <c r="C188" s="1059"/>
      <c r="D188" s="1059"/>
      <c r="E188" s="1059"/>
      <c r="F188" s="1059"/>
      <c r="G188" s="1059"/>
      <c r="H188" s="1059"/>
      <c r="I188" s="1059"/>
      <c r="J188" s="1059"/>
      <c r="K188" s="1059"/>
      <c r="L188" s="1059"/>
      <c r="M188" s="1059"/>
      <c r="N188" s="1059"/>
      <c r="O188" s="1059"/>
    </row>
    <row r="189" spans="1:15">
      <c r="A189" s="1059"/>
      <c r="B189" s="1059"/>
      <c r="C189" s="1059"/>
      <c r="D189" s="1059"/>
      <c r="E189" s="1059"/>
      <c r="F189" s="1059"/>
      <c r="G189" s="1059"/>
      <c r="H189" s="1059"/>
      <c r="I189" s="1059"/>
      <c r="J189" s="1059"/>
      <c r="K189" s="1059"/>
      <c r="L189" s="1059"/>
      <c r="M189" s="1059"/>
      <c r="N189" s="1059"/>
      <c r="O189" s="1059"/>
    </row>
    <row r="190" spans="1:15">
      <c r="A190" s="1059"/>
      <c r="B190" s="1059"/>
      <c r="C190" s="1059"/>
      <c r="D190" s="1059"/>
      <c r="E190" s="1059"/>
      <c r="F190" s="1059"/>
      <c r="G190" s="1059"/>
      <c r="H190" s="1059"/>
      <c r="I190" s="1059"/>
      <c r="J190" s="1059"/>
      <c r="K190" s="1059"/>
      <c r="L190" s="1059"/>
      <c r="M190" s="1059"/>
      <c r="N190" s="1059"/>
      <c r="O190" s="1059"/>
    </row>
    <row r="191" spans="1:15">
      <c r="A191" s="1059"/>
      <c r="B191" s="1059"/>
      <c r="C191" s="1059"/>
      <c r="D191" s="1059"/>
      <c r="E191" s="1059"/>
      <c r="F191" s="1059"/>
      <c r="G191" s="1059"/>
      <c r="H191" s="1059"/>
      <c r="I191" s="1059"/>
      <c r="J191" s="1059"/>
      <c r="K191" s="1059"/>
      <c r="L191" s="1059"/>
      <c r="M191" s="1059"/>
      <c r="N191" s="1059"/>
      <c r="O191" s="1059"/>
    </row>
    <row r="192" spans="1:15">
      <c r="A192" s="1059"/>
      <c r="B192" s="1059"/>
      <c r="C192" s="1059"/>
      <c r="D192" s="1059"/>
      <c r="E192" s="1059"/>
      <c r="F192" s="1059"/>
      <c r="G192" s="1059"/>
      <c r="H192" s="1059"/>
      <c r="I192" s="1059"/>
      <c r="J192" s="1059"/>
      <c r="K192" s="1059"/>
      <c r="L192" s="1059"/>
      <c r="M192" s="1059"/>
      <c r="N192" s="1059"/>
      <c r="O192" s="1059"/>
    </row>
    <row r="193" spans="1:15">
      <c r="A193" s="1059"/>
      <c r="B193" s="1059"/>
      <c r="C193" s="1059"/>
      <c r="D193" s="1059"/>
      <c r="E193" s="1059"/>
      <c r="F193" s="1059"/>
      <c r="G193" s="1059"/>
      <c r="H193" s="1059"/>
      <c r="I193" s="1059"/>
      <c r="J193" s="1059"/>
      <c r="K193" s="1059"/>
      <c r="L193" s="1059"/>
      <c r="M193" s="1059"/>
      <c r="N193" s="1059"/>
      <c r="O193" s="1059"/>
    </row>
    <row r="194" spans="1:15">
      <c r="A194" s="1059"/>
      <c r="B194" s="1059"/>
      <c r="C194" s="1059"/>
      <c r="D194" s="1059"/>
      <c r="E194" s="1059"/>
      <c r="F194" s="1059"/>
      <c r="G194" s="1059"/>
      <c r="H194" s="1059"/>
      <c r="I194" s="1059"/>
      <c r="J194" s="1059"/>
      <c r="K194" s="1059"/>
      <c r="L194" s="1059"/>
      <c r="M194" s="1059"/>
      <c r="N194" s="1059"/>
      <c r="O194" s="1059"/>
    </row>
    <row r="195" spans="1:15">
      <c r="A195" s="1059"/>
      <c r="B195" s="1059"/>
      <c r="C195" s="1059"/>
      <c r="D195" s="1059"/>
      <c r="E195" s="1059"/>
      <c r="F195" s="1059"/>
      <c r="G195" s="1059"/>
      <c r="H195" s="1059"/>
      <c r="I195" s="1059"/>
      <c r="J195" s="1059"/>
      <c r="K195" s="1059"/>
      <c r="L195" s="1059"/>
      <c r="M195" s="1059"/>
      <c r="N195" s="1059"/>
      <c r="O195" s="1059"/>
    </row>
    <row r="196" spans="1:15">
      <c r="A196" s="1059"/>
      <c r="B196" s="1059"/>
      <c r="C196" s="1059"/>
      <c r="D196" s="1059"/>
      <c r="E196" s="1059"/>
      <c r="F196" s="1059"/>
      <c r="G196" s="1059"/>
      <c r="H196" s="1059"/>
      <c r="I196" s="1059"/>
      <c r="J196" s="1059"/>
      <c r="K196" s="1059"/>
      <c r="L196" s="1059"/>
      <c r="M196" s="1059"/>
      <c r="N196" s="1059"/>
      <c r="O196" s="1059"/>
    </row>
    <row r="197" spans="1:15">
      <c r="A197" s="1059"/>
      <c r="B197" s="1059"/>
      <c r="C197" s="1059"/>
      <c r="D197" s="1059"/>
      <c r="E197" s="1059"/>
      <c r="F197" s="1059"/>
      <c r="G197" s="1059"/>
      <c r="H197" s="1059"/>
      <c r="I197" s="1059"/>
      <c r="J197" s="1059"/>
      <c r="K197" s="1059"/>
      <c r="L197" s="1059"/>
      <c r="M197" s="1059"/>
      <c r="N197" s="1059"/>
      <c r="O197" s="1059"/>
    </row>
    <row r="198" spans="1:15">
      <c r="A198" s="1059"/>
      <c r="B198" s="1059"/>
      <c r="C198" s="1059"/>
      <c r="D198" s="1059"/>
      <c r="E198" s="1059"/>
      <c r="F198" s="1059"/>
      <c r="G198" s="1059"/>
      <c r="H198" s="1059"/>
      <c r="I198" s="1059"/>
      <c r="J198" s="1059"/>
      <c r="K198" s="1059"/>
      <c r="L198" s="1059"/>
      <c r="M198" s="1059"/>
      <c r="N198" s="1059"/>
      <c r="O198" s="1059"/>
    </row>
    <row r="199" spans="1:15">
      <c r="A199" s="1059"/>
      <c r="B199" s="1059"/>
      <c r="C199" s="1059"/>
      <c r="D199" s="1059"/>
      <c r="E199" s="1059"/>
      <c r="F199" s="1059"/>
      <c r="G199" s="1059"/>
      <c r="H199" s="1059"/>
      <c r="I199" s="1059"/>
      <c r="J199" s="1059"/>
      <c r="K199" s="1059"/>
      <c r="L199" s="1059"/>
      <c r="M199" s="1059"/>
      <c r="N199" s="1059"/>
      <c r="O199" s="1059"/>
    </row>
    <row r="200" spans="1:15">
      <c r="A200" s="1059"/>
      <c r="B200" s="1059"/>
      <c r="C200" s="1059"/>
      <c r="D200" s="1059"/>
      <c r="E200" s="1059"/>
      <c r="F200" s="1059"/>
      <c r="G200" s="1059"/>
      <c r="H200" s="1059"/>
      <c r="I200" s="1059"/>
      <c r="J200" s="1059"/>
      <c r="K200" s="1059"/>
      <c r="L200" s="1059"/>
      <c r="M200" s="1059"/>
      <c r="N200" s="1059"/>
      <c r="O200" s="1059"/>
    </row>
    <row r="201" spans="1:15">
      <c r="A201" s="1059"/>
      <c r="B201" s="1059"/>
      <c r="C201" s="1059"/>
      <c r="D201" s="1059"/>
      <c r="E201" s="1059"/>
      <c r="F201" s="1059"/>
      <c r="G201" s="1059"/>
      <c r="H201" s="1059"/>
      <c r="I201" s="1059"/>
      <c r="J201" s="1059"/>
      <c r="K201" s="1059"/>
      <c r="L201" s="1059"/>
      <c r="M201" s="1059"/>
      <c r="N201" s="1059"/>
      <c r="O201" s="1059"/>
    </row>
    <row r="202" spans="1:15">
      <c r="A202" s="1059"/>
      <c r="B202" s="1059"/>
      <c r="C202" s="1059"/>
      <c r="D202" s="1059"/>
      <c r="E202" s="1059"/>
      <c r="F202" s="1059"/>
      <c r="G202" s="1059"/>
      <c r="H202" s="1059"/>
      <c r="I202" s="1059"/>
      <c r="J202" s="1059"/>
      <c r="K202" s="1059"/>
      <c r="L202" s="1059"/>
      <c r="M202" s="1059"/>
      <c r="N202" s="1059"/>
      <c r="O202" s="1059"/>
    </row>
    <row r="203" spans="1:15">
      <c r="A203" s="1059"/>
      <c r="B203" s="1059"/>
      <c r="C203" s="1059"/>
      <c r="D203" s="1059"/>
      <c r="E203" s="1059"/>
      <c r="F203" s="1059"/>
      <c r="G203" s="1059"/>
      <c r="H203" s="1059"/>
      <c r="I203" s="1059"/>
      <c r="J203" s="1059"/>
      <c r="K203" s="1059"/>
      <c r="L203" s="1059"/>
      <c r="M203" s="1059"/>
      <c r="N203" s="1059"/>
      <c r="O203" s="1059"/>
    </row>
    <row r="204" spans="1:15">
      <c r="A204" s="1059"/>
      <c r="B204" s="1059"/>
      <c r="C204" s="1059"/>
      <c r="D204" s="1059"/>
      <c r="E204" s="1059"/>
      <c r="F204" s="1059"/>
      <c r="G204" s="1059"/>
      <c r="H204" s="1059"/>
      <c r="I204" s="1059"/>
      <c r="J204" s="1059"/>
      <c r="K204" s="1059"/>
      <c r="L204" s="1059"/>
      <c r="M204" s="1059"/>
      <c r="N204" s="1059"/>
      <c r="O204" s="1059"/>
    </row>
    <row r="205" spans="1:15">
      <c r="A205" s="1059"/>
      <c r="B205" s="1059"/>
      <c r="C205" s="1059"/>
      <c r="D205" s="1059"/>
      <c r="E205" s="1059"/>
      <c r="F205" s="1059"/>
      <c r="G205" s="1059"/>
      <c r="H205" s="1059"/>
      <c r="I205" s="1059"/>
      <c r="J205" s="1059"/>
      <c r="K205" s="1059"/>
      <c r="L205" s="1059"/>
      <c r="M205" s="1059"/>
      <c r="N205" s="1059"/>
      <c r="O205" s="1059"/>
    </row>
    <row r="206" spans="1:15">
      <c r="A206" s="1059"/>
      <c r="B206" s="1059"/>
      <c r="C206" s="1059"/>
      <c r="D206" s="1059"/>
      <c r="E206" s="1059"/>
      <c r="F206" s="1059"/>
      <c r="G206" s="1059"/>
      <c r="H206" s="1059"/>
      <c r="I206" s="1059"/>
      <c r="J206" s="1059"/>
      <c r="K206" s="1059"/>
      <c r="L206" s="1059"/>
      <c r="M206" s="1059"/>
      <c r="N206" s="1059"/>
      <c r="O206" s="1059"/>
    </row>
    <row r="207" spans="1:15">
      <c r="A207" s="1059"/>
      <c r="B207" s="1059"/>
      <c r="C207" s="1059"/>
      <c r="D207" s="1059"/>
      <c r="E207" s="1059"/>
      <c r="F207" s="1059"/>
      <c r="G207" s="1059"/>
      <c r="H207" s="1059"/>
      <c r="I207" s="1059"/>
      <c r="J207" s="1059"/>
      <c r="K207" s="1059"/>
      <c r="L207" s="1059"/>
      <c r="M207" s="1059"/>
      <c r="N207" s="1059"/>
      <c r="O207" s="1059"/>
    </row>
    <row r="208" spans="1:15">
      <c r="A208" s="1059"/>
      <c r="B208" s="1059"/>
      <c r="C208" s="1059"/>
      <c r="D208" s="1059"/>
      <c r="E208" s="1059"/>
      <c r="F208" s="1059"/>
      <c r="G208" s="1059"/>
      <c r="H208" s="1059"/>
      <c r="I208" s="1059"/>
      <c r="J208" s="1059"/>
      <c r="K208" s="1059"/>
      <c r="L208" s="1059"/>
      <c r="M208" s="1059"/>
      <c r="N208" s="1059"/>
      <c r="O208" s="1059"/>
    </row>
    <row r="209" spans="1:15">
      <c r="A209" s="1059"/>
      <c r="B209" s="1059"/>
      <c r="C209" s="1059"/>
      <c r="D209" s="1059"/>
      <c r="E209" s="1059"/>
      <c r="F209" s="1059"/>
      <c r="G209" s="1059"/>
      <c r="H209" s="1059"/>
      <c r="I209" s="1059"/>
      <c r="J209" s="1059"/>
      <c r="K209" s="1059"/>
      <c r="L209" s="1059"/>
      <c r="M209" s="1059"/>
      <c r="N209" s="1059"/>
      <c r="O209" s="1059"/>
    </row>
    <row r="210" spans="1:15">
      <c r="A210" s="1059"/>
      <c r="B210" s="1059"/>
      <c r="C210" s="1059"/>
      <c r="D210" s="1059"/>
      <c r="E210" s="1059"/>
      <c r="F210" s="1059"/>
      <c r="G210" s="1059"/>
      <c r="H210" s="1059"/>
      <c r="I210" s="1059"/>
      <c r="J210" s="1059"/>
      <c r="K210" s="1059"/>
      <c r="L210" s="1059"/>
      <c r="M210" s="1059"/>
      <c r="N210" s="1059"/>
      <c r="O210" s="1059"/>
    </row>
    <row r="211" spans="1:15">
      <c r="A211" s="1059"/>
      <c r="B211" s="1059"/>
      <c r="C211" s="1059"/>
      <c r="D211" s="1059"/>
      <c r="E211" s="1059"/>
      <c r="F211" s="1059"/>
      <c r="G211" s="1059"/>
      <c r="H211" s="1059"/>
      <c r="I211" s="1059"/>
      <c r="J211" s="1059"/>
      <c r="K211" s="1059"/>
      <c r="L211" s="1059"/>
      <c r="M211" s="1059"/>
      <c r="N211" s="1059"/>
      <c r="O211" s="1059"/>
    </row>
    <row r="212" spans="1:15">
      <c r="A212" s="1059"/>
      <c r="B212" s="1059"/>
      <c r="C212" s="1059"/>
      <c r="D212" s="1059"/>
      <c r="E212" s="1059"/>
      <c r="F212" s="1059"/>
      <c r="G212" s="1059"/>
      <c r="H212" s="1059"/>
      <c r="I212" s="1059"/>
      <c r="J212" s="1059"/>
      <c r="K212" s="1059"/>
      <c r="L212" s="1059"/>
      <c r="M212" s="1059"/>
      <c r="N212" s="1059"/>
      <c r="O212" s="1059"/>
    </row>
    <row r="213" spans="1:15">
      <c r="A213" s="1059"/>
      <c r="B213" s="1059"/>
      <c r="C213" s="1059"/>
      <c r="D213" s="1059"/>
      <c r="E213" s="1059"/>
      <c r="F213" s="1059"/>
      <c r="G213" s="1059"/>
      <c r="H213" s="1059"/>
      <c r="I213" s="1059"/>
      <c r="J213" s="1059"/>
      <c r="K213" s="1059"/>
      <c r="L213" s="1059"/>
      <c r="M213" s="1059"/>
      <c r="N213" s="1059"/>
      <c r="O213" s="1059"/>
    </row>
    <row r="214" spans="1:15">
      <c r="A214" s="1059"/>
      <c r="B214" s="1059"/>
      <c r="C214" s="1059"/>
      <c r="D214" s="1059"/>
      <c r="E214" s="1059"/>
      <c r="F214" s="1059"/>
      <c r="G214" s="1059"/>
      <c r="H214" s="1059"/>
      <c r="I214" s="1059"/>
      <c r="J214" s="1059"/>
      <c r="K214" s="1059"/>
      <c r="L214" s="1059"/>
      <c r="M214" s="1059"/>
      <c r="N214" s="1059"/>
      <c r="O214" s="1059"/>
    </row>
    <row r="215" spans="1:15">
      <c r="A215" s="1059"/>
      <c r="B215" s="1059"/>
      <c r="C215" s="1059"/>
      <c r="D215" s="1059"/>
      <c r="E215" s="1059"/>
      <c r="F215" s="1059"/>
      <c r="G215" s="1059"/>
      <c r="H215" s="1059"/>
      <c r="I215" s="1059"/>
      <c r="J215" s="1059"/>
      <c r="K215" s="1059"/>
      <c r="L215" s="1059"/>
      <c r="M215" s="1059"/>
      <c r="N215" s="1059"/>
      <c r="O215" s="1059"/>
    </row>
    <row r="216" spans="1:15">
      <c r="A216" s="1059"/>
      <c r="B216" s="1059"/>
      <c r="C216" s="1059"/>
      <c r="D216" s="1059"/>
      <c r="E216" s="1059"/>
      <c r="F216" s="1059"/>
      <c r="G216" s="1059"/>
      <c r="H216" s="1059"/>
      <c r="I216" s="1059"/>
      <c r="J216" s="1059"/>
      <c r="K216" s="1059"/>
      <c r="L216" s="1059"/>
      <c r="M216" s="1059"/>
      <c r="N216" s="1059"/>
      <c r="O216" s="1059"/>
    </row>
    <row r="217" spans="1:15">
      <c r="A217" s="1059"/>
      <c r="B217" s="1059"/>
      <c r="C217" s="1059"/>
      <c r="D217" s="1059"/>
      <c r="E217" s="1059"/>
      <c r="F217" s="1059"/>
      <c r="G217" s="1059"/>
      <c r="H217" s="1059"/>
      <c r="I217" s="1059"/>
      <c r="J217" s="1059"/>
      <c r="K217" s="1059"/>
      <c r="L217" s="1059"/>
      <c r="M217" s="1059"/>
      <c r="N217" s="1059"/>
      <c r="O217" s="1059"/>
    </row>
    <row r="218" spans="1:15">
      <c r="A218" s="1059"/>
      <c r="B218" s="1059"/>
      <c r="C218" s="1059"/>
      <c r="D218" s="1059"/>
      <c r="E218" s="1059"/>
      <c r="F218" s="1059"/>
      <c r="G218" s="1059"/>
      <c r="H218" s="1059"/>
      <c r="I218" s="1059"/>
      <c r="J218" s="1059"/>
      <c r="K218" s="1059"/>
      <c r="L218" s="1059"/>
      <c r="M218" s="1059"/>
      <c r="N218" s="1059"/>
      <c r="O218" s="1059"/>
    </row>
    <row r="219" spans="1:15">
      <c r="A219" s="1059"/>
      <c r="B219" s="1059"/>
      <c r="C219" s="1059"/>
      <c r="D219" s="1059"/>
      <c r="E219" s="1059"/>
      <c r="F219" s="1059"/>
      <c r="G219" s="1059"/>
      <c r="H219" s="1059"/>
      <c r="I219" s="1059"/>
      <c r="J219" s="1059"/>
      <c r="K219" s="1059"/>
      <c r="L219" s="1059"/>
      <c r="M219" s="1059"/>
      <c r="N219" s="1059"/>
      <c r="O219" s="1059"/>
    </row>
    <row r="220" spans="1:15">
      <c r="A220" s="1059"/>
      <c r="B220" s="1059"/>
      <c r="C220" s="1059"/>
      <c r="D220" s="1059"/>
      <c r="E220" s="1059"/>
      <c r="F220" s="1059"/>
      <c r="G220" s="1059"/>
      <c r="H220" s="1059"/>
      <c r="I220" s="1059"/>
      <c r="J220" s="1059"/>
      <c r="K220" s="1059"/>
      <c r="L220" s="1059"/>
      <c r="M220" s="1059"/>
      <c r="N220" s="1059"/>
      <c r="O220" s="1059"/>
    </row>
    <row r="221" spans="1:15">
      <c r="A221" s="1059"/>
      <c r="B221" s="1059"/>
      <c r="C221" s="1059"/>
      <c r="D221" s="1059"/>
      <c r="E221" s="1059"/>
      <c r="F221" s="1059"/>
      <c r="G221" s="1059"/>
      <c r="H221" s="1059"/>
      <c r="I221" s="1059"/>
      <c r="J221" s="1059"/>
      <c r="K221" s="1059"/>
      <c r="L221" s="1059"/>
      <c r="M221" s="1059"/>
      <c r="N221" s="1059"/>
      <c r="O221" s="1059"/>
    </row>
    <row r="222" spans="1:15">
      <c r="A222" s="1059"/>
      <c r="B222" s="1059"/>
      <c r="C222" s="1059"/>
      <c r="D222" s="1059"/>
      <c r="E222" s="1059"/>
      <c r="F222" s="1059"/>
      <c r="G222" s="1059"/>
      <c r="H222" s="1059"/>
      <c r="I222" s="1059"/>
      <c r="J222" s="1059"/>
      <c r="K222" s="1059"/>
      <c r="L222" s="1059"/>
      <c r="M222" s="1059"/>
      <c r="N222" s="1059"/>
      <c r="O222" s="1059"/>
    </row>
    <row r="223" spans="1:15">
      <c r="A223" s="1059"/>
      <c r="B223" s="1059"/>
      <c r="C223" s="1059"/>
      <c r="D223" s="1059"/>
      <c r="E223" s="1059"/>
      <c r="F223" s="1059"/>
      <c r="G223" s="1059"/>
      <c r="H223" s="1059"/>
      <c r="I223" s="1059"/>
      <c r="J223" s="1059"/>
      <c r="K223" s="1059"/>
      <c r="L223" s="1059"/>
      <c r="M223" s="1059"/>
      <c r="N223" s="1059"/>
      <c r="O223" s="1059"/>
    </row>
    <row r="224" spans="1:15">
      <c r="A224" s="1059"/>
      <c r="B224" s="1059"/>
      <c r="C224" s="1059"/>
      <c r="D224" s="1059"/>
      <c r="E224" s="1059"/>
      <c r="F224" s="1059"/>
      <c r="G224" s="1059"/>
      <c r="H224" s="1059"/>
      <c r="I224" s="1059"/>
      <c r="J224" s="1059"/>
      <c r="K224" s="1059"/>
      <c r="L224" s="1059"/>
      <c r="M224" s="1059"/>
      <c r="N224" s="1059"/>
      <c r="O224" s="1059"/>
    </row>
    <row r="225" spans="1:15">
      <c r="A225" s="1059"/>
      <c r="B225" s="1059"/>
      <c r="C225" s="1059"/>
      <c r="D225" s="1059"/>
      <c r="E225" s="1059"/>
      <c r="F225" s="1059"/>
      <c r="G225" s="1059"/>
      <c r="H225" s="1059"/>
      <c r="I225" s="1059"/>
      <c r="J225" s="1059"/>
      <c r="K225" s="1059"/>
      <c r="L225" s="1059"/>
      <c r="M225" s="1059"/>
      <c r="N225" s="1059"/>
      <c r="O225" s="1059"/>
    </row>
    <row r="226" spans="1:15">
      <c r="A226" s="1059"/>
      <c r="B226" s="1059"/>
      <c r="C226" s="1059"/>
      <c r="D226" s="1059"/>
      <c r="E226" s="1059"/>
      <c r="F226" s="1059"/>
      <c r="G226" s="1059"/>
      <c r="H226" s="1059"/>
      <c r="I226" s="1059"/>
      <c r="J226" s="1059"/>
      <c r="K226" s="1059"/>
      <c r="L226" s="1059"/>
      <c r="M226" s="1059"/>
      <c r="N226" s="1059"/>
      <c r="O226" s="1059"/>
    </row>
    <row r="227" spans="1:15">
      <c r="A227" s="1059"/>
      <c r="B227" s="1059"/>
      <c r="C227" s="1059"/>
      <c r="D227" s="1059"/>
      <c r="E227" s="1059"/>
      <c r="F227" s="1059"/>
      <c r="G227" s="1059"/>
      <c r="H227" s="1059"/>
      <c r="I227" s="1059"/>
      <c r="J227" s="1059"/>
      <c r="K227" s="1059"/>
      <c r="L227" s="1059"/>
      <c r="M227" s="1059"/>
      <c r="N227" s="1059"/>
      <c r="O227" s="1059"/>
    </row>
    <row r="228" spans="1:15">
      <c r="A228" s="1059"/>
      <c r="B228" s="1059"/>
      <c r="C228" s="1059"/>
      <c r="D228" s="1059"/>
      <c r="E228" s="1059"/>
      <c r="F228" s="1059"/>
      <c r="G228" s="1059"/>
      <c r="H228" s="1059"/>
      <c r="I228" s="1059"/>
      <c r="J228" s="1059"/>
      <c r="K228" s="1059"/>
      <c r="L228" s="1059"/>
      <c r="M228" s="1059"/>
      <c r="N228" s="1059"/>
      <c r="O228" s="1059"/>
    </row>
    <row r="229" spans="1:15">
      <c r="A229" s="1059"/>
      <c r="B229" s="1059"/>
      <c r="C229" s="1059"/>
      <c r="D229" s="1059"/>
      <c r="E229" s="1059"/>
      <c r="F229" s="1059"/>
      <c r="G229" s="1059"/>
      <c r="H229" s="1059"/>
      <c r="I229" s="1059"/>
      <c r="J229" s="1059"/>
      <c r="K229" s="1059"/>
      <c r="L229" s="1059"/>
      <c r="M229" s="1059"/>
      <c r="N229" s="1059"/>
      <c r="O229" s="1059"/>
    </row>
    <row r="230" spans="1:15">
      <c r="A230" s="1059"/>
      <c r="B230" s="1059"/>
      <c r="C230" s="1059"/>
      <c r="D230" s="1059"/>
      <c r="E230" s="1059"/>
      <c r="F230" s="1059"/>
      <c r="G230" s="1059"/>
      <c r="H230" s="1059"/>
      <c r="I230" s="1059"/>
      <c r="J230" s="1059"/>
      <c r="K230" s="1059"/>
      <c r="L230" s="1059"/>
      <c r="M230" s="1059"/>
      <c r="N230" s="1059"/>
      <c r="O230" s="1059"/>
    </row>
    <row r="231" spans="1:15">
      <c r="A231" s="1059"/>
      <c r="B231" s="1059"/>
      <c r="C231" s="1059"/>
      <c r="D231" s="1059"/>
      <c r="E231" s="1059"/>
      <c r="F231" s="1059"/>
      <c r="G231" s="1059"/>
      <c r="H231" s="1059"/>
      <c r="I231" s="1059"/>
      <c r="J231" s="1059"/>
      <c r="K231" s="1059"/>
      <c r="L231" s="1059"/>
      <c r="M231" s="1059"/>
      <c r="N231" s="1059"/>
      <c r="O231" s="1059"/>
    </row>
    <row r="232" spans="1:15">
      <c r="A232" s="1059"/>
      <c r="B232" s="1059"/>
      <c r="C232" s="1059"/>
      <c r="D232" s="1059"/>
      <c r="E232" s="1059"/>
      <c r="F232" s="1059"/>
      <c r="G232" s="1059"/>
      <c r="H232" s="1059"/>
      <c r="I232" s="1059"/>
      <c r="J232" s="1059"/>
      <c r="K232" s="1059"/>
      <c r="L232" s="1059"/>
      <c r="M232" s="1059"/>
      <c r="N232" s="1059"/>
      <c r="O232" s="1059"/>
    </row>
    <row r="233" spans="1:15">
      <c r="A233" s="1059"/>
      <c r="B233" s="1059"/>
      <c r="C233" s="1059"/>
      <c r="D233" s="1059"/>
      <c r="E233" s="1059"/>
      <c r="F233" s="1059"/>
      <c r="G233" s="1059"/>
      <c r="H233" s="1059"/>
      <c r="I233" s="1059"/>
      <c r="J233" s="1059"/>
      <c r="K233" s="1059"/>
      <c r="L233" s="1059"/>
      <c r="M233" s="1059"/>
      <c r="N233" s="1059"/>
      <c r="O233" s="1059"/>
    </row>
    <row r="234" spans="1:15">
      <c r="A234" s="1059"/>
      <c r="B234" s="1059"/>
      <c r="C234" s="1059"/>
      <c r="D234" s="1059"/>
      <c r="E234" s="1059"/>
      <c r="F234" s="1059"/>
      <c r="G234" s="1059"/>
      <c r="H234" s="1059"/>
      <c r="I234" s="1059"/>
      <c r="J234" s="1059"/>
      <c r="K234" s="1059"/>
      <c r="L234" s="1059"/>
      <c r="M234" s="1059"/>
      <c r="N234" s="1059"/>
      <c r="O234" s="1059"/>
    </row>
    <row r="235" spans="1:15">
      <c r="A235" s="1059"/>
      <c r="B235" s="1059"/>
      <c r="C235" s="1059"/>
      <c r="D235" s="1059"/>
      <c r="E235" s="1059"/>
      <c r="F235" s="1059"/>
      <c r="G235" s="1059"/>
      <c r="H235" s="1059"/>
      <c r="I235" s="1059"/>
      <c r="J235" s="1059"/>
      <c r="K235" s="1059"/>
      <c r="L235" s="1059"/>
      <c r="M235" s="1059"/>
      <c r="N235" s="1059"/>
      <c r="O235" s="1059"/>
    </row>
    <row r="236" spans="1:15">
      <c r="A236" s="1059"/>
      <c r="B236" s="1059"/>
      <c r="C236" s="1059"/>
      <c r="D236" s="1059"/>
      <c r="E236" s="1059"/>
      <c r="F236" s="1059"/>
      <c r="G236" s="1059"/>
      <c r="H236" s="1059"/>
      <c r="I236" s="1059"/>
      <c r="J236" s="1059"/>
      <c r="K236" s="1059"/>
      <c r="L236" s="1059"/>
      <c r="M236" s="1059"/>
      <c r="N236" s="1059"/>
      <c r="O236" s="1059"/>
    </row>
    <row r="237" spans="1:15">
      <c r="A237" s="1059"/>
      <c r="B237" s="1059"/>
      <c r="C237" s="1059"/>
      <c r="D237" s="1059"/>
      <c r="E237" s="1059"/>
      <c r="F237" s="1059"/>
      <c r="G237" s="1059"/>
      <c r="H237" s="1059"/>
      <c r="I237" s="1059"/>
      <c r="J237" s="1059"/>
      <c r="K237" s="1059"/>
      <c r="L237" s="1059"/>
      <c r="M237" s="1059"/>
      <c r="N237" s="1059"/>
      <c r="O237" s="1059"/>
    </row>
    <row r="238" spans="1:15">
      <c r="A238" s="1059"/>
      <c r="B238" s="1059"/>
      <c r="C238" s="1059"/>
      <c r="D238" s="1059"/>
      <c r="E238" s="1059"/>
      <c r="F238" s="1059"/>
      <c r="G238" s="1059"/>
      <c r="H238" s="1059"/>
      <c r="I238" s="1059"/>
      <c r="J238" s="1059"/>
      <c r="K238" s="1059"/>
      <c r="L238" s="1059"/>
      <c r="M238" s="1059"/>
      <c r="N238" s="1059"/>
      <c r="O238" s="1059"/>
    </row>
    <row r="239" spans="1:15">
      <c r="A239" s="1059"/>
      <c r="B239" s="1059"/>
      <c r="C239" s="1059"/>
      <c r="D239" s="1059"/>
      <c r="E239" s="1059"/>
      <c r="F239" s="1059"/>
      <c r="G239" s="1059"/>
      <c r="H239" s="1059"/>
      <c r="I239" s="1059"/>
      <c r="J239" s="1059"/>
      <c r="K239" s="1059"/>
      <c r="L239" s="1059"/>
      <c r="M239" s="1059"/>
      <c r="N239" s="1059"/>
      <c r="O239" s="1059"/>
    </row>
    <row r="240" spans="1:15">
      <c r="A240" s="1059"/>
      <c r="B240" s="1059"/>
      <c r="C240" s="1059"/>
      <c r="D240" s="1059"/>
      <c r="E240" s="1059"/>
      <c r="F240" s="1059"/>
      <c r="G240" s="1059"/>
      <c r="H240" s="1059"/>
      <c r="I240" s="1059"/>
      <c r="J240" s="1059"/>
      <c r="K240" s="1059"/>
      <c r="L240" s="1059"/>
      <c r="M240" s="1059"/>
      <c r="N240" s="1059"/>
      <c r="O240" s="1059"/>
    </row>
    <row r="241" spans="1:15">
      <c r="A241" s="1059"/>
      <c r="B241" s="1059"/>
      <c r="C241" s="1059"/>
      <c r="D241" s="1059"/>
      <c r="E241" s="1059"/>
      <c r="F241" s="1059"/>
      <c r="G241" s="1059"/>
      <c r="H241" s="1059"/>
      <c r="I241" s="1059"/>
      <c r="J241" s="1059"/>
      <c r="K241" s="1059"/>
      <c r="L241" s="1059"/>
      <c r="M241" s="1059"/>
      <c r="N241" s="1059"/>
      <c r="O241" s="1059"/>
    </row>
    <row r="242" spans="1:15">
      <c r="A242" s="1059"/>
      <c r="B242" s="1059"/>
      <c r="C242" s="1059"/>
      <c r="D242" s="1059"/>
      <c r="E242" s="1059"/>
      <c r="F242" s="1059"/>
      <c r="G242" s="1059"/>
      <c r="H242" s="1059"/>
      <c r="I242" s="1059"/>
      <c r="J242" s="1059"/>
      <c r="K242" s="1059"/>
      <c r="L242" s="1059"/>
      <c r="M242" s="1059"/>
      <c r="N242" s="1059"/>
      <c r="O242" s="1059"/>
    </row>
    <row r="243" spans="1:15">
      <c r="A243" s="1059"/>
      <c r="B243" s="1059"/>
      <c r="C243" s="1059"/>
      <c r="D243" s="1059"/>
      <c r="E243" s="1059"/>
      <c r="F243" s="1059"/>
      <c r="G243" s="1059"/>
      <c r="H243" s="1059"/>
      <c r="I243" s="1059"/>
      <c r="J243" s="1059"/>
      <c r="K243" s="1059"/>
      <c r="L243" s="1059"/>
      <c r="M243" s="1059"/>
      <c r="N243" s="1059"/>
      <c r="O243" s="1059"/>
    </row>
    <row r="244" spans="1:15">
      <c r="A244" s="1059"/>
      <c r="B244" s="1059"/>
      <c r="C244" s="1059"/>
      <c r="D244" s="1059"/>
      <c r="E244" s="1059"/>
      <c r="F244" s="1059"/>
      <c r="G244" s="1059"/>
      <c r="H244" s="1059"/>
      <c r="I244" s="1059"/>
      <c r="J244" s="1059"/>
      <c r="K244" s="1059"/>
      <c r="L244" s="1059"/>
      <c r="M244" s="1059"/>
      <c r="N244" s="1059"/>
      <c r="O244" s="1059"/>
    </row>
    <row r="245" spans="1:15">
      <c r="A245" s="1059"/>
      <c r="B245" s="1059"/>
      <c r="C245" s="1059"/>
      <c r="D245" s="1059"/>
      <c r="E245" s="1059"/>
      <c r="F245" s="1059"/>
      <c r="G245" s="1059"/>
      <c r="H245" s="1059"/>
      <c r="I245" s="1059"/>
      <c r="J245" s="1059"/>
      <c r="K245" s="1059"/>
      <c r="L245" s="1059"/>
      <c r="M245" s="1059"/>
      <c r="N245" s="1059"/>
      <c r="O245" s="1059"/>
    </row>
  </sheetData>
  <mergeCells count="11">
    <mergeCell ref="I41:L41"/>
    <mergeCell ref="A1:A32"/>
    <mergeCell ref="C2:H2"/>
    <mergeCell ref="D3:G3"/>
    <mergeCell ref="C5:H5"/>
    <mergeCell ref="E13:G13"/>
    <mergeCell ref="E18:G18"/>
    <mergeCell ref="C23:H23"/>
    <mergeCell ref="C24:I24"/>
    <mergeCell ref="C25:D25"/>
    <mergeCell ref="B27:H51"/>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16384" width="9.140625" style="521"/>
  </cols>
  <sheetData>
    <row r="1" spans="1:15" ht="21" customHeight="1" thickBot="1">
      <c r="A1" s="879" t="s">
        <v>86</v>
      </c>
      <c r="B1" s="880"/>
      <c r="C1" s="880"/>
      <c r="D1" s="880"/>
      <c r="E1" s="880"/>
      <c r="F1" s="880"/>
      <c r="G1" s="880"/>
      <c r="H1" s="880"/>
      <c r="I1" s="880"/>
      <c r="J1" s="880"/>
      <c r="K1" s="880"/>
      <c r="L1" s="880"/>
      <c r="M1" s="880"/>
      <c r="N1" s="880"/>
      <c r="O1" s="881"/>
    </row>
    <row r="2" spans="1:15" s="886" customFormat="1" ht="27" customHeight="1" thickBot="1">
      <c r="A2" s="882" t="s">
        <v>82</v>
      </c>
      <c r="B2" s="883" t="s">
        <v>87</v>
      </c>
      <c r="C2" s="884" t="s">
        <v>88</v>
      </c>
      <c r="D2" s="884" t="s">
        <v>89</v>
      </c>
      <c r="E2" s="884" t="s">
        <v>90</v>
      </c>
      <c r="F2" s="884" t="s">
        <v>91</v>
      </c>
      <c r="G2" s="884" t="s">
        <v>92</v>
      </c>
      <c r="H2" s="884" t="s">
        <v>93</v>
      </c>
      <c r="I2" s="884" t="s">
        <v>94</v>
      </c>
      <c r="J2" s="884" t="s">
        <v>95</v>
      </c>
      <c r="K2" s="884" t="s">
        <v>96</v>
      </c>
      <c r="L2" s="884" t="s">
        <v>97</v>
      </c>
      <c r="M2" s="884" t="s">
        <v>98</v>
      </c>
      <c r="N2" s="884" t="s">
        <v>99</v>
      </c>
      <c r="O2" s="885" t="s">
        <v>16</v>
      </c>
    </row>
    <row r="3" spans="1:15" ht="15" customHeight="1" thickBot="1">
      <c r="A3" s="887" t="s">
        <v>83</v>
      </c>
      <c r="B3" s="888" t="s">
        <v>54</v>
      </c>
      <c r="C3" s="889">
        <v>105.93</v>
      </c>
      <c r="D3" s="889">
        <v>99.72</v>
      </c>
      <c r="E3" s="889">
        <v>92.643500000000017</v>
      </c>
      <c r="F3" s="889">
        <v>97.210999999999984</v>
      </c>
      <c r="G3" s="889">
        <v>102.84200000000001</v>
      </c>
      <c r="H3" s="889">
        <v>125.18599999999999</v>
      </c>
      <c r="I3" s="889">
        <v>137.4795</v>
      </c>
      <c r="J3" s="889">
        <v>139.11099999999999</v>
      </c>
      <c r="K3" s="889">
        <v>134.34799999999996</v>
      </c>
      <c r="L3" s="889">
        <v>123.27800000000002</v>
      </c>
      <c r="M3" s="889">
        <v>110.31409090909091</v>
      </c>
      <c r="N3" s="889"/>
      <c r="O3" s="890">
        <v>115.7</v>
      </c>
    </row>
    <row r="4" spans="1:15" ht="15" customHeight="1" thickBot="1">
      <c r="A4" s="887"/>
      <c r="B4" s="891" t="s">
        <v>55</v>
      </c>
      <c r="C4" s="889">
        <v>118.58125000000001</v>
      </c>
      <c r="D4" s="889">
        <v>114.74</v>
      </c>
      <c r="E4" s="889">
        <v>109.50124999999998</v>
      </c>
      <c r="F4" s="889">
        <v>112.09375</v>
      </c>
      <c r="G4" s="889">
        <v>118.80500000000001</v>
      </c>
      <c r="H4" s="889">
        <v>136.55250000000001</v>
      </c>
      <c r="I4" s="889">
        <v>148.4025</v>
      </c>
      <c r="J4" s="889">
        <v>156.89875000000001</v>
      </c>
      <c r="K4" s="889">
        <v>155.65555555555557</v>
      </c>
      <c r="L4" s="889">
        <v>136.27444444444444</v>
      </c>
      <c r="M4" s="889">
        <v>129.25777777777779</v>
      </c>
      <c r="N4" s="889"/>
      <c r="O4" s="890">
        <v>132.63999999999999</v>
      </c>
    </row>
    <row r="5" spans="1:15" ht="15" customHeight="1" thickBot="1">
      <c r="A5" s="887"/>
      <c r="B5" s="891" t="s">
        <v>56</v>
      </c>
      <c r="C5" s="889">
        <v>167.04</v>
      </c>
      <c r="D5" s="889">
        <v>161.36000000000001</v>
      </c>
      <c r="E5" s="889">
        <v>148.81333333333333</v>
      </c>
      <c r="F5" s="889">
        <v>158.10000000000002</v>
      </c>
      <c r="G5" s="889">
        <v>173.23</v>
      </c>
      <c r="H5" s="889">
        <v>221.38533333333331</v>
      </c>
      <c r="I5" s="889">
        <v>232.82333333333335</v>
      </c>
      <c r="J5" s="889">
        <v>251.46266666666668</v>
      </c>
      <c r="K5" s="889">
        <v>245.75133333333332</v>
      </c>
      <c r="L5" s="889">
        <v>209.95800000000003</v>
      </c>
      <c r="M5" s="889">
        <v>196.01733333333331</v>
      </c>
      <c r="N5" s="889"/>
      <c r="O5" s="890">
        <v>201.96</v>
      </c>
    </row>
    <row r="6" spans="1:15" ht="15" customHeight="1" thickBot="1">
      <c r="A6" s="892"/>
      <c r="B6" s="893" t="s">
        <v>57</v>
      </c>
      <c r="C6" s="894">
        <v>129.6</v>
      </c>
      <c r="D6" s="894">
        <v>124.02</v>
      </c>
      <c r="E6" s="894">
        <v>115.37395348837211</v>
      </c>
      <c r="F6" s="894">
        <v>121.22023255813954</v>
      </c>
      <c r="G6" s="894">
        <v>130.36581395348836</v>
      </c>
      <c r="H6" s="894">
        <v>160.85860465116281</v>
      </c>
      <c r="I6" s="894">
        <v>172.77116279069764</v>
      </c>
      <c r="J6" s="894">
        <v>181.61279069767434</v>
      </c>
      <c r="K6" s="894">
        <v>176.6847727272727</v>
      </c>
      <c r="L6" s="894">
        <v>155.48636363636365</v>
      </c>
      <c r="M6" s="894">
        <v>141.9671739130435</v>
      </c>
      <c r="N6" s="894"/>
      <c r="O6" s="895">
        <v>148.31</v>
      </c>
    </row>
    <row r="7" spans="1:15" ht="15" customHeight="1" thickBot="1">
      <c r="A7" s="896" t="s">
        <v>84</v>
      </c>
      <c r="B7" s="891" t="s">
        <v>54</v>
      </c>
      <c r="C7" s="889">
        <v>119.71166666666667</v>
      </c>
      <c r="D7" s="889">
        <v>116.13</v>
      </c>
      <c r="E7" s="889">
        <v>111.99952380952382</v>
      </c>
      <c r="F7" s="889">
        <v>114.82951219512195</v>
      </c>
      <c r="G7" s="889">
        <v>116.98050000000001</v>
      </c>
      <c r="H7" s="889">
        <v>139.84724999999997</v>
      </c>
      <c r="I7" s="889">
        <v>129.39550000000003</v>
      </c>
      <c r="J7" s="889">
        <v>131.28512820512819</v>
      </c>
      <c r="K7" s="889">
        <v>128.40974999999997</v>
      </c>
      <c r="L7" s="889">
        <v>126.17075000000003</v>
      </c>
      <c r="M7" s="889">
        <v>110.28525000000002</v>
      </c>
      <c r="N7" s="889"/>
      <c r="O7" s="890">
        <v>120.24</v>
      </c>
    </row>
    <row r="8" spans="1:15" ht="15" customHeight="1" thickBot="1">
      <c r="A8" s="887"/>
      <c r="B8" s="891" t="s">
        <v>55</v>
      </c>
      <c r="C8" s="889">
        <v>211.45499999999996</v>
      </c>
      <c r="D8" s="889">
        <v>196.05944444444441</v>
      </c>
      <c r="E8" s="889">
        <v>177.97</v>
      </c>
      <c r="F8" s="889">
        <v>177.18055555555554</v>
      </c>
      <c r="G8" s="889">
        <v>210.61111111111114</v>
      </c>
      <c r="H8" s="889">
        <v>334.52944444444444</v>
      </c>
      <c r="I8" s="889">
        <v>263.17</v>
      </c>
      <c r="J8" s="889">
        <v>295.23611111111109</v>
      </c>
      <c r="K8" s="889">
        <v>310.32888888888886</v>
      </c>
      <c r="L8" s="889">
        <v>244.52499999999998</v>
      </c>
      <c r="M8" s="889">
        <v>200.1216666666667</v>
      </c>
      <c r="N8" s="889"/>
      <c r="O8" s="890">
        <v>238.29</v>
      </c>
    </row>
    <row r="9" spans="1:15" ht="15" customHeight="1" thickBot="1">
      <c r="A9" s="887"/>
      <c r="B9" s="891" t="s">
        <v>56</v>
      </c>
      <c r="C9" s="889">
        <v>166.88249999999999</v>
      </c>
      <c r="D9" s="889">
        <v>161.96250000000001</v>
      </c>
      <c r="E9" s="889">
        <v>148.54999999999998</v>
      </c>
      <c r="F9" s="889">
        <v>161.85</v>
      </c>
      <c r="G9" s="889">
        <v>156.32749999999999</v>
      </c>
      <c r="H9" s="889">
        <v>226.67249999999999</v>
      </c>
      <c r="I9" s="889">
        <v>204.06</v>
      </c>
      <c r="J9" s="889">
        <v>222.595</v>
      </c>
      <c r="K9" s="889">
        <v>212.72499999999999</v>
      </c>
      <c r="L9" s="889">
        <v>209.4975</v>
      </c>
      <c r="M9" s="889">
        <v>170.0975</v>
      </c>
      <c r="N9" s="889"/>
      <c r="O9" s="890">
        <v>185.57</v>
      </c>
    </row>
    <row r="10" spans="1:15" ht="15" customHeight="1" thickBot="1">
      <c r="A10" s="892"/>
      <c r="B10" s="893" t="s">
        <v>57</v>
      </c>
      <c r="C10" s="894">
        <v>148.46265625000004</v>
      </c>
      <c r="D10" s="894">
        <v>141.47</v>
      </c>
      <c r="E10" s="894">
        <v>132.84</v>
      </c>
      <c r="F10" s="894">
        <v>135.62952380952382</v>
      </c>
      <c r="G10" s="894">
        <v>146.70209677419356</v>
      </c>
      <c r="H10" s="894">
        <v>201.96951612903229</v>
      </c>
      <c r="I10" s="894">
        <v>173.05032258064529</v>
      </c>
      <c r="J10" s="894">
        <v>185.65163934426235</v>
      </c>
      <c r="K10" s="894">
        <v>186.6646774193548</v>
      </c>
      <c r="L10" s="894">
        <v>165.90758064516123</v>
      </c>
      <c r="M10" s="894">
        <v>140.22564516129029</v>
      </c>
      <c r="N10" s="894"/>
      <c r="O10" s="895">
        <v>156.4</v>
      </c>
    </row>
    <row r="11" spans="1:15" ht="15" customHeight="1" thickBot="1">
      <c r="A11" s="841" t="s">
        <v>80</v>
      </c>
      <c r="B11" s="842"/>
      <c r="C11" s="897">
        <v>140.88</v>
      </c>
      <c r="D11" s="897">
        <v>134.46</v>
      </c>
      <c r="E11" s="897">
        <v>125.82</v>
      </c>
      <c r="F11" s="897">
        <v>129.78424528301886</v>
      </c>
      <c r="G11" s="897">
        <v>140.012</v>
      </c>
      <c r="H11" s="897">
        <v>185.13361904761899</v>
      </c>
      <c r="I11" s="897">
        <v>172.93600000000004</v>
      </c>
      <c r="J11" s="897">
        <v>183.98173076923072</v>
      </c>
      <c r="K11" s="897">
        <v>182.52207547169814</v>
      </c>
      <c r="L11" s="897">
        <v>161.58179245283006</v>
      </c>
      <c r="M11" s="897">
        <v>140.96740740740745</v>
      </c>
      <c r="N11" s="897"/>
      <c r="O11" s="898">
        <v>153.03</v>
      </c>
    </row>
    <row r="12" spans="1:15" ht="15" customHeight="1" thickBot="1">
      <c r="O12" s="705"/>
    </row>
    <row r="13" spans="1:15" ht="15" customHeight="1" thickBot="1">
      <c r="A13" s="900" t="s">
        <v>64</v>
      </c>
      <c r="B13" s="848" t="s">
        <v>57</v>
      </c>
      <c r="C13" s="849">
        <v>109.62</v>
      </c>
      <c r="D13" s="849">
        <v>109.77</v>
      </c>
      <c r="E13" s="849">
        <v>100.42</v>
      </c>
      <c r="F13" s="849">
        <v>100.96</v>
      </c>
      <c r="G13" s="849">
        <v>101.05</v>
      </c>
      <c r="H13" s="849">
        <v>97.85</v>
      </c>
      <c r="I13" s="849">
        <v>97</v>
      </c>
      <c r="J13" s="849">
        <v>94.78</v>
      </c>
      <c r="K13" s="849">
        <v>94.79</v>
      </c>
      <c r="L13" s="849">
        <v>97.93</v>
      </c>
      <c r="M13" s="849">
        <v>96.97</v>
      </c>
      <c r="N13" s="849"/>
      <c r="O13" s="901">
        <v>100.1</v>
      </c>
    </row>
    <row r="14" spans="1:15" ht="22.5" customHeight="1">
      <c r="O14" s="705"/>
    </row>
    <row r="15" spans="1:15" ht="20.25" thickBot="1">
      <c r="A15" s="902" t="s">
        <v>101</v>
      </c>
      <c r="B15" s="902"/>
      <c r="C15" s="902"/>
      <c r="D15" s="902"/>
      <c r="E15" s="902"/>
      <c r="F15" s="902"/>
      <c r="G15" s="902"/>
      <c r="H15" s="902"/>
      <c r="I15" s="902"/>
      <c r="J15" s="902"/>
      <c r="K15" s="902"/>
      <c r="L15" s="902"/>
      <c r="M15" s="902"/>
      <c r="N15" s="902"/>
      <c r="O15" s="902"/>
    </row>
    <row r="16" spans="1:15" ht="27" customHeight="1" thickBot="1">
      <c r="A16" s="903" t="s">
        <v>82</v>
      </c>
      <c r="B16" s="904" t="s">
        <v>87</v>
      </c>
      <c r="C16" s="905" t="s">
        <v>102</v>
      </c>
      <c r="D16" s="905" t="s">
        <v>103</v>
      </c>
      <c r="E16" s="905" t="s">
        <v>104</v>
      </c>
      <c r="F16" s="905" t="s">
        <v>105</v>
      </c>
      <c r="G16" s="905" t="s">
        <v>106</v>
      </c>
      <c r="H16" s="905" t="s">
        <v>107</v>
      </c>
      <c r="I16" s="905" t="s">
        <v>108</v>
      </c>
      <c r="J16" s="905" t="s">
        <v>109</v>
      </c>
      <c r="K16" s="905" t="s">
        <v>110</v>
      </c>
      <c r="L16" s="905" t="s">
        <v>111</v>
      </c>
      <c r="M16" s="905" t="s">
        <v>112</v>
      </c>
      <c r="N16" s="906" t="s">
        <v>113</v>
      </c>
      <c r="O16" s="907" t="s">
        <v>16</v>
      </c>
    </row>
    <row r="17" spans="1:15" ht="15" customHeight="1" thickBot="1">
      <c r="A17" s="887" t="s">
        <v>83</v>
      </c>
      <c r="B17" s="888" t="s">
        <v>54</v>
      </c>
      <c r="C17" s="889">
        <v>106.08722222222222</v>
      </c>
      <c r="D17" s="889">
        <v>97.145789473684204</v>
      </c>
      <c r="E17" s="889">
        <v>99.245789473684198</v>
      </c>
      <c r="F17" s="889">
        <v>101.33736842105263</v>
      </c>
      <c r="G17" s="889">
        <v>109.93263157894735</v>
      </c>
      <c r="H17" s="889">
        <v>125.46263157894737</v>
      </c>
      <c r="I17" s="889">
        <v>142.24052631578951</v>
      </c>
      <c r="J17" s="889">
        <v>138.65105263157895</v>
      </c>
      <c r="K17" s="889">
        <v>132.45999999999998</v>
      </c>
      <c r="L17" s="889">
        <v>122.90899999999999</v>
      </c>
      <c r="M17" s="889">
        <v>106.11499999999998</v>
      </c>
      <c r="N17" s="908"/>
      <c r="O17" s="890">
        <v>115.22</v>
      </c>
    </row>
    <row r="18" spans="1:15" ht="15" customHeight="1" thickBot="1">
      <c r="A18" s="887"/>
      <c r="B18" s="891" t="s">
        <v>55</v>
      </c>
      <c r="C18" s="889">
        <v>113.97499999999998</v>
      </c>
      <c r="D18" s="889">
        <v>116.08333333333333</v>
      </c>
      <c r="E18" s="889">
        <v>112.10833333333331</v>
      </c>
      <c r="F18" s="889">
        <v>113.43166666666667</v>
      </c>
      <c r="G18" s="889">
        <v>118.63333333333333</v>
      </c>
      <c r="H18" s="889">
        <v>135.23714285714286</v>
      </c>
      <c r="I18" s="889">
        <v>148.24285714285716</v>
      </c>
      <c r="J18" s="889">
        <v>150.7525</v>
      </c>
      <c r="K18" s="889">
        <v>151.14750000000001</v>
      </c>
      <c r="L18" s="889">
        <v>138.63375000000002</v>
      </c>
      <c r="M18" s="889">
        <v>121.3475</v>
      </c>
      <c r="N18" s="908"/>
      <c r="O18" s="890">
        <v>132.05000000000001</v>
      </c>
    </row>
    <row r="19" spans="1:15" ht="15" customHeight="1" thickBot="1">
      <c r="A19" s="887"/>
      <c r="B19" s="891" t="s">
        <v>56</v>
      </c>
      <c r="C19" s="889">
        <v>161.74733333333336</v>
      </c>
      <c r="D19" s="889">
        <v>157.74533333333335</v>
      </c>
      <c r="E19" s="889">
        <v>149.196</v>
      </c>
      <c r="F19" s="889">
        <v>156.08199999999997</v>
      </c>
      <c r="G19" s="889">
        <v>168.78400000000002</v>
      </c>
      <c r="H19" s="889">
        <v>218.2893333333333</v>
      </c>
      <c r="I19" s="889">
        <v>224.87266666666662</v>
      </c>
      <c r="J19" s="889">
        <v>240.51400000000001</v>
      </c>
      <c r="K19" s="889">
        <v>231.196</v>
      </c>
      <c r="L19" s="889">
        <v>205.13</v>
      </c>
      <c r="M19" s="889">
        <v>175.5746666666667</v>
      </c>
      <c r="N19" s="908"/>
      <c r="O19" s="890">
        <v>189.92</v>
      </c>
    </row>
    <row r="20" spans="1:15" ht="15" customHeight="1" thickBot="1">
      <c r="A20" s="892"/>
      <c r="B20" s="893" t="s">
        <v>57</v>
      </c>
      <c r="C20" s="894">
        <v>128.70846153846151</v>
      </c>
      <c r="D20" s="894">
        <v>122.71125000000004</v>
      </c>
      <c r="E20" s="894">
        <v>119.90650000000002</v>
      </c>
      <c r="F20" s="894">
        <v>123.68075000000002</v>
      </c>
      <c r="G20" s="894">
        <v>133.30699999999996</v>
      </c>
      <c r="H20" s="894">
        <v>161.09243902439025</v>
      </c>
      <c r="I20" s="894">
        <v>173.49658536585366</v>
      </c>
      <c r="J20" s="894">
        <v>177.33571428571426</v>
      </c>
      <c r="K20" s="894">
        <v>170.37953488372091</v>
      </c>
      <c r="L20" s="894">
        <v>154.51627906976745</v>
      </c>
      <c r="M20" s="894">
        <v>133.17906976744189</v>
      </c>
      <c r="N20" s="909"/>
      <c r="O20" s="895">
        <v>144.41</v>
      </c>
    </row>
    <row r="21" spans="1:15" ht="15" customHeight="1" thickBot="1">
      <c r="A21" s="896" t="s">
        <v>84</v>
      </c>
      <c r="B21" s="891" t="s">
        <v>54</v>
      </c>
      <c r="C21" s="889">
        <v>108.20454545454541</v>
      </c>
      <c r="D21" s="889">
        <v>100.43818181818182</v>
      </c>
      <c r="E21" s="889">
        <v>97.715227272727276</v>
      </c>
      <c r="F21" s="889">
        <v>96.36395348837209</v>
      </c>
      <c r="G21" s="889">
        <v>104.11511627906977</v>
      </c>
      <c r="H21" s="889">
        <v>116.25325581395346</v>
      </c>
      <c r="I21" s="889">
        <v>108.59840909090912</v>
      </c>
      <c r="J21" s="889">
        <v>113.30590909090914</v>
      </c>
      <c r="K21" s="889">
        <v>124.61955555555556</v>
      </c>
      <c r="L21" s="889">
        <v>126.82586956521739</v>
      </c>
      <c r="M21" s="889">
        <v>104.88800000000001</v>
      </c>
      <c r="N21" s="908"/>
      <c r="O21" s="890">
        <v>115.82</v>
      </c>
    </row>
    <row r="22" spans="1:15" ht="15" customHeight="1" thickBot="1">
      <c r="A22" s="887"/>
      <c r="B22" s="891" t="s">
        <v>55</v>
      </c>
      <c r="C22" s="889">
        <v>165.74937499999999</v>
      </c>
      <c r="D22" s="889">
        <v>149.99687499999993</v>
      </c>
      <c r="E22" s="889">
        <v>150.01624999999999</v>
      </c>
      <c r="F22" s="889">
        <v>180.54529411764705</v>
      </c>
      <c r="G22" s="889">
        <v>203.72411764705879</v>
      </c>
      <c r="H22" s="889">
        <v>341.90176470588233</v>
      </c>
      <c r="I22" s="889">
        <v>294.71588235294109</v>
      </c>
      <c r="J22" s="889">
        <v>299.41176470588232</v>
      </c>
      <c r="K22" s="889">
        <v>319.40000000000003</v>
      </c>
      <c r="L22" s="889">
        <v>265.76000000000005</v>
      </c>
      <c r="M22" s="889">
        <v>200.95055555555555</v>
      </c>
      <c r="N22" s="908"/>
      <c r="O22" s="890">
        <v>250.64</v>
      </c>
    </row>
    <row r="23" spans="1:15" ht="15" customHeight="1" thickBot="1">
      <c r="A23" s="887"/>
      <c r="B23" s="891" t="s">
        <v>56</v>
      </c>
      <c r="C23" s="889">
        <v>161.16500000000002</v>
      </c>
      <c r="D23" s="889">
        <v>157.5675</v>
      </c>
      <c r="E23" s="889">
        <v>155</v>
      </c>
      <c r="F23" s="889">
        <v>149.9975</v>
      </c>
      <c r="G23" s="889">
        <v>162.60500000000002</v>
      </c>
      <c r="H23" s="889">
        <v>223.75749999999999</v>
      </c>
      <c r="I23" s="889">
        <v>202.63</v>
      </c>
      <c r="J23" s="889">
        <v>214.3075</v>
      </c>
      <c r="K23" s="889">
        <v>214.61</v>
      </c>
      <c r="L23" s="889">
        <v>212.28249999999997</v>
      </c>
      <c r="M23" s="889">
        <v>164.92499999999998</v>
      </c>
      <c r="N23" s="908"/>
      <c r="O23" s="890">
        <v>183.53</v>
      </c>
    </row>
    <row r="24" spans="1:15" ht="15" customHeight="1" thickBot="1">
      <c r="A24" s="892"/>
      <c r="B24" s="893" t="s">
        <v>57</v>
      </c>
      <c r="C24" s="894">
        <v>125.90078125000002</v>
      </c>
      <c r="D24" s="894">
        <v>116.3984375</v>
      </c>
      <c r="E24" s="894">
        <v>114.37</v>
      </c>
      <c r="F24" s="894">
        <v>122.07671875000001</v>
      </c>
      <c r="G24" s="894">
        <v>134.22937500000003</v>
      </c>
      <c r="H24" s="894">
        <v>182.91015625000003</v>
      </c>
      <c r="I24" s="894">
        <v>163.06184615384609</v>
      </c>
      <c r="J24" s="894">
        <v>168.19523076923073</v>
      </c>
      <c r="K24" s="894">
        <v>180.2442424242424</v>
      </c>
      <c r="L24" s="894">
        <v>167.17970149253728</v>
      </c>
      <c r="M24" s="894">
        <v>134.28014925373134</v>
      </c>
      <c r="N24" s="909"/>
      <c r="O24" s="895">
        <v>154.36000000000001</v>
      </c>
    </row>
    <row r="25" spans="1:15" ht="15" customHeight="1" thickBot="1">
      <c r="A25" s="841" t="s">
        <v>80</v>
      </c>
      <c r="B25" s="842"/>
      <c r="C25" s="897">
        <v>126.96388349514564</v>
      </c>
      <c r="D25" s="897">
        <v>118.82644230769235</v>
      </c>
      <c r="E25" s="897">
        <v>116.5</v>
      </c>
      <c r="F25" s="897">
        <v>122.69365384615382</v>
      </c>
      <c r="G25" s="897">
        <v>133.87461538461542</v>
      </c>
      <c r="H25" s="897">
        <v>174.39085714285724</v>
      </c>
      <c r="I25" s="897">
        <v>167.09792452830183</v>
      </c>
      <c r="J25" s="897">
        <v>171.78308411214951</v>
      </c>
      <c r="K25" s="897">
        <v>176.35266055045875</v>
      </c>
      <c r="L25" s="897">
        <v>162.2294545454545</v>
      </c>
      <c r="M25" s="897">
        <v>133.84972727272728</v>
      </c>
      <c r="N25" s="910"/>
      <c r="O25" s="898">
        <v>150.57</v>
      </c>
    </row>
    <row r="26" spans="1:15" ht="15" customHeight="1" thickBot="1">
      <c r="O26" s="705"/>
    </row>
    <row r="27" spans="1:15" ht="15" customHeight="1" thickBot="1">
      <c r="A27" s="900" t="s">
        <v>64</v>
      </c>
      <c r="B27" s="848" t="s">
        <v>57</v>
      </c>
      <c r="C27" s="849">
        <v>98.82</v>
      </c>
      <c r="D27" s="849">
        <v>85.05</v>
      </c>
      <c r="E27" s="849">
        <v>85.41</v>
      </c>
      <c r="F27" s="849">
        <v>79.510000000000005</v>
      </c>
      <c r="G27" s="849">
        <v>82.09</v>
      </c>
      <c r="H27" s="849">
        <v>86.26</v>
      </c>
      <c r="I27" s="849">
        <v>87.55</v>
      </c>
      <c r="J27" s="849">
        <v>88.06</v>
      </c>
      <c r="K27" s="849">
        <v>89.46</v>
      </c>
      <c r="L27" s="849">
        <v>96.41</v>
      </c>
      <c r="M27" s="849">
        <v>89.55</v>
      </c>
      <c r="N27" s="849"/>
      <c r="O27" s="901">
        <v>87.73</v>
      </c>
    </row>
    <row r="28" spans="1:15" ht="22.5" customHeight="1" thickBot="1">
      <c r="O28" s="705"/>
    </row>
    <row r="29" spans="1:15" ht="20.25" thickBot="1">
      <c r="A29" s="911" t="s">
        <v>114</v>
      </c>
      <c r="B29" s="880"/>
      <c r="C29" s="880"/>
      <c r="D29" s="880"/>
      <c r="E29" s="880"/>
      <c r="F29" s="880"/>
      <c r="G29" s="880"/>
      <c r="H29" s="880"/>
      <c r="I29" s="880"/>
      <c r="J29" s="880"/>
      <c r="K29" s="880"/>
      <c r="L29" s="880"/>
      <c r="M29" s="880"/>
      <c r="N29" s="880"/>
      <c r="O29" s="881"/>
    </row>
    <row r="30" spans="1:15" ht="27" customHeight="1" thickBot="1">
      <c r="A30" s="903" t="s">
        <v>82</v>
      </c>
      <c r="B30" s="904" t="s">
        <v>87</v>
      </c>
      <c r="C30" s="912" t="s">
        <v>126</v>
      </c>
      <c r="D30" s="912" t="s">
        <v>127</v>
      </c>
      <c r="E30" s="912" t="s">
        <v>128</v>
      </c>
      <c r="F30" s="912" t="s">
        <v>129</v>
      </c>
      <c r="G30" s="912" t="s">
        <v>130</v>
      </c>
      <c r="H30" s="912" t="s">
        <v>131</v>
      </c>
      <c r="I30" s="912" t="s">
        <v>132</v>
      </c>
      <c r="J30" s="912" t="s">
        <v>133</v>
      </c>
      <c r="K30" s="912" t="s">
        <v>134</v>
      </c>
      <c r="L30" s="912" t="s">
        <v>135</v>
      </c>
      <c r="M30" s="912" t="s">
        <v>136</v>
      </c>
      <c r="N30" s="913" t="s">
        <v>137</v>
      </c>
      <c r="O30" s="914" t="s">
        <v>16</v>
      </c>
    </row>
    <row r="31" spans="1:15" ht="15" customHeight="1" thickBot="1">
      <c r="A31" s="915" t="s">
        <v>83</v>
      </c>
      <c r="B31" s="916" t="s">
        <v>54</v>
      </c>
      <c r="C31" s="917">
        <v>-1.4820090386840486E-3</v>
      </c>
      <c r="D31" s="917">
        <v>2.6498426131099821E-2</v>
      </c>
      <c r="E31" s="917">
        <v>-6.6524630502685755E-2</v>
      </c>
      <c r="F31" s="917">
        <v>-4.0719119564144923E-2</v>
      </c>
      <c r="G31" s="917">
        <v>-6.4499789344670155E-2</v>
      </c>
      <c r="H31" s="917">
        <v>-2.2048922094648018E-3</v>
      </c>
      <c r="I31" s="917">
        <v>-3.3471658458430538E-2</v>
      </c>
      <c r="J31" s="917">
        <v>3.3173016698488733E-3</v>
      </c>
      <c r="K31" s="917">
        <v>1.425335950475598E-2</v>
      </c>
      <c r="L31" s="917">
        <v>3.0022211554892497E-3</v>
      </c>
      <c r="M31" s="917">
        <v>3.9571134232586604E-2</v>
      </c>
      <c r="N31" s="918"/>
      <c r="O31" s="919">
        <v>4.1659434126020134E-3</v>
      </c>
    </row>
    <row r="32" spans="1:15" ht="15" customHeight="1" thickBot="1">
      <c r="A32" s="915"/>
      <c r="B32" s="920" t="s">
        <v>55</v>
      </c>
      <c r="C32" s="917">
        <v>4.041456459749973E-2</v>
      </c>
      <c r="D32" s="917">
        <v>-1.157214644651831E-2</v>
      </c>
      <c r="E32" s="917">
        <v>-2.3255036051438239E-2</v>
      </c>
      <c r="F32" s="917">
        <v>-1.1794913237044376E-2</v>
      </c>
      <c r="G32" s="917">
        <v>1.4470356841810711E-3</v>
      </c>
      <c r="H32" s="917">
        <v>9.7263008894429535E-3</v>
      </c>
      <c r="I32" s="917">
        <v>1.0769008383924958E-3</v>
      </c>
      <c r="J32" s="917">
        <v>4.0770468151440337E-2</v>
      </c>
      <c r="K32" s="917">
        <v>2.9825538335437617E-2</v>
      </c>
      <c r="L32" s="917">
        <v>-1.7018262548301397E-2</v>
      </c>
      <c r="M32" s="917">
        <v>6.518698595173196E-2</v>
      </c>
      <c r="N32" s="918"/>
      <c r="O32" s="919">
        <v>4.4680045437332444E-3</v>
      </c>
    </row>
    <row r="33" spans="1:15" ht="15" customHeight="1" thickBot="1">
      <c r="A33" s="915"/>
      <c r="B33" s="920" t="s">
        <v>56</v>
      </c>
      <c r="C33" s="917">
        <v>3.2721817155151239E-2</v>
      </c>
      <c r="D33" s="917">
        <v>2.291457116533821E-2</v>
      </c>
      <c r="E33" s="917">
        <v>-2.5648587540327179E-3</v>
      </c>
      <c r="F33" s="917">
        <v>1.2929101369793172E-2</v>
      </c>
      <c r="G33" s="917">
        <v>2.6341359370556268E-2</v>
      </c>
      <c r="H33" s="917">
        <v>1.4183010927393019E-2</v>
      </c>
      <c r="I33" s="917">
        <v>3.5356305346136936E-2</v>
      </c>
      <c r="J33" s="917">
        <v>4.5521951598105174E-2</v>
      </c>
      <c r="K33" s="917">
        <v>6.2956683218279394E-2</v>
      </c>
      <c r="L33" s="917">
        <v>2.3536294057427153E-2</v>
      </c>
      <c r="M33" s="917">
        <v>0.11643289464691152</v>
      </c>
      <c r="N33" s="918"/>
      <c r="O33" s="919">
        <v>6.3395113732097844E-2</v>
      </c>
    </row>
    <row r="34" spans="1:15" ht="15" customHeight="1" thickBot="1">
      <c r="A34" s="921"/>
      <c r="B34" s="922" t="s">
        <v>57</v>
      </c>
      <c r="C34" s="923">
        <v>6.926805362148414E-3</v>
      </c>
      <c r="D34" s="923">
        <v>1.0665281300613925E-2</v>
      </c>
      <c r="E34" s="923">
        <v>-3.7800673955356155E-2</v>
      </c>
      <c r="F34" s="923">
        <v>-1.9894101886190649E-2</v>
      </c>
      <c r="G34" s="923">
        <v>-2.2063252841273185E-2</v>
      </c>
      <c r="H34" s="923">
        <v>-1.4515539937416579E-3</v>
      </c>
      <c r="I34" s="923">
        <v>-4.1811922328402751E-3</v>
      </c>
      <c r="J34" s="923">
        <v>2.4118528121577776E-2</v>
      </c>
      <c r="K34" s="923">
        <v>3.7007014063367032E-2</v>
      </c>
      <c r="L34" s="923">
        <v>6.2782029986509381E-3</v>
      </c>
      <c r="M34" s="923">
        <v>6.5987126662976764E-2</v>
      </c>
      <c r="N34" s="924"/>
      <c r="O34" s="925">
        <v>2.7006439997230149E-2</v>
      </c>
    </row>
    <row r="35" spans="1:15" ht="15" customHeight="1" thickBot="1">
      <c r="A35" s="926" t="s">
        <v>84</v>
      </c>
      <c r="B35" s="920" t="s">
        <v>54</v>
      </c>
      <c r="C35" s="917">
        <v>0.10634600574109132</v>
      </c>
      <c r="D35" s="917">
        <v>0.15623359461269706</v>
      </c>
      <c r="E35" s="917">
        <v>0.14618291268901701</v>
      </c>
      <c r="F35" s="917">
        <v>0.19162309181283266</v>
      </c>
      <c r="G35" s="917">
        <v>0.1235688359262445</v>
      </c>
      <c r="H35" s="917">
        <v>0.20295340565605574</v>
      </c>
      <c r="I35" s="917">
        <v>0.19150456330977558</v>
      </c>
      <c r="J35" s="917">
        <v>0.15867856547352457</v>
      </c>
      <c r="K35" s="917">
        <v>3.0414122627445386E-2</v>
      </c>
      <c r="L35" s="917">
        <v>-5.1655042260954588E-3</v>
      </c>
      <c r="M35" s="917">
        <v>5.1457268705667129E-2</v>
      </c>
      <c r="N35" s="918"/>
      <c r="O35" s="919">
        <v>3.8162666206182021E-2</v>
      </c>
    </row>
    <row r="36" spans="1:15" ht="15" customHeight="1" thickBot="1">
      <c r="A36" s="915"/>
      <c r="B36" s="920" t="s">
        <v>55</v>
      </c>
      <c r="C36" s="917">
        <v>0.27575141686054605</v>
      </c>
      <c r="D36" s="917">
        <v>0.30709019400867182</v>
      </c>
      <c r="E36" s="917">
        <v>0.1863381467007742</v>
      </c>
      <c r="F36" s="917">
        <v>-1.8636534275432125E-2</v>
      </c>
      <c r="G36" s="917">
        <v>3.38054892253047E-2</v>
      </c>
      <c r="H36" s="917">
        <v>-2.1562685608773793E-2</v>
      </c>
      <c r="I36" s="917">
        <v>-0.10703828413007911</v>
      </c>
      <c r="J36" s="917">
        <v>-1.3946190788037521E-2</v>
      </c>
      <c r="K36" s="917">
        <v>-2.8400473109302375E-2</v>
      </c>
      <c r="L36" s="917">
        <v>-7.9902919927754612E-2</v>
      </c>
      <c r="M36" s="917">
        <v>-4.1248399965716801E-3</v>
      </c>
      <c r="N36" s="918"/>
      <c r="O36" s="919">
        <v>-4.9273858921161803E-2</v>
      </c>
    </row>
    <row r="37" spans="1:15" ht="15" customHeight="1" thickBot="1">
      <c r="A37" s="915"/>
      <c r="B37" s="920" t="s">
        <v>56</v>
      </c>
      <c r="C37" s="917">
        <v>3.5476064902429015E-2</v>
      </c>
      <c r="D37" s="917">
        <v>2.7892807844257288E-2</v>
      </c>
      <c r="E37" s="917">
        <v>-4.1612903225806561E-2</v>
      </c>
      <c r="F37" s="917">
        <v>7.9017983633060493E-2</v>
      </c>
      <c r="G37" s="917">
        <v>-3.8605823929153661E-2</v>
      </c>
      <c r="H37" s="917">
        <v>1.302749628504069E-2</v>
      </c>
      <c r="I37" s="917">
        <v>7.0571978482949554E-3</v>
      </c>
      <c r="J37" s="917">
        <v>3.8671068441375099E-2</v>
      </c>
      <c r="K37" s="917">
        <v>-8.7833744932669464E-3</v>
      </c>
      <c r="L37" s="917">
        <v>-1.3119310352949342E-2</v>
      </c>
      <c r="M37" s="917">
        <v>3.1362740639684791E-2</v>
      </c>
      <c r="N37" s="918"/>
      <c r="O37" s="919">
        <v>1.1115348989266017E-2</v>
      </c>
    </row>
    <row r="38" spans="1:15" ht="15" customHeight="1" thickBot="1">
      <c r="A38" s="921"/>
      <c r="B38" s="922" t="s">
        <v>57</v>
      </c>
      <c r="C38" s="923">
        <v>0.179203613956923</v>
      </c>
      <c r="D38" s="923">
        <v>0.21539432176656151</v>
      </c>
      <c r="E38" s="923">
        <v>0.16149339861851883</v>
      </c>
      <c r="F38" s="923">
        <v>0.11101875278347292</v>
      </c>
      <c r="G38" s="923">
        <v>9.2920955448042034E-2</v>
      </c>
      <c r="H38" s="923">
        <v>0.1042006647951363</v>
      </c>
      <c r="I38" s="923">
        <v>6.1255754564284996E-2</v>
      </c>
      <c r="J38" s="923">
        <v>0.1037865847634073</v>
      </c>
      <c r="K38" s="923">
        <v>3.5620749427327444E-2</v>
      </c>
      <c r="L38" s="923">
        <v>-7.6093020625044618E-3</v>
      </c>
      <c r="M38" s="923">
        <v>4.4276804431640428E-2</v>
      </c>
      <c r="N38" s="924"/>
      <c r="O38" s="925">
        <v>1.3215859030836951E-2</v>
      </c>
    </row>
    <row r="39" spans="1:15" ht="15" customHeight="1" thickBot="1">
      <c r="A39" s="841" t="s">
        <v>80</v>
      </c>
      <c r="B39" s="842"/>
      <c r="C39" s="927">
        <v>0.10960689072957058</v>
      </c>
      <c r="D39" s="927">
        <v>0.13156631965657703</v>
      </c>
      <c r="E39" s="927">
        <v>7.9999999999999946E-2</v>
      </c>
      <c r="F39" s="927">
        <v>5.7791020273599218E-2</v>
      </c>
      <c r="G39" s="927">
        <v>4.5844274493354556E-2</v>
      </c>
      <c r="H39" s="927">
        <v>6.1601634860716979E-2</v>
      </c>
      <c r="I39" s="927">
        <v>3.4938048980431194E-2</v>
      </c>
      <c r="J39" s="927">
        <v>7.1011920179039636E-2</v>
      </c>
      <c r="K39" s="927">
        <v>3.4983395781965965E-2</v>
      </c>
      <c r="L39" s="927">
        <v>-3.9922595711062905E-3</v>
      </c>
      <c r="M39" s="927">
        <v>5.3176650260761814E-2</v>
      </c>
      <c r="N39" s="928"/>
      <c r="O39" s="929">
        <v>1.6337915919505931E-2</v>
      </c>
    </row>
    <row r="40" spans="1:15" ht="15" customHeight="1" thickBot="1"/>
    <row r="41" spans="1:15" ht="15.75" thickBot="1">
      <c r="A41" s="900" t="s">
        <v>64</v>
      </c>
      <c r="B41" s="848" t="s">
        <v>57</v>
      </c>
      <c r="C41" s="877">
        <v>0.10928961748633892</v>
      </c>
      <c r="D41" s="877">
        <v>0.29065255731922396</v>
      </c>
      <c r="E41" s="877">
        <v>0.17574054560355937</v>
      </c>
      <c r="F41" s="877">
        <v>0.26977738649226496</v>
      </c>
      <c r="G41" s="877">
        <v>0.23096601291265675</v>
      </c>
      <c r="H41" s="877">
        <v>0.13436123348017609</v>
      </c>
      <c r="I41" s="877">
        <v>0.10793832095945177</v>
      </c>
      <c r="J41" s="877">
        <v>7.631160572337041E-2</v>
      </c>
      <c r="K41" s="877">
        <v>5.9579700424770989E-2</v>
      </c>
      <c r="L41" s="877">
        <v>1.5765999377658026E-2</v>
      </c>
      <c r="M41" s="877">
        <v>8.2858738135120069E-2</v>
      </c>
      <c r="N41" s="877"/>
      <c r="O41" s="930">
        <v>0.14100079790265577</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0" bestFit="1" customWidth="1"/>
    <col min="2" max="2" width="30.28515625" style="820" bestFit="1" customWidth="1"/>
    <col min="3" max="4" width="13" style="820" bestFit="1" customWidth="1"/>
    <col min="5" max="6" width="12.85546875" style="820" bestFit="1" customWidth="1"/>
    <col min="7" max="10" width="13" style="820" bestFit="1" customWidth="1"/>
    <col min="11" max="14" width="12.85546875" style="820" bestFit="1" customWidth="1"/>
    <col min="15" max="15" width="16.5703125" style="846" customWidth="1"/>
    <col min="16" max="256" width="13" style="820"/>
    <col min="257" max="257" width="21.140625" style="820" bestFit="1" customWidth="1"/>
    <col min="258" max="258" width="30.28515625" style="820" bestFit="1" customWidth="1"/>
    <col min="259" max="260" width="13" style="820" bestFit="1" customWidth="1"/>
    <col min="261" max="262" width="12.85546875" style="820" bestFit="1" customWidth="1"/>
    <col min="263" max="266" width="13" style="820" bestFit="1" customWidth="1"/>
    <col min="267" max="270" width="12.85546875" style="820" bestFit="1" customWidth="1"/>
    <col min="271" max="271" width="16.5703125" style="820" customWidth="1"/>
    <col min="272" max="512" width="13" style="820"/>
    <col min="513" max="513" width="21.140625" style="820" bestFit="1" customWidth="1"/>
    <col min="514" max="514" width="30.28515625" style="820" bestFit="1" customWidth="1"/>
    <col min="515" max="516" width="13" style="820" bestFit="1" customWidth="1"/>
    <col min="517" max="518" width="12.85546875" style="820" bestFit="1" customWidth="1"/>
    <col min="519" max="522" width="13" style="820" bestFit="1" customWidth="1"/>
    <col min="523" max="526" width="12.85546875" style="820" bestFit="1" customWidth="1"/>
    <col min="527" max="527" width="16.5703125" style="820" customWidth="1"/>
    <col min="528" max="768" width="13" style="820"/>
    <col min="769" max="769" width="21.140625" style="820" bestFit="1" customWidth="1"/>
    <col min="770" max="770" width="30.28515625" style="820" bestFit="1" customWidth="1"/>
    <col min="771" max="772" width="13" style="820" bestFit="1" customWidth="1"/>
    <col min="773" max="774" width="12.85546875" style="820" bestFit="1" customWidth="1"/>
    <col min="775" max="778" width="13" style="820" bestFit="1" customWidth="1"/>
    <col min="779" max="782" width="12.85546875" style="820" bestFit="1" customWidth="1"/>
    <col min="783" max="783" width="16.5703125" style="820" customWidth="1"/>
    <col min="784" max="1024" width="13" style="820"/>
    <col min="1025" max="1025" width="21.140625" style="820" bestFit="1" customWidth="1"/>
    <col min="1026" max="1026" width="30.28515625" style="820" bestFit="1" customWidth="1"/>
    <col min="1027" max="1028" width="13" style="820" bestFit="1" customWidth="1"/>
    <col min="1029" max="1030" width="12.85546875" style="820" bestFit="1" customWidth="1"/>
    <col min="1031" max="1034" width="13" style="820" bestFit="1" customWidth="1"/>
    <col min="1035" max="1038" width="12.85546875" style="820" bestFit="1" customWidth="1"/>
    <col min="1039" max="1039" width="16.5703125" style="820" customWidth="1"/>
    <col min="1040" max="1280" width="13" style="820"/>
    <col min="1281" max="1281" width="21.140625" style="820" bestFit="1" customWidth="1"/>
    <col min="1282" max="1282" width="30.28515625" style="820" bestFit="1" customWidth="1"/>
    <col min="1283" max="1284" width="13" style="820" bestFit="1" customWidth="1"/>
    <col min="1285" max="1286" width="12.85546875" style="820" bestFit="1" customWidth="1"/>
    <col min="1287" max="1290" width="13" style="820" bestFit="1" customWidth="1"/>
    <col min="1291" max="1294" width="12.85546875" style="820" bestFit="1" customWidth="1"/>
    <col min="1295" max="1295" width="16.5703125" style="820" customWidth="1"/>
    <col min="1296" max="1536" width="13" style="820"/>
    <col min="1537" max="1537" width="21.140625" style="820" bestFit="1" customWidth="1"/>
    <col min="1538" max="1538" width="30.28515625" style="820" bestFit="1" customWidth="1"/>
    <col min="1539" max="1540" width="13" style="820" bestFit="1" customWidth="1"/>
    <col min="1541" max="1542" width="12.85546875" style="820" bestFit="1" customWidth="1"/>
    <col min="1543" max="1546" width="13" style="820" bestFit="1" customWidth="1"/>
    <col min="1547" max="1550" width="12.85546875" style="820" bestFit="1" customWidth="1"/>
    <col min="1551" max="1551" width="16.5703125" style="820" customWidth="1"/>
    <col min="1552" max="1792" width="13" style="820"/>
    <col min="1793" max="1793" width="21.140625" style="820" bestFit="1" customWidth="1"/>
    <col min="1794" max="1794" width="30.28515625" style="820" bestFit="1" customWidth="1"/>
    <col min="1795" max="1796" width="13" style="820" bestFit="1" customWidth="1"/>
    <col min="1797" max="1798" width="12.85546875" style="820" bestFit="1" customWidth="1"/>
    <col min="1799" max="1802" width="13" style="820" bestFit="1" customWidth="1"/>
    <col min="1803" max="1806" width="12.85546875" style="820" bestFit="1" customWidth="1"/>
    <col min="1807" max="1807" width="16.5703125" style="820" customWidth="1"/>
    <col min="1808" max="2048" width="13" style="820"/>
    <col min="2049" max="2049" width="21.140625" style="820" bestFit="1" customWidth="1"/>
    <col min="2050" max="2050" width="30.28515625" style="820" bestFit="1" customWidth="1"/>
    <col min="2051" max="2052" width="13" style="820" bestFit="1" customWidth="1"/>
    <col min="2053" max="2054" width="12.85546875" style="820" bestFit="1" customWidth="1"/>
    <col min="2055" max="2058" width="13" style="820" bestFit="1" customWidth="1"/>
    <col min="2059" max="2062" width="12.85546875" style="820" bestFit="1" customWidth="1"/>
    <col min="2063" max="2063" width="16.5703125" style="820" customWidth="1"/>
    <col min="2064" max="2304" width="13" style="820"/>
    <col min="2305" max="2305" width="21.140625" style="820" bestFit="1" customWidth="1"/>
    <col min="2306" max="2306" width="30.28515625" style="820" bestFit="1" customWidth="1"/>
    <col min="2307" max="2308" width="13" style="820" bestFit="1" customWidth="1"/>
    <col min="2309" max="2310" width="12.85546875" style="820" bestFit="1" customWidth="1"/>
    <col min="2311" max="2314" width="13" style="820" bestFit="1" customWidth="1"/>
    <col min="2315" max="2318" width="12.85546875" style="820" bestFit="1" customWidth="1"/>
    <col min="2319" max="2319" width="16.5703125" style="820" customWidth="1"/>
    <col min="2320" max="2560" width="13" style="820"/>
    <col min="2561" max="2561" width="21.140625" style="820" bestFit="1" customWidth="1"/>
    <col min="2562" max="2562" width="30.28515625" style="820" bestFit="1" customWidth="1"/>
    <col min="2563" max="2564" width="13" style="820" bestFit="1" customWidth="1"/>
    <col min="2565" max="2566" width="12.85546875" style="820" bestFit="1" customWidth="1"/>
    <col min="2567" max="2570" width="13" style="820" bestFit="1" customWidth="1"/>
    <col min="2571" max="2574" width="12.85546875" style="820" bestFit="1" customWidth="1"/>
    <col min="2575" max="2575" width="16.5703125" style="820" customWidth="1"/>
    <col min="2576" max="2816" width="13" style="820"/>
    <col min="2817" max="2817" width="21.140625" style="820" bestFit="1" customWidth="1"/>
    <col min="2818" max="2818" width="30.28515625" style="820" bestFit="1" customWidth="1"/>
    <col min="2819" max="2820" width="13" style="820" bestFit="1" customWidth="1"/>
    <col min="2821" max="2822" width="12.85546875" style="820" bestFit="1" customWidth="1"/>
    <col min="2823" max="2826" width="13" style="820" bestFit="1" customWidth="1"/>
    <col min="2827" max="2830" width="12.85546875" style="820" bestFit="1" customWidth="1"/>
    <col min="2831" max="2831" width="16.5703125" style="820" customWidth="1"/>
    <col min="2832" max="3072" width="13" style="820"/>
    <col min="3073" max="3073" width="21.140625" style="820" bestFit="1" customWidth="1"/>
    <col min="3074" max="3074" width="30.28515625" style="820" bestFit="1" customWidth="1"/>
    <col min="3075" max="3076" width="13" style="820" bestFit="1" customWidth="1"/>
    <col min="3077" max="3078" width="12.85546875" style="820" bestFit="1" customWidth="1"/>
    <col min="3079" max="3082" width="13" style="820" bestFit="1" customWidth="1"/>
    <col min="3083" max="3086" width="12.85546875" style="820" bestFit="1" customWidth="1"/>
    <col min="3087" max="3087" width="16.5703125" style="820" customWidth="1"/>
    <col min="3088" max="3328" width="13" style="820"/>
    <col min="3329" max="3329" width="21.140625" style="820" bestFit="1" customWidth="1"/>
    <col min="3330" max="3330" width="30.28515625" style="820" bestFit="1" customWidth="1"/>
    <col min="3331" max="3332" width="13" style="820" bestFit="1" customWidth="1"/>
    <col min="3333" max="3334" width="12.85546875" style="820" bestFit="1" customWidth="1"/>
    <col min="3335" max="3338" width="13" style="820" bestFit="1" customWidth="1"/>
    <col min="3339" max="3342" width="12.85546875" style="820" bestFit="1" customWidth="1"/>
    <col min="3343" max="3343" width="16.5703125" style="820" customWidth="1"/>
    <col min="3344" max="3584" width="13" style="820"/>
    <col min="3585" max="3585" width="21.140625" style="820" bestFit="1" customWidth="1"/>
    <col min="3586" max="3586" width="30.28515625" style="820" bestFit="1" customWidth="1"/>
    <col min="3587" max="3588" width="13" style="820" bestFit="1" customWidth="1"/>
    <col min="3589" max="3590" width="12.85546875" style="820" bestFit="1" customWidth="1"/>
    <col min="3591" max="3594" width="13" style="820" bestFit="1" customWidth="1"/>
    <col min="3595" max="3598" width="12.85546875" style="820" bestFit="1" customWidth="1"/>
    <col min="3599" max="3599" width="16.5703125" style="820" customWidth="1"/>
    <col min="3600" max="3840" width="13" style="820"/>
    <col min="3841" max="3841" width="21.140625" style="820" bestFit="1" customWidth="1"/>
    <col min="3842" max="3842" width="30.28515625" style="820" bestFit="1" customWidth="1"/>
    <col min="3843" max="3844" width="13" style="820" bestFit="1" customWidth="1"/>
    <col min="3845" max="3846" width="12.85546875" style="820" bestFit="1" customWidth="1"/>
    <col min="3847" max="3850" width="13" style="820" bestFit="1" customWidth="1"/>
    <col min="3851" max="3854" width="12.85546875" style="820" bestFit="1" customWidth="1"/>
    <col min="3855" max="3855" width="16.5703125" style="820" customWidth="1"/>
    <col min="3856" max="4096" width="13" style="820"/>
    <col min="4097" max="4097" width="21.140625" style="820" bestFit="1" customWidth="1"/>
    <col min="4098" max="4098" width="30.28515625" style="820" bestFit="1" customWidth="1"/>
    <col min="4099" max="4100" width="13" style="820" bestFit="1" customWidth="1"/>
    <col min="4101" max="4102" width="12.85546875" style="820" bestFit="1" customWidth="1"/>
    <col min="4103" max="4106" width="13" style="820" bestFit="1" customWidth="1"/>
    <col min="4107" max="4110" width="12.85546875" style="820" bestFit="1" customWidth="1"/>
    <col min="4111" max="4111" width="16.5703125" style="820" customWidth="1"/>
    <col min="4112" max="4352" width="13" style="820"/>
    <col min="4353" max="4353" width="21.140625" style="820" bestFit="1" customWidth="1"/>
    <col min="4354" max="4354" width="30.28515625" style="820" bestFit="1" customWidth="1"/>
    <col min="4355" max="4356" width="13" style="820" bestFit="1" customWidth="1"/>
    <col min="4357" max="4358" width="12.85546875" style="820" bestFit="1" customWidth="1"/>
    <col min="4359" max="4362" width="13" style="820" bestFit="1" customWidth="1"/>
    <col min="4363" max="4366" width="12.85546875" style="820" bestFit="1" customWidth="1"/>
    <col min="4367" max="4367" width="16.5703125" style="820" customWidth="1"/>
    <col min="4368" max="4608" width="13" style="820"/>
    <col min="4609" max="4609" width="21.140625" style="820" bestFit="1" customWidth="1"/>
    <col min="4610" max="4610" width="30.28515625" style="820" bestFit="1" customWidth="1"/>
    <col min="4611" max="4612" width="13" style="820" bestFit="1" customWidth="1"/>
    <col min="4613" max="4614" width="12.85546875" style="820" bestFit="1" customWidth="1"/>
    <col min="4615" max="4618" width="13" style="820" bestFit="1" customWidth="1"/>
    <col min="4619" max="4622" width="12.85546875" style="820" bestFit="1" customWidth="1"/>
    <col min="4623" max="4623" width="16.5703125" style="820" customWidth="1"/>
    <col min="4624" max="4864" width="13" style="820"/>
    <col min="4865" max="4865" width="21.140625" style="820" bestFit="1" customWidth="1"/>
    <col min="4866" max="4866" width="30.28515625" style="820" bestFit="1" customWidth="1"/>
    <col min="4867" max="4868" width="13" style="820" bestFit="1" customWidth="1"/>
    <col min="4869" max="4870" width="12.85546875" style="820" bestFit="1" customWidth="1"/>
    <col min="4871" max="4874" width="13" style="820" bestFit="1" customWidth="1"/>
    <col min="4875" max="4878" width="12.85546875" style="820" bestFit="1" customWidth="1"/>
    <col min="4879" max="4879" width="16.5703125" style="820" customWidth="1"/>
    <col min="4880" max="5120" width="13" style="820"/>
    <col min="5121" max="5121" width="21.140625" style="820" bestFit="1" customWidth="1"/>
    <col min="5122" max="5122" width="30.28515625" style="820" bestFit="1" customWidth="1"/>
    <col min="5123" max="5124" width="13" style="820" bestFit="1" customWidth="1"/>
    <col min="5125" max="5126" width="12.85546875" style="820" bestFit="1" customWidth="1"/>
    <col min="5127" max="5130" width="13" style="820" bestFit="1" customWidth="1"/>
    <col min="5131" max="5134" width="12.85546875" style="820" bestFit="1" customWidth="1"/>
    <col min="5135" max="5135" width="16.5703125" style="820" customWidth="1"/>
    <col min="5136" max="5376" width="13" style="820"/>
    <col min="5377" max="5377" width="21.140625" style="820" bestFit="1" customWidth="1"/>
    <col min="5378" max="5378" width="30.28515625" style="820" bestFit="1" customWidth="1"/>
    <col min="5379" max="5380" width="13" style="820" bestFit="1" customWidth="1"/>
    <col min="5381" max="5382" width="12.85546875" style="820" bestFit="1" customWidth="1"/>
    <col min="5383" max="5386" width="13" style="820" bestFit="1" customWidth="1"/>
    <col min="5387" max="5390" width="12.85546875" style="820" bestFit="1" customWidth="1"/>
    <col min="5391" max="5391" width="16.5703125" style="820" customWidth="1"/>
    <col min="5392" max="5632" width="13" style="820"/>
    <col min="5633" max="5633" width="21.140625" style="820" bestFit="1" customWidth="1"/>
    <col min="5634" max="5634" width="30.28515625" style="820" bestFit="1" customWidth="1"/>
    <col min="5635" max="5636" width="13" style="820" bestFit="1" customWidth="1"/>
    <col min="5637" max="5638" width="12.85546875" style="820" bestFit="1" customWidth="1"/>
    <col min="5639" max="5642" width="13" style="820" bestFit="1" customWidth="1"/>
    <col min="5643" max="5646" width="12.85546875" style="820" bestFit="1" customWidth="1"/>
    <col min="5647" max="5647" width="16.5703125" style="820" customWidth="1"/>
    <col min="5648" max="5888" width="13" style="820"/>
    <col min="5889" max="5889" width="21.140625" style="820" bestFit="1" customWidth="1"/>
    <col min="5890" max="5890" width="30.28515625" style="820" bestFit="1" customWidth="1"/>
    <col min="5891" max="5892" width="13" style="820" bestFit="1" customWidth="1"/>
    <col min="5893" max="5894" width="12.85546875" style="820" bestFit="1" customWidth="1"/>
    <col min="5895" max="5898" width="13" style="820" bestFit="1" customWidth="1"/>
    <col min="5899" max="5902" width="12.85546875" style="820" bestFit="1" customWidth="1"/>
    <col min="5903" max="5903" width="16.5703125" style="820" customWidth="1"/>
    <col min="5904" max="6144" width="13" style="820"/>
    <col min="6145" max="6145" width="21.140625" style="820" bestFit="1" customWidth="1"/>
    <col min="6146" max="6146" width="30.28515625" style="820" bestFit="1" customWidth="1"/>
    <col min="6147" max="6148" width="13" style="820" bestFit="1" customWidth="1"/>
    <col min="6149" max="6150" width="12.85546875" style="820" bestFit="1" customWidth="1"/>
    <col min="6151" max="6154" width="13" style="820" bestFit="1" customWidth="1"/>
    <col min="6155" max="6158" width="12.85546875" style="820" bestFit="1" customWidth="1"/>
    <col min="6159" max="6159" width="16.5703125" style="820" customWidth="1"/>
    <col min="6160" max="6400" width="13" style="820"/>
    <col min="6401" max="6401" width="21.140625" style="820" bestFit="1" customWidth="1"/>
    <col min="6402" max="6402" width="30.28515625" style="820" bestFit="1" customWidth="1"/>
    <col min="6403" max="6404" width="13" style="820" bestFit="1" customWidth="1"/>
    <col min="6405" max="6406" width="12.85546875" style="820" bestFit="1" customWidth="1"/>
    <col min="6407" max="6410" width="13" style="820" bestFit="1" customWidth="1"/>
    <col min="6411" max="6414" width="12.85546875" style="820" bestFit="1" customWidth="1"/>
    <col min="6415" max="6415" width="16.5703125" style="820" customWidth="1"/>
    <col min="6416" max="6656" width="13" style="820"/>
    <col min="6657" max="6657" width="21.140625" style="820" bestFit="1" customWidth="1"/>
    <col min="6658" max="6658" width="30.28515625" style="820" bestFit="1" customWidth="1"/>
    <col min="6659" max="6660" width="13" style="820" bestFit="1" customWidth="1"/>
    <col min="6661" max="6662" width="12.85546875" style="820" bestFit="1" customWidth="1"/>
    <col min="6663" max="6666" width="13" style="820" bestFit="1" customWidth="1"/>
    <col min="6667" max="6670" width="12.85546875" style="820" bestFit="1" customWidth="1"/>
    <col min="6671" max="6671" width="16.5703125" style="820" customWidth="1"/>
    <col min="6672" max="6912" width="13" style="820"/>
    <col min="6913" max="6913" width="21.140625" style="820" bestFit="1" customWidth="1"/>
    <col min="6914" max="6914" width="30.28515625" style="820" bestFit="1" customWidth="1"/>
    <col min="6915" max="6916" width="13" style="820" bestFit="1" customWidth="1"/>
    <col min="6917" max="6918" width="12.85546875" style="820" bestFit="1" customWidth="1"/>
    <col min="6919" max="6922" width="13" style="820" bestFit="1" customWidth="1"/>
    <col min="6923" max="6926" width="12.85546875" style="820" bestFit="1" customWidth="1"/>
    <col min="6927" max="6927" width="16.5703125" style="820" customWidth="1"/>
    <col min="6928" max="7168" width="13" style="820"/>
    <col min="7169" max="7169" width="21.140625" style="820" bestFit="1" customWidth="1"/>
    <col min="7170" max="7170" width="30.28515625" style="820" bestFit="1" customWidth="1"/>
    <col min="7171" max="7172" width="13" style="820" bestFit="1" customWidth="1"/>
    <col min="7173" max="7174" width="12.85546875" style="820" bestFit="1" customWidth="1"/>
    <col min="7175" max="7178" width="13" style="820" bestFit="1" customWidth="1"/>
    <col min="7179" max="7182" width="12.85546875" style="820" bestFit="1" customWidth="1"/>
    <col min="7183" max="7183" width="16.5703125" style="820" customWidth="1"/>
    <col min="7184" max="7424" width="13" style="820"/>
    <col min="7425" max="7425" width="21.140625" style="820" bestFit="1" customWidth="1"/>
    <col min="7426" max="7426" width="30.28515625" style="820" bestFit="1" customWidth="1"/>
    <col min="7427" max="7428" width="13" style="820" bestFit="1" customWidth="1"/>
    <col min="7429" max="7430" width="12.85546875" style="820" bestFit="1" customWidth="1"/>
    <col min="7431" max="7434" width="13" style="820" bestFit="1" customWidth="1"/>
    <col min="7435" max="7438" width="12.85546875" style="820" bestFit="1" customWidth="1"/>
    <col min="7439" max="7439" width="16.5703125" style="820" customWidth="1"/>
    <col min="7440" max="7680" width="13" style="820"/>
    <col min="7681" max="7681" width="21.140625" style="820" bestFit="1" customWidth="1"/>
    <col min="7682" max="7682" width="30.28515625" style="820" bestFit="1" customWidth="1"/>
    <col min="7683" max="7684" width="13" style="820" bestFit="1" customWidth="1"/>
    <col min="7685" max="7686" width="12.85546875" style="820" bestFit="1" customWidth="1"/>
    <col min="7687" max="7690" width="13" style="820" bestFit="1" customWidth="1"/>
    <col min="7691" max="7694" width="12.85546875" style="820" bestFit="1" customWidth="1"/>
    <col min="7695" max="7695" width="16.5703125" style="820" customWidth="1"/>
    <col min="7696" max="7936" width="13" style="820"/>
    <col min="7937" max="7937" width="21.140625" style="820" bestFit="1" customWidth="1"/>
    <col min="7938" max="7938" width="30.28515625" style="820" bestFit="1" customWidth="1"/>
    <col min="7939" max="7940" width="13" style="820" bestFit="1" customWidth="1"/>
    <col min="7941" max="7942" width="12.85546875" style="820" bestFit="1" customWidth="1"/>
    <col min="7943" max="7946" width="13" style="820" bestFit="1" customWidth="1"/>
    <col min="7947" max="7950" width="12.85546875" style="820" bestFit="1" customWidth="1"/>
    <col min="7951" max="7951" width="16.5703125" style="820" customWidth="1"/>
    <col min="7952" max="8192" width="13" style="820"/>
    <col min="8193" max="8193" width="21.140625" style="820" bestFit="1" customWidth="1"/>
    <col min="8194" max="8194" width="30.28515625" style="820" bestFit="1" customWidth="1"/>
    <col min="8195" max="8196" width="13" style="820" bestFit="1" customWidth="1"/>
    <col min="8197" max="8198" width="12.85546875" style="820" bestFit="1" customWidth="1"/>
    <col min="8199" max="8202" width="13" style="820" bestFit="1" customWidth="1"/>
    <col min="8203" max="8206" width="12.85546875" style="820" bestFit="1" customWidth="1"/>
    <col min="8207" max="8207" width="16.5703125" style="820" customWidth="1"/>
    <col min="8208" max="8448" width="13" style="820"/>
    <col min="8449" max="8449" width="21.140625" style="820" bestFit="1" customWidth="1"/>
    <col min="8450" max="8450" width="30.28515625" style="820" bestFit="1" customWidth="1"/>
    <col min="8451" max="8452" width="13" style="820" bestFit="1" customWidth="1"/>
    <col min="8453" max="8454" width="12.85546875" style="820" bestFit="1" customWidth="1"/>
    <col min="8455" max="8458" width="13" style="820" bestFit="1" customWidth="1"/>
    <col min="8459" max="8462" width="12.85546875" style="820" bestFit="1" customWidth="1"/>
    <col min="8463" max="8463" width="16.5703125" style="820" customWidth="1"/>
    <col min="8464" max="8704" width="13" style="820"/>
    <col min="8705" max="8705" width="21.140625" style="820" bestFit="1" customWidth="1"/>
    <col min="8706" max="8706" width="30.28515625" style="820" bestFit="1" customWidth="1"/>
    <col min="8707" max="8708" width="13" style="820" bestFit="1" customWidth="1"/>
    <col min="8709" max="8710" width="12.85546875" style="820" bestFit="1" customWidth="1"/>
    <col min="8711" max="8714" width="13" style="820" bestFit="1" customWidth="1"/>
    <col min="8715" max="8718" width="12.85546875" style="820" bestFit="1" customWidth="1"/>
    <col min="8719" max="8719" width="16.5703125" style="820" customWidth="1"/>
    <col min="8720" max="8960" width="13" style="820"/>
    <col min="8961" max="8961" width="21.140625" style="820" bestFit="1" customWidth="1"/>
    <col min="8962" max="8962" width="30.28515625" style="820" bestFit="1" customWidth="1"/>
    <col min="8963" max="8964" width="13" style="820" bestFit="1" customWidth="1"/>
    <col min="8965" max="8966" width="12.85546875" style="820" bestFit="1" customWidth="1"/>
    <col min="8967" max="8970" width="13" style="820" bestFit="1" customWidth="1"/>
    <col min="8971" max="8974" width="12.85546875" style="820" bestFit="1" customWidth="1"/>
    <col min="8975" max="8975" width="16.5703125" style="820" customWidth="1"/>
    <col min="8976" max="9216" width="13" style="820"/>
    <col min="9217" max="9217" width="21.140625" style="820" bestFit="1" customWidth="1"/>
    <col min="9218" max="9218" width="30.28515625" style="820" bestFit="1" customWidth="1"/>
    <col min="9219" max="9220" width="13" style="820" bestFit="1" customWidth="1"/>
    <col min="9221" max="9222" width="12.85546875" style="820" bestFit="1" customWidth="1"/>
    <col min="9223" max="9226" width="13" style="820" bestFit="1" customWidth="1"/>
    <col min="9227" max="9230" width="12.85546875" style="820" bestFit="1" customWidth="1"/>
    <col min="9231" max="9231" width="16.5703125" style="820" customWidth="1"/>
    <col min="9232" max="9472" width="13" style="820"/>
    <col min="9473" max="9473" width="21.140625" style="820" bestFit="1" customWidth="1"/>
    <col min="9474" max="9474" width="30.28515625" style="820" bestFit="1" customWidth="1"/>
    <col min="9475" max="9476" width="13" style="820" bestFit="1" customWidth="1"/>
    <col min="9477" max="9478" width="12.85546875" style="820" bestFit="1" customWidth="1"/>
    <col min="9479" max="9482" width="13" style="820" bestFit="1" customWidth="1"/>
    <col min="9483" max="9486" width="12.85546875" style="820" bestFit="1" customWidth="1"/>
    <col min="9487" max="9487" width="16.5703125" style="820" customWidth="1"/>
    <col min="9488" max="9728" width="13" style="820"/>
    <col min="9729" max="9729" width="21.140625" style="820" bestFit="1" customWidth="1"/>
    <col min="9730" max="9730" width="30.28515625" style="820" bestFit="1" customWidth="1"/>
    <col min="9731" max="9732" width="13" style="820" bestFit="1" customWidth="1"/>
    <col min="9733" max="9734" width="12.85546875" style="820" bestFit="1" customWidth="1"/>
    <col min="9735" max="9738" width="13" style="820" bestFit="1" customWidth="1"/>
    <col min="9739" max="9742" width="12.85546875" style="820" bestFit="1" customWidth="1"/>
    <col min="9743" max="9743" width="16.5703125" style="820" customWidth="1"/>
    <col min="9744" max="9984" width="13" style="820"/>
    <col min="9985" max="9985" width="21.140625" style="820" bestFit="1" customWidth="1"/>
    <col min="9986" max="9986" width="30.28515625" style="820" bestFit="1" customWidth="1"/>
    <col min="9987" max="9988" width="13" style="820" bestFit="1" customWidth="1"/>
    <col min="9989" max="9990" width="12.85546875" style="820" bestFit="1" customWidth="1"/>
    <col min="9991" max="9994" width="13" style="820" bestFit="1" customWidth="1"/>
    <col min="9995" max="9998" width="12.85546875" style="820" bestFit="1" customWidth="1"/>
    <col min="9999" max="9999" width="16.5703125" style="820" customWidth="1"/>
    <col min="10000" max="10240" width="13" style="820"/>
    <col min="10241" max="10241" width="21.140625" style="820" bestFit="1" customWidth="1"/>
    <col min="10242" max="10242" width="30.28515625" style="820" bestFit="1" customWidth="1"/>
    <col min="10243" max="10244" width="13" style="820" bestFit="1" customWidth="1"/>
    <col min="10245" max="10246" width="12.85546875" style="820" bestFit="1" customWidth="1"/>
    <col min="10247" max="10250" width="13" style="820" bestFit="1" customWidth="1"/>
    <col min="10251" max="10254" width="12.85546875" style="820" bestFit="1" customWidth="1"/>
    <col min="10255" max="10255" width="16.5703125" style="820" customWidth="1"/>
    <col min="10256" max="10496" width="13" style="820"/>
    <col min="10497" max="10497" width="21.140625" style="820" bestFit="1" customWidth="1"/>
    <col min="10498" max="10498" width="30.28515625" style="820" bestFit="1" customWidth="1"/>
    <col min="10499" max="10500" width="13" style="820" bestFit="1" customWidth="1"/>
    <col min="10501" max="10502" width="12.85546875" style="820" bestFit="1" customWidth="1"/>
    <col min="10503" max="10506" width="13" style="820" bestFit="1" customWidth="1"/>
    <col min="10507" max="10510" width="12.85546875" style="820" bestFit="1" customWidth="1"/>
    <col min="10511" max="10511" width="16.5703125" style="820" customWidth="1"/>
    <col min="10512" max="10752" width="13" style="820"/>
    <col min="10753" max="10753" width="21.140625" style="820" bestFit="1" customWidth="1"/>
    <col min="10754" max="10754" width="30.28515625" style="820" bestFit="1" customWidth="1"/>
    <col min="10755" max="10756" width="13" style="820" bestFit="1" customWidth="1"/>
    <col min="10757" max="10758" width="12.85546875" style="820" bestFit="1" customWidth="1"/>
    <col min="10759" max="10762" width="13" style="820" bestFit="1" customWidth="1"/>
    <col min="10763" max="10766" width="12.85546875" style="820" bestFit="1" customWidth="1"/>
    <col min="10767" max="10767" width="16.5703125" style="820" customWidth="1"/>
    <col min="10768" max="11008" width="13" style="820"/>
    <col min="11009" max="11009" width="21.140625" style="820" bestFit="1" customWidth="1"/>
    <col min="11010" max="11010" width="30.28515625" style="820" bestFit="1" customWidth="1"/>
    <col min="11011" max="11012" width="13" style="820" bestFit="1" customWidth="1"/>
    <col min="11013" max="11014" width="12.85546875" style="820" bestFit="1" customWidth="1"/>
    <col min="11015" max="11018" width="13" style="820" bestFit="1" customWidth="1"/>
    <col min="11019" max="11022" width="12.85546875" style="820" bestFit="1" customWidth="1"/>
    <col min="11023" max="11023" width="16.5703125" style="820" customWidth="1"/>
    <col min="11024" max="11264" width="13" style="820"/>
    <col min="11265" max="11265" width="21.140625" style="820" bestFit="1" customWidth="1"/>
    <col min="11266" max="11266" width="30.28515625" style="820" bestFit="1" customWidth="1"/>
    <col min="11267" max="11268" width="13" style="820" bestFit="1" customWidth="1"/>
    <col min="11269" max="11270" width="12.85546875" style="820" bestFit="1" customWidth="1"/>
    <col min="11271" max="11274" width="13" style="820" bestFit="1" customWidth="1"/>
    <col min="11275" max="11278" width="12.85546875" style="820" bestFit="1" customWidth="1"/>
    <col min="11279" max="11279" width="16.5703125" style="820" customWidth="1"/>
    <col min="11280" max="11520" width="13" style="820"/>
    <col min="11521" max="11521" width="21.140625" style="820" bestFit="1" customWidth="1"/>
    <col min="11522" max="11522" width="30.28515625" style="820" bestFit="1" customWidth="1"/>
    <col min="11523" max="11524" width="13" style="820" bestFit="1" customWidth="1"/>
    <col min="11525" max="11526" width="12.85546875" style="820" bestFit="1" customWidth="1"/>
    <col min="11527" max="11530" width="13" style="820" bestFit="1" customWidth="1"/>
    <col min="11531" max="11534" width="12.85546875" style="820" bestFit="1" customWidth="1"/>
    <col min="11535" max="11535" width="16.5703125" style="820" customWidth="1"/>
    <col min="11536" max="11776" width="13" style="820"/>
    <col min="11777" max="11777" width="21.140625" style="820" bestFit="1" customWidth="1"/>
    <col min="11778" max="11778" width="30.28515625" style="820" bestFit="1" customWidth="1"/>
    <col min="11779" max="11780" width="13" style="820" bestFit="1" customWidth="1"/>
    <col min="11781" max="11782" width="12.85546875" style="820" bestFit="1" customWidth="1"/>
    <col min="11783" max="11786" width="13" style="820" bestFit="1" customWidth="1"/>
    <col min="11787" max="11790" width="12.85546875" style="820" bestFit="1" customWidth="1"/>
    <col min="11791" max="11791" width="16.5703125" style="820" customWidth="1"/>
    <col min="11792" max="12032" width="13" style="820"/>
    <col min="12033" max="12033" width="21.140625" style="820" bestFit="1" customWidth="1"/>
    <col min="12034" max="12034" width="30.28515625" style="820" bestFit="1" customWidth="1"/>
    <col min="12035" max="12036" width="13" style="820" bestFit="1" customWidth="1"/>
    <col min="12037" max="12038" width="12.85546875" style="820" bestFit="1" customWidth="1"/>
    <col min="12039" max="12042" width="13" style="820" bestFit="1" customWidth="1"/>
    <col min="12043" max="12046" width="12.85546875" style="820" bestFit="1" customWidth="1"/>
    <col min="12047" max="12047" width="16.5703125" style="820" customWidth="1"/>
    <col min="12048" max="12288" width="13" style="820"/>
    <col min="12289" max="12289" width="21.140625" style="820" bestFit="1" customWidth="1"/>
    <col min="12290" max="12290" width="30.28515625" style="820" bestFit="1" customWidth="1"/>
    <col min="12291" max="12292" width="13" style="820" bestFit="1" customWidth="1"/>
    <col min="12293" max="12294" width="12.85546875" style="820" bestFit="1" customWidth="1"/>
    <col min="12295" max="12298" width="13" style="820" bestFit="1" customWidth="1"/>
    <col min="12299" max="12302" width="12.85546875" style="820" bestFit="1" customWidth="1"/>
    <col min="12303" max="12303" width="16.5703125" style="820" customWidth="1"/>
    <col min="12304" max="12544" width="13" style="820"/>
    <col min="12545" max="12545" width="21.140625" style="820" bestFit="1" customWidth="1"/>
    <col min="12546" max="12546" width="30.28515625" style="820" bestFit="1" customWidth="1"/>
    <col min="12547" max="12548" width="13" style="820" bestFit="1" customWidth="1"/>
    <col min="12549" max="12550" width="12.85546875" style="820" bestFit="1" customWidth="1"/>
    <col min="12551" max="12554" width="13" style="820" bestFit="1" customWidth="1"/>
    <col min="12555" max="12558" width="12.85546875" style="820" bestFit="1" customWidth="1"/>
    <col min="12559" max="12559" width="16.5703125" style="820" customWidth="1"/>
    <col min="12560" max="12800" width="13" style="820"/>
    <col min="12801" max="12801" width="21.140625" style="820" bestFit="1" customWidth="1"/>
    <col min="12802" max="12802" width="30.28515625" style="820" bestFit="1" customWidth="1"/>
    <col min="12803" max="12804" width="13" style="820" bestFit="1" customWidth="1"/>
    <col min="12805" max="12806" width="12.85546875" style="820" bestFit="1" customWidth="1"/>
    <col min="12807" max="12810" width="13" style="820" bestFit="1" customWidth="1"/>
    <col min="12811" max="12814" width="12.85546875" style="820" bestFit="1" customWidth="1"/>
    <col min="12815" max="12815" width="16.5703125" style="820" customWidth="1"/>
    <col min="12816" max="13056" width="13" style="820"/>
    <col min="13057" max="13057" width="21.140625" style="820" bestFit="1" customWidth="1"/>
    <col min="13058" max="13058" width="30.28515625" style="820" bestFit="1" customWidth="1"/>
    <col min="13059" max="13060" width="13" style="820" bestFit="1" customWidth="1"/>
    <col min="13061" max="13062" width="12.85546875" style="820" bestFit="1" customWidth="1"/>
    <col min="13063" max="13066" width="13" style="820" bestFit="1" customWidth="1"/>
    <col min="13067" max="13070" width="12.85546875" style="820" bestFit="1" customWidth="1"/>
    <col min="13071" max="13071" width="16.5703125" style="820" customWidth="1"/>
    <col min="13072" max="13312" width="13" style="820"/>
    <col min="13313" max="13313" width="21.140625" style="820" bestFit="1" customWidth="1"/>
    <col min="13314" max="13314" width="30.28515625" style="820" bestFit="1" customWidth="1"/>
    <col min="13315" max="13316" width="13" style="820" bestFit="1" customWidth="1"/>
    <col min="13317" max="13318" width="12.85546875" style="820" bestFit="1" customWidth="1"/>
    <col min="13319" max="13322" width="13" style="820" bestFit="1" customWidth="1"/>
    <col min="13323" max="13326" width="12.85546875" style="820" bestFit="1" customWidth="1"/>
    <col min="13327" max="13327" width="16.5703125" style="820" customWidth="1"/>
    <col min="13328" max="13568" width="13" style="820"/>
    <col min="13569" max="13569" width="21.140625" style="820" bestFit="1" customWidth="1"/>
    <col min="13570" max="13570" width="30.28515625" style="820" bestFit="1" customWidth="1"/>
    <col min="13571" max="13572" width="13" style="820" bestFit="1" customWidth="1"/>
    <col min="13573" max="13574" width="12.85546875" style="820" bestFit="1" customWidth="1"/>
    <col min="13575" max="13578" width="13" style="820" bestFit="1" customWidth="1"/>
    <col min="13579" max="13582" width="12.85546875" style="820" bestFit="1" customWidth="1"/>
    <col min="13583" max="13583" width="16.5703125" style="820" customWidth="1"/>
    <col min="13584" max="13824" width="13" style="820"/>
    <col min="13825" max="13825" width="21.140625" style="820" bestFit="1" customWidth="1"/>
    <col min="13826" max="13826" width="30.28515625" style="820" bestFit="1" customWidth="1"/>
    <col min="13827" max="13828" width="13" style="820" bestFit="1" customWidth="1"/>
    <col min="13829" max="13830" width="12.85546875" style="820" bestFit="1" customWidth="1"/>
    <col min="13831" max="13834" width="13" style="820" bestFit="1" customWidth="1"/>
    <col min="13835" max="13838" width="12.85546875" style="820" bestFit="1" customWidth="1"/>
    <col min="13839" max="13839" width="16.5703125" style="820" customWidth="1"/>
    <col min="13840" max="14080" width="13" style="820"/>
    <col min="14081" max="14081" width="21.140625" style="820" bestFit="1" customWidth="1"/>
    <col min="14082" max="14082" width="30.28515625" style="820" bestFit="1" customWidth="1"/>
    <col min="14083" max="14084" width="13" style="820" bestFit="1" customWidth="1"/>
    <col min="14085" max="14086" width="12.85546875" style="820" bestFit="1" customWidth="1"/>
    <col min="14087" max="14090" width="13" style="820" bestFit="1" customWidth="1"/>
    <col min="14091" max="14094" width="12.85546875" style="820" bestFit="1" customWidth="1"/>
    <col min="14095" max="14095" width="16.5703125" style="820" customWidth="1"/>
    <col min="14096" max="14336" width="13" style="820"/>
    <col min="14337" max="14337" width="21.140625" style="820" bestFit="1" customWidth="1"/>
    <col min="14338" max="14338" width="30.28515625" style="820" bestFit="1" customWidth="1"/>
    <col min="14339" max="14340" width="13" style="820" bestFit="1" customWidth="1"/>
    <col min="14341" max="14342" width="12.85546875" style="820" bestFit="1" customWidth="1"/>
    <col min="14343" max="14346" width="13" style="820" bestFit="1" customWidth="1"/>
    <col min="14347" max="14350" width="12.85546875" style="820" bestFit="1" customWidth="1"/>
    <col min="14351" max="14351" width="16.5703125" style="820" customWidth="1"/>
    <col min="14352" max="14592" width="13" style="820"/>
    <col min="14593" max="14593" width="21.140625" style="820" bestFit="1" customWidth="1"/>
    <col min="14594" max="14594" width="30.28515625" style="820" bestFit="1" customWidth="1"/>
    <col min="14595" max="14596" width="13" style="820" bestFit="1" customWidth="1"/>
    <col min="14597" max="14598" width="12.85546875" style="820" bestFit="1" customWidth="1"/>
    <col min="14599" max="14602" width="13" style="820" bestFit="1" customWidth="1"/>
    <col min="14603" max="14606" width="12.85546875" style="820" bestFit="1" customWidth="1"/>
    <col min="14607" max="14607" width="16.5703125" style="820" customWidth="1"/>
    <col min="14608" max="14848" width="13" style="820"/>
    <col min="14849" max="14849" width="21.140625" style="820" bestFit="1" customWidth="1"/>
    <col min="14850" max="14850" width="30.28515625" style="820" bestFit="1" customWidth="1"/>
    <col min="14851" max="14852" width="13" style="820" bestFit="1" customWidth="1"/>
    <col min="14853" max="14854" width="12.85546875" style="820" bestFit="1" customWidth="1"/>
    <col min="14855" max="14858" width="13" style="820" bestFit="1" customWidth="1"/>
    <col min="14859" max="14862" width="12.85546875" style="820" bestFit="1" customWidth="1"/>
    <col min="14863" max="14863" width="16.5703125" style="820" customWidth="1"/>
    <col min="14864" max="15104" width="13" style="820"/>
    <col min="15105" max="15105" width="21.140625" style="820" bestFit="1" customWidth="1"/>
    <col min="15106" max="15106" width="30.28515625" style="820" bestFit="1" customWidth="1"/>
    <col min="15107" max="15108" width="13" style="820" bestFit="1" customWidth="1"/>
    <col min="15109" max="15110" width="12.85546875" style="820" bestFit="1" customWidth="1"/>
    <col min="15111" max="15114" width="13" style="820" bestFit="1" customWidth="1"/>
    <col min="15115" max="15118" width="12.85546875" style="820" bestFit="1" customWidth="1"/>
    <col min="15119" max="15119" width="16.5703125" style="820" customWidth="1"/>
    <col min="15120" max="15360" width="13" style="820"/>
    <col min="15361" max="15361" width="21.140625" style="820" bestFit="1" customWidth="1"/>
    <col min="15362" max="15362" width="30.28515625" style="820" bestFit="1" customWidth="1"/>
    <col min="15363" max="15364" width="13" style="820" bestFit="1" customWidth="1"/>
    <col min="15365" max="15366" width="12.85546875" style="820" bestFit="1" customWidth="1"/>
    <col min="15367" max="15370" width="13" style="820" bestFit="1" customWidth="1"/>
    <col min="15371" max="15374" width="12.85546875" style="820" bestFit="1" customWidth="1"/>
    <col min="15375" max="15375" width="16.5703125" style="820" customWidth="1"/>
    <col min="15376" max="15616" width="13" style="820"/>
    <col min="15617" max="15617" width="21.140625" style="820" bestFit="1" customWidth="1"/>
    <col min="15618" max="15618" width="30.28515625" style="820" bestFit="1" customWidth="1"/>
    <col min="15619" max="15620" width="13" style="820" bestFit="1" customWidth="1"/>
    <col min="15621" max="15622" width="12.85546875" style="820" bestFit="1" customWidth="1"/>
    <col min="15623" max="15626" width="13" style="820" bestFit="1" customWidth="1"/>
    <col min="15627" max="15630" width="12.85546875" style="820" bestFit="1" customWidth="1"/>
    <col min="15631" max="15631" width="16.5703125" style="820" customWidth="1"/>
    <col min="15632" max="15872" width="13" style="820"/>
    <col min="15873" max="15873" width="21.140625" style="820" bestFit="1" customWidth="1"/>
    <col min="15874" max="15874" width="30.28515625" style="820" bestFit="1" customWidth="1"/>
    <col min="15875" max="15876" width="13" style="820" bestFit="1" customWidth="1"/>
    <col min="15877" max="15878" width="12.85546875" style="820" bestFit="1" customWidth="1"/>
    <col min="15879" max="15882" width="13" style="820" bestFit="1" customWidth="1"/>
    <col min="15883" max="15886" width="12.85546875" style="820" bestFit="1" customWidth="1"/>
    <col min="15887" max="15887" width="16.5703125" style="820" customWidth="1"/>
    <col min="15888" max="16128" width="13" style="820"/>
    <col min="16129" max="16129" width="21.140625" style="820" bestFit="1" customWidth="1"/>
    <col min="16130" max="16130" width="30.28515625" style="820" bestFit="1" customWidth="1"/>
    <col min="16131" max="16132" width="13" style="820" bestFit="1" customWidth="1"/>
    <col min="16133" max="16134" width="12.85546875" style="820" bestFit="1" customWidth="1"/>
    <col min="16135" max="16138" width="13" style="820" bestFit="1" customWidth="1"/>
    <col min="16139" max="16142" width="12.85546875" style="820" bestFit="1" customWidth="1"/>
    <col min="16143" max="16143" width="16.5703125" style="820" customWidth="1"/>
    <col min="16144" max="16384" width="13" style="820"/>
  </cols>
  <sheetData>
    <row r="1" spans="1:16" ht="24.95" customHeight="1" thickBot="1">
      <c r="A1" s="931" t="s">
        <v>138</v>
      </c>
      <c r="B1" s="818"/>
      <c r="C1" s="818"/>
      <c r="D1" s="818"/>
      <c r="E1" s="818"/>
      <c r="F1" s="818"/>
      <c r="G1" s="818"/>
      <c r="H1" s="818"/>
      <c r="I1" s="818"/>
      <c r="J1" s="818"/>
      <c r="K1" s="818"/>
      <c r="L1" s="818"/>
      <c r="M1" s="818"/>
      <c r="N1" s="818"/>
      <c r="O1" s="819"/>
    </row>
    <row r="2" spans="1:16">
      <c r="A2" s="821" t="s">
        <v>50</v>
      </c>
      <c r="B2" s="822" t="s">
        <v>87</v>
      </c>
      <c r="C2" s="823" t="s">
        <v>94</v>
      </c>
      <c r="D2" s="823" t="s">
        <v>95</v>
      </c>
      <c r="E2" s="823" t="s">
        <v>96</v>
      </c>
      <c r="F2" s="823" t="s">
        <v>97</v>
      </c>
      <c r="G2" s="823" t="s">
        <v>98</v>
      </c>
      <c r="H2" s="823" t="s">
        <v>99</v>
      </c>
      <c r="I2" s="823" t="s">
        <v>139</v>
      </c>
      <c r="J2" s="823" t="s">
        <v>140</v>
      </c>
      <c r="K2" s="823" t="s">
        <v>141</v>
      </c>
      <c r="L2" s="823" t="s">
        <v>142</v>
      </c>
      <c r="M2" s="823" t="s">
        <v>143</v>
      </c>
      <c r="N2" s="823" t="s">
        <v>144</v>
      </c>
      <c r="O2" s="824" t="s">
        <v>16</v>
      </c>
    </row>
    <row r="3" spans="1:16" ht="13.5" thickBot="1">
      <c r="A3" s="825"/>
      <c r="B3" s="826"/>
      <c r="C3" s="827" t="s">
        <v>100</v>
      </c>
      <c r="D3" s="827" t="s">
        <v>100</v>
      </c>
      <c r="E3" s="827" t="s">
        <v>100</v>
      </c>
      <c r="F3" s="827" t="s">
        <v>100</v>
      </c>
      <c r="G3" s="827" t="s">
        <v>100</v>
      </c>
      <c r="H3" s="827" t="s">
        <v>100</v>
      </c>
      <c r="I3" s="827" t="s">
        <v>100</v>
      </c>
      <c r="J3" s="827" t="s">
        <v>100</v>
      </c>
      <c r="K3" s="827" t="s">
        <v>100</v>
      </c>
      <c r="L3" s="827" t="s">
        <v>100</v>
      </c>
      <c r="M3" s="827" t="s">
        <v>100</v>
      </c>
      <c r="N3" s="827" t="s">
        <v>100</v>
      </c>
      <c r="O3" s="828" t="s">
        <v>100</v>
      </c>
    </row>
    <row r="4" spans="1:16" ht="13.5" thickBot="1">
      <c r="A4" s="932" t="s">
        <v>79</v>
      </c>
      <c r="B4" s="933" t="s">
        <v>54</v>
      </c>
      <c r="C4" s="934">
        <v>137.4795</v>
      </c>
      <c r="D4" s="934">
        <v>139.11099999999999</v>
      </c>
      <c r="E4" s="934">
        <v>134.34799999999996</v>
      </c>
      <c r="F4" s="934">
        <v>123.27800000000002</v>
      </c>
      <c r="G4" s="935">
        <v>110.31409090909091</v>
      </c>
      <c r="H4" s="935"/>
      <c r="I4" s="935"/>
      <c r="J4" s="935"/>
      <c r="K4" s="935"/>
      <c r="L4" s="935"/>
      <c r="M4" s="935"/>
      <c r="N4" s="935"/>
      <c r="O4" s="936">
        <v>127.99</v>
      </c>
      <c r="P4" s="937"/>
    </row>
    <row r="5" spans="1:16" ht="13.5" thickBot="1">
      <c r="A5" s="938"/>
      <c r="B5" s="939" t="s">
        <v>55</v>
      </c>
      <c r="C5" s="940">
        <v>149.76428571428571</v>
      </c>
      <c r="D5" s="940">
        <v>157.90142857142857</v>
      </c>
      <c r="E5" s="940">
        <v>156.28125000000003</v>
      </c>
      <c r="F5" s="940">
        <v>137.30250000000001</v>
      </c>
      <c r="G5" s="941">
        <v>128.69749999999999</v>
      </c>
      <c r="H5" s="941"/>
      <c r="I5" s="941"/>
      <c r="J5" s="941"/>
      <c r="K5" s="941"/>
      <c r="L5" s="941"/>
      <c r="M5" s="941"/>
      <c r="N5" s="941"/>
      <c r="O5" s="942">
        <v>145.9</v>
      </c>
      <c r="P5" s="937"/>
    </row>
    <row r="6" spans="1:16" ht="13.5" thickBot="1">
      <c r="A6" s="938"/>
      <c r="B6" s="939" t="s">
        <v>56</v>
      </c>
      <c r="C6" s="940">
        <v>232.82333333333335</v>
      </c>
      <c r="D6" s="940">
        <v>251.46266666666668</v>
      </c>
      <c r="E6" s="940">
        <v>245.75133333333332</v>
      </c>
      <c r="F6" s="940">
        <v>209.95800000000003</v>
      </c>
      <c r="G6" s="941">
        <v>196.01733333333331</v>
      </c>
      <c r="H6" s="941"/>
      <c r="I6" s="941"/>
      <c r="J6" s="941"/>
      <c r="K6" s="941"/>
      <c r="L6" s="941"/>
      <c r="M6" s="941"/>
      <c r="N6" s="941"/>
      <c r="O6" s="942">
        <v>229.39</v>
      </c>
      <c r="P6" s="937"/>
    </row>
    <row r="7" spans="1:16" s="840" customFormat="1" ht="15.75" thickBot="1">
      <c r="A7" s="938"/>
      <c r="B7" s="943" t="s">
        <v>57</v>
      </c>
      <c r="C7" s="944">
        <v>173.57833333333332</v>
      </c>
      <c r="D7" s="944">
        <v>182.36833333333325</v>
      </c>
      <c r="E7" s="944">
        <v>177.29023255813954</v>
      </c>
      <c r="F7" s="944">
        <v>156.12441860465117</v>
      </c>
      <c r="G7" s="945">
        <v>142.15</v>
      </c>
      <c r="H7" s="945"/>
      <c r="I7" s="945"/>
      <c r="J7" s="945"/>
      <c r="K7" s="945"/>
      <c r="L7" s="945"/>
      <c r="M7" s="945"/>
      <c r="N7" s="945"/>
      <c r="O7" s="946">
        <v>166.37</v>
      </c>
      <c r="P7" s="937"/>
    </row>
    <row r="8" spans="1:16" ht="13.5" thickBot="1">
      <c r="A8" s="938" t="s">
        <v>58</v>
      </c>
      <c r="B8" s="939" t="s">
        <v>54</v>
      </c>
      <c r="C8" s="940">
        <v>121.49136363636362</v>
      </c>
      <c r="D8" s="940">
        <v>118.90363636363637</v>
      </c>
      <c r="E8" s="940">
        <v>123.08363636363634</v>
      </c>
      <c r="F8" s="940">
        <v>119.31772727272728</v>
      </c>
      <c r="G8" s="941">
        <v>115.63454545454547</v>
      </c>
      <c r="H8" s="941"/>
      <c r="I8" s="941"/>
      <c r="J8" s="941"/>
      <c r="K8" s="941"/>
      <c r="L8" s="941"/>
      <c r="M8" s="941"/>
      <c r="N8" s="941"/>
      <c r="O8" s="942">
        <v>119.69</v>
      </c>
      <c r="P8" s="937"/>
    </row>
    <row r="9" spans="1:16" ht="13.5" thickBot="1">
      <c r="A9" s="938"/>
      <c r="B9" s="939" t="s">
        <v>55</v>
      </c>
      <c r="C9" s="940">
        <v>142.51</v>
      </c>
      <c r="D9" s="940">
        <v>142.49714285714285</v>
      </c>
      <c r="E9" s="940">
        <v>140.80714285714285</v>
      </c>
      <c r="F9" s="940">
        <v>141.06142857142856</v>
      </c>
      <c r="G9" s="941">
        <v>133.57571428571427</v>
      </c>
      <c r="H9" s="941"/>
      <c r="I9" s="941"/>
      <c r="J9" s="941"/>
      <c r="K9" s="941"/>
      <c r="L9" s="941"/>
      <c r="M9" s="941"/>
      <c r="N9" s="941"/>
      <c r="O9" s="942">
        <v>140.09</v>
      </c>
      <c r="P9" s="937"/>
    </row>
    <row r="10" spans="1:16" s="840" customFormat="1" ht="15.75" thickBot="1">
      <c r="A10" s="938"/>
      <c r="B10" s="943" t="s">
        <v>57</v>
      </c>
      <c r="C10" s="944">
        <v>126.56482758620692</v>
      </c>
      <c r="D10" s="944">
        <v>124.59862068965518</v>
      </c>
      <c r="E10" s="944">
        <v>127.36172413793101</v>
      </c>
      <c r="F10" s="944">
        <v>124.56620689655175</v>
      </c>
      <c r="G10" s="945">
        <v>119.96517241379311</v>
      </c>
      <c r="H10" s="945"/>
      <c r="I10" s="945"/>
      <c r="J10" s="945"/>
      <c r="K10" s="945"/>
      <c r="L10" s="945"/>
      <c r="M10" s="945"/>
      <c r="N10" s="945"/>
      <c r="O10" s="946">
        <v>124.61</v>
      </c>
      <c r="P10" s="937"/>
    </row>
    <row r="11" spans="1:16" ht="13.5" thickBot="1">
      <c r="A11" s="938" t="s">
        <v>59</v>
      </c>
      <c r="B11" s="939" t="s">
        <v>54</v>
      </c>
      <c r="C11" s="940">
        <v>82.323999999999998</v>
      </c>
      <c r="D11" s="940">
        <v>82.766000000000005</v>
      </c>
      <c r="E11" s="940">
        <v>88.326666666666654</v>
      </c>
      <c r="F11" s="940">
        <v>89.445000000000007</v>
      </c>
      <c r="G11" s="941">
        <v>100.16833333333334</v>
      </c>
      <c r="H11" s="941"/>
      <c r="I11" s="941"/>
      <c r="J11" s="941"/>
      <c r="K11" s="941"/>
      <c r="L11" s="941"/>
      <c r="M11" s="941"/>
      <c r="N11" s="941"/>
      <c r="O11" s="942">
        <v>90.62</v>
      </c>
      <c r="P11" s="937"/>
    </row>
    <row r="12" spans="1:16" ht="13.5" thickBot="1">
      <c r="A12" s="938"/>
      <c r="B12" s="939" t="s">
        <v>55</v>
      </c>
      <c r="C12" s="940">
        <v>296.8</v>
      </c>
      <c r="D12" s="940">
        <v>322.90600000000001</v>
      </c>
      <c r="E12" s="940">
        <v>341.85800000000006</v>
      </c>
      <c r="F12" s="940">
        <v>283.87200000000001</v>
      </c>
      <c r="G12" s="941">
        <v>232.02600000000001</v>
      </c>
      <c r="H12" s="941"/>
      <c r="I12" s="941"/>
      <c r="J12" s="941"/>
      <c r="K12" s="941"/>
      <c r="L12" s="941"/>
      <c r="M12" s="941"/>
      <c r="N12" s="941"/>
      <c r="O12" s="942">
        <v>295.49</v>
      </c>
      <c r="P12" s="937"/>
    </row>
    <row r="13" spans="1:16" ht="13.5" thickBot="1">
      <c r="A13" s="938"/>
      <c r="B13" s="939" t="s">
        <v>56</v>
      </c>
      <c r="C13" s="940">
        <v>213.50666666666666</v>
      </c>
      <c r="D13" s="940">
        <v>238.60333333333332</v>
      </c>
      <c r="E13" s="940">
        <v>225.59</v>
      </c>
      <c r="F13" s="940">
        <v>216.85999999999999</v>
      </c>
      <c r="G13" s="941">
        <v>170.09333333333333</v>
      </c>
      <c r="H13" s="941"/>
      <c r="I13" s="941"/>
      <c r="J13" s="941"/>
      <c r="K13" s="941"/>
      <c r="L13" s="941"/>
      <c r="M13" s="941"/>
      <c r="N13" s="941"/>
      <c r="O13" s="942">
        <v>212.93</v>
      </c>
      <c r="P13" s="937"/>
    </row>
    <row r="14" spans="1:16" s="840" customFormat="1" ht="15.75" thickBot="1">
      <c r="A14" s="938"/>
      <c r="B14" s="943" t="s">
        <v>57</v>
      </c>
      <c r="C14" s="944">
        <v>195.08769230769229</v>
      </c>
      <c r="D14" s="944">
        <v>211.09000000000003</v>
      </c>
      <c r="E14" s="944">
        <v>208.28714285714287</v>
      </c>
      <c r="F14" s="944">
        <v>186.18642857142859</v>
      </c>
      <c r="G14" s="945">
        <v>162.24428571428572</v>
      </c>
      <c r="H14" s="945"/>
      <c r="I14" s="945"/>
      <c r="J14" s="945"/>
      <c r="K14" s="945"/>
      <c r="L14" s="945"/>
      <c r="M14" s="945"/>
      <c r="N14" s="945"/>
      <c r="O14" s="946">
        <v>190</v>
      </c>
      <c r="P14" s="937"/>
    </row>
    <row r="15" spans="1:16" ht="13.5" thickBot="1">
      <c r="A15" s="938" t="s">
        <v>60</v>
      </c>
      <c r="B15" s="939" t="s">
        <v>54</v>
      </c>
      <c r="C15" s="940">
        <v>99.534999999999997</v>
      </c>
      <c r="D15" s="940">
        <v>102.49142857142859</v>
      </c>
      <c r="E15" s="940">
        <v>104.04857142857145</v>
      </c>
      <c r="F15" s="940">
        <v>103.72428571428573</v>
      </c>
      <c r="G15" s="941">
        <v>93.795714285714283</v>
      </c>
      <c r="H15" s="941"/>
      <c r="I15" s="941"/>
      <c r="J15" s="941"/>
      <c r="K15" s="941"/>
      <c r="L15" s="941"/>
      <c r="M15" s="941"/>
      <c r="N15" s="941"/>
      <c r="O15" s="942">
        <v>99.48</v>
      </c>
      <c r="P15" s="937"/>
    </row>
    <row r="16" spans="1:16" ht="13.5" thickBot="1">
      <c r="A16" s="938"/>
      <c r="B16" s="939" t="s">
        <v>61</v>
      </c>
      <c r="C16" s="940">
        <v>121.29250000000002</v>
      </c>
      <c r="D16" s="940">
        <v>125.125</v>
      </c>
      <c r="E16" s="940">
        <v>121.935</v>
      </c>
      <c r="F16" s="940">
        <v>134.08500000000001</v>
      </c>
      <c r="G16" s="941">
        <v>120.9975</v>
      </c>
      <c r="H16" s="941"/>
      <c r="I16" s="941"/>
      <c r="J16" s="941"/>
      <c r="K16" s="941"/>
      <c r="L16" s="941"/>
      <c r="M16" s="941"/>
      <c r="N16" s="941"/>
      <c r="O16" s="942">
        <v>124.69</v>
      </c>
      <c r="P16" s="937"/>
    </row>
    <row r="17" spans="1:16" s="840" customFormat="1" ht="15.75" thickBot="1">
      <c r="A17" s="938"/>
      <c r="B17" s="943" t="s">
        <v>57</v>
      </c>
      <c r="C17" s="944">
        <v>106.78749999999998</v>
      </c>
      <c r="D17" s="944">
        <v>110.72181818181819</v>
      </c>
      <c r="E17" s="944">
        <v>110.55272727272727</v>
      </c>
      <c r="F17" s="944">
        <v>114.76454545454546</v>
      </c>
      <c r="G17" s="945">
        <v>103.68727272727273</v>
      </c>
      <c r="H17" s="945"/>
      <c r="I17" s="945"/>
      <c r="J17" s="945"/>
      <c r="K17" s="945"/>
      <c r="L17" s="945"/>
      <c r="M17" s="945"/>
      <c r="N17" s="945"/>
      <c r="O17" s="946">
        <v>107.89</v>
      </c>
      <c r="P17" s="937"/>
    </row>
    <row r="18" spans="1:16" ht="13.5" thickBot="1">
      <c r="A18" s="938" t="s">
        <v>62</v>
      </c>
      <c r="B18" s="939" t="s">
        <v>54</v>
      </c>
      <c r="C18" s="940">
        <v>259.02199999999999</v>
      </c>
      <c r="D18" s="940">
        <v>274.59399999999994</v>
      </c>
      <c r="E18" s="940">
        <v>234.05</v>
      </c>
      <c r="F18" s="940">
        <v>231.82</v>
      </c>
      <c r="G18" s="941">
        <v>121.97399999999998</v>
      </c>
      <c r="H18" s="941"/>
      <c r="I18" s="941"/>
      <c r="J18" s="941"/>
      <c r="K18" s="941"/>
      <c r="L18" s="941"/>
      <c r="M18" s="941"/>
      <c r="N18" s="941"/>
      <c r="O18" s="942">
        <v>224.29</v>
      </c>
      <c r="P18" s="937"/>
    </row>
    <row r="19" spans="1:16" ht="13.5" thickBot="1">
      <c r="A19" s="938"/>
      <c r="B19" s="939" t="s">
        <v>55</v>
      </c>
      <c r="C19" s="940">
        <v>521.22749999999996</v>
      </c>
      <c r="D19" s="940">
        <v>631.54750000000013</v>
      </c>
      <c r="E19" s="940">
        <v>682.005</v>
      </c>
      <c r="F19" s="940">
        <v>443.44499999999999</v>
      </c>
      <c r="G19" s="941">
        <v>331.72250000000003</v>
      </c>
      <c r="H19" s="941"/>
      <c r="I19" s="941"/>
      <c r="J19" s="941"/>
      <c r="K19" s="941"/>
      <c r="L19" s="941"/>
      <c r="M19" s="941"/>
      <c r="N19" s="941"/>
      <c r="O19" s="942">
        <v>521.99</v>
      </c>
      <c r="P19" s="937"/>
    </row>
    <row r="20" spans="1:16" s="840" customFormat="1" ht="15.75" thickBot="1">
      <c r="A20" s="938"/>
      <c r="B20" s="943" t="s">
        <v>57</v>
      </c>
      <c r="C20" s="944">
        <v>375.5577777777778</v>
      </c>
      <c r="D20" s="944">
        <v>433.24</v>
      </c>
      <c r="E20" s="944">
        <v>433.14111111111117</v>
      </c>
      <c r="F20" s="944">
        <v>325.87555555555559</v>
      </c>
      <c r="G20" s="945">
        <v>215.19555555555559</v>
      </c>
      <c r="H20" s="945"/>
      <c r="I20" s="945"/>
      <c r="J20" s="945"/>
      <c r="K20" s="945"/>
      <c r="L20" s="945"/>
      <c r="M20" s="945"/>
      <c r="N20" s="945"/>
      <c r="O20" s="946">
        <v>356.6</v>
      </c>
      <c r="P20" s="937"/>
    </row>
    <row r="21" spans="1:16" s="845" customFormat="1" ht="16.5" thickBot="1">
      <c r="A21" s="947" t="s">
        <v>80</v>
      </c>
      <c r="B21" s="948"/>
      <c r="C21" s="949">
        <v>172.93600000000004</v>
      </c>
      <c r="D21" s="949">
        <v>183.98173076923072</v>
      </c>
      <c r="E21" s="949">
        <v>182.52207547169814</v>
      </c>
      <c r="F21" s="949">
        <v>161.58179245283006</v>
      </c>
      <c r="G21" s="950">
        <v>140.96740740740745</v>
      </c>
      <c r="H21" s="950"/>
      <c r="I21" s="950"/>
      <c r="J21" s="950"/>
      <c r="K21" s="950"/>
      <c r="L21" s="950"/>
      <c r="M21" s="950"/>
      <c r="N21" s="950"/>
      <c r="O21" s="951">
        <v>167.55</v>
      </c>
      <c r="P21" s="937"/>
    </row>
    <row r="22" spans="1:16" ht="15" customHeight="1" thickBot="1"/>
    <row r="23" spans="1:16" ht="15.75" thickBot="1">
      <c r="A23" s="900" t="s">
        <v>64</v>
      </c>
      <c r="B23" s="848" t="s">
        <v>57</v>
      </c>
      <c r="C23" s="849">
        <v>96.99799999999999</v>
      </c>
      <c r="D23" s="849">
        <v>94.78</v>
      </c>
      <c r="E23" s="849">
        <v>94.79</v>
      </c>
      <c r="F23" s="849">
        <v>97.93</v>
      </c>
      <c r="G23" s="849">
        <v>96.97</v>
      </c>
      <c r="H23" s="849"/>
      <c r="I23" s="849"/>
      <c r="J23" s="849"/>
      <c r="K23" s="849"/>
      <c r="L23" s="849"/>
      <c r="M23" s="849"/>
      <c r="N23" s="849"/>
      <c r="O23" s="901">
        <v>96.29</v>
      </c>
    </row>
    <row r="24" spans="1:16" ht="22.5" customHeight="1" thickBot="1"/>
    <row r="25" spans="1:16" ht="24.95" customHeight="1" thickBot="1">
      <c r="A25" s="931" t="s">
        <v>145</v>
      </c>
      <c r="B25" s="818"/>
      <c r="C25" s="818"/>
      <c r="D25" s="818"/>
      <c r="E25" s="818"/>
      <c r="F25" s="818"/>
      <c r="G25" s="818"/>
      <c r="H25" s="818"/>
      <c r="I25" s="818"/>
      <c r="J25" s="818"/>
      <c r="K25" s="818"/>
      <c r="L25" s="818"/>
      <c r="M25" s="818"/>
      <c r="N25" s="818"/>
      <c r="O25" s="819"/>
    </row>
    <row r="26" spans="1:16" ht="12.75" customHeight="1">
      <c r="A26" s="821" t="s">
        <v>50</v>
      </c>
      <c r="B26" s="822" t="s">
        <v>87</v>
      </c>
      <c r="C26" s="952" t="s">
        <v>108</v>
      </c>
      <c r="D26" s="952" t="s">
        <v>109</v>
      </c>
      <c r="E26" s="952" t="s">
        <v>110</v>
      </c>
      <c r="F26" s="952" t="s">
        <v>111</v>
      </c>
      <c r="G26" s="952" t="s">
        <v>112</v>
      </c>
      <c r="H26" s="952" t="s">
        <v>113</v>
      </c>
      <c r="I26" s="952" t="s">
        <v>88</v>
      </c>
      <c r="J26" s="952" t="s">
        <v>89</v>
      </c>
      <c r="K26" s="952" t="s">
        <v>90</v>
      </c>
      <c r="L26" s="952" t="s">
        <v>91</v>
      </c>
      <c r="M26" s="952" t="s">
        <v>92</v>
      </c>
      <c r="N26" s="952" t="s">
        <v>93</v>
      </c>
      <c r="O26" s="953" t="s">
        <v>16</v>
      </c>
    </row>
    <row r="27" spans="1:16" ht="13.5" thickBot="1">
      <c r="A27" s="825"/>
      <c r="B27" s="826"/>
      <c r="C27" s="827" t="s">
        <v>100</v>
      </c>
      <c r="D27" s="827" t="s">
        <v>100</v>
      </c>
      <c r="E27" s="827" t="s">
        <v>100</v>
      </c>
      <c r="F27" s="827" t="s">
        <v>100</v>
      </c>
      <c r="G27" s="827" t="s">
        <v>100</v>
      </c>
      <c r="H27" s="827" t="s">
        <v>100</v>
      </c>
      <c r="I27" s="827" t="s">
        <v>100</v>
      </c>
      <c r="J27" s="827" t="s">
        <v>100</v>
      </c>
      <c r="K27" s="827" t="s">
        <v>100</v>
      </c>
      <c r="L27" s="827" t="s">
        <v>100</v>
      </c>
      <c r="M27" s="827" t="s">
        <v>100</v>
      </c>
      <c r="N27" s="827" t="s">
        <v>100</v>
      </c>
      <c r="O27" s="828" t="s">
        <v>100</v>
      </c>
    </row>
    <row r="28" spans="1:16" ht="12.75" customHeight="1" thickBot="1">
      <c r="A28" s="932" t="s">
        <v>79</v>
      </c>
      <c r="B28" s="933" t="s">
        <v>54</v>
      </c>
      <c r="C28" s="934">
        <v>142.24052631578951</v>
      </c>
      <c r="D28" s="934">
        <v>138.65105263157895</v>
      </c>
      <c r="E28" s="934">
        <v>132.45999999999998</v>
      </c>
      <c r="F28" s="934">
        <v>122.90899999999999</v>
      </c>
      <c r="G28" s="934">
        <v>106.11499999999998</v>
      </c>
      <c r="H28" s="934"/>
      <c r="I28" s="934"/>
      <c r="J28" s="934"/>
      <c r="K28" s="934"/>
      <c r="L28" s="934"/>
      <c r="M28" s="934"/>
      <c r="N28" s="934"/>
      <c r="O28" s="936">
        <v>127.37</v>
      </c>
    </row>
    <row r="29" spans="1:16" ht="13.5" thickBot="1">
      <c r="A29" s="938"/>
      <c r="B29" s="939" t="s">
        <v>55</v>
      </c>
      <c r="C29" s="940">
        <v>148.66499999999999</v>
      </c>
      <c r="D29" s="940">
        <v>152.11142857142858</v>
      </c>
      <c r="E29" s="940">
        <v>152.24142857142857</v>
      </c>
      <c r="F29" s="940">
        <v>138.66428571428571</v>
      </c>
      <c r="G29" s="940">
        <v>119.98714285714286</v>
      </c>
      <c r="H29" s="940"/>
      <c r="I29" s="940"/>
      <c r="J29" s="940"/>
      <c r="K29" s="940"/>
      <c r="L29" s="940"/>
      <c r="M29" s="940"/>
      <c r="N29" s="940"/>
      <c r="O29" s="942">
        <v>142.03</v>
      </c>
    </row>
    <row r="30" spans="1:16" ht="13.5" thickBot="1">
      <c r="A30" s="938"/>
      <c r="B30" s="939" t="s">
        <v>56</v>
      </c>
      <c r="C30" s="940">
        <v>224.87266666666662</v>
      </c>
      <c r="D30" s="940">
        <v>240.51400000000001</v>
      </c>
      <c r="E30" s="940">
        <v>231.196</v>
      </c>
      <c r="F30" s="940">
        <v>205.13</v>
      </c>
      <c r="G30" s="940">
        <v>175.5746666666667</v>
      </c>
      <c r="H30" s="940"/>
      <c r="I30" s="940"/>
      <c r="J30" s="940"/>
      <c r="K30" s="940"/>
      <c r="L30" s="940"/>
      <c r="M30" s="940"/>
      <c r="N30" s="940"/>
      <c r="O30" s="942">
        <v>215.46</v>
      </c>
    </row>
    <row r="31" spans="1:16" ht="15" thickBot="1">
      <c r="A31" s="938"/>
      <c r="B31" s="943" t="s">
        <v>57</v>
      </c>
      <c r="C31" s="944">
        <v>174.19125000000003</v>
      </c>
      <c r="D31" s="944">
        <v>178.21609756097556</v>
      </c>
      <c r="E31" s="944">
        <v>171.01976190476185</v>
      </c>
      <c r="F31" s="944">
        <v>154.8995238095238</v>
      </c>
      <c r="G31" s="944">
        <v>133.23404761904763</v>
      </c>
      <c r="H31" s="944"/>
      <c r="I31" s="944"/>
      <c r="J31" s="944"/>
      <c r="K31" s="944"/>
      <c r="L31" s="944"/>
      <c r="M31" s="944"/>
      <c r="N31" s="944"/>
      <c r="O31" s="946">
        <v>161.27000000000001</v>
      </c>
    </row>
    <row r="32" spans="1:16" ht="13.5" thickBot="1">
      <c r="A32" s="938" t="s">
        <v>58</v>
      </c>
      <c r="B32" s="939" t="s">
        <v>54</v>
      </c>
      <c r="C32" s="940">
        <v>123.73958333333337</v>
      </c>
      <c r="D32" s="940">
        <v>125.17759999999997</v>
      </c>
      <c r="E32" s="940">
        <v>119.79079999999998</v>
      </c>
      <c r="F32" s="940">
        <v>129.62499999999997</v>
      </c>
      <c r="G32" s="940">
        <v>102.21799999999999</v>
      </c>
      <c r="H32" s="940"/>
      <c r="I32" s="940"/>
      <c r="J32" s="940"/>
      <c r="K32" s="940"/>
      <c r="L32" s="940"/>
      <c r="M32" s="940"/>
      <c r="N32" s="940"/>
      <c r="O32" s="942">
        <v>122.84</v>
      </c>
    </row>
    <row r="33" spans="1:15" ht="13.5" thickBot="1">
      <c r="A33" s="938"/>
      <c r="B33" s="939" t="s">
        <v>55</v>
      </c>
      <c r="C33" s="940">
        <v>136.51428571428571</v>
      </c>
      <c r="D33" s="940">
        <v>140.29142857142855</v>
      </c>
      <c r="E33" s="940">
        <v>135.89428571428573</v>
      </c>
      <c r="F33" s="940">
        <v>139.38857142857142</v>
      </c>
      <c r="G33" s="940">
        <v>132.91000000000003</v>
      </c>
      <c r="H33" s="940"/>
      <c r="I33" s="940"/>
      <c r="J33" s="940"/>
      <c r="K33" s="940"/>
      <c r="L33" s="940"/>
      <c r="M33" s="940"/>
      <c r="N33" s="940"/>
      <c r="O33" s="942">
        <v>137</v>
      </c>
    </row>
    <row r="34" spans="1:15" ht="15" thickBot="1">
      <c r="A34" s="938"/>
      <c r="B34" s="943" t="s">
        <v>57</v>
      </c>
      <c r="C34" s="944">
        <v>126.62419354838713</v>
      </c>
      <c r="D34" s="944">
        <v>128.48374999999999</v>
      </c>
      <c r="E34" s="944">
        <v>123.31343749999999</v>
      </c>
      <c r="F34" s="944">
        <v>131.6960606060606</v>
      </c>
      <c r="G34" s="944">
        <v>108.93187499999999</v>
      </c>
      <c r="H34" s="944"/>
      <c r="I34" s="944"/>
      <c r="J34" s="944"/>
      <c r="K34" s="944"/>
      <c r="L34" s="944"/>
      <c r="M34" s="944"/>
      <c r="N34" s="944"/>
      <c r="O34" s="946">
        <v>125.84</v>
      </c>
    </row>
    <row r="35" spans="1:15" ht="13.5" thickBot="1">
      <c r="A35" s="938" t="s">
        <v>59</v>
      </c>
      <c r="B35" s="939" t="s">
        <v>54</v>
      </c>
      <c r="C35" s="940">
        <v>79.573999999999998</v>
      </c>
      <c r="D35" s="940">
        <v>85.587999999999994</v>
      </c>
      <c r="E35" s="940">
        <v>90.821999999999989</v>
      </c>
      <c r="F35" s="940">
        <v>83.6</v>
      </c>
      <c r="G35" s="940">
        <v>85.006</v>
      </c>
      <c r="H35" s="940"/>
      <c r="I35" s="940"/>
      <c r="J35" s="940"/>
      <c r="K35" s="940"/>
      <c r="L35" s="940"/>
      <c r="M35" s="940"/>
      <c r="N35" s="940"/>
      <c r="O35" s="942">
        <v>84.92</v>
      </c>
    </row>
    <row r="36" spans="1:15" ht="13.5" thickBot="1">
      <c r="A36" s="938"/>
      <c r="B36" s="939" t="s">
        <v>55</v>
      </c>
      <c r="C36" s="940">
        <v>304.98599999999999</v>
      </c>
      <c r="D36" s="940">
        <v>312.37</v>
      </c>
      <c r="E36" s="940">
        <v>318.334</v>
      </c>
      <c r="F36" s="940">
        <v>286.69400000000002</v>
      </c>
      <c r="G36" s="940">
        <v>246.08</v>
      </c>
      <c r="H36" s="940"/>
      <c r="I36" s="940"/>
      <c r="J36" s="940"/>
      <c r="K36" s="940"/>
      <c r="L36" s="940"/>
      <c r="M36" s="940"/>
      <c r="N36" s="940"/>
      <c r="O36" s="942">
        <v>293.69</v>
      </c>
    </row>
    <row r="37" spans="1:15" ht="13.5" thickBot="1">
      <c r="A37" s="938"/>
      <c r="B37" s="939" t="s">
        <v>56</v>
      </c>
      <c r="C37" s="940">
        <v>210.81666666666663</v>
      </c>
      <c r="D37" s="940">
        <v>226.22</v>
      </c>
      <c r="E37" s="940">
        <v>228.35000000000002</v>
      </c>
      <c r="F37" s="940">
        <v>221.71666666666667</v>
      </c>
      <c r="G37" s="940">
        <v>163.01</v>
      </c>
      <c r="H37" s="940"/>
      <c r="I37" s="940"/>
      <c r="J37" s="940"/>
      <c r="K37" s="940"/>
      <c r="L37" s="940"/>
      <c r="M37" s="940"/>
      <c r="N37" s="940"/>
      <c r="O37" s="942">
        <v>210.02</v>
      </c>
    </row>
    <row r="38" spans="1:15" ht="15" thickBot="1">
      <c r="A38" s="938"/>
      <c r="B38" s="943" t="s">
        <v>57</v>
      </c>
      <c r="C38" s="944">
        <v>196.55769230769232</v>
      </c>
      <c r="D38" s="944">
        <v>205.26538461538465</v>
      </c>
      <c r="E38" s="944">
        <v>210.06384615384616</v>
      </c>
      <c r="F38" s="944">
        <v>193.58615384615379</v>
      </c>
      <c r="G38" s="944">
        <v>164.95846153846156</v>
      </c>
      <c r="H38" s="944"/>
      <c r="I38" s="944"/>
      <c r="J38" s="944"/>
      <c r="K38" s="944"/>
      <c r="L38" s="944"/>
      <c r="M38" s="944"/>
      <c r="N38" s="944"/>
      <c r="O38" s="946">
        <v>194.09</v>
      </c>
    </row>
    <row r="39" spans="1:15" ht="13.5" thickBot="1">
      <c r="A39" s="938" t="s">
        <v>60</v>
      </c>
      <c r="B39" s="939" t="s">
        <v>54</v>
      </c>
      <c r="C39" s="940">
        <v>89.971999999999994</v>
      </c>
      <c r="D39" s="940">
        <v>104.16222222222223</v>
      </c>
      <c r="E39" s="940">
        <v>99.826666666666654</v>
      </c>
      <c r="F39" s="940">
        <v>103.88000000000001</v>
      </c>
      <c r="G39" s="940">
        <v>95.388888888888886</v>
      </c>
      <c r="H39" s="940"/>
      <c r="I39" s="940"/>
      <c r="J39" s="940"/>
      <c r="K39" s="940"/>
      <c r="L39" s="940"/>
      <c r="M39" s="940"/>
      <c r="N39" s="940"/>
      <c r="O39" s="942">
        <v>94.94</v>
      </c>
    </row>
    <row r="40" spans="1:15" ht="13.5" thickBot="1">
      <c r="A40" s="938"/>
      <c r="B40" s="939" t="s">
        <v>61</v>
      </c>
      <c r="C40" s="940">
        <v>119.92749999999999</v>
      </c>
      <c r="D40" s="940">
        <v>120.645</v>
      </c>
      <c r="E40" s="940">
        <v>121.32249999999999</v>
      </c>
      <c r="F40" s="940">
        <v>129.685</v>
      </c>
      <c r="G40" s="940">
        <v>119.08500000000001</v>
      </c>
      <c r="H40" s="940"/>
      <c r="I40" s="940"/>
      <c r="J40" s="940"/>
      <c r="K40" s="940"/>
      <c r="L40" s="940"/>
      <c r="M40" s="940"/>
      <c r="N40" s="940"/>
      <c r="O40" s="942">
        <v>122.13</v>
      </c>
    </row>
    <row r="41" spans="1:15" ht="15" thickBot="1">
      <c r="A41" s="938"/>
      <c r="B41" s="943" t="s">
        <v>57</v>
      </c>
      <c r="C41" s="944">
        <v>98.530714285714296</v>
      </c>
      <c r="D41" s="944">
        <v>109.23384615384614</v>
      </c>
      <c r="E41" s="944">
        <v>106.44076923076923</v>
      </c>
      <c r="F41" s="944">
        <v>111.82000000000001</v>
      </c>
      <c r="G41" s="944">
        <v>102.67999999999999</v>
      </c>
      <c r="H41" s="944"/>
      <c r="I41" s="944"/>
      <c r="J41" s="944"/>
      <c r="K41" s="944"/>
      <c r="L41" s="944"/>
      <c r="M41" s="944"/>
      <c r="N41" s="944"/>
      <c r="O41" s="946">
        <v>102.71</v>
      </c>
    </row>
    <row r="42" spans="1:15" ht="13.5" thickBot="1">
      <c r="A42" s="938" t="s">
        <v>62</v>
      </c>
      <c r="B42" s="939" t="s">
        <v>54</v>
      </c>
      <c r="C42" s="940">
        <v>102.19800000000001</v>
      </c>
      <c r="D42" s="940">
        <v>98.123999999999995</v>
      </c>
      <c r="E42" s="940">
        <v>210.09333333333333</v>
      </c>
      <c r="F42" s="940">
        <v>185.13666666666666</v>
      </c>
      <c r="G42" s="940">
        <v>146.83000000000001</v>
      </c>
      <c r="H42" s="940"/>
      <c r="I42" s="940"/>
      <c r="J42" s="940"/>
      <c r="K42" s="940"/>
      <c r="L42" s="940"/>
      <c r="M42" s="940"/>
      <c r="N42" s="940"/>
      <c r="O42" s="942">
        <v>180.52</v>
      </c>
    </row>
    <row r="43" spans="1:15" ht="13.5" thickBot="1">
      <c r="A43" s="938"/>
      <c r="B43" s="939" t="s">
        <v>55</v>
      </c>
      <c r="C43" s="940">
        <v>791.23666666666657</v>
      </c>
      <c r="D43" s="940">
        <v>794.44666666666672</v>
      </c>
      <c r="E43" s="940">
        <v>906.15333333333319</v>
      </c>
      <c r="F43" s="940">
        <v>637.46333333333325</v>
      </c>
      <c r="G43" s="940">
        <v>320.38499999999999</v>
      </c>
      <c r="H43" s="940"/>
      <c r="I43" s="940"/>
      <c r="J43" s="940"/>
      <c r="K43" s="940"/>
      <c r="L43" s="940"/>
      <c r="M43" s="940"/>
      <c r="N43" s="940"/>
      <c r="O43" s="942">
        <v>559.44000000000005</v>
      </c>
    </row>
    <row r="44" spans="1:15" ht="15" thickBot="1">
      <c r="A44" s="938"/>
      <c r="B44" s="943" t="s">
        <v>57</v>
      </c>
      <c r="C44" s="944">
        <v>360.58749999999998</v>
      </c>
      <c r="D44" s="944">
        <v>359.24500000000006</v>
      </c>
      <c r="E44" s="944">
        <v>442.11333333333323</v>
      </c>
      <c r="F44" s="944">
        <v>335.91222222222223</v>
      </c>
      <c r="G44" s="944">
        <v>216.25199999999995</v>
      </c>
      <c r="H44" s="944"/>
      <c r="I44" s="944"/>
      <c r="J44" s="944"/>
      <c r="K44" s="944"/>
      <c r="L44" s="944"/>
      <c r="M44" s="944"/>
      <c r="N44" s="944"/>
      <c r="O44" s="946">
        <v>332.09</v>
      </c>
    </row>
    <row r="45" spans="1:15" ht="15.75" thickBot="1">
      <c r="A45" s="947" t="s">
        <v>80</v>
      </c>
      <c r="B45" s="948"/>
      <c r="C45" s="949">
        <v>167.09792452830183</v>
      </c>
      <c r="D45" s="949">
        <v>171.78308411214951</v>
      </c>
      <c r="E45" s="949">
        <v>176.35266055045875</v>
      </c>
      <c r="F45" s="949">
        <v>162.2294545454545</v>
      </c>
      <c r="G45" s="949">
        <v>133.84972727272728</v>
      </c>
      <c r="H45" s="949"/>
      <c r="I45" s="949"/>
      <c r="J45" s="949"/>
      <c r="K45" s="949"/>
      <c r="L45" s="949"/>
      <c r="M45" s="949"/>
      <c r="N45" s="949"/>
      <c r="O45" s="951">
        <v>162.57</v>
      </c>
    </row>
    <row r="46" spans="1:15" ht="15" customHeight="1" thickBot="1"/>
    <row r="47" spans="1:15" ht="15.75" thickBot="1">
      <c r="A47" s="900" t="s">
        <v>64</v>
      </c>
      <c r="B47" s="848" t="s">
        <v>57</v>
      </c>
      <c r="C47" s="849">
        <v>87.551666666666662</v>
      </c>
      <c r="D47" s="849">
        <v>88.06</v>
      </c>
      <c r="E47" s="849">
        <v>89.46</v>
      </c>
      <c r="F47" s="849">
        <v>96.41</v>
      </c>
      <c r="G47" s="849">
        <v>89.55</v>
      </c>
      <c r="H47" s="849"/>
      <c r="I47" s="849"/>
      <c r="J47" s="849"/>
      <c r="K47" s="849"/>
      <c r="L47" s="849"/>
      <c r="M47" s="849"/>
      <c r="N47" s="849"/>
      <c r="O47" s="901">
        <v>88.59</v>
      </c>
    </row>
    <row r="48" spans="1:15" ht="22.5" customHeight="1" thickBot="1"/>
    <row r="49" spans="1:15" ht="24.95" customHeight="1" thickBot="1">
      <c r="A49" s="931" t="s">
        <v>146</v>
      </c>
      <c r="B49" s="818"/>
      <c r="C49" s="818"/>
      <c r="D49" s="818"/>
      <c r="E49" s="818"/>
      <c r="F49" s="818"/>
      <c r="G49" s="818"/>
      <c r="H49" s="818"/>
      <c r="I49" s="818"/>
      <c r="J49" s="818"/>
      <c r="K49" s="818"/>
      <c r="L49" s="818"/>
      <c r="M49" s="818"/>
      <c r="N49" s="818"/>
      <c r="O49" s="819"/>
    </row>
    <row r="50" spans="1:15" ht="12.75" customHeight="1">
      <c r="A50" s="821" t="s">
        <v>50</v>
      </c>
      <c r="B50" s="822" t="s">
        <v>87</v>
      </c>
      <c r="C50" s="822" t="s">
        <v>121</v>
      </c>
      <c r="D50" s="822" t="s">
        <v>122</v>
      </c>
      <c r="E50" s="822" t="s">
        <v>123</v>
      </c>
      <c r="F50" s="822" t="s">
        <v>124</v>
      </c>
      <c r="G50" s="822" t="s">
        <v>6</v>
      </c>
      <c r="H50" s="822" t="s">
        <v>125</v>
      </c>
      <c r="I50" s="822" t="s">
        <v>115</v>
      </c>
      <c r="J50" s="822" t="s">
        <v>116</v>
      </c>
      <c r="K50" s="822" t="s">
        <v>117</v>
      </c>
      <c r="L50" s="822" t="s">
        <v>118</v>
      </c>
      <c r="M50" s="822" t="s">
        <v>119</v>
      </c>
      <c r="N50" s="822" t="s">
        <v>120</v>
      </c>
      <c r="O50" s="824" t="s">
        <v>16</v>
      </c>
    </row>
    <row r="51" spans="1:15" ht="13.5" thickBot="1">
      <c r="A51" s="825"/>
      <c r="B51" s="826"/>
      <c r="C51" s="826"/>
      <c r="D51" s="826"/>
      <c r="E51" s="826"/>
      <c r="F51" s="826"/>
      <c r="G51" s="826"/>
      <c r="H51" s="826"/>
      <c r="I51" s="826"/>
      <c r="J51" s="826"/>
      <c r="K51" s="826"/>
      <c r="L51" s="826"/>
      <c r="M51" s="826"/>
      <c r="N51" s="826"/>
      <c r="O51" s="828" t="s">
        <v>147</v>
      </c>
    </row>
    <row r="52" spans="1:15" ht="13.5" thickBot="1">
      <c r="A52" s="932" t="s">
        <v>79</v>
      </c>
      <c r="B52" s="933" t="s">
        <v>54</v>
      </c>
      <c r="C52" s="954">
        <v>-3.3471658458430538E-2</v>
      </c>
      <c r="D52" s="954">
        <v>3.3173016698488733E-3</v>
      </c>
      <c r="E52" s="954">
        <v>1.425335950475598E-2</v>
      </c>
      <c r="F52" s="954">
        <v>3.0022211554892497E-3</v>
      </c>
      <c r="G52" s="954">
        <v>3.9571134232586604E-2</v>
      </c>
      <c r="H52" s="954"/>
      <c r="I52" s="954"/>
      <c r="J52" s="954"/>
      <c r="K52" s="954"/>
      <c r="L52" s="954"/>
      <c r="M52" s="954"/>
      <c r="N52" s="954"/>
      <c r="O52" s="955">
        <v>4.8677082515505244E-3</v>
      </c>
    </row>
    <row r="53" spans="1:15" ht="13.5" thickBot="1">
      <c r="A53" s="938"/>
      <c r="B53" s="939" t="s">
        <v>55</v>
      </c>
      <c r="C53" s="956">
        <v>7.3943814232382424E-3</v>
      </c>
      <c r="D53" s="956">
        <v>3.8064201055617072E-2</v>
      </c>
      <c r="E53" s="956">
        <v>2.6535624806463608E-2</v>
      </c>
      <c r="F53" s="956">
        <v>-9.8207386802657125E-3</v>
      </c>
      <c r="G53" s="956">
        <v>7.2594087461751777E-2</v>
      </c>
      <c r="H53" s="956"/>
      <c r="I53" s="956"/>
      <c r="J53" s="956"/>
      <c r="K53" s="956"/>
      <c r="L53" s="956"/>
      <c r="M53" s="956"/>
      <c r="N53" s="956"/>
      <c r="O53" s="957">
        <v>2.7247764556783811E-2</v>
      </c>
    </row>
    <row r="54" spans="1:15" ht="13.5" thickBot="1">
      <c r="A54" s="938"/>
      <c r="B54" s="939" t="s">
        <v>56</v>
      </c>
      <c r="C54" s="958">
        <v>3.5356305346136936E-2</v>
      </c>
      <c r="D54" s="956">
        <v>4.5521951598105174E-2</v>
      </c>
      <c r="E54" s="956">
        <v>6.2956683218279394E-2</v>
      </c>
      <c r="F54" s="956">
        <v>2.3536294057427153E-2</v>
      </c>
      <c r="G54" s="956">
        <v>0.11643289464691152</v>
      </c>
      <c r="H54" s="956"/>
      <c r="I54" s="956"/>
      <c r="J54" s="956"/>
      <c r="K54" s="956"/>
      <c r="L54" s="956"/>
      <c r="M54" s="956"/>
      <c r="N54" s="956"/>
      <c r="O54" s="957">
        <v>6.4652371669915429E-2</v>
      </c>
    </row>
    <row r="55" spans="1:15" ht="15" thickBot="1">
      <c r="A55" s="938"/>
      <c r="B55" s="943" t="s">
        <v>57</v>
      </c>
      <c r="C55" s="959">
        <v>-3.5186421055403527E-3</v>
      </c>
      <c r="D55" s="959">
        <v>2.3298881690174123E-2</v>
      </c>
      <c r="E55" s="959">
        <v>3.6665181751741709E-2</v>
      </c>
      <c r="F55" s="959">
        <v>7.9076730838346064E-3</v>
      </c>
      <c r="G55" s="959">
        <v>6.6919473965434934E-2</v>
      </c>
      <c r="H55" s="959"/>
      <c r="I55" s="959"/>
      <c r="J55" s="959"/>
      <c r="K55" s="959"/>
      <c r="L55" s="959"/>
      <c r="M55" s="959"/>
      <c r="N55" s="959"/>
      <c r="O55" s="960">
        <v>3.162398462206234E-2</v>
      </c>
    </row>
    <row r="56" spans="1:15" ht="13.5" thickBot="1">
      <c r="A56" s="938" t="s">
        <v>58</v>
      </c>
      <c r="B56" s="939" t="s">
        <v>54</v>
      </c>
      <c r="C56" s="956">
        <v>-1.8168961268549243E-2</v>
      </c>
      <c r="D56" s="956">
        <v>-5.0120497887510267E-2</v>
      </c>
      <c r="E56" s="956">
        <v>2.7488224167768888E-2</v>
      </c>
      <c r="F56" s="956">
        <v>-7.9516086613482681E-2</v>
      </c>
      <c r="G56" s="956">
        <v>0.13125423559985019</v>
      </c>
      <c r="H56" s="956"/>
      <c r="I56" s="956"/>
      <c r="J56" s="956"/>
      <c r="K56" s="956"/>
      <c r="L56" s="956"/>
      <c r="M56" s="956"/>
      <c r="N56" s="956"/>
      <c r="O56" s="957">
        <v>-2.5643112992510628E-2</v>
      </c>
    </row>
    <row r="57" spans="1:15" ht="13.5" thickBot="1">
      <c r="A57" s="938"/>
      <c r="B57" s="939" t="s">
        <v>55</v>
      </c>
      <c r="C57" s="956">
        <v>4.3920050230221851E-2</v>
      </c>
      <c r="D57" s="956">
        <v>1.572237383405977E-2</v>
      </c>
      <c r="E57" s="956">
        <v>3.6152050963984439E-2</v>
      </c>
      <c r="F57" s="956">
        <v>1.2001393842495777E-2</v>
      </c>
      <c r="G57" s="956">
        <v>5.0087599557162325E-3</v>
      </c>
      <c r="H57" s="956"/>
      <c r="I57" s="956"/>
      <c r="J57" s="956"/>
      <c r="K57" s="956"/>
      <c r="L57" s="956"/>
      <c r="M57" s="956"/>
      <c r="N57" s="956"/>
      <c r="O57" s="957">
        <v>2.2554744525547472E-2</v>
      </c>
    </row>
    <row r="58" spans="1:15" ht="15" thickBot="1">
      <c r="A58" s="938"/>
      <c r="B58" s="943" t="s">
        <v>57</v>
      </c>
      <c r="C58" s="959">
        <v>-4.6883585606034546E-4</v>
      </c>
      <c r="D58" s="959">
        <v>-3.02382932498842E-2</v>
      </c>
      <c r="E58" s="959">
        <v>3.2829241646361647E-2</v>
      </c>
      <c r="F58" s="959">
        <v>-5.4138701466828365E-2</v>
      </c>
      <c r="G58" s="959">
        <v>0.10128621593810923</v>
      </c>
      <c r="H58" s="959"/>
      <c r="I58" s="959"/>
      <c r="J58" s="959"/>
      <c r="K58" s="959"/>
      <c r="L58" s="959"/>
      <c r="M58" s="959"/>
      <c r="N58" s="959"/>
      <c r="O58" s="960">
        <v>-9.7743165924984426E-3</v>
      </c>
    </row>
    <row r="59" spans="1:15" ht="13.5" thickBot="1">
      <c r="A59" s="938" t="s">
        <v>59</v>
      </c>
      <c r="B59" s="939" t="s">
        <v>54</v>
      </c>
      <c r="C59" s="956">
        <v>3.455902681780481E-2</v>
      </c>
      <c r="D59" s="956">
        <v>-3.2971911950273269E-2</v>
      </c>
      <c r="E59" s="956">
        <v>-2.7474987704887967E-2</v>
      </c>
      <c r="F59" s="956">
        <v>6.991626794258389E-2</v>
      </c>
      <c r="G59" s="956">
        <v>0.17836780148852241</v>
      </c>
      <c r="H59" s="956"/>
      <c r="I59" s="956"/>
      <c r="J59" s="956"/>
      <c r="K59" s="956"/>
      <c r="L59" s="956"/>
      <c r="M59" s="956"/>
      <c r="N59" s="956"/>
      <c r="O59" s="957">
        <v>6.7121997173810677E-2</v>
      </c>
    </row>
    <row r="60" spans="1:15" ht="13.5" thickBot="1">
      <c r="A60" s="938"/>
      <c r="B60" s="939" t="s">
        <v>55</v>
      </c>
      <c r="C60" s="956">
        <v>-2.6840576288747611E-2</v>
      </c>
      <c r="D60" s="956">
        <v>3.3729231360245866E-2</v>
      </c>
      <c r="E60" s="956">
        <v>7.3897227440361563E-2</v>
      </c>
      <c r="F60" s="956">
        <v>-9.8432475043077373E-3</v>
      </c>
      <c r="G60" s="956">
        <v>-5.7111508452535764E-2</v>
      </c>
      <c r="H60" s="956"/>
      <c r="I60" s="956"/>
      <c r="J60" s="956"/>
      <c r="K60" s="956"/>
      <c r="L60" s="956"/>
      <c r="M60" s="956"/>
      <c r="N60" s="956"/>
      <c r="O60" s="957">
        <v>6.1289114372297705E-3</v>
      </c>
    </row>
    <row r="61" spans="1:15" ht="13.5" thickBot="1">
      <c r="A61" s="938"/>
      <c r="B61" s="939" t="s">
        <v>56</v>
      </c>
      <c r="C61" s="956">
        <v>1.2759901968535188E-2</v>
      </c>
      <c r="D61" s="956">
        <v>5.4740223381369135E-2</v>
      </c>
      <c r="E61" s="956">
        <v>-1.2086708999343197E-2</v>
      </c>
      <c r="F61" s="956">
        <v>-2.1904833496203938E-2</v>
      </c>
      <c r="G61" s="956">
        <v>4.3453366869108292E-2</v>
      </c>
      <c r="H61" s="956"/>
      <c r="I61" s="956"/>
      <c r="J61" s="956"/>
      <c r="K61" s="956"/>
      <c r="L61" s="956"/>
      <c r="M61" s="956"/>
      <c r="N61" s="956"/>
      <c r="O61" s="957">
        <v>1.3855823254928085E-2</v>
      </c>
    </row>
    <row r="62" spans="1:15" ht="15" thickBot="1">
      <c r="A62" s="938"/>
      <c r="B62" s="943" t="s">
        <v>57</v>
      </c>
      <c r="C62" s="959">
        <v>-7.4787202817729586E-3</v>
      </c>
      <c r="D62" s="959">
        <v>2.8376023534261458E-2</v>
      </c>
      <c r="E62" s="959">
        <v>-8.4579204334003788E-3</v>
      </c>
      <c r="F62" s="959">
        <v>-3.8224455250068588E-2</v>
      </c>
      <c r="G62" s="959">
        <v>-1.6453692637906938E-2</v>
      </c>
      <c r="H62" s="959"/>
      <c r="I62" s="959"/>
      <c r="J62" s="959"/>
      <c r="K62" s="959"/>
      <c r="L62" s="959"/>
      <c r="M62" s="959"/>
      <c r="N62" s="959"/>
      <c r="O62" s="960">
        <v>-2.1072698232778624E-2</v>
      </c>
    </row>
    <row r="63" spans="1:15" ht="13.5" thickBot="1">
      <c r="A63" s="938" t="s">
        <v>60</v>
      </c>
      <c r="B63" s="939" t="s">
        <v>54</v>
      </c>
      <c r="C63" s="956">
        <v>0.10628862312719516</v>
      </c>
      <c r="D63" s="956">
        <v>-1.6040303433898798E-2</v>
      </c>
      <c r="E63" s="956">
        <v>4.2292354366616762E-2</v>
      </c>
      <c r="F63" s="956">
        <v>-1.4989823422630162E-3</v>
      </c>
      <c r="G63" s="956">
        <v>-1.6701888676262582E-2</v>
      </c>
      <c r="H63" s="956"/>
      <c r="I63" s="956"/>
      <c r="J63" s="956"/>
      <c r="K63" s="956"/>
      <c r="L63" s="956"/>
      <c r="M63" s="956"/>
      <c r="N63" s="956"/>
      <c r="O63" s="957">
        <v>4.78196755845798E-2</v>
      </c>
    </row>
    <row r="64" spans="1:15" ht="13.5" thickBot="1">
      <c r="A64" s="938"/>
      <c r="B64" s="939" t="s">
        <v>61</v>
      </c>
      <c r="C64" s="956">
        <v>1.1381876550416071E-2</v>
      </c>
      <c r="D64" s="956">
        <v>3.7133739483608971E-2</v>
      </c>
      <c r="E64" s="956">
        <v>5.0485276844774172E-3</v>
      </c>
      <c r="F64" s="956">
        <v>3.3928364884142387E-2</v>
      </c>
      <c r="G64" s="956">
        <v>1.6059957173447489E-2</v>
      </c>
      <c r="H64" s="956"/>
      <c r="I64" s="956"/>
      <c r="J64" s="956"/>
      <c r="K64" s="956"/>
      <c r="L64" s="956"/>
      <c r="M64" s="956"/>
      <c r="N64" s="956"/>
      <c r="O64" s="957">
        <v>2.0961270777040877E-2</v>
      </c>
    </row>
    <row r="65" spans="1:15" ht="15" thickBot="1">
      <c r="A65" s="938"/>
      <c r="B65" s="943" t="s">
        <v>57</v>
      </c>
      <c r="C65" s="959">
        <v>8.379910542760384E-2</v>
      </c>
      <c r="D65" s="959">
        <v>1.3621895413957801E-2</v>
      </c>
      <c r="E65" s="959">
        <v>3.8631419818501031E-2</v>
      </c>
      <c r="F65" s="959">
        <v>2.6332905156013664E-2</v>
      </c>
      <c r="G65" s="959">
        <v>9.8098239898006916E-3</v>
      </c>
      <c r="H65" s="959"/>
      <c r="I65" s="959"/>
      <c r="J65" s="959"/>
      <c r="K65" s="959"/>
      <c r="L65" s="959"/>
      <c r="M65" s="959"/>
      <c r="N65" s="959"/>
      <c r="O65" s="960">
        <v>5.0433258689514239E-2</v>
      </c>
    </row>
    <row r="66" spans="1:15" ht="13.5" thickBot="1">
      <c r="A66" s="938" t="s">
        <v>62</v>
      </c>
      <c r="B66" s="939" t="s">
        <v>54</v>
      </c>
      <c r="C66" s="961">
        <v>1.5345114385800112</v>
      </c>
      <c r="D66" s="961">
        <v>1.7984387102034156</v>
      </c>
      <c r="E66" s="961">
        <v>0.11402868566351468</v>
      </c>
      <c r="F66" s="961">
        <v>0.25215606488900094</v>
      </c>
      <c r="G66" s="961">
        <v>-0.16928420622488616</v>
      </c>
      <c r="H66" s="961"/>
      <c r="I66" s="961"/>
      <c r="J66" s="961"/>
      <c r="K66" s="961"/>
      <c r="L66" s="961"/>
      <c r="M66" s="961"/>
      <c r="N66" s="961"/>
      <c r="O66" s="962">
        <v>0.24246620873033448</v>
      </c>
    </row>
    <row r="67" spans="1:15" ht="13.5" thickBot="1">
      <c r="A67" s="963"/>
      <c r="B67" s="964" t="s">
        <v>55</v>
      </c>
      <c r="C67" s="961">
        <v>-0.34124956292049152</v>
      </c>
      <c r="D67" s="961">
        <v>-0.20504732853894103</v>
      </c>
      <c r="E67" s="961">
        <v>-0.24736247728493327</v>
      </c>
      <c r="F67" s="961">
        <v>-0.30435998933271974</v>
      </c>
      <c r="G67" s="961">
        <v>3.5387112380417418E-2</v>
      </c>
      <c r="H67" s="961"/>
      <c r="I67" s="961"/>
      <c r="J67" s="961"/>
      <c r="K67" s="961"/>
      <c r="L67" s="961"/>
      <c r="M67" s="961"/>
      <c r="N67" s="961"/>
      <c r="O67" s="962">
        <v>-6.6941941941942015E-2</v>
      </c>
    </row>
    <row r="68" spans="1:15" ht="15" thickBot="1">
      <c r="A68" s="963"/>
      <c r="B68" s="965" t="s">
        <v>57</v>
      </c>
      <c r="C68" s="966">
        <v>4.1516352557362149E-2</v>
      </c>
      <c r="D68" s="966">
        <v>0.20597363915990463</v>
      </c>
      <c r="E68" s="966">
        <v>-2.0293941724343817E-2</v>
      </c>
      <c r="F68" s="966">
        <v>-2.9878837394689651E-2</v>
      </c>
      <c r="G68" s="966">
        <v>-4.88524704716889E-3</v>
      </c>
      <c r="H68" s="966"/>
      <c r="I68" s="966"/>
      <c r="J68" s="966"/>
      <c r="K68" s="966"/>
      <c r="L68" s="966"/>
      <c r="M68" s="966"/>
      <c r="N68" s="966"/>
      <c r="O68" s="967">
        <v>7.3805293745671505E-2</v>
      </c>
    </row>
    <row r="69" spans="1:15" ht="15.75" thickBot="1">
      <c r="A69" s="968" t="s">
        <v>80</v>
      </c>
      <c r="B69" s="969"/>
      <c r="C69" s="970">
        <v>3.4938048980431194E-2</v>
      </c>
      <c r="D69" s="970">
        <v>7.1011920179039636E-2</v>
      </c>
      <c r="E69" s="970">
        <v>3.4983395781965965E-2</v>
      </c>
      <c r="F69" s="970">
        <v>-3.9922595711062905E-3</v>
      </c>
      <c r="G69" s="970">
        <v>5.3176650260761814E-2</v>
      </c>
      <c r="H69" s="970"/>
      <c r="I69" s="970"/>
      <c r="J69" s="970"/>
      <c r="K69" s="970"/>
      <c r="L69" s="970"/>
      <c r="M69" s="970"/>
      <c r="N69" s="970"/>
      <c r="O69" s="971">
        <v>3.0632958110352576E-2</v>
      </c>
    </row>
    <row r="70" spans="1:15" ht="15" customHeight="1" thickBot="1"/>
    <row r="71" spans="1:15" ht="15.75" thickBot="1">
      <c r="A71" s="900" t="s">
        <v>64</v>
      </c>
      <c r="B71" s="848" t="s">
        <v>57</v>
      </c>
      <c r="C71" s="972">
        <v>0.1078943861719746</v>
      </c>
      <c r="D71" s="972">
        <v>7.631160572337041E-2</v>
      </c>
      <c r="E71" s="972">
        <v>5.9579700424770989E-2</v>
      </c>
      <c r="F71" s="972">
        <v>1.5765999377658026E-2</v>
      </c>
      <c r="G71" s="972">
        <v>8.2858738135120069E-2</v>
      </c>
      <c r="H71" s="972"/>
      <c r="I71" s="972"/>
      <c r="J71" s="972"/>
      <c r="K71" s="972"/>
      <c r="L71" s="972"/>
      <c r="M71" s="972"/>
      <c r="N71" s="972"/>
      <c r="O71" s="973">
        <v>8.6917259284343629E-2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5" ht="21" customHeight="1" thickBot="1">
      <c r="A1" s="911" t="s">
        <v>138</v>
      </c>
      <c r="B1" s="880"/>
      <c r="C1" s="880"/>
      <c r="D1" s="880"/>
      <c r="E1" s="880"/>
      <c r="F1" s="880"/>
      <c r="G1" s="880"/>
      <c r="H1" s="880"/>
      <c r="I1" s="880"/>
      <c r="J1" s="880"/>
      <c r="K1" s="880"/>
      <c r="L1" s="880"/>
      <c r="M1" s="880"/>
      <c r="N1" s="880"/>
      <c r="O1" s="881"/>
    </row>
    <row r="2" spans="1:15" s="886" customFormat="1" ht="27" customHeight="1" thickBot="1">
      <c r="A2" s="974" t="s">
        <v>82</v>
      </c>
      <c r="B2" s="883" t="s">
        <v>87</v>
      </c>
      <c r="C2" s="975" t="s">
        <v>94</v>
      </c>
      <c r="D2" s="975" t="s">
        <v>95</v>
      </c>
      <c r="E2" s="975" t="s">
        <v>96</v>
      </c>
      <c r="F2" s="975" t="s">
        <v>97</v>
      </c>
      <c r="G2" s="975" t="s">
        <v>98</v>
      </c>
      <c r="H2" s="975" t="s">
        <v>99</v>
      </c>
      <c r="I2" s="975" t="s">
        <v>139</v>
      </c>
      <c r="J2" s="975" t="s">
        <v>140</v>
      </c>
      <c r="K2" s="975" t="s">
        <v>141</v>
      </c>
      <c r="L2" s="975" t="s">
        <v>142</v>
      </c>
      <c r="M2" s="975" t="s">
        <v>143</v>
      </c>
      <c r="N2" s="975" t="s">
        <v>144</v>
      </c>
      <c r="O2" s="976" t="s">
        <v>16</v>
      </c>
    </row>
    <row r="3" spans="1:15" ht="15" customHeight="1" thickBot="1">
      <c r="A3" s="887" t="s">
        <v>83</v>
      </c>
      <c r="B3" s="888" t="s">
        <v>54</v>
      </c>
      <c r="C3" s="889">
        <v>137.4795</v>
      </c>
      <c r="D3" s="889">
        <v>139.11099999999999</v>
      </c>
      <c r="E3" s="889">
        <v>134.34799999999996</v>
      </c>
      <c r="F3" s="889">
        <v>123.27800000000002</v>
      </c>
      <c r="G3" s="889">
        <v>110.31409090909091</v>
      </c>
      <c r="H3" s="889"/>
      <c r="I3" s="889"/>
      <c r="J3" s="889"/>
      <c r="K3" s="889"/>
      <c r="L3" s="889"/>
      <c r="M3" s="889"/>
      <c r="N3" s="889"/>
      <c r="O3" s="890">
        <v>127.99</v>
      </c>
    </row>
    <row r="4" spans="1:15" ht="15" customHeight="1" thickBot="1">
      <c r="A4" s="887"/>
      <c r="B4" s="891" t="s">
        <v>55</v>
      </c>
      <c r="C4" s="889">
        <v>148.4025</v>
      </c>
      <c r="D4" s="889">
        <v>156.89875000000001</v>
      </c>
      <c r="E4" s="889">
        <v>155.65555555555557</v>
      </c>
      <c r="F4" s="889">
        <v>136.27444444444444</v>
      </c>
      <c r="G4" s="889">
        <v>129.25777777777779</v>
      </c>
      <c r="H4" s="889"/>
      <c r="I4" s="889"/>
      <c r="J4" s="889"/>
      <c r="K4" s="889"/>
      <c r="L4" s="889"/>
      <c r="M4" s="889"/>
      <c r="N4" s="889"/>
      <c r="O4" s="890">
        <v>145.27000000000001</v>
      </c>
    </row>
    <row r="5" spans="1:15" ht="15" customHeight="1" thickBot="1">
      <c r="A5" s="887"/>
      <c r="B5" s="891" t="s">
        <v>56</v>
      </c>
      <c r="C5" s="889">
        <v>232.82333333333335</v>
      </c>
      <c r="D5" s="889">
        <v>251.46266666666668</v>
      </c>
      <c r="E5" s="889">
        <v>245.75133333333332</v>
      </c>
      <c r="F5" s="889">
        <v>209.95800000000003</v>
      </c>
      <c r="G5" s="889">
        <v>196.01733333333331</v>
      </c>
      <c r="H5" s="889"/>
      <c r="I5" s="889"/>
      <c r="J5" s="889"/>
      <c r="K5" s="889"/>
      <c r="L5" s="889"/>
      <c r="M5" s="889"/>
      <c r="N5" s="889"/>
      <c r="O5" s="890">
        <v>229.39</v>
      </c>
    </row>
    <row r="6" spans="1:15" ht="15" customHeight="1" thickBot="1">
      <c r="A6" s="892"/>
      <c r="B6" s="893" t="s">
        <v>57</v>
      </c>
      <c r="C6" s="894">
        <v>172.77116279069764</v>
      </c>
      <c r="D6" s="894">
        <v>181.61279069767434</v>
      </c>
      <c r="E6" s="894">
        <v>176.6847727272727</v>
      </c>
      <c r="F6" s="894">
        <v>155.48636363636365</v>
      </c>
      <c r="G6" s="894">
        <v>141.9671739130435</v>
      </c>
      <c r="H6" s="894"/>
      <c r="I6" s="894"/>
      <c r="J6" s="894"/>
      <c r="K6" s="894"/>
      <c r="L6" s="894"/>
      <c r="M6" s="894"/>
      <c r="N6" s="894"/>
      <c r="O6" s="895">
        <v>165.82</v>
      </c>
    </row>
    <row r="7" spans="1:15" ht="15" customHeight="1" thickBot="1">
      <c r="A7" s="896" t="s">
        <v>84</v>
      </c>
      <c r="B7" s="891" t="s">
        <v>54</v>
      </c>
      <c r="C7" s="889">
        <v>129.39550000000003</v>
      </c>
      <c r="D7" s="889">
        <v>131.28512820512819</v>
      </c>
      <c r="E7" s="889">
        <v>128.40974999999997</v>
      </c>
      <c r="F7" s="889">
        <v>126.17075000000003</v>
      </c>
      <c r="G7" s="889">
        <v>110.28525000000002</v>
      </c>
      <c r="H7" s="889"/>
      <c r="I7" s="889"/>
      <c r="J7" s="889"/>
      <c r="K7" s="889"/>
      <c r="L7" s="889"/>
      <c r="M7" s="889"/>
      <c r="N7" s="889"/>
      <c r="O7" s="890">
        <v>124.25</v>
      </c>
    </row>
    <row r="8" spans="1:15" ht="15" customHeight="1" thickBot="1">
      <c r="A8" s="887"/>
      <c r="B8" s="891" t="s">
        <v>55</v>
      </c>
      <c r="C8" s="889">
        <v>263.17</v>
      </c>
      <c r="D8" s="889">
        <v>295.23611111111109</v>
      </c>
      <c r="E8" s="889">
        <v>310.32888888888886</v>
      </c>
      <c r="F8" s="889">
        <v>244.52499999999998</v>
      </c>
      <c r="G8" s="889">
        <v>200.1216666666667</v>
      </c>
      <c r="H8" s="889"/>
      <c r="I8" s="889"/>
      <c r="J8" s="889"/>
      <c r="K8" s="889"/>
      <c r="L8" s="889"/>
      <c r="M8" s="889"/>
      <c r="N8" s="889"/>
      <c r="O8" s="890">
        <v>262.68</v>
      </c>
    </row>
    <row r="9" spans="1:15" ht="15" customHeight="1" thickBot="1">
      <c r="A9" s="887"/>
      <c r="B9" s="891" t="s">
        <v>56</v>
      </c>
      <c r="C9" s="889">
        <v>204.06</v>
      </c>
      <c r="D9" s="889">
        <v>222.595</v>
      </c>
      <c r="E9" s="889">
        <v>212.72499999999999</v>
      </c>
      <c r="F9" s="889">
        <v>209.4975</v>
      </c>
      <c r="G9" s="889">
        <v>170.0975</v>
      </c>
      <c r="H9" s="889"/>
      <c r="I9" s="889"/>
      <c r="J9" s="889"/>
      <c r="K9" s="889"/>
      <c r="L9" s="889"/>
      <c r="M9" s="889"/>
      <c r="N9" s="889"/>
      <c r="O9" s="890">
        <v>203.8</v>
      </c>
    </row>
    <row r="10" spans="1:15" ht="15" customHeight="1" thickBot="1">
      <c r="A10" s="892"/>
      <c r="B10" s="893" t="s">
        <v>57</v>
      </c>
      <c r="C10" s="894">
        <v>173.05032258064529</v>
      </c>
      <c r="D10" s="894">
        <v>185.65163934426235</v>
      </c>
      <c r="E10" s="894">
        <v>186.6646774193548</v>
      </c>
      <c r="F10" s="894">
        <v>165.90758064516123</v>
      </c>
      <c r="G10" s="894">
        <v>140.22564516129029</v>
      </c>
      <c r="H10" s="894"/>
      <c r="I10" s="894"/>
      <c r="J10" s="894"/>
      <c r="K10" s="894"/>
      <c r="L10" s="894"/>
      <c r="M10" s="894"/>
      <c r="N10" s="894"/>
      <c r="O10" s="895">
        <v>168.85</v>
      </c>
    </row>
    <row r="11" spans="1:15" ht="15" customHeight="1" thickBot="1">
      <c r="A11" s="841" t="s">
        <v>80</v>
      </c>
      <c r="B11" s="842"/>
      <c r="C11" s="897">
        <v>172.93600000000004</v>
      </c>
      <c r="D11" s="897">
        <v>183.98173076923072</v>
      </c>
      <c r="E11" s="897">
        <v>182.52207547169814</v>
      </c>
      <c r="F11" s="897">
        <v>161.58179245283006</v>
      </c>
      <c r="G11" s="897">
        <v>140.96740740740745</v>
      </c>
      <c r="H11" s="897"/>
      <c r="I11" s="897"/>
      <c r="J11" s="897"/>
      <c r="K11" s="897"/>
      <c r="L11" s="897"/>
      <c r="M11" s="897"/>
      <c r="N11" s="897"/>
      <c r="O11" s="898">
        <v>167.55</v>
      </c>
    </row>
    <row r="12" spans="1:15" ht="15" customHeight="1" thickBot="1">
      <c r="O12" s="705"/>
    </row>
    <row r="13" spans="1:15" ht="22.5" customHeight="1" thickBot="1">
      <c r="A13" s="977" t="s">
        <v>64</v>
      </c>
      <c r="B13" s="848" t="s">
        <v>57</v>
      </c>
      <c r="C13" s="849">
        <v>97</v>
      </c>
      <c r="D13" s="849">
        <v>94.78</v>
      </c>
      <c r="E13" s="849">
        <v>94.79</v>
      </c>
      <c r="F13" s="849">
        <v>97.93</v>
      </c>
      <c r="G13" s="849">
        <v>96.97</v>
      </c>
      <c r="H13" s="849"/>
      <c r="I13" s="849"/>
      <c r="J13" s="849"/>
      <c r="K13" s="849"/>
      <c r="L13" s="849"/>
      <c r="M13" s="849"/>
      <c r="N13" s="849"/>
      <c r="O13" s="978">
        <v>96.29</v>
      </c>
    </row>
    <row r="14" spans="1:15" ht="22.5" customHeight="1">
      <c r="O14" s="705"/>
    </row>
    <row r="15" spans="1:15" ht="20.25" thickBot="1">
      <c r="A15" s="902" t="s">
        <v>145</v>
      </c>
      <c r="B15" s="902"/>
      <c r="C15" s="902"/>
      <c r="D15" s="902"/>
      <c r="E15" s="902"/>
      <c r="F15" s="902"/>
      <c r="G15" s="902"/>
      <c r="H15" s="902"/>
      <c r="I15" s="902"/>
      <c r="J15" s="902"/>
      <c r="K15" s="902"/>
      <c r="L15" s="902"/>
      <c r="M15" s="902"/>
      <c r="N15" s="902"/>
      <c r="O15" s="902"/>
    </row>
    <row r="16" spans="1:15" ht="27" customHeight="1" thickBot="1">
      <c r="A16" s="979" t="s">
        <v>82</v>
      </c>
      <c r="B16" s="904" t="s">
        <v>87</v>
      </c>
      <c r="C16" s="980" t="s">
        <v>108</v>
      </c>
      <c r="D16" s="980" t="s">
        <v>109</v>
      </c>
      <c r="E16" s="980" t="s">
        <v>110</v>
      </c>
      <c r="F16" s="980" t="s">
        <v>111</v>
      </c>
      <c r="G16" s="980" t="s">
        <v>112</v>
      </c>
      <c r="H16" s="980" t="s">
        <v>113</v>
      </c>
      <c r="I16" s="980" t="s">
        <v>88</v>
      </c>
      <c r="J16" s="980" t="s">
        <v>89</v>
      </c>
      <c r="K16" s="980" t="s">
        <v>90</v>
      </c>
      <c r="L16" s="980" t="s">
        <v>91</v>
      </c>
      <c r="M16" s="980" t="s">
        <v>92</v>
      </c>
      <c r="N16" s="981" t="s">
        <v>93</v>
      </c>
      <c r="O16" s="982" t="s">
        <v>16</v>
      </c>
    </row>
    <row r="17" spans="1:15" ht="15" customHeight="1" thickBot="1">
      <c r="A17" s="887" t="s">
        <v>83</v>
      </c>
      <c r="B17" s="888" t="s">
        <v>54</v>
      </c>
      <c r="C17" s="889">
        <v>142.24052631578951</v>
      </c>
      <c r="D17" s="889">
        <v>138.65105263157895</v>
      </c>
      <c r="E17" s="889">
        <v>132.45999999999998</v>
      </c>
      <c r="F17" s="889">
        <v>122.90899999999999</v>
      </c>
      <c r="G17" s="889">
        <v>106.11499999999998</v>
      </c>
      <c r="H17" s="889"/>
      <c r="I17" s="889"/>
      <c r="J17" s="889"/>
      <c r="K17" s="889"/>
      <c r="L17" s="889"/>
      <c r="M17" s="889"/>
      <c r="N17" s="908"/>
      <c r="O17" s="890">
        <v>127.37</v>
      </c>
    </row>
    <row r="18" spans="1:15" ht="15" customHeight="1" thickBot="1">
      <c r="A18" s="887"/>
      <c r="B18" s="891" t="s">
        <v>55</v>
      </c>
      <c r="C18" s="889">
        <v>148.24285714285716</v>
      </c>
      <c r="D18" s="889">
        <v>150.7525</v>
      </c>
      <c r="E18" s="889">
        <v>151.14750000000001</v>
      </c>
      <c r="F18" s="889">
        <v>138.63375000000002</v>
      </c>
      <c r="G18" s="889">
        <v>121.3475</v>
      </c>
      <c r="H18" s="889"/>
      <c r="I18" s="889"/>
      <c r="J18" s="889"/>
      <c r="K18" s="889"/>
      <c r="L18" s="889"/>
      <c r="M18" s="889"/>
      <c r="N18" s="908"/>
      <c r="O18" s="890">
        <v>141.77000000000001</v>
      </c>
    </row>
    <row r="19" spans="1:15" ht="15" customHeight="1" thickBot="1">
      <c r="A19" s="887"/>
      <c r="B19" s="891" t="s">
        <v>56</v>
      </c>
      <c r="C19" s="889">
        <v>224.87266666666662</v>
      </c>
      <c r="D19" s="889">
        <v>240.51400000000001</v>
      </c>
      <c r="E19" s="889">
        <v>231.196</v>
      </c>
      <c r="F19" s="889">
        <v>205.13</v>
      </c>
      <c r="G19" s="889">
        <v>175.5746666666667</v>
      </c>
      <c r="H19" s="889"/>
      <c r="I19" s="889"/>
      <c r="J19" s="889"/>
      <c r="K19" s="889"/>
      <c r="L19" s="889"/>
      <c r="M19" s="889"/>
      <c r="N19" s="908"/>
      <c r="O19" s="890">
        <v>215.46</v>
      </c>
    </row>
    <row r="20" spans="1:15" ht="15" customHeight="1" thickBot="1">
      <c r="A20" s="892"/>
      <c r="B20" s="893" t="s">
        <v>57</v>
      </c>
      <c r="C20" s="894">
        <v>173.49658536585366</v>
      </c>
      <c r="D20" s="894">
        <v>177.33571428571426</v>
      </c>
      <c r="E20" s="894">
        <v>170.37953488372091</v>
      </c>
      <c r="F20" s="894">
        <v>154.51627906976745</v>
      </c>
      <c r="G20" s="894">
        <v>133.17906976744189</v>
      </c>
      <c r="H20" s="894"/>
      <c r="I20" s="894"/>
      <c r="J20" s="894"/>
      <c r="K20" s="894"/>
      <c r="L20" s="894"/>
      <c r="M20" s="894"/>
      <c r="N20" s="909"/>
      <c r="O20" s="895">
        <v>160.78</v>
      </c>
    </row>
    <row r="21" spans="1:15" ht="15" customHeight="1" thickBot="1">
      <c r="A21" s="896" t="s">
        <v>84</v>
      </c>
      <c r="B21" s="891" t="s">
        <v>54</v>
      </c>
      <c r="C21" s="889">
        <v>108.59840909090912</v>
      </c>
      <c r="D21" s="889">
        <v>113.30590909090914</v>
      </c>
      <c r="E21" s="889">
        <v>124.61955555555556</v>
      </c>
      <c r="F21" s="889">
        <v>126.82586956521739</v>
      </c>
      <c r="G21" s="889">
        <v>104.88800000000001</v>
      </c>
      <c r="H21" s="889"/>
      <c r="I21" s="889"/>
      <c r="J21" s="889"/>
      <c r="K21" s="889"/>
      <c r="L21" s="889"/>
      <c r="M21" s="889"/>
      <c r="N21" s="908"/>
      <c r="O21" s="890">
        <v>120.23</v>
      </c>
    </row>
    <row r="22" spans="1:15" ht="15" customHeight="1" thickBot="1">
      <c r="A22" s="887"/>
      <c r="B22" s="891" t="s">
        <v>55</v>
      </c>
      <c r="C22" s="889">
        <v>294.71588235294109</v>
      </c>
      <c r="D22" s="889">
        <v>299.41176470588232</v>
      </c>
      <c r="E22" s="889">
        <v>319.40000000000003</v>
      </c>
      <c r="F22" s="889">
        <v>265.76000000000005</v>
      </c>
      <c r="G22" s="889">
        <v>200.95055555555555</v>
      </c>
      <c r="H22" s="889"/>
      <c r="I22" s="889"/>
      <c r="J22" s="889"/>
      <c r="K22" s="889"/>
      <c r="L22" s="889"/>
      <c r="M22" s="889"/>
      <c r="N22" s="908"/>
      <c r="O22" s="890">
        <v>268.72000000000003</v>
      </c>
    </row>
    <row r="23" spans="1:15" ht="15" customHeight="1" thickBot="1">
      <c r="A23" s="887"/>
      <c r="B23" s="891" t="s">
        <v>56</v>
      </c>
      <c r="C23" s="889">
        <v>202.63</v>
      </c>
      <c r="D23" s="889">
        <v>214.3075</v>
      </c>
      <c r="E23" s="889">
        <v>214.61</v>
      </c>
      <c r="F23" s="889">
        <v>212.28249999999997</v>
      </c>
      <c r="G23" s="889">
        <v>164.92499999999998</v>
      </c>
      <c r="H23" s="889"/>
      <c r="I23" s="889"/>
      <c r="J23" s="889"/>
      <c r="K23" s="889"/>
      <c r="L23" s="889"/>
      <c r="M23" s="889"/>
      <c r="N23" s="908"/>
      <c r="O23" s="890">
        <v>201.75</v>
      </c>
    </row>
    <row r="24" spans="1:15" ht="15" customHeight="1" thickBot="1">
      <c r="A24" s="892"/>
      <c r="B24" s="893" t="s">
        <v>57</v>
      </c>
      <c r="C24" s="894">
        <v>163.06184615384609</v>
      </c>
      <c r="D24" s="894">
        <v>168.19523076923073</v>
      </c>
      <c r="E24" s="894">
        <v>180.2442424242424</v>
      </c>
      <c r="F24" s="894">
        <v>167.17970149253728</v>
      </c>
      <c r="G24" s="894">
        <v>134.28014925373134</v>
      </c>
      <c r="H24" s="894"/>
      <c r="I24" s="894"/>
      <c r="J24" s="894"/>
      <c r="K24" s="894"/>
      <c r="L24" s="894"/>
      <c r="M24" s="894"/>
      <c r="N24" s="909"/>
      <c r="O24" s="895">
        <v>163.69</v>
      </c>
    </row>
    <row r="25" spans="1:15" ht="15" customHeight="1" thickBot="1">
      <c r="A25" s="841" t="s">
        <v>80</v>
      </c>
      <c r="B25" s="842"/>
      <c r="C25" s="897">
        <v>167.09792452830183</v>
      </c>
      <c r="D25" s="897">
        <v>171.78308411214951</v>
      </c>
      <c r="E25" s="897">
        <v>176.35266055045875</v>
      </c>
      <c r="F25" s="897">
        <v>162.2294545454545</v>
      </c>
      <c r="G25" s="897">
        <v>133.84972727272728</v>
      </c>
      <c r="H25" s="897"/>
      <c r="I25" s="897"/>
      <c r="J25" s="897"/>
      <c r="K25" s="897"/>
      <c r="L25" s="897"/>
      <c r="M25" s="897"/>
      <c r="N25" s="910"/>
      <c r="O25" s="898">
        <v>162.57</v>
      </c>
    </row>
    <row r="26" spans="1:15" ht="15" customHeight="1" thickBot="1">
      <c r="O26" s="705"/>
    </row>
    <row r="27" spans="1:15" ht="22.5" customHeight="1" thickBot="1">
      <c r="A27" s="977" t="s">
        <v>64</v>
      </c>
      <c r="B27" s="848" t="s">
        <v>57</v>
      </c>
      <c r="C27" s="849">
        <v>87.55</v>
      </c>
      <c r="D27" s="849">
        <v>88.06</v>
      </c>
      <c r="E27" s="849">
        <v>89.46</v>
      </c>
      <c r="F27" s="849">
        <v>96.41</v>
      </c>
      <c r="G27" s="849">
        <v>89.55</v>
      </c>
      <c r="H27" s="849"/>
      <c r="I27" s="849"/>
      <c r="J27" s="849"/>
      <c r="K27" s="849"/>
      <c r="L27" s="849"/>
      <c r="M27" s="849"/>
      <c r="N27" s="849"/>
      <c r="O27" s="978">
        <v>88.59</v>
      </c>
    </row>
    <row r="28" spans="1:15" ht="22.5" customHeight="1" thickBot="1">
      <c r="O28" s="705"/>
    </row>
    <row r="29" spans="1:15" ht="20.25" thickBot="1">
      <c r="A29" s="983" t="s">
        <v>146</v>
      </c>
      <c r="B29" s="880"/>
      <c r="C29" s="880"/>
      <c r="D29" s="880"/>
      <c r="E29" s="880"/>
      <c r="F29" s="880"/>
      <c r="G29" s="880"/>
      <c r="H29" s="880"/>
      <c r="I29" s="880"/>
      <c r="J29" s="880"/>
      <c r="K29" s="880"/>
      <c r="L29" s="880"/>
      <c r="M29" s="880"/>
      <c r="N29" s="880"/>
      <c r="O29" s="881"/>
    </row>
    <row r="30" spans="1:15" ht="27" customHeight="1" thickBot="1">
      <c r="A30" s="979" t="s">
        <v>82</v>
      </c>
      <c r="B30" s="904" t="s">
        <v>87</v>
      </c>
      <c r="C30" s="984" t="s">
        <v>132</v>
      </c>
      <c r="D30" s="984" t="s">
        <v>133</v>
      </c>
      <c r="E30" s="984" t="s">
        <v>134</v>
      </c>
      <c r="F30" s="984" t="s">
        <v>135</v>
      </c>
      <c r="G30" s="984" t="s">
        <v>136</v>
      </c>
      <c r="H30" s="984" t="s">
        <v>137</v>
      </c>
      <c r="I30" s="984" t="s">
        <v>148</v>
      </c>
      <c r="J30" s="984" t="s">
        <v>127</v>
      </c>
      <c r="K30" s="984" t="s">
        <v>128</v>
      </c>
      <c r="L30" s="984" t="s">
        <v>129</v>
      </c>
      <c r="M30" s="984" t="s">
        <v>130</v>
      </c>
      <c r="N30" s="984" t="s">
        <v>131</v>
      </c>
      <c r="O30" s="985" t="s">
        <v>16</v>
      </c>
    </row>
    <row r="31" spans="1:15" ht="15" customHeight="1" thickBot="1">
      <c r="A31" s="915" t="s">
        <v>83</v>
      </c>
      <c r="B31" s="916" t="s">
        <v>54</v>
      </c>
      <c r="C31" s="917">
        <v>-3.3471658458430538E-2</v>
      </c>
      <c r="D31" s="917">
        <v>3.3173016698488733E-3</v>
      </c>
      <c r="E31" s="917">
        <v>1.425335950475598E-2</v>
      </c>
      <c r="F31" s="917">
        <v>3.0022211554892497E-3</v>
      </c>
      <c r="G31" s="917">
        <v>3.9571134232586604E-2</v>
      </c>
      <c r="H31" s="917"/>
      <c r="I31" s="917"/>
      <c r="J31" s="917"/>
      <c r="K31" s="917"/>
      <c r="L31" s="917"/>
      <c r="M31" s="917"/>
      <c r="N31" s="918"/>
      <c r="O31" s="919">
        <v>4.8677082515505244E-3</v>
      </c>
    </row>
    <row r="32" spans="1:15" ht="15" customHeight="1" thickBot="1">
      <c r="A32" s="915"/>
      <c r="B32" s="920" t="s">
        <v>55</v>
      </c>
      <c r="C32" s="917">
        <v>1.0769008383924958E-3</v>
      </c>
      <c r="D32" s="917">
        <v>4.0770468151440337E-2</v>
      </c>
      <c r="E32" s="917">
        <v>2.9825538335437617E-2</v>
      </c>
      <c r="F32" s="917">
        <v>-1.7018262548301397E-2</v>
      </c>
      <c r="G32" s="917">
        <v>6.518698595173196E-2</v>
      </c>
      <c r="H32" s="917"/>
      <c r="I32" s="917"/>
      <c r="J32" s="917"/>
      <c r="K32" s="917"/>
      <c r="L32" s="917"/>
      <c r="M32" s="917"/>
      <c r="N32" s="918"/>
      <c r="O32" s="919">
        <v>2.4687874726669955E-2</v>
      </c>
    </row>
    <row r="33" spans="1:15" ht="15" customHeight="1" thickBot="1">
      <c r="A33" s="915"/>
      <c r="B33" s="920" t="s">
        <v>56</v>
      </c>
      <c r="C33" s="917">
        <v>3.5356305346136936E-2</v>
      </c>
      <c r="D33" s="917">
        <v>4.5521951598105174E-2</v>
      </c>
      <c r="E33" s="917">
        <v>6.2956683218279394E-2</v>
      </c>
      <c r="F33" s="917">
        <v>2.3536294057427153E-2</v>
      </c>
      <c r="G33" s="917">
        <v>0.11643289464691152</v>
      </c>
      <c r="H33" s="917"/>
      <c r="I33" s="917"/>
      <c r="J33" s="917"/>
      <c r="K33" s="917"/>
      <c r="L33" s="917"/>
      <c r="M33" s="917"/>
      <c r="N33" s="918"/>
      <c r="O33" s="919">
        <v>6.4652371669915429E-2</v>
      </c>
    </row>
    <row r="34" spans="1:15" ht="15" customHeight="1" thickBot="1">
      <c r="A34" s="921"/>
      <c r="B34" s="922" t="s">
        <v>57</v>
      </c>
      <c r="C34" s="923">
        <v>-4.1811922328402751E-3</v>
      </c>
      <c r="D34" s="923">
        <v>2.4118528121577776E-2</v>
      </c>
      <c r="E34" s="923">
        <v>3.7007014063367032E-2</v>
      </c>
      <c r="F34" s="923">
        <v>6.2782029986509381E-3</v>
      </c>
      <c r="G34" s="923">
        <v>6.5987126662976764E-2</v>
      </c>
      <c r="H34" s="923"/>
      <c r="I34" s="923"/>
      <c r="J34" s="923"/>
      <c r="K34" s="923"/>
      <c r="L34" s="923"/>
      <c r="M34" s="923"/>
      <c r="N34" s="924"/>
      <c r="O34" s="925">
        <v>3.1347182485383707E-2</v>
      </c>
    </row>
    <row r="35" spans="1:15" ht="15" customHeight="1" thickBot="1">
      <c r="A35" s="926" t="s">
        <v>84</v>
      </c>
      <c r="B35" s="920" t="s">
        <v>54</v>
      </c>
      <c r="C35" s="917">
        <v>0.19150456330977558</v>
      </c>
      <c r="D35" s="917">
        <v>0.15867856547352457</v>
      </c>
      <c r="E35" s="917">
        <v>3.0414122627445386E-2</v>
      </c>
      <c r="F35" s="917">
        <v>-5.1655042260954588E-3</v>
      </c>
      <c r="G35" s="917">
        <v>5.1457268705667129E-2</v>
      </c>
      <c r="H35" s="917"/>
      <c r="I35" s="917"/>
      <c r="J35" s="917"/>
      <c r="K35" s="917"/>
      <c r="L35" s="917"/>
      <c r="M35" s="917"/>
      <c r="N35" s="918"/>
      <c r="O35" s="919">
        <v>3.3435914497213642E-2</v>
      </c>
    </row>
    <row r="36" spans="1:15" ht="15" customHeight="1" thickBot="1">
      <c r="A36" s="915"/>
      <c r="B36" s="920" t="s">
        <v>55</v>
      </c>
      <c r="C36" s="917">
        <v>-0.10703828413007911</v>
      </c>
      <c r="D36" s="917">
        <v>-1.3946190788037521E-2</v>
      </c>
      <c r="E36" s="917">
        <v>-2.8400473109302375E-2</v>
      </c>
      <c r="F36" s="917">
        <v>-7.9902919927754612E-2</v>
      </c>
      <c r="G36" s="917">
        <v>-4.1248399965716801E-3</v>
      </c>
      <c r="H36" s="917"/>
      <c r="I36" s="917"/>
      <c r="J36" s="917"/>
      <c r="K36" s="917"/>
      <c r="L36" s="917"/>
      <c r="M36" s="917"/>
      <c r="N36" s="918"/>
      <c r="O36" s="919">
        <v>-2.247692765704086E-2</v>
      </c>
    </row>
    <row r="37" spans="1:15" ht="15" customHeight="1" thickBot="1">
      <c r="A37" s="915"/>
      <c r="B37" s="920" t="s">
        <v>56</v>
      </c>
      <c r="C37" s="917">
        <v>7.0571978482949554E-3</v>
      </c>
      <c r="D37" s="917">
        <v>3.8671068441375099E-2</v>
      </c>
      <c r="E37" s="917">
        <v>-8.7833744932669464E-3</v>
      </c>
      <c r="F37" s="917">
        <v>-1.3119310352949342E-2</v>
      </c>
      <c r="G37" s="917">
        <v>3.1362740639684791E-2</v>
      </c>
      <c r="H37" s="917"/>
      <c r="I37" s="917"/>
      <c r="J37" s="917"/>
      <c r="K37" s="917"/>
      <c r="L37" s="917"/>
      <c r="M37" s="917"/>
      <c r="N37" s="918"/>
      <c r="O37" s="919">
        <v>1.0161090458488285E-2</v>
      </c>
    </row>
    <row r="38" spans="1:15" ht="15" customHeight="1" thickBot="1">
      <c r="A38" s="921"/>
      <c r="B38" s="922" t="s">
        <v>57</v>
      </c>
      <c r="C38" s="923">
        <v>6.1255754564284996E-2</v>
      </c>
      <c r="D38" s="923">
        <v>0.1037865847634073</v>
      </c>
      <c r="E38" s="923">
        <v>3.5620749427327444E-2</v>
      </c>
      <c r="F38" s="923">
        <v>-7.6093020625044618E-3</v>
      </c>
      <c r="G38" s="923">
        <v>4.4276804431640428E-2</v>
      </c>
      <c r="H38" s="923"/>
      <c r="I38" s="923"/>
      <c r="J38" s="923"/>
      <c r="K38" s="923"/>
      <c r="L38" s="923"/>
      <c r="M38" s="923"/>
      <c r="N38" s="924"/>
      <c r="O38" s="925">
        <v>3.152300079418411E-2</v>
      </c>
    </row>
    <row r="39" spans="1:15" ht="15" customHeight="1" thickBot="1">
      <c r="A39" s="841" t="s">
        <v>80</v>
      </c>
      <c r="B39" s="842"/>
      <c r="C39" s="927">
        <v>3.4938048980431194E-2</v>
      </c>
      <c r="D39" s="927">
        <v>7.1011920179039636E-2</v>
      </c>
      <c r="E39" s="927">
        <v>3.4983395781965965E-2</v>
      </c>
      <c r="F39" s="927">
        <v>-3.9922595711062905E-3</v>
      </c>
      <c r="G39" s="927">
        <v>5.3176650260761814E-2</v>
      </c>
      <c r="H39" s="927"/>
      <c r="I39" s="927"/>
      <c r="J39" s="927"/>
      <c r="K39" s="927"/>
      <c r="L39" s="927"/>
      <c r="M39" s="927"/>
      <c r="N39" s="928"/>
      <c r="O39" s="929">
        <v>3.0632958110352576E-2</v>
      </c>
    </row>
    <row r="40" spans="1:15" ht="15" customHeight="1" thickBot="1"/>
    <row r="41" spans="1:15" ht="15.75" thickBot="1">
      <c r="A41" s="977" t="s">
        <v>64</v>
      </c>
      <c r="B41" s="848" t="s">
        <v>57</v>
      </c>
      <c r="C41" s="877">
        <v>0.10793832095945177</v>
      </c>
      <c r="D41" s="877">
        <v>7.631160572337041E-2</v>
      </c>
      <c r="E41" s="877">
        <v>5.9579700424770989E-2</v>
      </c>
      <c r="F41" s="877">
        <v>1.5765999377658026E-2</v>
      </c>
      <c r="G41" s="877">
        <v>8.2858738135120069E-2</v>
      </c>
      <c r="H41" s="877"/>
      <c r="I41" s="877"/>
      <c r="J41" s="877"/>
      <c r="K41" s="877"/>
      <c r="L41" s="877"/>
      <c r="M41" s="877"/>
      <c r="N41" s="877"/>
      <c r="O41" s="986">
        <v>8.6917259284343629E-2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88" customWidth="1"/>
    <col min="2" max="2" width="14.28515625" style="988" customWidth="1"/>
    <col min="3" max="3" width="19.5703125" style="988" customWidth="1"/>
    <col min="4" max="4" width="12.85546875" style="988" customWidth="1"/>
    <col min="5" max="7" width="16.85546875" style="988" customWidth="1"/>
    <col min="8" max="8" width="51.28515625" style="988" customWidth="1"/>
    <col min="9" max="256" width="9.140625" style="988"/>
    <col min="257" max="257" width="16.85546875" style="988" customWidth="1"/>
    <col min="258" max="258" width="14.28515625" style="988" customWidth="1"/>
    <col min="259" max="259" width="19.5703125" style="988" customWidth="1"/>
    <col min="260" max="260" width="12.85546875" style="988" customWidth="1"/>
    <col min="261" max="263" width="16.85546875" style="988" customWidth="1"/>
    <col min="264" max="264" width="51.28515625" style="988" customWidth="1"/>
    <col min="265" max="512" width="9.140625" style="988"/>
    <col min="513" max="513" width="16.85546875" style="988" customWidth="1"/>
    <col min="514" max="514" width="14.28515625" style="988" customWidth="1"/>
    <col min="515" max="515" width="19.5703125" style="988" customWidth="1"/>
    <col min="516" max="516" width="12.85546875" style="988" customWidth="1"/>
    <col min="517" max="519" width="16.85546875" style="988" customWidth="1"/>
    <col min="520" max="520" width="51.28515625" style="988" customWidth="1"/>
    <col min="521" max="768" width="9.140625" style="988"/>
    <col min="769" max="769" width="16.85546875" style="988" customWidth="1"/>
    <col min="770" max="770" width="14.28515625" style="988" customWidth="1"/>
    <col min="771" max="771" width="19.5703125" style="988" customWidth="1"/>
    <col min="772" max="772" width="12.85546875" style="988" customWidth="1"/>
    <col min="773" max="775" width="16.85546875" style="988" customWidth="1"/>
    <col min="776" max="776" width="51.28515625" style="988" customWidth="1"/>
    <col min="777" max="1024" width="9.140625" style="988"/>
    <col min="1025" max="1025" width="16.85546875" style="988" customWidth="1"/>
    <col min="1026" max="1026" width="14.28515625" style="988" customWidth="1"/>
    <col min="1027" max="1027" width="19.5703125" style="988" customWidth="1"/>
    <col min="1028" max="1028" width="12.85546875" style="988" customWidth="1"/>
    <col min="1029" max="1031" width="16.85546875" style="988" customWidth="1"/>
    <col min="1032" max="1032" width="51.28515625" style="988" customWidth="1"/>
    <col min="1033" max="1280" width="9.140625" style="988"/>
    <col min="1281" max="1281" width="16.85546875" style="988" customWidth="1"/>
    <col min="1282" max="1282" width="14.28515625" style="988" customWidth="1"/>
    <col min="1283" max="1283" width="19.5703125" style="988" customWidth="1"/>
    <col min="1284" max="1284" width="12.85546875" style="988" customWidth="1"/>
    <col min="1285" max="1287" width="16.85546875" style="988" customWidth="1"/>
    <col min="1288" max="1288" width="51.28515625" style="988" customWidth="1"/>
    <col min="1289" max="1536" width="9.140625" style="988"/>
    <col min="1537" max="1537" width="16.85546875" style="988" customWidth="1"/>
    <col min="1538" max="1538" width="14.28515625" style="988" customWidth="1"/>
    <col min="1539" max="1539" width="19.5703125" style="988" customWidth="1"/>
    <col min="1540" max="1540" width="12.85546875" style="988" customWidth="1"/>
    <col min="1541" max="1543" width="16.85546875" style="988" customWidth="1"/>
    <col min="1544" max="1544" width="51.28515625" style="988" customWidth="1"/>
    <col min="1545" max="1792" width="9.140625" style="988"/>
    <col min="1793" max="1793" width="16.85546875" style="988" customWidth="1"/>
    <col min="1794" max="1794" width="14.28515625" style="988" customWidth="1"/>
    <col min="1795" max="1795" width="19.5703125" style="988" customWidth="1"/>
    <col min="1796" max="1796" width="12.85546875" style="988" customWidth="1"/>
    <col min="1797" max="1799" width="16.85546875" style="988" customWidth="1"/>
    <col min="1800" max="1800" width="51.28515625" style="988" customWidth="1"/>
    <col min="1801" max="2048" width="9.140625" style="988"/>
    <col min="2049" max="2049" width="16.85546875" style="988" customWidth="1"/>
    <col min="2050" max="2050" width="14.28515625" style="988" customWidth="1"/>
    <col min="2051" max="2051" width="19.5703125" style="988" customWidth="1"/>
    <col min="2052" max="2052" width="12.85546875" style="988" customWidth="1"/>
    <col min="2053" max="2055" width="16.85546875" style="988" customWidth="1"/>
    <col min="2056" max="2056" width="51.28515625" style="988" customWidth="1"/>
    <col min="2057" max="2304" width="9.140625" style="988"/>
    <col min="2305" max="2305" width="16.85546875" style="988" customWidth="1"/>
    <col min="2306" max="2306" width="14.28515625" style="988" customWidth="1"/>
    <col min="2307" max="2307" width="19.5703125" style="988" customWidth="1"/>
    <col min="2308" max="2308" width="12.85546875" style="988" customWidth="1"/>
    <col min="2309" max="2311" width="16.85546875" style="988" customWidth="1"/>
    <col min="2312" max="2312" width="51.28515625" style="988" customWidth="1"/>
    <col min="2313" max="2560" width="9.140625" style="988"/>
    <col min="2561" max="2561" width="16.85546875" style="988" customWidth="1"/>
    <col min="2562" max="2562" width="14.28515625" style="988" customWidth="1"/>
    <col min="2563" max="2563" width="19.5703125" style="988" customWidth="1"/>
    <col min="2564" max="2564" width="12.85546875" style="988" customWidth="1"/>
    <col min="2565" max="2567" width="16.85546875" style="988" customWidth="1"/>
    <col min="2568" max="2568" width="51.28515625" style="988" customWidth="1"/>
    <col min="2569" max="2816" width="9.140625" style="988"/>
    <col min="2817" max="2817" width="16.85546875" style="988" customWidth="1"/>
    <col min="2818" max="2818" width="14.28515625" style="988" customWidth="1"/>
    <col min="2819" max="2819" width="19.5703125" style="988" customWidth="1"/>
    <col min="2820" max="2820" width="12.85546875" style="988" customWidth="1"/>
    <col min="2821" max="2823" width="16.85546875" style="988" customWidth="1"/>
    <col min="2824" max="2824" width="51.28515625" style="988" customWidth="1"/>
    <col min="2825" max="3072" width="9.140625" style="988"/>
    <col min="3073" max="3073" width="16.85546875" style="988" customWidth="1"/>
    <col min="3074" max="3074" width="14.28515625" style="988" customWidth="1"/>
    <col min="3075" max="3075" width="19.5703125" style="988" customWidth="1"/>
    <col min="3076" max="3076" width="12.85546875" style="988" customWidth="1"/>
    <col min="3077" max="3079" width="16.85546875" style="988" customWidth="1"/>
    <col min="3080" max="3080" width="51.28515625" style="988" customWidth="1"/>
    <col min="3081" max="3328" width="9.140625" style="988"/>
    <col min="3329" max="3329" width="16.85546875" style="988" customWidth="1"/>
    <col min="3330" max="3330" width="14.28515625" style="988" customWidth="1"/>
    <col min="3331" max="3331" width="19.5703125" style="988" customWidth="1"/>
    <col min="3332" max="3332" width="12.85546875" style="988" customWidth="1"/>
    <col min="3333" max="3335" width="16.85546875" style="988" customWidth="1"/>
    <col min="3336" max="3336" width="51.28515625" style="988" customWidth="1"/>
    <col min="3337" max="3584" width="9.140625" style="988"/>
    <col min="3585" max="3585" width="16.85546875" style="988" customWidth="1"/>
    <col min="3586" max="3586" width="14.28515625" style="988" customWidth="1"/>
    <col min="3587" max="3587" width="19.5703125" style="988" customWidth="1"/>
    <col min="3588" max="3588" width="12.85546875" style="988" customWidth="1"/>
    <col min="3589" max="3591" width="16.85546875" style="988" customWidth="1"/>
    <col min="3592" max="3592" width="51.28515625" style="988" customWidth="1"/>
    <col min="3593" max="3840" width="9.140625" style="988"/>
    <col min="3841" max="3841" width="16.85546875" style="988" customWidth="1"/>
    <col min="3842" max="3842" width="14.28515625" style="988" customWidth="1"/>
    <col min="3843" max="3843" width="19.5703125" style="988" customWidth="1"/>
    <col min="3844" max="3844" width="12.85546875" style="988" customWidth="1"/>
    <col min="3845" max="3847" width="16.85546875" style="988" customWidth="1"/>
    <col min="3848" max="3848" width="51.28515625" style="988" customWidth="1"/>
    <col min="3849" max="4096" width="9.140625" style="988"/>
    <col min="4097" max="4097" width="16.85546875" style="988" customWidth="1"/>
    <col min="4098" max="4098" width="14.28515625" style="988" customWidth="1"/>
    <col min="4099" max="4099" width="19.5703125" style="988" customWidth="1"/>
    <col min="4100" max="4100" width="12.85546875" style="988" customWidth="1"/>
    <col min="4101" max="4103" width="16.85546875" style="988" customWidth="1"/>
    <col min="4104" max="4104" width="51.28515625" style="988" customWidth="1"/>
    <col min="4105" max="4352" width="9.140625" style="988"/>
    <col min="4353" max="4353" width="16.85546875" style="988" customWidth="1"/>
    <col min="4354" max="4354" width="14.28515625" style="988" customWidth="1"/>
    <col min="4355" max="4355" width="19.5703125" style="988" customWidth="1"/>
    <col min="4356" max="4356" width="12.85546875" style="988" customWidth="1"/>
    <col min="4357" max="4359" width="16.85546875" style="988" customWidth="1"/>
    <col min="4360" max="4360" width="51.28515625" style="988" customWidth="1"/>
    <col min="4361" max="4608" width="9.140625" style="988"/>
    <col min="4609" max="4609" width="16.85546875" style="988" customWidth="1"/>
    <col min="4610" max="4610" width="14.28515625" style="988" customWidth="1"/>
    <col min="4611" max="4611" width="19.5703125" style="988" customWidth="1"/>
    <col min="4612" max="4612" width="12.85546875" style="988" customWidth="1"/>
    <col min="4613" max="4615" width="16.85546875" style="988" customWidth="1"/>
    <col min="4616" max="4616" width="51.28515625" style="988" customWidth="1"/>
    <col min="4617" max="4864" width="9.140625" style="988"/>
    <col min="4865" max="4865" width="16.85546875" style="988" customWidth="1"/>
    <col min="4866" max="4866" width="14.28515625" style="988" customWidth="1"/>
    <col min="4867" max="4867" width="19.5703125" style="988" customWidth="1"/>
    <col min="4868" max="4868" width="12.85546875" style="988" customWidth="1"/>
    <col min="4869" max="4871" width="16.85546875" style="988" customWidth="1"/>
    <col min="4872" max="4872" width="51.28515625" style="988" customWidth="1"/>
    <col min="4873" max="5120" width="9.140625" style="988"/>
    <col min="5121" max="5121" width="16.85546875" style="988" customWidth="1"/>
    <col min="5122" max="5122" width="14.28515625" style="988" customWidth="1"/>
    <col min="5123" max="5123" width="19.5703125" style="988" customWidth="1"/>
    <col min="5124" max="5124" width="12.85546875" style="988" customWidth="1"/>
    <col min="5125" max="5127" width="16.85546875" style="988" customWidth="1"/>
    <col min="5128" max="5128" width="51.28515625" style="988" customWidth="1"/>
    <col min="5129" max="5376" width="9.140625" style="988"/>
    <col min="5377" max="5377" width="16.85546875" style="988" customWidth="1"/>
    <col min="5378" max="5378" width="14.28515625" style="988" customWidth="1"/>
    <col min="5379" max="5379" width="19.5703125" style="988" customWidth="1"/>
    <col min="5380" max="5380" width="12.85546875" style="988" customWidth="1"/>
    <col min="5381" max="5383" width="16.85546875" style="988" customWidth="1"/>
    <col min="5384" max="5384" width="51.28515625" style="988" customWidth="1"/>
    <col min="5385" max="5632" width="9.140625" style="988"/>
    <col min="5633" max="5633" width="16.85546875" style="988" customWidth="1"/>
    <col min="5634" max="5634" width="14.28515625" style="988" customWidth="1"/>
    <col min="5635" max="5635" width="19.5703125" style="988" customWidth="1"/>
    <col min="5636" max="5636" width="12.85546875" style="988" customWidth="1"/>
    <col min="5637" max="5639" width="16.85546875" style="988" customWidth="1"/>
    <col min="5640" max="5640" width="51.28515625" style="988" customWidth="1"/>
    <col min="5641" max="5888" width="9.140625" style="988"/>
    <col min="5889" max="5889" width="16.85546875" style="988" customWidth="1"/>
    <col min="5890" max="5890" width="14.28515625" style="988" customWidth="1"/>
    <col min="5891" max="5891" width="19.5703125" style="988" customWidth="1"/>
    <col min="5892" max="5892" width="12.85546875" style="988" customWidth="1"/>
    <col min="5893" max="5895" width="16.85546875" style="988" customWidth="1"/>
    <col min="5896" max="5896" width="51.28515625" style="988" customWidth="1"/>
    <col min="5897" max="6144" width="9.140625" style="988"/>
    <col min="6145" max="6145" width="16.85546875" style="988" customWidth="1"/>
    <col min="6146" max="6146" width="14.28515625" style="988" customWidth="1"/>
    <col min="6147" max="6147" width="19.5703125" style="988" customWidth="1"/>
    <col min="6148" max="6148" width="12.85546875" style="988" customWidth="1"/>
    <col min="6149" max="6151" width="16.85546875" style="988" customWidth="1"/>
    <col min="6152" max="6152" width="51.28515625" style="988" customWidth="1"/>
    <col min="6153" max="6400" width="9.140625" style="988"/>
    <col min="6401" max="6401" width="16.85546875" style="988" customWidth="1"/>
    <col min="6402" max="6402" width="14.28515625" style="988" customWidth="1"/>
    <col min="6403" max="6403" width="19.5703125" style="988" customWidth="1"/>
    <col min="6404" max="6404" width="12.85546875" style="988" customWidth="1"/>
    <col min="6405" max="6407" width="16.85546875" style="988" customWidth="1"/>
    <col min="6408" max="6408" width="51.28515625" style="988" customWidth="1"/>
    <col min="6409" max="6656" width="9.140625" style="988"/>
    <col min="6657" max="6657" width="16.85546875" style="988" customWidth="1"/>
    <col min="6658" max="6658" width="14.28515625" style="988" customWidth="1"/>
    <col min="6659" max="6659" width="19.5703125" style="988" customWidth="1"/>
    <col min="6660" max="6660" width="12.85546875" style="988" customWidth="1"/>
    <col min="6661" max="6663" width="16.85546875" style="988" customWidth="1"/>
    <col min="6664" max="6664" width="51.28515625" style="988" customWidth="1"/>
    <col min="6665" max="6912" width="9.140625" style="988"/>
    <col min="6913" max="6913" width="16.85546875" style="988" customWidth="1"/>
    <col min="6914" max="6914" width="14.28515625" style="988" customWidth="1"/>
    <col min="6915" max="6915" width="19.5703125" style="988" customWidth="1"/>
    <col min="6916" max="6916" width="12.85546875" style="988" customWidth="1"/>
    <col min="6917" max="6919" width="16.85546875" style="988" customWidth="1"/>
    <col min="6920" max="6920" width="51.28515625" style="988" customWidth="1"/>
    <col min="6921" max="7168" width="9.140625" style="988"/>
    <col min="7169" max="7169" width="16.85546875" style="988" customWidth="1"/>
    <col min="7170" max="7170" width="14.28515625" style="988" customWidth="1"/>
    <col min="7171" max="7171" width="19.5703125" style="988" customWidth="1"/>
    <col min="7172" max="7172" width="12.85546875" style="988" customWidth="1"/>
    <col min="7173" max="7175" width="16.85546875" style="988" customWidth="1"/>
    <col min="7176" max="7176" width="51.28515625" style="988" customWidth="1"/>
    <col min="7177" max="7424" width="9.140625" style="988"/>
    <col min="7425" max="7425" width="16.85546875" style="988" customWidth="1"/>
    <col min="7426" max="7426" width="14.28515625" style="988" customWidth="1"/>
    <col min="7427" max="7427" width="19.5703125" style="988" customWidth="1"/>
    <col min="7428" max="7428" width="12.85546875" style="988" customWidth="1"/>
    <col min="7429" max="7431" width="16.85546875" style="988" customWidth="1"/>
    <col min="7432" max="7432" width="51.28515625" style="988" customWidth="1"/>
    <col min="7433" max="7680" width="9.140625" style="988"/>
    <col min="7681" max="7681" width="16.85546875" style="988" customWidth="1"/>
    <col min="7682" max="7682" width="14.28515625" style="988" customWidth="1"/>
    <col min="7683" max="7683" width="19.5703125" style="988" customWidth="1"/>
    <col min="7684" max="7684" width="12.85546875" style="988" customWidth="1"/>
    <col min="7685" max="7687" width="16.85546875" style="988" customWidth="1"/>
    <col min="7688" max="7688" width="51.28515625" style="988" customWidth="1"/>
    <col min="7689" max="7936" width="9.140625" style="988"/>
    <col min="7937" max="7937" width="16.85546875" style="988" customWidth="1"/>
    <col min="7938" max="7938" width="14.28515625" style="988" customWidth="1"/>
    <col min="7939" max="7939" width="19.5703125" style="988" customWidth="1"/>
    <col min="7940" max="7940" width="12.85546875" style="988" customWidth="1"/>
    <col min="7941" max="7943" width="16.85546875" style="988" customWidth="1"/>
    <col min="7944" max="7944" width="51.28515625" style="988" customWidth="1"/>
    <col min="7945" max="8192" width="9.140625" style="988"/>
    <col min="8193" max="8193" width="16.85546875" style="988" customWidth="1"/>
    <col min="8194" max="8194" width="14.28515625" style="988" customWidth="1"/>
    <col min="8195" max="8195" width="19.5703125" style="988" customWidth="1"/>
    <col min="8196" max="8196" width="12.85546875" style="988" customWidth="1"/>
    <col min="8197" max="8199" width="16.85546875" style="988" customWidth="1"/>
    <col min="8200" max="8200" width="51.28515625" style="988" customWidth="1"/>
    <col min="8201" max="8448" width="9.140625" style="988"/>
    <col min="8449" max="8449" width="16.85546875" style="988" customWidth="1"/>
    <col min="8450" max="8450" width="14.28515625" style="988" customWidth="1"/>
    <col min="8451" max="8451" width="19.5703125" style="988" customWidth="1"/>
    <col min="8452" max="8452" width="12.85546875" style="988" customWidth="1"/>
    <col min="8453" max="8455" width="16.85546875" style="988" customWidth="1"/>
    <col min="8456" max="8456" width="51.28515625" style="988" customWidth="1"/>
    <col min="8457" max="8704" width="9.140625" style="988"/>
    <col min="8705" max="8705" width="16.85546875" style="988" customWidth="1"/>
    <col min="8706" max="8706" width="14.28515625" style="988" customWidth="1"/>
    <col min="8707" max="8707" width="19.5703125" style="988" customWidth="1"/>
    <col min="8708" max="8708" width="12.85546875" style="988" customWidth="1"/>
    <col min="8709" max="8711" width="16.85546875" style="988" customWidth="1"/>
    <col min="8712" max="8712" width="51.28515625" style="988" customWidth="1"/>
    <col min="8713" max="8960" width="9.140625" style="988"/>
    <col min="8961" max="8961" width="16.85546875" style="988" customWidth="1"/>
    <col min="8962" max="8962" width="14.28515625" style="988" customWidth="1"/>
    <col min="8963" max="8963" width="19.5703125" style="988" customWidth="1"/>
    <col min="8964" max="8964" width="12.85546875" style="988" customWidth="1"/>
    <col min="8965" max="8967" width="16.85546875" style="988" customWidth="1"/>
    <col min="8968" max="8968" width="51.28515625" style="988" customWidth="1"/>
    <col min="8969" max="9216" width="9.140625" style="988"/>
    <col min="9217" max="9217" width="16.85546875" style="988" customWidth="1"/>
    <col min="9218" max="9218" width="14.28515625" style="988" customWidth="1"/>
    <col min="9219" max="9219" width="19.5703125" style="988" customWidth="1"/>
    <col min="9220" max="9220" width="12.85546875" style="988" customWidth="1"/>
    <col min="9221" max="9223" width="16.85546875" style="988" customWidth="1"/>
    <col min="9224" max="9224" width="51.28515625" style="988" customWidth="1"/>
    <col min="9225" max="9472" width="9.140625" style="988"/>
    <col min="9473" max="9473" width="16.85546875" style="988" customWidth="1"/>
    <col min="9474" max="9474" width="14.28515625" style="988" customWidth="1"/>
    <col min="9475" max="9475" width="19.5703125" style="988" customWidth="1"/>
    <col min="9476" max="9476" width="12.85546875" style="988" customWidth="1"/>
    <col min="9477" max="9479" width="16.85546875" style="988" customWidth="1"/>
    <col min="9480" max="9480" width="51.28515625" style="988" customWidth="1"/>
    <col min="9481" max="9728" width="9.140625" style="988"/>
    <col min="9729" max="9729" width="16.85546875" style="988" customWidth="1"/>
    <col min="9730" max="9730" width="14.28515625" style="988" customWidth="1"/>
    <col min="9731" max="9731" width="19.5703125" style="988" customWidth="1"/>
    <col min="9732" max="9732" width="12.85546875" style="988" customWidth="1"/>
    <col min="9733" max="9735" width="16.85546875" style="988" customWidth="1"/>
    <col min="9736" max="9736" width="51.28515625" style="988" customWidth="1"/>
    <col min="9737" max="9984" width="9.140625" style="988"/>
    <col min="9985" max="9985" width="16.85546875" style="988" customWidth="1"/>
    <col min="9986" max="9986" width="14.28515625" style="988" customWidth="1"/>
    <col min="9987" max="9987" width="19.5703125" style="988" customWidth="1"/>
    <col min="9988" max="9988" width="12.85546875" style="988" customWidth="1"/>
    <col min="9989" max="9991" width="16.85546875" style="988" customWidth="1"/>
    <col min="9992" max="9992" width="51.28515625" style="988" customWidth="1"/>
    <col min="9993" max="10240" width="9.140625" style="988"/>
    <col min="10241" max="10241" width="16.85546875" style="988" customWidth="1"/>
    <col min="10242" max="10242" width="14.28515625" style="988" customWidth="1"/>
    <col min="10243" max="10243" width="19.5703125" style="988" customWidth="1"/>
    <col min="10244" max="10244" width="12.85546875" style="988" customWidth="1"/>
    <col min="10245" max="10247" width="16.85546875" style="988" customWidth="1"/>
    <col min="10248" max="10248" width="51.28515625" style="988" customWidth="1"/>
    <col min="10249" max="10496" width="9.140625" style="988"/>
    <col min="10497" max="10497" width="16.85546875" style="988" customWidth="1"/>
    <col min="10498" max="10498" width="14.28515625" style="988" customWidth="1"/>
    <col min="10499" max="10499" width="19.5703125" style="988" customWidth="1"/>
    <col min="10500" max="10500" width="12.85546875" style="988" customWidth="1"/>
    <col min="10501" max="10503" width="16.85546875" style="988" customWidth="1"/>
    <col min="10504" max="10504" width="51.28515625" style="988" customWidth="1"/>
    <col min="10505" max="10752" width="9.140625" style="988"/>
    <col min="10753" max="10753" width="16.85546875" style="988" customWidth="1"/>
    <col min="10754" max="10754" width="14.28515625" style="988" customWidth="1"/>
    <col min="10755" max="10755" width="19.5703125" style="988" customWidth="1"/>
    <col min="10756" max="10756" width="12.85546875" style="988" customWidth="1"/>
    <col min="10757" max="10759" width="16.85546875" style="988" customWidth="1"/>
    <col min="10760" max="10760" width="51.28515625" style="988" customWidth="1"/>
    <col min="10761" max="11008" width="9.140625" style="988"/>
    <col min="11009" max="11009" width="16.85546875" style="988" customWidth="1"/>
    <col min="11010" max="11010" width="14.28515625" style="988" customWidth="1"/>
    <col min="11011" max="11011" width="19.5703125" style="988" customWidth="1"/>
    <col min="11012" max="11012" width="12.85546875" style="988" customWidth="1"/>
    <col min="11013" max="11015" width="16.85546875" style="988" customWidth="1"/>
    <col min="11016" max="11016" width="51.28515625" style="988" customWidth="1"/>
    <col min="11017" max="11264" width="9.140625" style="988"/>
    <col min="11265" max="11265" width="16.85546875" style="988" customWidth="1"/>
    <col min="11266" max="11266" width="14.28515625" style="988" customWidth="1"/>
    <col min="11267" max="11267" width="19.5703125" style="988" customWidth="1"/>
    <col min="11268" max="11268" width="12.85546875" style="988" customWidth="1"/>
    <col min="11269" max="11271" width="16.85546875" style="988" customWidth="1"/>
    <col min="11272" max="11272" width="51.28515625" style="988" customWidth="1"/>
    <col min="11273" max="11520" width="9.140625" style="988"/>
    <col min="11521" max="11521" width="16.85546875" style="988" customWidth="1"/>
    <col min="11522" max="11522" width="14.28515625" style="988" customWidth="1"/>
    <col min="11523" max="11523" width="19.5703125" style="988" customWidth="1"/>
    <col min="11524" max="11524" width="12.85546875" style="988" customWidth="1"/>
    <col min="11525" max="11527" width="16.85546875" style="988" customWidth="1"/>
    <col min="11528" max="11528" width="51.28515625" style="988" customWidth="1"/>
    <col min="11529" max="11776" width="9.140625" style="988"/>
    <col min="11777" max="11777" width="16.85546875" style="988" customWidth="1"/>
    <col min="11778" max="11778" width="14.28515625" style="988" customWidth="1"/>
    <col min="11779" max="11779" width="19.5703125" style="988" customWidth="1"/>
    <col min="11780" max="11780" width="12.85546875" style="988" customWidth="1"/>
    <col min="11781" max="11783" width="16.85546875" style="988" customWidth="1"/>
    <col min="11784" max="11784" width="51.28515625" style="988" customWidth="1"/>
    <col min="11785" max="12032" width="9.140625" style="988"/>
    <col min="12033" max="12033" width="16.85546875" style="988" customWidth="1"/>
    <col min="12034" max="12034" width="14.28515625" style="988" customWidth="1"/>
    <col min="12035" max="12035" width="19.5703125" style="988" customWidth="1"/>
    <col min="12036" max="12036" width="12.85546875" style="988" customWidth="1"/>
    <col min="12037" max="12039" width="16.85546875" style="988" customWidth="1"/>
    <col min="12040" max="12040" width="51.28515625" style="988" customWidth="1"/>
    <col min="12041" max="12288" width="9.140625" style="988"/>
    <col min="12289" max="12289" width="16.85546875" style="988" customWidth="1"/>
    <col min="12290" max="12290" width="14.28515625" style="988" customWidth="1"/>
    <col min="12291" max="12291" width="19.5703125" style="988" customWidth="1"/>
    <col min="12292" max="12292" width="12.85546875" style="988" customWidth="1"/>
    <col min="12293" max="12295" width="16.85546875" style="988" customWidth="1"/>
    <col min="12296" max="12296" width="51.28515625" style="988" customWidth="1"/>
    <col min="12297" max="12544" width="9.140625" style="988"/>
    <col min="12545" max="12545" width="16.85546875" style="988" customWidth="1"/>
    <col min="12546" max="12546" width="14.28515625" style="988" customWidth="1"/>
    <col min="12547" max="12547" width="19.5703125" style="988" customWidth="1"/>
    <col min="12548" max="12548" width="12.85546875" style="988" customWidth="1"/>
    <col min="12549" max="12551" width="16.85546875" style="988" customWidth="1"/>
    <col min="12552" max="12552" width="51.28515625" style="988" customWidth="1"/>
    <col min="12553" max="12800" width="9.140625" style="988"/>
    <col min="12801" max="12801" width="16.85546875" style="988" customWidth="1"/>
    <col min="12802" max="12802" width="14.28515625" style="988" customWidth="1"/>
    <col min="12803" max="12803" width="19.5703125" style="988" customWidth="1"/>
    <col min="12804" max="12804" width="12.85546875" style="988" customWidth="1"/>
    <col min="12805" max="12807" width="16.85546875" style="988" customWidth="1"/>
    <col min="12808" max="12808" width="51.28515625" style="988" customWidth="1"/>
    <col min="12809" max="13056" width="9.140625" style="988"/>
    <col min="13057" max="13057" width="16.85546875" style="988" customWidth="1"/>
    <col min="13058" max="13058" width="14.28515625" style="988" customWidth="1"/>
    <col min="13059" max="13059" width="19.5703125" style="988" customWidth="1"/>
    <col min="13060" max="13060" width="12.85546875" style="988" customWidth="1"/>
    <col min="13061" max="13063" width="16.85546875" style="988" customWidth="1"/>
    <col min="13064" max="13064" width="51.28515625" style="988" customWidth="1"/>
    <col min="13065" max="13312" width="9.140625" style="988"/>
    <col min="13313" max="13313" width="16.85546875" style="988" customWidth="1"/>
    <col min="13314" max="13314" width="14.28515625" style="988" customWidth="1"/>
    <col min="13315" max="13315" width="19.5703125" style="988" customWidth="1"/>
    <col min="13316" max="13316" width="12.85546875" style="988" customWidth="1"/>
    <col min="13317" max="13319" width="16.85546875" style="988" customWidth="1"/>
    <col min="13320" max="13320" width="51.28515625" style="988" customWidth="1"/>
    <col min="13321" max="13568" width="9.140625" style="988"/>
    <col min="13569" max="13569" width="16.85546875" style="988" customWidth="1"/>
    <col min="13570" max="13570" width="14.28515625" style="988" customWidth="1"/>
    <col min="13571" max="13571" width="19.5703125" style="988" customWidth="1"/>
    <col min="13572" max="13572" width="12.85546875" style="988" customWidth="1"/>
    <col min="13573" max="13575" width="16.85546875" style="988" customWidth="1"/>
    <col min="13576" max="13576" width="51.28515625" style="988" customWidth="1"/>
    <col min="13577" max="13824" width="9.140625" style="988"/>
    <col min="13825" max="13825" width="16.85546875" style="988" customWidth="1"/>
    <col min="13826" max="13826" width="14.28515625" style="988" customWidth="1"/>
    <col min="13827" max="13827" width="19.5703125" style="988" customWidth="1"/>
    <col min="13828" max="13828" width="12.85546875" style="988" customWidth="1"/>
    <col min="13829" max="13831" width="16.85546875" style="988" customWidth="1"/>
    <col min="13832" max="13832" width="51.28515625" style="988" customWidth="1"/>
    <col min="13833" max="14080" width="9.140625" style="988"/>
    <col min="14081" max="14081" width="16.85546875" style="988" customWidth="1"/>
    <col min="14082" max="14082" width="14.28515625" style="988" customWidth="1"/>
    <col min="14083" max="14083" width="19.5703125" style="988" customWidth="1"/>
    <col min="14084" max="14084" width="12.85546875" style="988" customWidth="1"/>
    <col min="14085" max="14087" width="16.85546875" style="988" customWidth="1"/>
    <col min="14088" max="14088" width="51.28515625" style="988" customWidth="1"/>
    <col min="14089" max="14336" width="9.140625" style="988"/>
    <col min="14337" max="14337" width="16.85546875" style="988" customWidth="1"/>
    <col min="14338" max="14338" width="14.28515625" style="988" customWidth="1"/>
    <col min="14339" max="14339" width="19.5703125" style="988" customWidth="1"/>
    <col min="14340" max="14340" width="12.85546875" style="988" customWidth="1"/>
    <col min="14341" max="14343" width="16.85546875" style="988" customWidth="1"/>
    <col min="14344" max="14344" width="51.28515625" style="988" customWidth="1"/>
    <col min="14345" max="14592" width="9.140625" style="988"/>
    <col min="14593" max="14593" width="16.85546875" style="988" customWidth="1"/>
    <col min="14594" max="14594" width="14.28515625" style="988" customWidth="1"/>
    <col min="14595" max="14595" width="19.5703125" style="988" customWidth="1"/>
    <col min="14596" max="14596" width="12.85546875" style="988" customWidth="1"/>
    <col min="14597" max="14599" width="16.85546875" style="988" customWidth="1"/>
    <col min="14600" max="14600" width="51.28515625" style="988" customWidth="1"/>
    <col min="14601" max="14848" width="9.140625" style="988"/>
    <col min="14849" max="14849" width="16.85546875" style="988" customWidth="1"/>
    <col min="14850" max="14850" width="14.28515625" style="988" customWidth="1"/>
    <col min="14851" max="14851" width="19.5703125" style="988" customWidth="1"/>
    <col min="14852" max="14852" width="12.85546875" style="988" customWidth="1"/>
    <col min="14853" max="14855" width="16.85546875" style="988" customWidth="1"/>
    <col min="14856" max="14856" width="51.28515625" style="988" customWidth="1"/>
    <col min="14857" max="15104" width="9.140625" style="988"/>
    <col min="15105" max="15105" width="16.85546875" style="988" customWidth="1"/>
    <col min="15106" max="15106" width="14.28515625" style="988" customWidth="1"/>
    <col min="15107" max="15107" width="19.5703125" style="988" customWidth="1"/>
    <col min="15108" max="15108" width="12.85546875" style="988" customWidth="1"/>
    <col min="15109" max="15111" width="16.85546875" style="988" customWidth="1"/>
    <col min="15112" max="15112" width="51.28515625" style="988" customWidth="1"/>
    <col min="15113" max="15360" width="9.140625" style="988"/>
    <col min="15361" max="15361" width="16.85546875" style="988" customWidth="1"/>
    <col min="15362" max="15362" width="14.28515625" style="988" customWidth="1"/>
    <col min="15363" max="15363" width="19.5703125" style="988" customWidth="1"/>
    <col min="15364" max="15364" width="12.85546875" style="988" customWidth="1"/>
    <col min="15365" max="15367" width="16.85546875" style="988" customWidth="1"/>
    <col min="15368" max="15368" width="51.28515625" style="988" customWidth="1"/>
    <col min="15369" max="15616" width="9.140625" style="988"/>
    <col min="15617" max="15617" width="16.85546875" style="988" customWidth="1"/>
    <col min="15618" max="15618" width="14.28515625" style="988" customWidth="1"/>
    <col min="15619" max="15619" width="19.5703125" style="988" customWidth="1"/>
    <col min="15620" max="15620" width="12.85546875" style="988" customWidth="1"/>
    <col min="15621" max="15623" width="16.85546875" style="988" customWidth="1"/>
    <col min="15624" max="15624" width="51.28515625" style="988" customWidth="1"/>
    <col min="15625" max="15872" width="9.140625" style="988"/>
    <col min="15873" max="15873" width="16.85546875" style="988" customWidth="1"/>
    <col min="15874" max="15874" width="14.28515625" style="988" customWidth="1"/>
    <col min="15875" max="15875" width="19.5703125" style="988" customWidth="1"/>
    <col min="15876" max="15876" width="12.85546875" style="988" customWidth="1"/>
    <col min="15877" max="15879" width="16.85546875" style="988" customWidth="1"/>
    <col min="15880" max="15880" width="51.28515625" style="988" customWidth="1"/>
    <col min="15881" max="16128" width="9.140625" style="988"/>
    <col min="16129" max="16129" width="16.85546875" style="988" customWidth="1"/>
    <col min="16130" max="16130" width="14.28515625" style="988" customWidth="1"/>
    <col min="16131" max="16131" width="19.5703125" style="988" customWidth="1"/>
    <col min="16132" max="16132" width="12.85546875" style="988" customWidth="1"/>
    <col min="16133" max="16135" width="16.85546875" style="988" customWidth="1"/>
    <col min="16136" max="16136" width="51.28515625" style="988" customWidth="1"/>
    <col min="16137" max="16384" width="9.140625" style="988"/>
  </cols>
  <sheetData>
    <row r="1" spans="1:8" ht="15.75" thickBot="1">
      <c r="A1" s="987" t="s">
        <v>149</v>
      </c>
      <c r="G1" s="989"/>
    </row>
    <row r="2" spans="1:8" ht="17.100000000000001" customHeight="1" thickBot="1">
      <c r="A2" s="990" t="s">
        <v>150</v>
      </c>
      <c r="B2" s="991"/>
      <c r="C2" s="992" t="s">
        <v>151</v>
      </c>
      <c r="D2" s="993" t="s">
        <v>152</v>
      </c>
      <c r="E2" s="994" t="s">
        <v>153</v>
      </c>
      <c r="F2" s="995"/>
      <c r="G2" s="989"/>
    </row>
    <row r="3" spans="1:8" ht="17.100000000000001" customHeight="1" thickBot="1">
      <c r="A3" s="990" t="s">
        <v>154</v>
      </c>
      <c r="B3" s="991"/>
      <c r="C3" s="996" t="s">
        <v>155</v>
      </c>
      <c r="D3" s="997"/>
      <c r="E3" s="997"/>
      <c r="F3" s="998"/>
      <c r="G3" s="989"/>
    </row>
    <row r="4" spans="1:8" ht="17.100000000000001" customHeight="1" thickBot="1">
      <c r="A4" s="999" t="s">
        <v>156</v>
      </c>
      <c r="B4" s="1000"/>
      <c r="C4" s="996" t="s">
        <v>157</v>
      </c>
      <c r="D4" s="1001"/>
      <c r="E4" s="1001"/>
      <c r="F4" s="1002"/>
      <c r="G4" s="989"/>
    </row>
    <row r="5" spans="1:8" ht="17.100000000000001" customHeight="1" thickBot="1">
      <c r="A5" s="1003" t="s">
        <v>158</v>
      </c>
      <c r="B5" s="1004"/>
      <c r="C5" s="1005" t="s">
        <v>159</v>
      </c>
      <c r="D5" s="1006" t="s">
        <v>160</v>
      </c>
      <c r="E5" s="1007" t="s">
        <v>161</v>
      </c>
      <c r="F5" s="1008"/>
      <c r="G5" s="989"/>
    </row>
    <row r="6" spans="1:8" ht="17.100000000000001" customHeight="1" thickBot="1">
      <c r="A6" s="990" t="s">
        <v>162</v>
      </c>
      <c r="B6" s="991"/>
      <c r="C6" s="1009" t="s">
        <v>163</v>
      </c>
      <c r="D6" s="1010"/>
      <c r="E6" s="1010"/>
      <c r="F6" s="1011"/>
      <c r="G6" s="989"/>
    </row>
    <row r="7" spans="1:8" ht="15">
      <c r="A7" s="1012"/>
      <c r="B7" s="1013"/>
      <c r="C7" s="1013"/>
      <c r="D7" s="1013"/>
      <c r="G7" s="989"/>
    </row>
    <row r="8" spans="1:8" ht="15.75" thickBot="1">
      <c r="A8" s="1014" t="s">
        <v>164</v>
      </c>
      <c r="B8" s="1013"/>
      <c r="C8" s="1013"/>
      <c r="D8" s="1013"/>
      <c r="G8" s="989"/>
    </row>
    <row r="9" spans="1:8" ht="20.25" customHeight="1" thickBot="1">
      <c r="A9" s="1015" t="s">
        <v>198</v>
      </c>
      <c r="B9" s="1016"/>
      <c r="C9" s="1016"/>
      <c r="D9" s="1017"/>
      <c r="G9" s="989"/>
    </row>
    <row r="10" spans="1:8" ht="15">
      <c r="A10" s="1014"/>
      <c r="B10" s="1013"/>
      <c r="C10" s="1013"/>
      <c r="D10" s="1013"/>
      <c r="G10" s="989"/>
    </row>
    <row r="11" spans="1:8" ht="15" hidden="1">
      <c r="A11" s="1014" t="s">
        <v>165</v>
      </c>
      <c r="B11" s="1013"/>
      <c r="C11" s="1013"/>
      <c r="D11" s="1013"/>
      <c r="G11" s="989"/>
    </row>
    <row r="12" spans="1:8" ht="25.5" hidden="1" customHeight="1" thickBot="1">
      <c r="A12" s="1018" t="s">
        <v>166</v>
      </c>
      <c r="B12" s="1019" t="s">
        <v>167</v>
      </c>
      <c r="C12" s="1020"/>
      <c r="D12" s="1020"/>
      <c r="E12" s="1020"/>
      <c r="F12" s="1020"/>
      <c r="G12" s="1020"/>
      <c r="H12" s="1021"/>
    </row>
    <row r="13" spans="1:8" ht="15">
      <c r="A13" s="987"/>
      <c r="G13" s="989"/>
    </row>
    <row r="14" spans="1:8" ht="15.75" thickBot="1">
      <c r="A14" s="987" t="s">
        <v>168</v>
      </c>
      <c r="G14" s="989"/>
    </row>
    <row r="15" spans="1:8">
      <c r="A15" s="1022" t="s">
        <v>169</v>
      </c>
      <c r="B15" s="1023"/>
      <c r="C15" s="1024" t="s">
        <v>170</v>
      </c>
      <c r="D15" s="1025"/>
      <c r="E15" s="1025"/>
      <c r="F15" s="1025"/>
      <c r="G15" s="1025"/>
      <c r="H15" s="1026"/>
    </row>
    <row r="16" spans="1:8">
      <c r="A16" s="1027" t="s">
        <v>171</v>
      </c>
      <c r="B16" s="1028"/>
      <c r="C16" s="1028"/>
      <c r="D16" s="1028"/>
      <c r="E16" s="1028"/>
      <c r="F16" s="1028"/>
      <c r="G16" s="1028"/>
      <c r="H16" s="1029"/>
    </row>
    <row r="17" spans="1:8">
      <c r="A17" s="1027"/>
      <c r="B17" s="1028"/>
      <c r="C17" s="1028"/>
      <c r="D17" s="1028"/>
      <c r="E17" s="1028"/>
      <c r="F17" s="1028"/>
      <c r="G17" s="1028"/>
      <c r="H17" s="1029"/>
    </row>
    <row r="18" spans="1:8">
      <c r="A18" s="1027"/>
      <c r="B18" s="1028"/>
      <c r="C18" s="1028"/>
      <c r="D18" s="1028"/>
      <c r="E18" s="1028"/>
      <c r="F18" s="1028"/>
      <c r="G18" s="1028"/>
      <c r="H18" s="1029"/>
    </row>
    <row r="19" spans="1:8">
      <c r="A19" s="1030" t="s">
        <v>172</v>
      </c>
      <c r="B19" s="1031"/>
      <c r="C19" s="1031"/>
      <c r="D19" s="1031"/>
      <c r="E19" s="1031"/>
      <c r="F19" s="1031"/>
      <c r="G19" s="1031"/>
      <c r="H19" s="1032"/>
    </row>
    <row r="20" spans="1:8" ht="15.75" customHeight="1" thickBot="1">
      <c r="A20" s="1033" t="s">
        <v>173</v>
      </c>
      <c r="B20" s="1034"/>
      <c r="C20" s="1034"/>
      <c r="D20" s="1034"/>
      <c r="E20" s="1034"/>
      <c r="F20" s="1034"/>
      <c r="G20" s="1034"/>
      <c r="H20" s="1035"/>
    </row>
    <row r="21" spans="1:8" ht="15">
      <c r="A21" s="1036"/>
      <c r="G21" s="989"/>
    </row>
    <row r="22" spans="1:8" ht="15.75" thickBot="1">
      <c r="A22" s="987" t="s">
        <v>174</v>
      </c>
      <c r="G22" s="989"/>
    </row>
    <row r="23" spans="1:8" ht="29.25" customHeight="1" thickBot="1">
      <c r="A23" s="1037" t="s">
        <v>175</v>
      </c>
      <c r="B23" s="1038"/>
      <c r="C23" s="1038"/>
      <c r="D23" s="1038"/>
      <c r="E23" s="1038"/>
      <c r="F23" s="1038"/>
      <c r="G23" s="1038"/>
      <c r="H23" s="1039"/>
    </row>
    <row r="24" spans="1:8" ht="15">
      <c r="A24" s="1040"/>
      <c r="G24" s="989"/>
    </row>
    <row r="25" spans="1:8" ht="15.75" thickBot="1">
      <c r="A25" s="987" t="s">
        <v>176</v>
      </c>
      <c r="G25" s="989"/>
    </row>
    <row r="26" spans="1:8" ht="156" customHeight="1" thickBot="1">
      <c r="A26" s="1041" t="s">
        <v>177</v>
      </c>
      <c r="B26" s="1042"/>
      <c r="C26" s="1042"/>
      <c r="D26" s="1042"/>
      <c r="E26" s="1042"/>
      <c r="F26" s="1042"/>
      <c r="G26" s="1042"/>
      <c r="H26" s="1043"/>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24" sqref="A24"/>
    </sheetView>
  </sheetViews>
  <sheetFormatPr defaultRowHeight="12.75"/>
  <cols>
    <col min="1" max="1" width="109.5703125" style="521" customWidth="1"/>
    <col min="2" max="16384" width="9.140625" style="521"/>
  </cols>
  <sheetData>
    <row r="1" spans="1:1" ht="19.5" thickTop="1" thickBot="1">
      <c r="A1" s="1044" t="s">
        <v>178</v>
      </c>
    </row>
    <row r="2" spans="1:1" ht="16.5" thickTop="1">
      <c r="A2" s="1045"/>
    </row>
    <row r="3" spans="1:1" ht="15">
      <c r="A3" s="1046"/>
    </row>
    <row r="4" spans="1:1" ht="43.5" customHeight="1">
      <c r="A4" s="1046" t="s">
        <v>179</v>
      </c>
    </row>
    <row r="5" spans="1:1" ht="30">
      <c r="A5" s="1046" t="s">
        <v>180</v>
      </c>
    </row>
    <row r="6" spans="1:1" ht="30">
      <c r="A6" s="1046" t="s">
        <v>181</v>
      </c>
    </row>
    <row r="7" spans="1:1" ht="30">
      <c r="A7" s="1046" t="s">
        <v>182</v>
      </c>
    </row>
    <row r="8" spans="1:1" ht="30">
      <c r="A8" s="1046" t="s">
        <v>183</v>
      </c>
    </row>
    <row r="9" spans="1:1" ht="30">
      <c r="A9" s="1046" t="s">
        <v>184</v>
      </c>
    </row>
    <row r="10" spans="1:1" ht="33" customHeight="1">
      <c r="A10" s="1046" t="s">
        <v>185</v>
      </c>
    </row>
    <row r="11" spans="1:1" ht="45">
      <c r="A11" s="1046" t="s">
        <v>186</v>
      </c>
    </row>
    <row r="12" spans="1:1" ht="30">
      <c r="A12" s="1047" t="s">
        <v>187</v>
      </c>
    </row>
    <row r="13" spans="1:1" ht="15.75">
      <c r="A13" s="104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2598830</v>
      </c>
      <c r="C3" s="23">
        <v>2598457</v>
      </c>
      <c r="D3" s="24" t="s">
        <v>15</v>
      </c>
      <c r="E3" s="23">
        <v>2598830</v>
      </c>
      <c r="F3" s="23">
        <v>2598457</v>
      </c>
      <c r="G3" s="24" t="s">
        <v>15</v>
      </c>
      <c r="H3" s="23">
        <v>2598830</v>
      </c>
      <c r="I3" s="23">
        <v>2598457</v>
      </c>
      <c r="J3" s="25" t="s">
        <v>15</v>
      </c>
      <c r="K3" s="26">
        <v>2598830</v>
      </c>
      <c r="L3" s="23">
        <v>2598457</v>
      </c>
      <c r="M3" s="24" t="s">
        <v>15</v>
      </c>
      <c r="N3" s="23">
        <v>2598830</v>
      </c>
      <c r="O3" s="23">
        <v>2598457</v>
      </c>
      <c r="P3" s="24" t="s">
        <v>15</v>
      </c>
      <c r="Q3" s="23">
        <v>2598830</v>
      </c>
      <c r="R3" s="23">
        <v>2598457</v>
      </c>
      <c r="S3" s="24" t="s">
        <v>15</v>
      </c>
      <c r="T3" s="23">
        <v>2598830</v>
      </c>
      <c r="U3" s="23">
        <v>2598457</v>
      </c>
      <c r="V3" s="27">
        <v>2598830</v>
      </c>
      <c r="W3" s="28">
        <v>2598457</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225892</v>
      </c>
      <c r="C6" s="46">
        <v>210805</v>
      </c>
      <c r="D6" s="47">
        <v>7.1568511183321082E-2</v>
      </c>
      <c r="E6" s="46">
        <v>147272</v>
      </c>
      <c r="F6" s="46">
        <v>135520</v>
      </c>
      <c r="G6" s="47">
        <v>8.6717827626918542E-2</v>
      </c>
      <c r="H6" s="46">
        <v>78620</v>
      </c>
      <c r="I6" s="46">
        <v>75285</v>
      </c>
      <c r="J6" s="48">
        <v>4.4298333001261875E-2</v>
      </c>
      <c r="K6" s="49">
        <v>0.71788412500178067</v>
      </c>
      <c r="L6" s="50">
        <v>0.67578169387523201</v>
      </c>
      <c r="M6" s="51">
        <v>4.2</v>
      </c>
      <c r="N6" s="46">
        <v>302357</v>
      </c>
      <c r="O6" s="46">
        <v>285461</v>
      </c>
      <c r="P6" s="47">
        <v>5.9188470579168435E-2</v>
      </c>
      <c r="Q6" s="46">
        <v>421178</v>
      </c>
      <c r="R6" s="46">
        <v>422416</v>
      </c>
      <c r="S6" s="47">
        <v>-2.9307601984773302E-3</v>
      </c>
      <c r="T6" s="46">
        <v>577318</v>
      </c>
      <c r="U6" s="52">
        <v>540942</v>
      </c>
      <c r="V6" s="53">
        <v>2.5557257450463053</v>
      </c>
      <c r="W6" s="54">
        <v>2.5660776547045847</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215705</v>
      </c>
      <c r="C8" s="46">
        <v>199867</v>
      </c>
      <c r="D8" s="47">
        <v>7.9242696393101414E-2</v>
      </c>
      <c r="E8" s="46">
        <v>145163</v>
      </c>
      <c r="F8" s="46">
        <v>133240</v>
      </c>
      <c r="G8" s="47">
        <v>8.9485139597718408E-2</v>
      </c>
      <c r="H8" s="46">
        <v>70542</v>
      </c>
      <c r="I8" s="46">
        <v>66627</v>
      </c>
      <c r="J8" s="48">
        <v>5.8759962177495607E-2</v>
      </c>
      <c r="K8" s="49">
        <v>0.73233814264786712</v>
      </c>
      <c r="L8" s="50">
        <v>0.69143200866583132</v>
      </c>
      <c r="M8" s="51">
        <v>4.1000000000000005</v>
      </c>
      <c r="N8" s="46">
        <v>294449</v>
      </c>
      <c r="O8" s="46">
        <v>277025</v>
      </c>
      <c r="P8" s="47">
        <v>6.2896850464759499E-2</v>
      </c>
      <c r="Q8" s="46">
        <v>402067</v>
      </c>
      <c r="R8" s="46">
        <v>400654</v>
      </c>
      <c r="S8" s="47">
        <v>3.5267337902529367E-3</v>
      </c>
      <c r="T8" s="46">
        <v>557447</v>
      </c>
      <c r="U8" s="52">
        <v>519877</v>
      </c>
      <c r="V8" s="53">
        <v>2.584302635543914</v>
      </c>
      <c r="W8" s="54">
        <v>2.6011147413029665</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134197</v>
      </c>
      <c r="C10" s="68">
        <v>119550</v>
      </c>
      <c r="D10" s="69">
        <v>0.12251777498954412</v>
      </c>
      <c r="E10" s="68">
        <v>107043</v>
      </c>
      <c r="F10" s="68">
        <v>95211</v>
      </c>
      <c r="G10" s="69">
        <v>0.12427135520055456</v>
      </c>
      <c r="H10" s="68">
        <v>27154</v>
      </c>
      <c r="I10" s="68">
        <v>24339</v>
      </c>
      <c r="J10" s="70">
        <v>0.11565799745264801</v>
      </c>
      <c r="K10" s="71">
        <v>0.81206999517331091</v>
      </c>
      <c r="L10" s="72">
        <v>0.77208367472347395</v>
      </c>
      <c r="M10" s="73">
        <v>4</v>
      </c>
      <c r="N10" s="68">
        <v>198530</v>
      </c>
      <c r="O10" s="68">
        <v>180927</v>
      </c>
      <c r="P10" s="69">
        <v>9.7293383519319945E-2</v>
      </c>
      <c r="Q10" s="68">
        <v>244474</v>
      </c>
      <c r="R10" s="68">
        <v>234336</v>
      </c>
      <c r="S10" s="69">
        <v>4.3262665574218213E-2</v>
      </c>
      <c r="T10" s="68">
        <v>352883</v>
      </c>
      <c r="U10" s="74">
        <v>315412</v>
      </c>
      <c r="V10" s="75">
        <v>2.6295893350820063</v>
      </c>
      <c r="W10" s="76">
        <v>2.6383270598076121</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81508</v>
      </c>
      <c r="C12" s="68">
        <v>80317</v>
      </c>
      <c r="D12" s="69">
        <v>1.4828741113338397E-2</v>
      </c>
      <c r="E12" s="68">
        <v>38120</v>
      </c>
      <c r="F12" s="68">
        <v>38029</v>
      </c>
      <c r="G12" s="69">
        <v>2.3929106734334325E-3</v>
      </c>
      <c r="H12" s="68">
        <v>43388</v>
      </c>
      <c r="I12" s="68">
        <v>42288</v>
      </c>
      <c r="J12" s="70">
        <v>2.6012107453651154E-2</v>
      </c>
      <c r="K12" s="71">
        <v>0.60865013039919291</v>
      </c>
      <c r="L12" s="72">
        <v>0.57779675080267923</v>
      </c>
      <c r="M12" s="73">
        <v>3.1</v>
      </c>
      <c r="N12" s="68">
        <v>95919</v>
      </c>
      <c r="O12" s="68">
        <v>96098</v>
      </c>
      <c r="P12" s="69">
        <v>-1.8626818456159338E-3</v>
      </c>
      <c r="Q12" s="68">
        <v>157593</v>
      </c>
      <c r="R12" s="68">
        <v>166318</v>
      </c>
      <c r="S12" s="69">
        <v>-5.2459745788188891E-2</v>
      </c>
      <c r="T12" s="68">
        <v>204564</v>
      </c>
      <c r="U12" s="74">
        <v>204465</v>
      </c>
      <c r="V12" s="75">
        <v>2.5097413750797468</v>
      </c>
      <c r="W12" s="76">
        <v>2.5457250644321876</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10187</v>
      </c>
      <c r="C14" s="46">
        <v>10938</v>
      </c>
      <c r="D14" s="47">
        <v>-6.865971841287255E-2</v>
      </c>
      <c r="E14" s="46">
        <v>2109</v>
      </c>
      <c r="F14" s="46">
        <v>2280</v>
      </c>
      <c r="G14" s="47">
        <v>-7.4999999999999997E-2</v>
      </c>
      <c r="H14" s="46">
        <v>8078</v>
      </c>
      <c r="I14" s="46">
        <v>8658</v>
      </c>
      <c r="J14" s="48">
        <v>-6.6990066990066988E-2</v>
      </c>
      <c r="K14" s="49">
        <v>0.41379310344827586</v>
      </c>
      <c r="L14" s="50">
        <v>0.387648194099807</v>
      </c>
      <c r="M14" s="51">
        <v>2.6</v>
      </c>
      <c r="N14" s="46">
        <v>7908</v>
      </c>
      <c r="O14" s="46">
        <v>8436</v>
      </c>
      <c r="P14" s="47">
        <v>-6.2588904694167849E-2</v>
      </c>
      <c r="Q14" s="46">
        <v>19111</v>
      </c>
      <c r="R14" s="46">
        <v>21762</v>
      </c>
      <c r="S14" s="47">
        <v>-0.12181784762429923</v>
      </c>
      <c r="T14" s="46">
        <v>19871</v>
      </c>
      <c r="U14" s="52">
        <v>21065</v>
      </c>
      <c r="V14" s="53">
        <v>1.9506233434769804</v>
      </c>
      <c r="W14" s="54">
        <v>1.9258548180654598</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205298</v>
      </c>
      <c r="C18" s="101">
        <v>191300</v>
      </c>
      <c r="D18" s="102">
        <v>7.3173026659696813E-2</v>
      </c>
      <c r="E18" s="101">
        <v>137328</v>
      </c>
      <c r="F18" s="101">
        <v>126919</v>
      </c>
      <c r="G18" s="102">
        <v>8.201293738526147E-2</v>
      </c>
      <c r="H18" s="101">
        <v>67970</v>
      </c>
      <c r="I18" s="101">
        <v>64381</v>
      </c>
      <c r="J18" s="103">
        <v>5.5746260542706698E-2</v>
      </c>
      <c r="K18" s="104">
        <v>0.73750948556510654</v>
      </c>
      <c r="L18" s="105">
        <v>0.70039216298574736</v>
      </c>
      <c r="M18" s="106">
        <v>3.6999999999999997</v>
      </c>
      <c r="N18" s="101">
        <v>284762</v>
      </c>
      <c r="O18" s="101">
        <v>269146</v>
      </c>
      <c r="P18" s="102">
        <v>5.8020553900113694E-2</v>
      </c>
      <c r="Q18" s="101">
        <v>386113</v>
      </c>
      <c r="R18" s="101">
        <v>384279</v>
      </c>
      <c r="S18" s="102">
        <v>4.7725740933020023E-3</v>
      </c>
      <c r="T18" s="101">
        <v>539460</v>
      </c>
      <c r="U18" s="107">
        <v>505095</v>
      </c>
      <c r="V18" s="108">
        <v>2.6276924275930598</v>
      </c>
      <c r="W18" s="109">
        <v>2.6403293256664924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126017</v>
      </c>
      <c r="C20" s="114">
        <v>112886</v>
      </c>
      <c r="D20" s="115">
        <v>0.11632089010151835</v>
      </c>
      <c r="E20" s="114">
        <v>99848</v>
      </c>
      <c r="F20" s="114">
        <v>89471</v>
      </c>
      <c r="G20" s="115">
        <v>0.11598171474556002</v>
      </c>
      <c r="H20" s="114">
        <v>26169</v>
      </c>
      <c r="I20" s="114">
        <v>23415</v>
      </c>
      <c r="J20" s="116">
        <v>0.11761691223574632</v>
      </c>
      <c r="K20" s="117">
        <v>0.82254001121608211</v>
      </c>
      <c r="L20" s="118">
        <v>0.7889537980912481</v>
      </c>
      <c r="M20" s="119">
        <v>3.4000000000000004</v>
      </c>
      <c r="N20" s="114">
        <v>190673</v>
      </c>
      <c r="O20" s="114">
        <v>174758</v>
      </c>
      <c r="P20" s="115">
        <v>9.1068792272742879E-2</v>
      </c>
      <c r="Q20" s="114">
        <v>231810</v>
      </c>
      <c r="R20" s="114">
        <v>221506</v>
      </c>
      <c r="S20" s="115">
        <v>4.6517927279622222E-2</v>
      </c>
      <c r="T20" s="114">
        <v>338445</v>
      </c>
      <c r="U20" s="120">
        <v>303922</v>
      </c>
      <c r="V20" s="121">
        <v>2.6857090709983575</v>
      </c>
      <c r="W20" s="122">
        <v>2.6922913381641655</v>
      </c>
    </row>
    <row r="21" spans="1:23">
      <c r="A21" s="113" t="s">
        <v>23</v>
      </c>
      <c r="B21" s="114">
        <v>79281</v>
      </c>
      <c r="C21" s="68">
        <v>78414</v>
      </c>
      <c r="D21" s="115">
        <v>1.1056699058841534E-2</v>
      </c>
      <c r="E21" s="114">
        <v>37480</v>
      </c>
      <c r="F21" s="114">
        <v>37448</v>
      </c>
      <c r="G21" s="115">
        <v>8.5451826532792138E-4</v>
      </c>
      <c r="H21" s="114">
        <v>41801</v>
      </c>
      <c r="I21" s="114">
        <v>40966</v>
      </c>
      <c r="J21" s="116">
        <v>2.0382756432163258E-2</v>
      </c>
      <c r="K21" s="117">
        <v>0.60976779453413088</v>
      </c>
      <c r="L21" s="118">
        <v>0.57987504070085338</v>
      </c>
      <c r="M21" s="119">
        <v>3</v>
      </c>
      <c r="N21" s="114">
        <v>94089</v>
      </c>
      <c r="O21" s="114">
        <v>94388</v>
      </c>
      <c r="P21" s="115">
        <v>-3.1677755646904266E-3</v>
      </c>
      <c r="Q21" s="114">
        <v>154303</v>
      </c>
      <c r="R21" s="114">
        <v>162773</v>
      </c>
      <c r="S21" s="115">
        <v>-5.2035657019284524E-2</v>
      </c>
      <c r="T21" s="114">
        <v>201015</v>
      </c>
      <c r="U21" s="120">
        <v>201173</v>
      </c>
      <c r="V21" s="121">
        <v>2.5354750823021908</v>
      </c>
      <c r="W21" s="122">
        <v>2.5655240135690054</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10407</v>
      </c>
      <c r="C24" s="101">
        <v>8567</v>
      </c>
      <c r="D24" s="102">
        <v>0.21477763511147427</v>
      </c>
      <c r="E24" s="101">
        <v>7835</v>
      </c>
      <c r="F24" s="101">
        <v>6321</v>
      </c>
      <c r="G24" s="102">
        <v>0.23951906343932922</v>
      </c>
      <c r="H24" s="101">
        <v>2572</v>
      </c>
      <c r="I24" s="101">
        <v>2246</v>
      </c>
      <c r="J24" s="103">
        <v>0.14514692787177205</v>
      </c>
      <c r="K24" s="104">
        <v>0.6071831515607371</v>
      </c>
      <c r="L24" s="105">
        <v>0.48116030534351145</v>
      </c>
      <c r="M24" s="106">
        <v>12.6</v>
      </c>
      <c r="N24" s="101">
        <v>9687</v>
      </c>
      <c r="O24" s="101">
        <v>7879</v>
      </c>
      <c r="P24" s="102">
        <v>0.22947074501840334</v>
      </c>
      <c r="Q24" s="101">
        <v>15954</v>
      </c>
      <c r="R24" s="101">
        <v>16375</v>
      </c>
      <c r="S24" s="102">
        <v>-2.5709923664122138E-2</v>
      </c>
      <c r="T24" s="101">
        <v>17987</v>
      </c>
      <c r="U24" s="107">
        <v>14782</v>
      </c>
      <c r="V24" s="108">
        <v>1.7283559142884597</v>
      </c>
      <c r="W24" s="109">
        <v>1.7254581533792459</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8180</v>
      </c>
      <c r="C26" s="114">
        <v>6664</v>
      </c>
      <c r="D26" s="115">
        <v>0.22749099639855944</v>
      </c>
      <c r="E26" s="114">
        <v>7195</v>
      </c>
      <c r="F26" s="114">
        <v>5740</v>
      </c>
      <c r="G26" s="115">
        <v>0.25348432055749132</v>
      </c>
      <c r="H26" s="114">
        <v>985</v>
      </c>
      <c r="I26" s="114">
        <v>924</v>
      </c>
      <c r="J26" s="116">
        <v>6.6017316017316016E-2</v>
      </c>
      <c r="K26" s="117">
        <v>0.62042008843967156</v>
      </c>
      <c r="L26" s="118">
        <v>0.48082618862042087</v>
      </c>
      <c r="M26" s="119">
        <v>14.000000000000002</v>
      </c>
      <c r="N26" s="114">
        <v>7857</v>
      </c>
      <c r="O26" s="114">
        <v>6169</v>
      </c>
      <c r="P26" s="115">
        <v>0.27362619549359701</v>
      </c>
      <c r="Q26" s="114">
        <v>12664</v>
      </c>
      <c r="R26" s="114">
        <v>12830</v>
      </c>
      <c r="S26" s="115">
        <v>-1.2938425565081839E-2</v>
      </c>
      <c r="T26" s="114">
        <v>14438</v>
      </c>
      <c r="U26" s="120">
        <v>11490</v>
      </c>
      <c r="V26" s="121">
        <v>1.765036674816626</v>
      </c>
      <c r="W26" s="122">
        <v>1.7241896758703481</v>
      </c>
    </row>
    <row r="27" spans="1:23">
      <c r="A27" s="113" t="s">
        <v>23</v>
      </c>
      <c r="B27" s="114">
        <v>2227</v>
      </c>
      <c r="C27" s="114">
        <v>1903</v>
      </c>
      <c r="D27" s="115">
        <v>0.17025748817656333</v>
      </c>
      <c r="E27" s="114">
        <v>640</v>
      </c>
      <c r="F27" s="114">
        <v>581</v>
      </c>
      <c r="G27" s="115">
        <v>0.10154905335628227</v>
      </c>
      <c r="H27" s="114">
        <v>1587</v>
      </c>
      <c r="I27" s="114">
        <v>1322</v>
      </c>
      <c r="J27" s="116">
        <v>0.2004538577912254</v>
      </c>
      <c r="K27" s="117">
        <v>0.55623100303951367</v>
      </c>
      <c r="L27" s="118">
        <v>0.4823695345557123</v>
      </c>
      <c r="M27" s="119">
        <v>7.3999999999999995</v>
      </c>
      <c r="N27" s="114">
        <v>1830</v>
      </c>
      <c r="O27" s="114">
        <v>1710</v>
      </c>
      <c r="P27" s="115">
        <v>7.0175438596491224E-2</v>
      </c>
      <c r="Q27" s="114">
        <v>3290</v>
      </c>
      <c r="R27" s="114">
        <v>3545</v>
      </c>
      <c r="S27" s="115">
        <v>-7.1932299012693934E-2</v>
      </c>
      <c r="T27" s="114">
        <v>3549</v>
      </c>
      <c r="U27" s="120">
        <v>3292</v>
      </c>
      <c r="V27" s="121">
        <v>1.5936237090255949</v>
      </c>
      <c r="W27" s="122">
        <v>1.7299001576458224</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MAY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2327422</v>
      </c>
      <c r="C6" s="195">
        <v>2229430</v>
      </c>
      <c r="D6" s="196">
        <v>4.3953835733797429E-2</v>
      </c>
      <c r="E6" s="197">
        <v>1583561</v>
      </c>
      <c r="F6" s="195">
        <v>1495377</v>
      </c>
      <c r="G6" s="198">
        <v>5.8971082208700551E-2</v>
      </c>
      <c r="H6" s="195">
        <v>743861</v>
      </c>
      <c r="I6" s="195">
        <v>734053</v>
      </c>
      <c r="J6" s="196">
        <v>1.3361433030040065E-2</v>
      </c>
      <c r="K6" s="199">
        <v>0.70299999999999996</v>
      </c>
      <c r="L6" s="196">
        <v>0.69299999999999995</v>
      </c>
      <c r="M6" s="200">
        <v>1</v>
      </c>
      <c r="N6" s="195">
        <v>3159943</v>
      </c>
      <c r="O6" s="195">
        <v>3068838</v>
      </c>
      <c r="P6" s="196">
        <v>2.9687132393433607E-2</v>
      </c>
      <c r="Q6" s="197">
        <v>4497764</v>
      </c>
      <c r="R6" s="195">
        <v>4430894</v>
      </c>
      <c r="S6" s="198">
        <v>1.5091762520159589E-2</v>
      </c>
      <c r="T6" s="195">
        <v>6132946</v>
      </c>
      <c r="U6" s="201">
        <v>5876900</v>
      </c>
      <c r="V6" s="202">
        <v>2.635081218618712</v>
      </c>
      <c r="W6" s="203">
        <v>2.6360549557510216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2222053</v>
      </c>
      <c r="C8" s="195">
        <v>2116419</v>
      </c>
      <c r="D8" s="196">
        <v>4.9911666829677868E-2</v>
      </c>
      <c r="E8" s="197">
        <v>1559508</v>
      </c>
      <c r="F8" s="195">
        <v>1470454</v>
      </c>
      <c r="G8" s="198">
        <v>6.0562248122008576E-2</v>
      </c>
      <c r="H8" s="195">
        <v>662545</v>
      </c>
      <c r="I8" s="195">
        <v>645965</v>
      </c>
      <c r="J8" s="196">
        <v>2.5667025303228504E-2</v>
      </c>
      <c r="K8" s="199">
        <v>0.71599999999999997</v>
      </c>
      <c r="L8" s="196">
        <v>0.71</v>
      </c>
      <c r="M8" s="200">
        <v>0.6</v>
      </c>
      <c r="N8" s="195">
        <v>3072375</v>
      </c>
      <c r="O8" s="195">
        <v>2974940</v>
      </c>
      <c r="P8" s="196">
        <v>3.2751921047147171E-2</v>
      </c>
      <c r="Q8" s="197">
        <v>4292497</v>
      </c>
      <c r="R8" s="195">
        <v>4191672</v>
      </c>
      <c r="S8" s="198">
        <v>2.4053647327367218E-2</v>
      </c>
      <c r="T8" s="195">
        <v>5918105</v>
      </c>
      <c r="U8" s="201">
        <v>5648717</v>
      </c>
      <c r="V8" s="202">
        <v>2.663350064107382</v>
      </c>
      <c r="W8" s="208">
        <v>2.6689974905725191</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1374845</v>
      </c>
      <c r="C10" s="220">
        <v>1282120</v>
      </c>
      <c r="D10" s="221">
        <v>7.2321623560977127E-2</v>
      </c>
      <c r="E10" s="222">
        <v>1128839</v>
      </c>
      <c r="F10" s="220">
        <v>1050797</v>
      </c>
      <c r="G10" s="223">
        <v>7.426934031977632E-2</v>
      </c>
      <c r="H10" s="220">
        <v>246006</v>
      </c>
      <c r="I10" s="220">
        <v>231323</v>
      </c>
      <c r="J10" s="221">
        <v>6.3474016850896792E-2</v>
      </c>
      <c r="K10" s="224">
        <v>0.78600000000000003</v>
      </c>
      <c r="L10" s="221">
        <v>0.78800000000000003</v>
      </c>
      <c r="M10" s="225">
        <v>-0.2</v>
      </c>
      <c r="N10" s="220">
        <v>2006598</v>
      </c>
      <c r="O10" s="220">
        <v>1918668</v>
      </c>
      <c r="P10" s="221">
        <v>4.5828668638868218E-2</v>
      </c>
      <c r="Q10" s="222">
        <v>2553181</v>
      </c>
      <c r="R10" s="220">
        <v>2435745</v>
      </c>
      <c r="S10" s="223">
        <v>4.8213585576486868E-2</v>
      </c>
      <c r="T10" s="220">
        <v>3610908</v>
      </c>
      <c r="U10" s="226">
        <v>3359846</v>
      </c>
      <c r="V10" s="227">
        <v>2.626410977237434</v>
      </c>
      <c r="W10" s="228">
        <v>2.6205394190871369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847208</v>
      </c>
      <c r="C12" s="220">
        <v>834299</v>
      </c>
      <c r="D12" s="221">
        <v>1.5472870038199735E-2</v>
      </c>
      <c r="E12" s="222">
        <v>430669</v>
      </c>
      <c r="F12" s="220">
        <v>419657</v>
      </c>
      <c r="G12" s="223">
        <v>2.6240477342210425E-2</v>
      </c>
      <c r="H12" s="220">
        <v>416539</v>
      </c>
      <c r="I12" s="220">
        <v>414642</v>
      </c>
      <c r="J12" s="221">
        <v>4.5750309905894723E-3</v>
      </c>
      <c r="K12" s="224">
        <v>0.61299999999999999</v>
      </c>
      <c r="L12" s="221">
        <v>0.60199999999999998</v>
      </c>
      <c r="M12" s="225">
        <v>1.0999999999999999</v>
      </c>
      <c r="N12" s="220">
        <v>1065777</v>
      </c>
      <c r="O12" s="220">
        <v>1056272</v>
      </c>
      <c r="P12" s="221">
        <v>8.998629140978839E-3</v>
      </c>
      <c r="Q12" s="222">
        <v>1739316</v>
      </c>
      <c r="R12" s="220">
        <v>1755927</v>
      </c>
      <c r="S12" s="223">
        <v>-9.459960465326862E-3</v>
      </c>
      <c r="T12" s="220">
        <v>2307197</v>
      </c>
      <c r="U12" s="226">
        <v>2288871</v>
      </c>
      <c r="V12" s="227">
        <v>2.723294633667293</v>
      </c>
      <c r="W12" s="228">
        <v>2.7434660715163268</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105369</v>
      </c>
      <c r="C14" s="195">
        <v>113011</v>
      </c>
      <c r="D14" s="196">
        <v>-6.7621735937209645E-2</v>
      </c>
      <c r="E14" s="197">
        <v>24053</v>
      </c>
      <c r="F14" s="195">
        <v>24923</v>
      </c>
      <c r="G14" s="198">
        <v>-3.4907515146651684E-2</v>
      </c>
      <c r="H14" s="195">
        <v>81316</v>
      </c>
      <c r="I14" s="195">
        <v>88088</v>
      </c>
      <c r="J14" s="196">
        <v>-7.6877667786758697E-2</v>
      </c>
      <c r="K14" s="199">
        <v>0.42699999999999999</v>
      </c>
      <c r="L14" s="196">
        <v>0.39300000000000002</v>
      </c>
      <c r="M14" s="200">
        <v>3.4000000000000004</v>
      </c>
      <c r="N14" s="195">
        <v>87568</v>
      </c>
      <c r="O14" s="195">
        <v>93898</v>
      </c>
      <c r="P14" s="196">
        <v>-6.741357643400285E-2</v>
      </c>
      <c r="Q14" s="197">
        <v>205267</v>
      </c>
      <c r="R14" s="195">
        <v>239222</v>
      </c>
      <c r="S14" s="198">
        <v>-0.14193928652047053</v>
      </c>
      <c r="T14" s="195">
        <v>214841</v>
      </c>
      <c r="U14" s="201">
        <v>228183</v>
      </c>
      <c r="V14" s="202">
        <v>2.0389393464871071</v>
      </c>
      <c r="W14" s="208">
        <v>2.0191220323685304</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2120158</v>
      </c>
      <c r="C18" s="252">
        <v>2021987</v>
      </c>
      <c r="D18" s="253">
        <v>4.8551746376213102E-2</v>
      </c>
      <c r="E18" s="254">
        <v>1481750</v>
      </c>
      <c r="F18" s="252">
        <v>1398908</v>
      </c>
      <c r="G18" s="255">
        <v>5.9219048000297377E-2</v>
      </c>
      <c r="H18" s="252">
        <v>638408</v>
      </c>
      <c r="I18" s="252">
        <v>623079</v>
      </c>
      <c r="J18" s="253">
        <v>2.4602016758709568E-2</v>
      </c>
      <c r="K18" s="256">
        <v>0.72499999999999998</v>
      </c>
      <c r="L18" s="253">
        <v>0.72</v>
      </c>
      <c r="M18" s="257">
        <v>0.5</v>
      </c>
      <c r="N18" s="252">
        <v>2983902</v>
      </c>
      <c r="O18" s="252">
        <v>2892045</v>
      </c>
      <c r="P18" s="253">
        <v>3.1761953911505526E-2</v>
      </c>
      <c r="Q18" s="254">
        <v>4117161</v>
      </c>
      <c r="R18" s="252">
        <v>4018761</v>
      </c>
      <c r="S18" s="255">
        <v>2.4485158485413789E-2</v>
      </c>
      <c r="T18" s="252">
        <v>5748614</v>
      </c>
      <c r="U18" s="258">
        <v>5492092</v>
      </c>
      <c r="V18" s="259">
        <v>2.7114083007021175</v>
      </c>
      <c r="W18" s="260">
        <v>2.7161856134584448</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1291930</v>
      </c>
      <c r="C20" s="264">
        <v>1206276</v>
      </c>
      <c r="D20" s="265">
        <v>7.1006966896464824E-2</v>
      </c>
      <c r="E20" s="222">
        <v>1055995</v>
      </c>
      <c r="F20" s="220">
        <v>984214</v>
      </c>
      <c r="G20" s="266">
        <v>7.293230943676883E-2</v>
      </c>
      <c r="H20" s="220">
        <v>235935</v>
      </c>
      <c r="I20" s="220">
        <v>222062</v>
      </c>
      <c r="J20" s="265">
        <v>6.2473543424809284E-2</v>
      </c>
      <c r="K20" s="267">
        <v>0.80100000000000005</v>
      </c>
      <c r="L20" s="265">
        <v>0.80400000000000005</v>
      </c>
      <c r="M20" s="268">
        <v>-0.3</v>
      </c>
      <c r="N20" s="220">
        <v>1934441</v>
      </c>
      <c r="O20" s="220">
        <v>1851178</v>
      </c>
      <c r="P20" s="265">
        <v>4.4978386735365264E-2</v>
      </c>
      <c r="Q20" s="222">
        <v>2415639</v>
      </c>
      <c r="R20" s="220">
        <v>2301610</v>
      </c>
      <c r="S20" s="266">
        <v>4.9543145884837138E-2</v>
      </c>
      <c r="T20" s="220">
        <v>3473206</v>
      </c>
      <c r="U20" s="226">
        <v>3232414</v>
      </c>
      <c r="V20" s="269">
        <v>2.6883855936467147</v>
      </c>
      <c r="W20" s="270">
        <v>2.679663692223007</v>
      </c>
    </row>
    <row r="21" spans="1:23" ht="15" customHeight="1">
      <c r="A21" s="263" t="s">
        <v>23</v>
      </c>
      <c r="B21" s="264">
        <v>828228</v>
      </c>
      <c r="C21" s="220">
        <v>815711</v>
      </c>
      <c r="D21" s="265">
        <v>1.5344895434780211E-2</v>
      </c>
      <c r="E21" s="222">
        <v>425755</v>
      </c>
      <c r="F21" s="220">
        <v>414694</v>
      </c>
      <c r="G21" s="266">
        <v>2.6672679132082933E-2</v>
      </c>
      <c r="H21" s="220">
        <v>402473</v>
      </c>
      <c r="I21" s="220">
        <v>401017</v>
      </c>
      <c r="J21" s="265">
        <v>3.6307687704012549E-3</v>
      </c>
      <c r="K21" s="267">
        <v>0.61699999999999999</v>
      </c>
      <c r="L21" s="265">
        <v>0.60599999999999998</v>
      </c>
      <c r="M21" s="268">
        <v>1.0999999999999999</v>
      </c>
      <c r="N21" s="220">
        <v>1049461</v>
      </c>
      <c r="O21" s="220">
        <v>1040867</v>
      </c>
      <c r="P21" s="265">
        <v>8.2565784101138757E-3</v>
      </c>
      <c r="Q21" s="222">
        <v>1701522</v>
      </c>
      <c r="R21" s="220">
        <v>1717151</v>
      </c>
      <c r="S21" s="266">
        <v>-9.1017039270279675E-3</v>
      </c>
      <c r="T21" s="220">
        <v>2275408</v>
      </c>
      <c r="U21" s="226">
        <v>2259678</v>
      </c>
      <c r="V21" s="269">
        <v>2.747320786063741</v>
      </c>
      <c r="W21" s="270">
        <v>2.7701943457915856</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101895</v>
      </c>
      <c r="C24" s="252">
        <v>94432</v>
      </c>
      <c r="D24" s="253">
        <v>7.9030413419179935E-2</v>
      </c>
      <c r="E24" s="254">
        <v>77758</v>
      </c>
      <c r="F24" s="252">
        <v>71546</v>
      </c>
      <c r="G24" s="255">
        <v>8.6825259273753952E-2</v>
      </c>
      <c r="H24" s="252">
        <v>24137</v>
      </c>
      <c r="I24" s="252">
        <v>22886</v>
      </c>
      <c r="J24" s="253">
        <v>5.4662238923359259E-2</v>
      </c>
      <c r="K24" s="256">
        <v>0.505</v>
      </c>
      <c r="L24" s="253">
        <v>0.47899999999999998</v>
      </c>
      <c r="M24" s="257">
        <v>2.6</v>
      </c>
      <c r="N24" s="252">
        <v>88473</v>
      </c>
      <c r="O24" s="252">
        <v>82895</v>
      </c>
      <c r="P24" s="253">
        <v>6.728994511128536E-2</v>
      </c>
      <c r="Q24" s="254">
        <v>175336</v>
      </c>
      <c r="R24" s="252">
        <v>172911</v>
      </c>
      <c r="S24" s="255">
        <v>1.4024555985449163E-2</v>
      </c>
      <c r="T24" s="252">
        <v>169491</v>
      </c>
      <c r="U24" s="258">
        <v>156625</v>
      </c>
      <c r="V24" s="259">
        <v>1.6633887825702929</v>
      </c>
      <c r="W24" s="260">
        <v>1.6586008980006777</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82915</v>
      </c>
      <c r="C26" s="264">
        <v>75844</v>
      </c>
      <c r="D26" s="265">
        <v>9.3230842255155322E-2</v>
      </c>
      <c r="E26" s="222">
        <v>72844</v>
      </c>
      <c r="F26" s="220">
        <v>66583</v>
      </c>
      <c r="G26" s="266">
        <v>9.4033011429343824E-2</v>
      </c>
      <c r="H26" s="220">
        <v>10071</v>
      </c>
      <c r="I26" s="220">
        <v>9261</v>
      </c>
      <c r="J26" s="265">
        <v>8.7463556851311949E-2</v>
      </c>
      <c r="K26" s="267">
        <v>0.52500000000000002</v>
      </c>
      <c r="L26" s="265">
        <v>0.503</v>
      </c>
      <c r="M26" s="268">
        <v>2.1999999999999997</v>
      </c>
      <c r="N26" s="220">
        <v>72157</v>
      </c>
      <c r="O26" s="220">
        <v>67490</v>
      </c>
      <c r="P26" s="265">
        <v>6.9150985331160167E-2</v>
      </c>
      <c r="Q26" s="222">
        <v>137542</v>
      </c>
      <c r="R26" s="220">
        <v>134135</v>
      </c>
      <c r="S26" s="266">
        <v>2.5399783799903083E-2</v>
      </c>
      <c r="T26" s="220">
        <v>137702</v>
      </c>
      <c r="U26" s="226">
        <v>127432</v>
      </c>
      <c r="V26" s="269">
        <v>1.6607610203220164</v>
      </c>
      <c r="W26" s="270">
        <v>1.6801856442170771</v>
      </c>
    </row>
    <row r="27" spans="1:23" ht="15" customHeight="1">
      <c r="A27" s="263" t="s">
        <v>23</v>
      </c>
      <c r="B27" s="264">
        <v>18980</v>
      </c>
      <c r="C27" s="264">
        <v>18588</v>
      </c>
      <c r="D27" s="265">
        <v>2.1088874542715731E-2</v>
      </c>
      <c r="E27" s="222">
        <v>4914</v>
      </c>
      <c r="F27" s="220">
        <v>4963</v>
      </c>
      <c r="G27" s="266">
        <v>-9.8730606488011286E-3</v>
      </c>
      <c r="H27" s="220">
        <v>14066</v>
      </c>
      <c r="I27" s="220">
        <v>13625</v>
      </c>
      <c r="J27" s="265">
        <v>3.2366972477064222E-2</v>
      </c>
      <c r="K27" s="267">
        <v>0.432</v>
      </c>
      <c r="L27" s="265">
        <v>0.39700000000000002</v>
      </c>
      <c r="M27" s="268">
        <v>3.5000000000000004</v>
      </c>
      <c r="N27" s="220">
        <v>16316</v>
      </c>
      <c r="O27" s="220">
        <v>15405</v>
      </c>
      <c r="P27" s="265">
        <v>5.9136643946770526E-2</v>
      </c>
      <c r="Q27" s="222">
        <v>37794</v>
      </c>
      <c r="R27" s="220">
        <v>38776</v>
      </c>
      <c r="S27" s="266">
        <v>-2.532494326387456E-2</v>
      </c>
      <c r="T27" s="220">
        <v>31789</v>
      </c>
      <c r="U27" s="226">
        <v>29193</v>
      </c>
      <c r="V27" s="269">
        <v>1.6748682824025289</v>
      </c>
      <c r="W27" s="270">
        <v>1.5705293737895416</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MAY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1089363</v>
      </c>
      <c r="C6" s="195">
        <v>1043545</v>
      </c>
      <c r="D6" s="198">
        <v>4.3906108505143523E-2</v>
      </c>
      <c r="E6" s="195">
        <v>804184</v>
      </c>
      <c r="F6" s="195">
        <v>768497</v>
      </c>
      <c r="G6" s="196">
        <v>4.6437396632647884E-2</v>
      </c>
      <c r="H6" s="197">
        <v>285179</v>
      </c>
      <c r="I6" s="195">
        <v>275048</v>
      </c>
      <c r="J6" s="196">
        <v>3.683357086763038E-2</v>
      </c>
      <c r="K6" s="199">
        <v>0.74410364073941315</v>
      </c>
      <c r="L6" s="196">
        <v>0.71767634302078742</v>
      </c>
      <c r="M6" s="200">
        <v>2.6</v>
      </c>
      <c r="N6" s="195">
        <v>1525818</v>
      </c>
      <c r="O6" s="195">
        <v>1465536</v>
      </c>
      <c r="P6" s="196">
        <v>4.1133073496659241E-2</v>
      </c>
      <c r="Q6" s="197">
        <v>2050545</v>
      </c>
      <c r="R6" s="195">
        <v>2042057</v>
      </c>
      <c r="S6" s="198">
        <v>4.1565930823674367E-3</v>
      </c>
      <c r="T6" s="195">
        <v>2898907</v>
      </c>
      <c r="U6" s="201">
        <v>2771609</v>
      </c>
      <c r="V6" s="202">
        <v>2.661102864701665</v>
      </c>
      <c r="W6" s="328">
        <v>2.6559554211845202</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1044339</v>
      </c>
      <c r="C8" s="195">
        <v>993688</v>
      </c>
      <c r="D8" s="198">
        <v>5.0972739934466355E-2</v>
      </c>
      <c r="E8" s="195">
        <v>791859</v>
      </c>
      <c r="F8" s="195">
        <v>754967</v>
      </c>
      <c r="G8" s="196">
        <v>4.8865712011253469E-2</v>
      </c>
      <c r="H8" s="197">
        <v>252480</v>
      </c>
      <c r="I8" s="195">
        <v>238721</v>
      </c>
      <c r="J8" s="196">
        <v>5.7636320223189416E-2</v>
      </c>
      <c r="K8" s="199">
        <v>0.75928726667228519</v>
      </c>
      <c r="L8" s="196">
        <v>0.73459307791324968</v>
      </c>
      <c r="M8" s="200">
        <v>2.5</v>
      </c>
      <c r="N8" s="195">
        <v>1486544</v>
      </c>
      <c r="O8" s="195">
        <v>1422134</v>
      </c>
      <c r="P8" s="196">
        <v>4.5291090712970786E-2</v>
      </c>
      <c r="Q8" s="197">
        <v>1957815</v>
      </c>
      <c r="R8" s="195">
        <v>1935948</v>
      </c>
      <c r="S8" s="198">
        <v>1.1295241401112013E-2</v>
      </c>
      <c r="T8" s="195">
        <v>2807558</v>
      </c>
      <c r="U8" s="201">
        <v>2670948</v>
      </c>
      <c r="V8" s="202">
        <v>2.6883588566547836</v>
      </c>
      <c r="W8" s="328">
        <v>2.6879141138868539</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665574</v>
      </c>
      <c r="C10" s="220">
        <v>626489</v>
      </c>
      <c r="D10" s="223">
        <v>6.2387368333681838E-2</v>
      </c>
      <c r="E10" s="220">
        <v>565410</v>
      </c>
      <c r="F10" s="220">
        <v>532214</v>
      </c>
      <c r="G10" s="221">
        <v>6.2373406186233354E-2</v>
      </c>
      <c r="H10" s="222">
        <v>100164</v>
      </c>
      <c r="I10" s="220">
        <v>94275</v>
      </c>
      <c r="J10" s="221">
        <v>6.2466189339697692E-2</v>
      </c>
      <c r="K10" s="224">
        <v>0.82491907325620373</v>
      </c>
      <c r="L10" s="221">
        <v>0.8060375144997467</v>
      </c>
      <c r="M10" s="225">
        <v>1.9</v>
      </c>
      <c r="N10" s="220">
        <v>972196</v>
      </c>
      <c r="O10" s="220">
        <v>917926</v>
      </c>
      <c r="P10" s="221">
        <v>5.9122412917816905E-2</v>
      </c>
      <c r="Q10" s="222">
        <v>1178535</v>
      </c>
      <c r="R10" s="220">
        <v>1138813</v>
      </c>
      <c r="S10" s="223">
        <v>3.4880177869413151E-2</v>
      </c>
      <c r="T10" s="220">
        <v>1732812</v>
      </c>
      <c r="U10" s="226">
        <v>1611030</v>
      </c>
      <c r="V10" s="227">
        <v>2.6034851120987299</v>
      </c>
      <c r="W10" s="337">
        <v>2.5715216069236653</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378765</v>
      </c>
      <c r="C12" s="220">
        <v>367199</v>
      </c>
      <c r="D12" s="223">
        <v>3.1497907129376716E-2</v>
      </c>
      <c r="E12" s="220">
        <v>226449</v>
      </c>
      <c r="F12" s="220">
        <v>222753</v>
      </c>
      <c r="G12" s="221">
        <v>1.6592369126341731E-2</v>
      </c>
      <c r="H12" s="222">
        <v>152316</v>
      </c>
      <c r="I12" s="220">
        <v>144446</v>
      </c>
      <c r="J12" s="221">
        <v>5.4484028633537795E-2</v>
      </c>
      <c r="K12" s="224">
        <v>0.65554778408659764</v>
      </c>
      <c r="L12" s="221">
        <v>0.67416566739777561</v>
      </c>
      <c r="M12" s="225">
        <v>-1.9</v>
      </c>
      <c r="N12" s="220">
        <v>514348</v>
      </c>
      <c r="O12" s="220">
        <v>504208</v>
      </c>
      <c r="P12" s="221">
        <v>2.0110747945292419E-2</v>
      </c>
      <c r="Q12" s="222">
        <v>779280</v>
      </c>
      <c r="R12" s="220">
        <v>797135</v>
      </c>
      <c r="S12" s="223">
        <v>-2.239896629805491E-2</v>
      </c>
      <c r="T12" s="220">
        <v>1074746</v>
      </c>
      <c r="U12" s="226">
        <v>1059918</v>
      </c>
      <c r="V12" s="227">
        <v>2.8375008250498328</v>
      </c>
      <c r="W12" s="337">
        <v>2.8864947889291637</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45024</v>
      </c>
      <c r="C14" s="195">
        <v>49857</v>
      </c>
      <c r="D14" s="198">
        <v>-9.6937240507852462E-2</v>
      </c>
      <c r="E14" s="195">
        <v>12325</v>
      </c>
      <c r="F14" s="195">
        <v>13530</v>
      </c>
      <c r="G14" s="196">
        <v>-8.9061345158906138E-2</v>
      </c>
      <c r="H14" s="197">
        <v>32699</v>
      </c>
      <c r="I14" s="195">
        <v>36327</v>
      </c>
      <c r="J14" s="196">
        <v>-9.9870619649296666E-2</v>
      </c>
      <c r="K14" s="199">
        <v>0.42353068047018227</v>
      </c>
      <c r="L14" s="196">
        <v>0.40903222158346608</v>
      </c>
      <c r="M14" s="200">
        <v>1.4000000000000001</v>
      </c>
      <c r="N14" s="195">
        <v>39274</v>
      </c>
      <c r="O14" s="195">
        <v>43402</v>
      </c>
      <c r="P14" s="196">
        <v>-9.5110824385973E-2</v>
      </c>
      <c r="Q14" s="197">
        <v>92730</v>
      </c>
      <c r="R14" s="195">
        <v>106109</v>
      </c>
      <c r="S14" s="198">
        <v>-0.12608732529757136</v>
      </c>
      <c r="T14" s="195">
        <v>91349</v>
      </c>
      <c r="U14" s="201">
        <v>100661</v>
      </c>
      <c r="V14" s="202">
        <v>2.028895700071073</v>
      </c>
      <c r="W14" s="328">
        <v>2.0189943237659707</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988838</v>
      </c>
      <c r="C18" s="252">
        <v>943223</v>
      </c>
      <c r="D18" s="255">
        <v>4.8360780006424776E-2</v>
      </c>
      <c r="E18" s="252">
        <v>747931</v>
      </c>
      <c r="F18" s="252">
        <v>715604</v>
      </c>
      <c r="G18" s="253">
        <v>4.5174426079228176E-2</v>
      </c>
      <c r="H18" s="254">
        <v>240907</v>
      </c>
      <c r="I18" s="252">
        <v>227619</v>
      </c>
      <c r="J18" s="253">
        <v>5.8378254890848302E-2</v>
      </c>
      <c r="K18" s="256">
        <v>0.76684626721645055</v>
      </c>
      <c r="L18" s="253">
        <v>0.74329069171841344</v>
      </c>
      <c r="M18" s="257">
        <v>2.4</v>
      </c>
      <c r="N18" s="252">
        <v>1440750</v>
      </c>
      <c r="O18" s="252">
        <v>1380021</v>
      </c>
      <c r="P18" s="253">
        <v>4.4005852084859576E-2</v>
      </c>
      <c r="Q18" s="254">
        <v>1878799</v>
      </c>
      <c r="R18" s="252">
        <v>1856637</v>
      </c>
      <c r="S18" s="255">
        <v>1.1936635971382666E-2</v>
      </c>
      <c r="T18" s="252">
        <v>2719488</v>
      </c>
      <c r="U18" s="258">
        <v>2591239</v>
      </c>
      <c r="V18" s="259">
        <v>2.7501855713473793</v>
      </c>
      <c r="W18" s="352">
        <v>2.7472177841295218</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620046</v>
      </c>
      <c r="C20" s="264">
        <v>585187</v>
      </c>
      <c r="D20" s="266">
        <v>5.956899247590941E-2</v>
      </c>
      <c r="E20" s="220">
        <v>524638</v>
      </c>
      <c r="F20" s="220">
        <v>495411</v>
      </c>
      <c r="G20" s="265">
        <v>5.899546033495421E-2</v>
      </c>
      <c r="H20" s="222">
        <v>95408</v>
      </c>
      <c r="I20" s="220">
        <v>89776</v>
      </c>
      <c r="J20" s="265">
        <v>6.2733915523079664E-2</v>
      </c>
      <c r="K20" s="267">
        <v>0.83735351964833971</v>
      </c>
      <c r="L20" s="265">
        <v>0.82052532435685943</v>
      </c>
      <c r="M20" s="268">
        <v>1.7000000000000002</v>
      </c>
      <c r="N20" s="220">
        <v>934932</v>
      </c>
      <c r="O20" s="220">
        <v>883371</v>
      </c>
      <c r="P20" s="265">
        <v>5.8368454477224177E-2</v>
      </c>
      <c r="Q20" s="222">
        <v>1116532</v>
      </c>
      <c r="R20" s="220">
        <v>1076592</v>
      </c>
      <c r="S20" s="266">
        <v>3.7098548010759881E-2</v>
      </c>
      <c r="T20" s="220">
        <v>1661452</v>
      </c>
      <c r="U20" s="226">
        <v>1545780</v>
      </c>
      <c r="V20" s="269">
        <v>2.6795624840737622</v>
      </c>
      <c r="W20" s="355">
        <v>2.6415145927711996</v>
      </c>
    </row>
    <row r="21" spans="1:23">
      <c r="A21" s="354" t="s">
        <v>23</v>
      </c>
      <c r="B21" s="264">
        <v>368792</v>
      </c>
      <c r="C21" s="220">
        <v>358036</v>
      </c>
      <c r="D21" s="266">
        <v>3.0041671787194583E-2</v>
      </c>
      <c r="E21" s="220">
        <v>223293</v>
      </c>
      <c r="F21" s="220">
        <v>220193</v>
      </c>
      <c r="G21" s="265">
        <v>1.4078558355624384E-2</v>
      </c>
      <c r="H21" s="222">
        <v>145499</v>
      </c>
      <c r="I21" s="220">
        <v>137843</v>
      </c>
      <c r="J21" s="265">
        <v>5.5541449330034895E-2</v>
      </c>
      <c r="K21" s="267">
        <v>0.66357063863449417</v>
      </c>
      <c r="L21" s="265">
        <v>0.6366940368824876</v>
      </c>
      <c r="M21" s="268">
        <v>2.7</v>
      </c>
      <c r="N21" s="220">
        <v>505818</v>
      </c>
      <c r="O21" s="220">
        <v>496650</v>
      </c>
      <c r="P21" s="265">
        <v>1.8459679855028693E-2</v>
      </c>
      <c r="Q21" s="222">
        <v>762267</v>
      </c>
      <c r="R21" s="220">
        <v>780045</v>
      </c>
      <c r="S21" s="266">
        <v>-2.2790992827336886E-2</v>
      </c>
      <c r="T21" s="220">
        <v>1058036</v>
      </c>
      <c r="U21" s="226">
        <v>1045459</v>
      </c>
      <c r="V21" s="269">
        <v>2.8689234039783944</v>
      </c>
      <c r="W21" s="355">
        <v>2.9199829067468075</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55501</v>
      </c>
      <c r="C24" s="252">
        <v>50465</v>
      </c>
      <c r="D24" s="255">
        <v>9.9791935004458529E-2</v>
      </c>
      <c r="E24" s="252">
        <v>43928</v>
      </c>
      <c r="F24" s="252">
        <v>39363</v>
      </c>
      <c r="G24" s="253">
        <v>0.11597185173894266</v>
      </c>
      <c r="H24" s="254">
        <v>11573</v>
      </c>
      <c r="I24" s="252">
        <v>11102</v>
      </c>
      <c r="J24" s="253">
        <v>4.2424788326427668E-2</v>
      </c>
      <c r="K24" s="256">
        <v>0.57955350815024809</v>
      </c>
      <c r="L24" s="253">
        <v>0.53098561359710506</v>
      </c>
      <c r="M24" s="257">
        <v>4.9000000000000004</v>
      </c>
      <c r="N24" s="252">
        <v>45794</v>
      </c>
      <c r="O24" s="252">
        <v>42113</v>
      </c>
      <c r="P24" s="253">
        <v>8.7407688837176173E-2</v>
      </c>
      <c r="Q24" s="254">
        <v>79016</v>
      </c>
      <c r="R24" s="252">
        <v>79311</v>
      </c>
      <c r="S24" s="255">
        <v>-3.7195344908020323E-3</v>
      </c>
      <c r="T24" s="252">
        <v>88070</v>
      </c>
      <c r="U24" s="258">
        <v>79709</v>
      </c>
      <c r="V24" s="259">
        <v>1.5868182555269275</v>
      </c>
      <c r="W24" s="352">
        <v>1.57949073615377</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45528</v>
      </c>
      <c r="C26" s="264">
        <v>41302</v>
      </c>
      <c r="D26" s="266">
        <v>0.10231950026633092</v>
      </c>
      <c r="E26" s="220">
        <v>40772</v>
      </c>
      <c r="F26" s="220">
        <v>36803</v>
      </c>
      <c r="G26" s="265">
        <v>0.10784446920088037</v>
      </c>
      <c r="H26" s="222">
        <v>4756</v>
      </c>
      <c r="I26" s="220">
        <v>4499</v>
      </c>
      <c r="J26" s="265">
        <v>5.7123805290064458E-2</v>
      </c>
      <c r="K26" s="267">
        <v>0.60100317726561614</v>
      </c>
      <c r="L26" s="265">
        <v>0.55535912312563285</v>
      </c>
      <c r="M26" s="268">
        <v>4.5999999999999996</v>
      </c>
      <c r="N26" s="220">
        <v>37264</v>
      </c>
      <c r="O26" s="220">
        <v>34555</v>
      </c>
      <c r="P26" s="265">
        <v>7.8396758790334253E-2</v>
      </c>
      <c r="Q26" s="222">
        <v>62003</v>
      </c>
      <c r="R26" s="220">
        <v>62221</v>
      </c>
      <c r="S26" s="266">
        <v>-3.5036402500763409E-3</v>
      </c>
      <c r="T26" s="220">
        <v>71360</v>
      </c>
      <c r="U26" s="226">
        <v>65250</v>
      </c>
      <c r="V26" s="269">
        <v>1.5673871024424531</v>
      </c>
      <c r="W26" s="355">
        <v>1.5798266427775896</v>
      </c>
    </row>
    <row r="27" spans="1:23">
      <c r="A27" s="354" t="s">
        <v>23</v>
      </c>
      <c r="B27" s="264">
        <v>9973</v>
      </c>
      <c r="C27" s="264">
        <v>9163</v>
      </c>
      <c r="D27" s="266">
        <v>8.8398995962021179E-2</v>
      </c>
      <c r="E27" s="220">
        <v>3156</v>
      </c>
      <c r="F27" s="220">
        <v>2560</v>
      </c>
      <c r="G27" s="265">
        <v>0.23281250000000001</v>
      </c>
      <c r="H27" s="222">
        <v>6817</v>
      </c>
      <c r="I27" s="220">
        <v>6603</v>
      </c>
      <c r="J27" s="265">
        <v>3.2409510828411328E-2</v>
      </c>
      <c r="K27" s="267">
        <v>0.50138129665549869</v>
      </c>
      <c r="L27" s="265">
        <v>0.44224692802808663</v>
      </c>
      <c r="M27" s="268">
        <v>5.8999999999999995</v>
      </c>
      <c r="N27" s="220">
        <v>8530</v>
      </c>
      <c r="O27" s="220">
        <v>7558</v>
      </c>
      <c r="P27" s="265">
        <v>0.1286054511775602</v>
      </c>
      <c r="Q27" s="222">
        <v>17013</v>
      </c>
      <c r="R27" s="220">
        <v>17090</v>
      </c>
      <c r="S27" s="266">
        <v>-4.5055588063194849E-3</v>
      </c>
      <c r="T27" s="220">
        <v>16710</v>
      </c>
      <c r="U27" s="226">
        <v>14459</v>
      </c>
      <c r="V27" s="269">
        <v>1.6755239145693372</v>
      </c>
      <c r="W27" s="355">
        <v>1.577976645203536</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MAY</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2015</v>
      </c>
      <c r="D6" s="393">
        <v>2014</v>
      </c>
      <c r="E6" s="394" t="s">
        <v>52</v>
      </c>
      <c r="F6" s="393">
        <v>2015</v>
      </c>
      <c r="G6" s="393">
        <v>2014</v>
      </c>
      <c r="H6" s="394" t="s">
        <v>52</v>
      </c>
      <c r="I6" s="393">
        <v>2015</v>
      </c>
      <c r="J6" s="393">
        <v>2014</v>
      </c>
      <c r="K6" s="394" t="s">
        <v>52</v>
      </c>
      <c r="L6" s="395"/>
      <c r="M6" s="396">
        <v>2015</v>
      </c>
      <c r="N6" s="393">
        <v>2014</v>
      </c>
      <c r="O6" s="394" t="s">
        <v>52</v>
      </c>
      <c r="P6" s="393">
        <v>2015</v>
      </c>
      <c r="Q6" s="393">
        <v>2014</v>
      </c>
      <c r="R6" s="394" t="s">
        <v>52</v>
      </c>
      <c r="S6" s="393">
        <v>2015</v>
      </c>
      <c r="T6" s="393">
        <v>2014</v>
      </c>
      <c r="U6" s="394" t="s">
        <v>52</v>
      </c>
      <c r="V6" s="393">
        <v>2015</v>
      </c>
      <c r="W6" s="393">
        <v>2014</v>
      </c>
      <c r="X6" s="394" t="s">
        <v>52</v>
      </c>
      <c r="Y6" s="397">
        <v>2015</v>
      </c>
      <c r="Z6" s="398">
        <v>2014</v>
      </c>
    </row>
    <row r="7" spans="1:26" ht="15">
      <c r="A7" s="399" t="s">
        <v>53</v>
      </c>
      <c r="B7" s="400" t="s">
        <v>54</v>
      </c>
      <c r="C7" s="401">
        <v>13614</v>
      </c>
      <c r="D7" s="401">
        <v>10839</v>
      </c>
      <c r="E7" s="402">
        <v>0.25601992803764184</v>
      </c>
      <c r="F7" s="401">
        <v>10649</v>
      </c>
      <c r="G7" s="401">
        <v>8559</v>
      </c>
      <c r="H7" s="402">
        <v>0.24418740507068581</v>
      </c>
      <c r="I7" s="401">
        <v>2965</v>
      </c>
      <c r="J7" s="401">
        <v>2280</v>
      </c>
      <c r="K7" s="402">
        <v>0.30043859649122806</v>
      </c>
      <c r="L7" s="403"/>
      <c r="M7" s="404">
        <v>0.67061855670103088</v>
      </c>
      <c r="N7" s="404">
        <v>0.56029567053854279</v>
      </c>
      <c r="O7" s="405">
        <v>11</v>
      </c>
      <c r="P7" s="401">
        <v>16913</v>
      </c>
      <c r="Q7" s="401">
        <v>13265</v>
      </c>
      <c r="R7" s="402">
        <v>0.27500942329438371</v>
      </c>
      <c r="S7" s="401">
        <v>25220</v>
      </c>
      <c r="T7" s="401">
        <v>23675</v>
      </c>
      <c r="U7" s="402">
        <v>6.5258711721224924E-2</v>
      </c>
      <c r="V7" s="401">
        <v>31642</v>
      </c>
      <c r="W7" s="401">
        <v>24574</v>
      </c>
      <c r="X7" s="402">
        <v>0.28762106291202083</v>
      </c>
      <c r="Y7" s="406">
        <v>2.3242250624357279</v>
      </c>
      <c r="Z7" s="407">
        <v>2.2671833194944182</v>
      </c>
    </row>
    <row r="8" spans="1:26" ht="15">
      <c r="A8" s="408"/>
      <c r="B8" s="400" t="s">
        <v>55</v>
      </c>
      <c r="C8" s="401">
        <v>22249</v>
      </c>
      <c r="D8" s="401">
        <v>15186</v>
      </c>
      <c r="E8" s="402">
        <v>0.46509943368892404</v>
      </c>
      <c r="F8" s="401">
        <v>17665</v>
      </c>
      <c r="G8" s="401">
        <v>12132</v>
      </c>
      <c r="H8" s="402">
        <v>0.45606660072535443</v>
      </c>
      <c r="I8" s="401">
        <v>4584</v>
      </c>
      <c r="J8" s="401">
        <v>3054</v>
      </c>
      <c r="K8" s="402">
        <v>0.50098231827111983</v>
      </c>
      <c r="L8" s="403"/>
      <c r="M8" s="404">
        <v>0.84159096342338036</v>
      </c>
      <c r="N8" s="404">
        <v>0.68353513401635102</v>
      </c>
      <c r="O8" s="405">
        <v>15.8</v>
      </c>
      <c r="P8" s="401">
        <v>28163</v>
      </c>
      <c r="Q8" s="401">
        <v>19815</v>
      </c>
      <c r="R8" s="402">
        <v>0.42129699722432501</v>
      </c>
      <c r="S8" s="401">
        <v>33464</v>
      </c>
      <c r="T8" s="401">
        <v>28989</v>
      </c>
      <c r="U8" s="402">
        <v>0.15436889854772501</v>
      </c>
      <c r="V8" s="401">
        <v>49002</v>
      </c>
      <c r="W8" s="401">
        <v>34201</v>
      </c>
      <c r="X8" s="402">
        <v>0.43276512382678867</v>
      </c>
      <c r="Y8" s="406">
        <v>2.2024360645422267</v>
      </c>
      <c r="Z8" s="407">
        <v>2.2521401290662451</v>
      </c>
    </row>
    <row r="9" spans="1:26" ht="15.75" thickBot="1">
      <c r="A9" s="409"/>
      <c r="B9" s="400" t="s">
        <v>56</v>
      </c>
      <c r="C9" s="401">
        <v>96845</v>
      </c>
      <c r="D9" s="401">
        <v>91838</v>
      </c>
      <c r="E9" s="402">
        <v>5.4519915503386397E-2</v>
      </c>
      <c r="F9" s="401">
        <v>78173</v>
      </c>
      <c r="G9" s="401">
        <v>73828</v>
      </c>
      <c r="H9" s="402">
        <v>5.8853009698217482E-2</v>
      </c>
      <c r="I9" s="401">
        <v>18672</v>
      </c>
      <c r="J9" s="401">
        <v>18010</v>
      </c>
      <c r="K9" s="402">
        <v>3.6757357023875628E-2</v>
      </c>
      <c r="L9" s="403"/>
      <c r="M9" s="404">
        <v>0.83044402806701356</v>
      </c>
      <c r="N9" s="404">
        <v>0.81769816944577234</v>
      </c>
      <c r="O9" s="405">
        <v>1.3</v>
      </c>
      <c r="P9" s="401">
        <v>151135</v>
      </c>
      <c r="Q9" s="401">
        <v>145399</v>
      </c>
      <c r="R9" s="402">
        <v>3.9450064993569421E-2</v>
      </c>
      <c r="S9" s="401">
        <v>181993</v>
      </c>
      <c r="T9" s="401">
        <v>177815</v>
      </c>
      <c r="U9" s="402">
        <v>2.3496330455810815E-2</v>
      </c>
      <c r="V9" s="401">
        <v>268516</v>
      </c>
      <c r="W9" s="401">
        <v>252419</v>
      </c>
      <c r="X9" s="402">
        <v>6.3770952265875383E-2</v>
      </c>
      <c r="Y9" s="406">
        <v>2.7726366874903197</v>
      </c>
      <c r="Z9" s="407">
        <v>2.748524575883621</v>
      </c>
    </row>
    <row r="10" spans="1:26" ht="15.75" thickBot="1">
      <c r="A10" s="410" t="s">
        <v>57</v>
      </c>
      <c r="B10" s="411"/>
      <c r="C10" s="412">
        <v>132708</v>
      </c>
      <c r="D10" s="412">
        <v>117863</v>
      </c>
      <c r="E10" s="413">
        <v>0.12595131635882337</v>
      </c>
      <c r="F10" s="412">
        <v>106487</v>
      </c>
      <c r="G10" s="412">
        <v>94519</v>
      </c>
      <c r="H10" s="413">
        <v>0.12662004464710799</v>
      </c>
      <c r="I10" s="412">
        <v>26221</v>
      </c>
      <c r="J10" s="412">
        <v>23344</v>
      </c>
      <c r="K10" s="413">
        <v>0.12324366004112405</v>
      </c>
      <c r="L10" s="403"/>
      <c r="M10" s="414">
        <v>0.81524615979092308</v>
      </c>
      <c r="N10" s="414">
        <v>0.77438291558016137</v>
      </c>
      <c r="O10" s="415">
        <v>4.1000000000000005</v>
      </c>
      <c r="P10" s="412">
        <v>196211</v>
      </c>
      <c r="Q10" s="412">
        <v>178479</v>
      </c>
      <c r="R10" s="413">
        <v>9.9350623882921804E-2</v>
      </c>
      <c r="S10" s="412">
        <v>240677</v>
      </c>
      <c r="T10" s="412">
        <v>230479</v>
      </c>
      <c r="U10" s="413">
        <v>4.4246981286798361E-2</v>
      </c>
      <c r="V10" s="412">
        <v>349160</v>
      </c>
      <c r="W10" s="412">
        <v>311194</v>
      </c>
      <c r="X10" s="413">
        <v>0.12200106685861553</v>
      </c>
      <c r="Y10" s="416">
        <v>2.6310395756096092</v>
      </c>
      <c r="Z10" s="417">
        <v>2.6403027243494566</v>
      </c>
    </row>
    <row r="11" spans="1:26" ht="15">
      <c r="A11" s="399" t="s">
        <v>58</v>
      </c>
      <c r="B11" s="400" t="s">
        <v>54</v>
      </c>
      <c r="C11" s="401">
        <v>14098</v>
      </c>
      <c r="D11" s="401">
        <v>15424</v>
      </c>
      <c r="E11" s="402">
        <v>-8.5969917012448133E-2</v>
      </c>
      <c r="F11" s="401">
        <v>2863</v>
      </c>
      <c r="G11" s="401">
        <v>2819</v>
      </c>
      <c r="H11" s="402">
        <v>1.5608371763036538E-2</v>
      </c>
      <c r="I11" s="401">
        <v>11235</v>
      </c>
      <c r="J11" s="401">
        <v>12605</v>
      </c>
      <c r="K11" s="402">
        <v>-0.10868702895676319</v>
      </c>
      <c r="L11" s="403"/>
      <c r="M11" s="404">
        <v>0.40558635840569096</v>
      </c>
      <c r="N11" s="404">
        <v>0.37775805612510327</v>
      </c>
      <c r="O11" s="405">
        <v>2.8000000000000003</v>
      </c>
      <c r="P11" s="401">
        <v>11631</v>
      </c>
      <c r="Q11" s="401">
        <v>12344</v>
      </c>
      <c r="R11" s="402">
        <v>-5.7760855476344783E-2</v>
      </c>
      <c r="S11" s="401">
        <v>28677</v>
      </c>
      <c r="T11" s="401">
        <v>32677</v>
      </c>
      <c r="U11" s="402">
        <v>-0.12241025797961869</v>
      </c>
      <c r="V11" s="401">
        <v>27269</v>
      </c>
      <c r="W11" s="401">
        <v>29054</v>
      </c>
      <c r="X11" s="402">
        <v>-6.1437323604322983E-2</v>
      </c>
      <c r="Y11" s="406">
        <v>1.9342459923393389</v>
      </c>
      <c r="Z11" s="407">
        <v>1.8836877593360997</v>
      </c>
    </row>
    <row r="12" spans="1:26" ht="15.75" thickBot="1">
      <c r="A12" s="409"/>
      <c r="B12" s="400" t="s">
        <v>55</v>
      </c>
      <c r="C12" s="401">
        <v>15908</v>
      </c>
      <c r="D12" s="401">
        <v>15600</v>
      </c>
      <c r="E12" s="402">
        <v>1.9743589743589744E-2</v>
      </c>
      <c r="F12" s="401">
        <v>3666</v>
      </c>
      <c r="G12" s="401">
        <v>4730</v>
      </c>
      <c r="H12" s="402">
        <v>-0.22494714587737843</v>
      </c>
      <c r="I12" s="401">
        <v>12242</v>
      </c>
      <c r="J12" s="401">
        <v>10870</v>
      </c>
      <c r="K12" s="402">
        <v>0.12621895124195032</v>
      </c>
      <c r="L12" s="403"/>
      <c r="M12" s="404">
        <v>0.61211410707307545</v>
      </c>
      <c r="N12" s="404">
        <v>0.58056603773584903</v>
      </c>
      <c r="O12" s="405">
        <v>3.2</v>
      </c>
      <c r="P12" s="401">
        <v>15664</v>
      </c>
      <c r="Q12" s="401">
        <v>15385</v>
      </c>
      <c r="R12" s="402">
        <v>1.8134546636334091E-2</v>
      </c>
      <c r="S12" s="401">
        <v>25590</v>
      </c>
      <c r="T12" s="401">
        <v>26500</v>
      </c>
      <c r="U12" s="402">
        <v>-3.4339622641509436E-2</v>
      </c>
      <c r="V12" s="401">
        <v>35157</v>
      </c>
      <c r="W12" s="401">
        <v>35084</v>
      </c>
      <c r="X12" s="402">
        <v>2.0807205563789762E-3</v>
      </c>
      <c r="Y12" s="406">
        <v>2.2100201156650741</v>
      </c>
      <c r="Z12" s="407">
        <v>2.2489743589743592</v>
      </c>
    </row>
    <row r="13" spans="1:26" ht="15.75" thickBot="1">
      <c r="A13" s="410" t="s">
        <v>57</v>
      </c>
      <c r="B13" s="411"/>
      <c r="C13" s="412">
        <v>30006</v>
      </c>
      <c r="D13" s="412">
        <v>31024</v>
      </c>
      <c r="E13" s="413">
        <v>-3.2813305827746261E-2</v>
      </c>
      <c r="F13" s="412">
        <v>6529</v>
      </c>
      <c r="G13" s="412">
        <v>7549</v>
      </c>
      <c r="H13" s="413">
        <v>-0.13511723407073783</v>
      </c>
      <c r="I13" s="412">
        <v>23477</v>
      </c>
      <c r="J13" s="412">
        <v>23475</v>
      </c>
      <c r="K13" s="413">
        <v>8.5197018104366345E-5</v>
      </c>
      <c r="L13" s="403"/>
      <c r="M13" s="414">
        <v>0.50297602594578661</v>
      </c>
      <c r="N13" s="414">
        <v>0.46857731889078524</v>
      </c>
      <c r="O13" s="415">
        <v>3.4000000000000004</v>
      </c>
      <c r="P13" s="412">
        <v>27295</v>
      </c>
      <c r="Q13" s="412">
        <v>27729</v>
      </c>
      <c r="R13" s="413">
        <v>-1.5651484005914387E-2</v>
      </c>
      <c r="S13" s="412">
        <v>54267</v>
      </c>
      <c r="T13" s="412">
        <v>59177</v>
      </c>
      <c r="U13" s="413">
        <v>-8.2971424708924074E-2</v>
      </c>
      <c r="V13" s="412">
        <v>62426</v>
      </c>
      <c r="W13" s="412">
        <v>64138</v>
      </c>
      <c r="X13" s="413">
        <v>-2.6692444416726434E-2</v>
      </c>
      <c r="Y13" s="416">
        <v>2.0804505765513563</v>
      </c>
      <c r="Z13" s="417">
        <v>2.0673671995874163</v>
      </c>
    </row>
    <row r="14" spans="1:26" ht="15">
      <c r="A14" s="399" t="s">
        <v>59</v>
      </c>
      <c r="B14" s="400" t="s">
        <v>54</v>
      </c>
      <c r="C14" s="401">
        <v>2691</v>
      </c>
      <c r="D14" s="401">
        <v>1414</v>
      </c>
      <c r="E14" s="402">
        <v>0.90311173974540315</v>
      </c>
      <c r="F14" s="401">
        <v>505</v>
      </c>
      <c r="G14" s="401">
        <v>341</v>
      </c>
      <c r="H14" s="402">
        <v>0.48093841642228741</v>
      </c>
      <c r="I14" s="401">
        <v>2186</v>
      </c>
      <c r="J14" s="401">
        <v>1073</v>
      </c>
      <c r="K14" s="402">
        <v>1.0372786579683131</v>
      </c>
      <c r="L14" s="403"/>
      <c r="M14" s="404">
        <v>0.36441139125702882</v>
      </c>
      <c r="N14" s="404">
        <v>0.27941815023881894</v>
      </c>
      <c r="O14" s="405">
        <v>8.5</v>
      </c>
      <c r="P14" s="401">
        <v>2009</v>
      </c>
      <c r="Q14" s="401">
        <v>1287</v>
      </c>
      <c r="R14" s="402">
        <v>0.56099456099456102</v>
      </c>
      <c r="S14" s="401">
        <v>5513</v>
      </c>
      <c r="T14" s="401">
        <v>4606</v>
      </c>
      <c r="U14" s="402">
        <v>0.19691706469821971</v>
      </c>
      <c r="V14" s="401">
        <v>5096</v>
      </c>
      <c r="W14" s="401">
        <v>3009</v>
      </c>
      <c r="X14" s="402">
        <v>0.69358590893984717</v>
      </c>
      <c r="Y14" s="406">
        <v>1.893719806763285</v>
      </c>
      <c r="Z14" s="407">
        <v>2.1280056577086279</v>
      </c>
    </row>
    <row r="15" spans="1:26" ht="15">
      <c r="A15" s="408"/>
      <c r="B15" s="400" t="s">
        <v>55</v>
      </c>
      <c r="C15" s="401">
        <v>9133</v>
      </c>
      <c r="D15" s="401">
        <v>8244</v>
      </c>
      <c r="E15" s="402">
        <v>0.10783600194080543</v>
      </c>
      <c r="F15" s="401">
        <v>5518</v>
      </c>
      <c r="G15" s="401">
        <v>4948</v>
      </c>
      <c r="H15" s="402">
        <v>0.11519805982215037</v>
      </c>
      <c r="I15" s="401">
        <v>3615</v>
      </c>
      <c r="J15" s="401">
        <v>3296</v>
      </c>
      <c r="K15" s="402">
        <v>9.678398058252427E-2</v>
      </c>
      <c r="L15" s="403"/>
      <c r="M15" s="404">
        <v>0.63616329100640157</v>
      </c>
      <c r="N15" s="404">
        <v>0.59361635548138103</v>
      </c>
      <c r="O15" s="405">
        <v>4.3</v>
      </c>
      <c r="P15" s="401">
        <v>12124</v>
      </c>
      <c r="Q15" s="401">
        <v>11382</v>
      </c>
      <c r="R15" s="402">
        <v>6.519065190651907E-2</v>
      </c>
      <c r="S15" s="401">
        <v>19058</v>
      </c>
      <c r="T15" s="401">
        <v>19174</v>
      </c>
      <c r="U15" s="402">
        <v>-6.0498591843120893E-3</v>
      </c>
      <c r="V15" s="401">
        <v>22945</v>
      </c>
      <c r="W15" s="401">
        <v>21428</v>
      </c>
      <c r="X15" s="402">
        <v>7.0795221205898817E-2</v>
      </c>
      <c r="Y15" s="406">
        <v>2.5123179678090439</v>
      </c>
      <c r="Z15" s="407">
        <v>2.599223677826298</v>
      </c>
    </row>
    <row r="16" spans="1:26" ht="15.75" thickBot="1">
      <c r="A16" s="409"/>
      <c r="B16" s="400" t="s">
        <v>56</v>
      </c>
      <c r="C16" s="401">
        <v>26839</v>
      </c>
      <c r="D16" s="401">
        <v>29177</v>
      </c>
      <c r="E16" s="402">
        <v>-8.0131610515131776E-2</v>
      </c>
      <c r="F16" s="401">
        <v>17246</v>
      </c>
      <c r="G16" s="401">
        <v>16894</v>
      </c>
      <c r="H16" s="402">
        <v>2.0835799692198415E-2</v>
      </c>
      <c r="I16" s="401">
        <v>9593</v>
      </c>
      <c r="J16" s="401">
        <v>12283</v>
      </c>
      <c r="K16" s="402">
        <v>-0.2190018725067166</v>
      </c>
      <c r="L16" s="403"/>
      <c r="M16" s="404">
        <v>0.69038472143080343</v>
      </c>
      <c r="N16" s="404">
        <v>0.68815985261815349</v>
      </c>
      <c r="O16" s="405">
        <v>0.2</v>
      </c>
      <c r="P16" s="401">
        <v>37559</v>
      </c>
      <c r="Q16" s="401">
        <v>38848</v>
      </c>
      <c r="R16" s="402">
        <v>-3.3180601317957165E-2</v>
      </c>
      <c r="S16" s="401">
        <v>54403</v>
      </c>
      <c r="T16" s="401">
        <v>56452</v>
      </c>
      <c r="U16" s="402">
        <v>-3.6296322539502587E-2</v>
      </c>
      <c r="V16" s="401">
        <v>81467</v>
      </c>
      <c r="W16" s="401">
        <v>85189</v>
      </c>
      <c r="X16" s="402">
        <v>-4.369108687741375E-2</v>
      </c>
      <c r="Y16" s="406">
        <v>3.0353962517232387</v>
      </c>
      <c r="Z16" s="407">
        <v>2.9197312951982726</v>
      </c>
    </row>
    <row r="17" spans="1:26" ht="15.75" thickBot="1">
      <c r="A17" s="410" t="s">
        <v>57</v>
      </c>
      <c r="B17" s="411"/>
      <c r="C17" s="412">
        <v>38663</v>
      </c>
      <c r="D17" s="412">
        <v>38835</v>
      </c>
      <c r="E17" s="413">
        <v>-4.4289944637569204E-3</v>
      </c>
      <c r="F17" s="412">
        <v>23269</v>
      </c>
      <c r="G17" s="412">
        <v>22183</v>
      </c>
      <c r="H17" s="413">
        <v>4.8956408060226296E-2</v>
      </c>
      <c r="I17" s="412">
        <v>15394</v>
      </c>
      <c r="J17" s="412">
        <v>16652</v>
      </c>
      <c r="K17" s="413">
        <v>-7.554648090319481E-2</v>
      </c>
      <c r="L17" s="403"/>
      <c r="M17" s="414">
        <v>0.65454453364398413</v>
      </c>
      <c r="N17" s="414">
        <v>0.64210040881443808</v>
      </c>
      <c r="O17" s="415">
        <v>1.2</v>
      </c>
      <c r="P17" s="412">
        <v>51692</v>
      </c>
      <c r="Q17" s="412">
        <v>51517</v>
      </c>
      <c r="R17" s="413">
        <v>3.396936933439447E-3</v>
      </c>
      <c r="S17" s="412">
        <v>78974</v>
      </c>
      <c r="T17" s="412">
        <v>80232</v>
      </c>
      <c r="U17" s="413">
        <v>-1.567952936484196E-2</v>
      </c>
      <c r="V17" s="412">
        <v>109508</v>
      </c>
      <c r="W17" s="412">
        <v>109626</v>
      </c>
      <c r="X17" s="413">
        <v>-1.0763869884881324E-3</v>
      </c>
      <c r="Y17" s="416">
        <v>2.8323720352792074</v>
      </c>
      <c r="Z17" s="417">
        <v>2.8228659714175359</v>
      </c>
    </row>
    <row r="18" spans="1:26" ht="15">
      <c r="A18" s="399" t="s">
        <v>60</v>
      </c>
      <c r="B18" s="400" t="s">
        <v>54</v>
      </c>
      <c r="C18" s="401">
        <v>3727</v>
      </c>
      <c r="D18" s="401">
        <v>3193</v>
      </c>
      <c r="E18" s="402">
        <v>0.16724083933604761</v>
      </c>
      <c r="F18" s="401">
        <v>1356</v>
      </c>
      <c r="G18" s="401">
        <v>997</v>
      </c>
      <c r="H18" s="402">
        <v>0.36008024072216649</v>
      </c>
      <c r="I18" s="401">
        <v>2371</v>
      </c>
      <c r="J18" s="401">
        <v>2196</v>
      </c>
      <c r="K18" s="402">
        <v>7.9690346083788707E-2</v>
      </c>
      <c r="L18" s="403"/>
      <c r="M18" s="404">
        <v>0.40725652450668365</v>
      </c>
      <c r="N18" s="404">
        <v>0.36587376354215734</v>
      </c>
      <c r="O18" s="405">
        <v>4.1000000000000005</v>
      </c>
      <c r="P18" s="401">
        <v>3199</v>
      </c>
      <c r="Q18" s="401">
        <v>3107</v>
      </c>
      <c r="R18" s="402">
        <v>2.9610556807209528E-2</v>
      </c>
      <c r="S18" s="401">
        <v>7855</v>
      </c>
      <c r="T18" s="401">
        <v>8492</v>
      </c>
      <c r="U18" s="402">
        <v>-7.5011775788977858E-2</v>
      </c>
      <c r="V18" s="401">
        <v>6207</v>
      </c>
      <c r="W18" s="401">
        <v>5872</v>
      </c>
      <c r="X18" s="402">
        <v>5.7050408719346052E-2</v>
      </c>
      <c r="Y18" s="406">
        <v>1.665414542527502</v>
      </c>
      <c r="Z18" s="407">
        <v>1.8390228625117444</v>
      </c>
    </row>
    <row r="19" spans="1:26" ht="15.75" thickBot="1">
      <c r="A19" s="409"/>
      <c r="B19" s="400" t="s">
        <v>61</v>
      </c>
      <c r="C19" s="401">
        <v>8257</v>
      </c>
      <c r="D19" s="401">
        <v>9380</v>
      </c>
      <c r="E19" s="402">
        <v>-0.1197228144989339</v>
      </c>
      <c r="F19" s="401">
        <v>4333</v>
      </c>
      <c r="G19" s="401">
        <v>4856</v>
      </c>
      <c r="H19" s="402">
        <v>-0.10770181219110379</v>
      </c>
      <c r="I19" s="401">
        <v>3924</v>
      </c>
      <c r="J19" s="401">
        <v>4524</v>
      </c>
      <c r="K19" s="402">
        <v>-0.13262599469496023</v>
      </c>
      <c r="L19" s="403"/>
      <c r="M19" s="404">
        <v>0.52421849994665526</v>
      </c>
      <c r="N19" s="404">
        <v>0.51322182769575775</v>
      </c>
      <c r="O19" s="405">
        <v>1.0999999999999999</v>
      </c>
      <c r="P19" s="401">
        <v>9827</v>
      </c>
      <c r="Q19" s="401">
        <v>10985</v>
      </c>
      <c r="R19" s="402">
        <v>-0.10541647701411015</v>
      </c>
      <c r="S19" s="401">
        <v>18746</v>
      </c>
      <c r="T19" s="401">
        <v>21404</v>
      </c>
      <c r="U19" s="402">
        <v>-0.12418239581386657</v>
      </c>
      <c r="V19" s="401">
        <v>17729</v>
      </c>
      <c r="W19" s="401">
        <v>20559</v>
      </c>
      <c r="X19" s="402">
        <v>-0.13765260956272193</v>
      </c>
      <c r="Y19" s="406">
        <v>2.1471478745307011</v>
      </c>
      <c r="Z19" s="407">
        <v>2.1917910447761195</v>
      </c>
    </row>
    <row r="20" spans="1:26" ht="15.75" thickBot="1">
      <c r="A20" s="410" t="s">
        <v>57</v>
      </c>
      <c r="B20" s="411"/>
      <c r="C20" s="412">
        <v>11984</v>
      </c>
      <c r="D20" s="412">
        <v>12573</v>
      </c>
      <c r="E20" s="413">
        <v>-4.6846416925157085E-2</v>
      </c>
      <c r="F20" s="412">
        <v>5689</v>
      </c>
      <c r="G20" s="412">
        <v>5853</v>
      </c>
      <c r="H20" s="413">
        <v>-2.80198188962925E-2</v>
      </c>
      <c r="I20" s="412">
        <v>6295</v>
      </c>
      <c r="J20" s="412">
        <v>6720</v>
      </c>
      <c r="K20" s="413">
        <v>-6.3244047619047616E-2</v>
      </c>
      <c r="L20" s="403"/>
      <c r="M20" s="414">
        <v>0.48968083906620052</v>
      </c>
      <c r="N20" s="414">
        <v>0.47136740701097135</v>
      </c>
      <c r="O20" s="415">
        <v>1.7999999999999998</v>
      </c>
      <c r="P20" s="412">
        <v>13026</v>
      </c>
      <c r="Q20" s="412">
        <v>14092</v>
      </c>
      <c r="R20" s="413">
        <v>-7.5645756457564578E-2</v>
      </c>
      <c r="S20" s="412">
        <v>26601</v>
      </c>
      <c r="T20" s="412">
        <v>29896</v>
      </c>
      <c r="U20" s="413">
        <v>-0.11021541343323521</v>
      </c>
      <c r="V20" s="412">
        <v>23936</v>
      </c>
      <c r="W20" s="412">
        <v>26431</v>
      </c>
      <c r="X20" s="413">
        <v>-9.439673111119519E-2</v>
      </c>
      <c r="Y20" s="416">
        <v>1.9973297730307076</v>
      </c>
      <c r="Z20" s="417">
        <v>2.1022031336991969</v>
      </c>
    </row>
    <row r="21" spans="1:26" ht="15">
      <c r="A21" s="399" t="s">
        <v>62</v>
      </c>
      <c r="B21" s="400" t="s">
        <v>54</v>
      </c>
      <c r="C21" s="401">
        <v>2275</v>
      </c>
      <c r="D21" s="401">
        <v>2315</v>
      </c>
      <c r="E21" s="402">
        <v>-1.7278617710583154E-2</v>
      </c>
      <c r="F21" s="401">
        <v>993</v>
      </c>
      <c r="G21" s="401">
        <v>924</v>
      </c>
      <c r="H21" s="402">
        <v>7.4675324675324672E-2</v>
      </c>
      <c r="I21" s="401">
        <v>1282</v>
      </c>
      <c r="J21" s="401">
        <v>1391</v>
      </c>
      <c r="K21" s="402">
        <v>-7.8360891445003591E-2</v>
      </c>
      <c r="L21" s="403"/>
      <c r="M21" s="404">
        <v>0.57749077490774903</v>
      </c>
      <c r="N21" s="404">
        <v>0.45285808147174772</v>
      </c>
      <c r="O21" s="405">
        <v>12.5</v>
      </c>
      <c r="P21" s="401">
        <v>2817</v>
      </c>
      <c r="Q21" s="401">
        <v>2757</v>
      </c>
      <c r="R21" s="402">
        <v>2.176278563656148E-2</v>
      </c>
      <c r="S21" s="401">
        <v>4878</v>
      </c>
      <c r="T21" s="401">
        <v>6088</v>
      </c>
      <c r="U21" s="402">
        <v>-0.19875164257555847</v>
      </c>
      <c r="V21" s="401">
        <v>5212</v>
      </c>
      <c r="W21" s="401">
        <v>4792</v>
      </c>
      <c r="X21" s="402">
        <v>8.764607679465776E-2</v>
      </c>
      <c r="Y21" s="406">
        <v>2.2909890109890112</v>
      </c>
      <c r="Z21" s="407">
        <v>2.069978401727862</v>
      </c>
    </row>
    <row r="22" spans="1:26" ht="15.75" thickBot="1">
      <c r="A22" s="409"/>
      <c r="B22" s="400" t="s">
        <v>55</v>
      </c>
      <c r="C22" s="401">
        <v>10256</v>
      </c>
      <c r="D22" s="401">
        <v>8195</v>
      </c>
      <c r="E22" s="402">
        <v>0.25149481391092127</v>
      </c>
      <c r="F22" s="401">
        <v>4305</v>
      </c>
      <c r="G22" s="401">
        <v>4492</v>
      </c>
      <c r="H22" s="402">
        <v>-4.1629563668744436E-2</v>
      </c>
      <c r="I22" s="401">
        <v>5951</v>
      </c>
      <c r="J22" s="401">
        <v>3703</v>
      </c>
      <c r="K22" s="402">
        <v>0.60707534431541998</v>
      </c>
      <c r="L22" s="403"/>
      <c r="M22" s="404">
        <v>0.71706482478930356</v>
      </c>
      <c r="N22" s="404">
        <v>0.65806334622823981</v>
      </c>
      <c r="O22" s="405">
        <v>5.8999999999999995</v>
      </c>
      <c r="P22" s="401">
        <v>11316</v>
      </c>
      <c r="Q22" s="401">
        <v>10887</v>
      </c>
      <c r="R22" s="402">
        <v>3.9404794709286303E-2</v>
      </c>
      <c r="S22" s="401">
        <v>15781</v>
      </c>
      <c r="T22" s="401">
        <v>16544</v>
      </c>
      <c r="U22" s="402">
        <v>-4.611943907156673E-2</v>
      </c>
      <c r="V22" s="401">
        <v>27076</v>
      </c>
      <c r="W22" s="401">
        <v>24761</v>
      </c>
      <c r="X22" s="402">
        <v>9.3493800735026861E-2</v>
      </c>
      <c r="Y22" s="406">
        <v>2.6400156006240252</v>
      </c>
      <c r="Z22" s="407">
        <v>3.0214765100671142</v>
      </c>
    </row>
    <row r="23" spans="1:26" ht="15.75" thickBot="1">
      <c r="A23" s="410" t="s">
        <v>57</v>
      </c>
      <c r="B23" s="411"/>
      <c r="C23" s="412">
        <v>12531</v>
      </c>
      <c r="D23" s="412">
        <v>10510</v>
      </c>
      <c r="E23" s="413">
        <v>0.19229305423406279</v>
      </c>
      <c r="F23" s="412">
        <v>5298</v>
      </c>
      <c r="G23" s="412">
        <v>5416</v>
      </c>
      <c r="H23" s="413">
        <v>-2.1787296898079764E-2</v>
      </c>
      <c r="I23" s="412">
        <v>7233</v>
      </c>
      <c r="J23" s="412">
        <v>5094</v>
      </c>
      <c r="K23" s="413">
        <v>0.41990577149587749</v>
      </c>
      <c r="L23" s="418"/>
      <c r="M23" s="414">
        <v>0.68410862094002611</v>
      </c>
      <c r="N23" s="414">
        <v>0.60286320254506898</v>
      </c>
      <c r="O23" s="415">
        <v>8.1</v>
      </c>
      <c r="P23" s="412">
        <v>14133</v>
      </c>
      <c r="Q23" s="412">
        <v>13644</v>
      </c>
      <c r="R23" s="413">
        <v>3.5839929639401934E-2</v>
      </c>
      <c r="S23" s="412">
        <v>20659</v>
      </c>
      <c r="T23" s="412">
        <v>22632</v>
      </c>
      <c r="U23" s="413">
        <v>-8.7177447861435137E-2</v>
      </c>
      <c r="V23" s="412">
        <v>32288</v>
      </c>
      <c r="W23" s="412">
        <v>29553</v>
      </c>
      <c r="X23" s="413">
        <v>9.2545596047778567E-2</v>
      </c>
      <c r="Y23" s="416">
        <v>2.5766499082275955</v>
      </c>
      <c r="Z23" s="417">
        <v>2.8118934348239772</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225892</v>
      </c>
      <c r="D25" s="430">
        <v>210805</v>
      </c>
      <c r="E25" s="431">
        <v>7.1568511183321082E-2</v>
      </c>
      <c r="F25" s="430">
        <v>147272</v>
      </c>
      <c r="G25" s="430">
        <v>135520</v>
      </c>
      <c r="H25" s="431">
        <v>8.6717827626918542E-2</v>
      </c>
      <c r="I25" s="430">
        <v>78620</v>
      </c>
      <c r="J25" s="430">
        <v>75285</v>
      </c>
      <c r="K25" s="431">
        <v>4.4298333001261875E-2</v>
      </c>
      <c r="L25" s="432"/>
      <c r="M25" s="433">
        <v>0.71788412500178067</v>
      </c>
      <c r="N25" s="433">
        <v>0.67578169387523201</v>
      </c>
      <c r="O25" s="434">
        <v>4.2</v>
      </c>
      <c r="P25" s="430">
        <v>302357</v>
      </c>
      <c r="Q25" s="430">
        <v>285461</v>
      </c>
      <c r="R25" s="431">
        <v>5.9188470579168435E-2</v>
      </c>
      <c r="S25" s="430">
        <v>421178</v>
      </c>
      <c r="T25" s="430">
        <v>422416</v>
      </c>
      <c r="U25" s="431">
        <v>-2.9307601984773302E-3</v>
      </c>
      <c r="V25" s="430">
        <v>577318</v>
      </c>
      <c r="W25" s="430">
        <v>540942</v>
      </c>
      <c r="X25" s="431">
        <v>6.7245656650805452E-2</v>
      </c>
      <c r="Y25" s="435">
        <v>2.5557257450463053</v>
      </c>
      <c r="Z25" s="436">
        <v>2.5660776547045847</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10187</v>
      </c>
      <c r="D27" s="442">
        <v>10938</v>
      </c>
      <c r="E27" s="443">
        <v>-6.865971841287255E-2</v>
      </c>
      <c r="F27" s="442">
        <v>2109</v>
      </c>
      <c r="G27" s="442">
        <v>2280</v>
      </c>
      <c r="H27" s="443">
        <v>-7.4999999999999997E-2</v>
      </c>
      <c r="I27" s="442">
        <v>8078</v>
      </c>
      <c r="J27" s="442">
        <v>8658</v>
      </c>
      <c r="K27" s="443">
        <v>-6.6990066990066988E-2</v>
      </c>
      <c r="L27" s="444"/>
      <c r="M27" s="445">
        <v>0.41379310344827586</v>
      </c>
      <c r="N27" s="445">
        <v>0.387648194099807</v>
      </c>
      <c r="O27" s="446">
        <v>2.6</v>
      </c>
      <c r="P27" s="442">
        <v>7908</v>
      </c>
      <c r="Q27" s="442">
        <v>8436</v>
      </c>
      <c r="R27" s="443">
        <v>-6.2588904694167849E-2</v>
      </c>
      <c r="S27" s="442">
        <v>19111</v>
      </c>
      <c r="T27" s="442">
        <v>21762</v>
      </c>
      <c r="U27" s="443">
        <v>-0.12181784762429923</v>
      </c>
      <c r="V27" s="442">
        <v>19871</v>
      </c>
      <c r="W27" s="442">
        <v>21065</v>
      </c>
      <c r="X27" s="443">
        <v>-5.6681699501542844E-2</v>
      </c>
      <c r="Y27" s="447">
        <v>1.9506233434769804</v>
      </c>
      <c r="Z27" s="448">
        <v>1.9258548180654598</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2015</v>
      </c>
      <c r="D32" s="393">
        <v>2014</v>
      </c>
      <c r="E32" s="394" t="s">
        <v>52</v>
      </c>
      <c r="F32" s="393">
        <v>2015</v>
      </c>
      <c r="G32" s="393">
        <v>2014</v>
      </c>
      <c r="H32" s="394" t="s">
        <v>52</v>
      </c>
      <c r="I32" s="393">
        <v>2015</v>
      </c>
      <c r="J32" s="393">
        <v>2014</v>
      </c>
      <c r="K32" s="394" t="s">
        <v>52</v>
      </c>
      <c r="L32" s="395"/>
      <c r="M32" s="393">
        <v>2015</v>
      </c>
      <c r="N32" s="393">
        <v>2014</v>
      </c>
      <c r="O32" s="394" t="s">
        <v>52</v>
      </c>
      <c r="P32" s="393">
        <v>2015</v>
      </c>
      <c r="Q32" s="393">
        <v>2014</v>
      </c>
      <c r="R32" s="394" t="s">
        <v>52</v>
      </c>
      <c r="S32" s="393">
        <v>2015</v>
      </c>
      <c r="T32" s="393">
        <v>2014</v>
      </c>
      <c r="U32" s="394" t="s">
        <v>52</v>
      </c>
      <c r="V32" s="393">
        <v>2015</v>
      </c>
      <c r="W32" s="393">
        <v>2014</v>
      </c>
      <c r="X32" s="394" t="s">
        <v>52</v>
      </c>
      <c r="Y32" s="393">
        <v>2015</v>
      </c>
      <c r="Z32" s="398">
        <v>2014</v>
      </c>
    </row>
    <row r="33" spans="1:26" ht="15">
      <c r="A33" s="453" t="s">
        <v>54</v>
      </c>
      <c r="B33" s="454"/>
      <c r="C33" s="401">
        <f>C7+C11+C14+C18+C21</f>
        <v>36405</v>
      </c>
      <c r="D33" s="401">
        <f>D7+D11+D14+D18+D21</f>
        <v>33185</v>
      </c>
      <c r="E33" s="402">
        <f>(C33-D33)/D33</f>
        <v>9.7031791472050627E-2</v>
      </c>
      <c r="F33" s="401">
        <f>F7+F11+F14+F18+F21</f>
        <v>16366</v>
      </c>
      <c r="G33" s="401">
        <f>G7+G11+G14+G18+G21</f>
        <v>13640</v>
      </c>
      <c r="H33" s="402">
        <f>(F33-G33)/G33</f>
        <v>0.1998533724340176</v>
      </c>
      <c r="I33" s="401">
        <f>I7+I11+I14+I18+I21</f>
        <v>20039</v>
      </c>
      <c r="J33" s="401">
        <f>J7+J11+J14+J18+J21</f>
        <v>19545</v>
      </c>
      <c r="K33" s="402">
        <f>(I33-J33)/J33</f>
        <v>2.5275006395497571E-2</v>
      </c>
      <c r="L33" s="455"/>
      <c r="M33" s="404">
        <f t="shared" ref="M33:N35" si="0">P33/S33</f>
        <v>0.5068960259484635</v>
      </c>
      <c r="N33" s="404">
        <f t="shared" si="0"/>
        <v>0.43368900420980167</v>
      </c>
      <c r="O33" s="405">
        <f>ROUND(+M33-N33,3)*100</f>
        <v>7.3</v>
      </c>
      <c r="P33" s="401">
        <f>P7+P11+P14+P18+P21</f>
        <v>36569</v>
      </c>
      <c r="Q33" s="401">
        <f>Q7+Q11+Q14+Q18+Q21</f>
        <v>32760</v>
      </c>
      <c r="R33" s="402">
        <f>(P33-Q33)/Q33</f>
        <v>0.11626984126984127</v>
      </c>
      <c r="S33" s="401">
        <f>S7+S11+S14+S18+S21</f>
        <v>72143</v>
      </c>
      <c r="T33" s="401">
        <f>T7+T11+T14+T18+T21</f>
        <v>75538</v>
      </c>
      <c r="U33" s="402">
        <f>(S33-T33)/T33</f>
        <v>-4.4944266461913213E-2</v>
      </c>
      <c r="V33" s="401">
        <f>V7+V11+V14+V18+V21</f>
        <v>75426</v>
      </c>
      <c r="W33" s="401">
        <f>W7+W11+W14+W18+W21</f>
        <v>67301</v>
      </c>
      <c r="X33" s="402">
        <f>(V33-W33)/W33</f>
        <v>0.12072628935677034</v>
      </c>
      <c r="Y33" s="456">
        <f t="shared" ref="Y33:Z35" si="1">V33/C33</f>
        <v>2.0718582612278533</v>
      </c>
      <c r="Z33" s="457">
        <f t="shared" si="1"/>
        <v>2.0280548440560495</v>
      </c>
    </row>
    <row r="34" spans="1:26" ht="15">
      <c r="A34" s="458" t="s">
        <v>55</v>
      </c>
      <c r="B34" s="459"/>
      <c r="C34" s="460">
        <f>C8+C12+C19+C15+C22</f>
        <v>65803</v>
      </c>
      <c r="D34" s="460">
        <f>D8+D12+D19+D15+D22</f>
        <v>56605</v>
      </c>
      <c r="E34" s="461">
        <f>(C34-D34)/D34</f>
        <v>0.16249447928628213</v>
      </c>
      <c r="F34" s="460">
        <f>F8+F12+F19+F15+F22</f>
        <v>35487</v>
      </c>
      <c r="G34" s="460">
        <f>G8+G12+G19+G15+G22</f>
        <v>31158</v>
      </c>
      <c r="H34" s="461">
        <f>(F34-G34)/G34</f>
        <v>0.13893703061813981</v>
      </c>
      <c r="I34" s="460">
        <f>I8+I12+I19+I15+I22</f>
        <v>30316</v>
      </c>
      <c r="J34" s="460">
        <f>J8+J12+J19+J15+J22</f>
        <v>25447</v>
      </c>
      <c r="K34" s="461">
        <f>(I34-J34)/J34</f>
        <v>0.191338861162416</v>
      </c>
      <c r="L34" s="455"/>
      <c r="M34" s="462">
        <f t="shared" si="0"/>
        <v>0.68443434334466746</v>
      </c>
      <c r="N34" s="463">
        <f t="shared" si="0"/>
        <v>0.60788022484481974</v>
      </c>
      <c r="O34" s="464">
        <f>ROUND(+M34-N34,3)*100</f>
        <v>7.7</v>
      </c>
      <c r="P34" s="460">
        <f>P8+P12+P19+P15+P22</f>
        <v>77094</v>
      </c>
      <c r="Q34" s="460">
        <f>Q8+Q12+Q19+Q15+Q22</f>
        <v>68454</v>
      </c>
      <c r="R34" s="461">
        <f>(P34-Q34)/Q34</f>
        <v>0.12621614514856691</v>
      </c>
      <c r="S34" s="460">
        <f>S8+S12+S19+S15+S22</f>
        <v>112639</v>
      </c>
      <c r="T34" s="460">
        <f>T8+T12+T19+T15+T22</f>
        <v>112611</v>
      </c>
      <c r="U34" s="461">
        <f>(S34-T34)/T34</f>
        <v>2.4864356057578745E-4</v>
      </c>
      <c r="V34" s="460">
        <f>V8+V12+V19+V15+V22</f>
        <v>151909</v>
      </c>
      <c r="W34" s="460">
        <f>W8+W12+W19+W15+W22</f>
        <v>136033</v>
      </c>
      <c r="X34" s="461">
        <f>(V34-W34)/W34</f>
        <v>0.11670697551329456</v>
      </c>
      <c r="Y34" s="465">
        <f t="shared" si="1"/>
        <v>2.3085421637311367</v>
      </c>
      <c r="Z34" s="466">
        <f t="shared" si="1"/>
        <v>2.4031975973853901</v>
      </c>
    </row>
    <row r="35" spans="1:26" ht="15.75" thickBot="1">
      <c r="A35" s="467" t="s">
        <v>56</v>
      </c>
      <c r="B35" s="468"/>
      <c r="C35" s="469">
        <f>C9+C16</f>
        <v>123684</v>
      </c>
      <c r="D35" s="470">
        <f>D9+D16</f>
        <v>121015</v>
      </c>
      <c r="E35" s="471">
        <f>(C35-D35)/D35</f>
        <v>2.2055117134239556E-2</v>
      </c>
      <c r="F35" s="472">
        <f>F9+F16</f>
        <v>95419</v>
      </c>
      <c r="G35" s="470">
        <f>G9+G16</f>
        <v>90722</v>
      </c>
      <c r="H35" s="471">
        <f>(F35-G35)/G35</f>
        <v>5.1773549965829675E-2</v>
      </c>
      <c r="I35" s="472">
        <f>I9+I16</f>
        <v>28265</v>
      </c>
      <c r="J35" s="470">
        <f>J9+J16</f>
        <v>30293</v>
      </c>
      <c r="K35" s="473">
        <f>(I35-J35)/J35</f>
        <v>-6.6946159178688153E-2</v>
      </c>
      <c r="L35" s="474"/>
      <c r="M35" s="475">
        <f t="shared" si="0"/>
        <v>0.79821147565948658</v>
      </c>
      <c r="N35" s="476">
        <f t="shared" si="0"/>
        <v>0.78648294467423918</v>
      </c>
      <c r="O35" s="477">
        <f>ROUND(+M35-N35,3)*100</f>
        <v>1.2</v>
      </c>
      <c r="P35" s="472">
        <f>P9+P16</f>
        <v>188694</v>
      </c>
      <c r="Q35" s="470">
        <f>Q9+Q16</f>
        <v>184247</v>
      </c>
      <c r="R35" s="471">
        <f>(P35-Q35)/Q35</f>
        <v>2.4136078199373665E-2</v>
      </c>
      <c r="S35" s="472">
        <f>S9+S16</f>
        <v>236396</v>
      </c>
      <c r="T35" s="470">
        <f>T9+T16</f>
        <v>234267</v>
      </c>
      <c r="U35" s="471">
        <f>(S35-T35)/T35</f>
        <v>9.0879210473519528E-3</v>
      </c>
      <c r="V35" s="472">
        <f>V9+V16</f>
        <v>349983</v>
      </c>
      <c r="W35" s="470">
        <f>W9+W16</f>
        <v>337608</v>
      </c>
      <c r="X35" s="473">
        <f>(V35-W35)/W35</f>
        <v>3.6654937086798893E-2</v>
      </c>
      <c r="Y35" s="478">
        <f t="shared" si="1"/>
        <v>2.8296546036674104</v>
      </c>
      <c r="Z35" s="479">
        <f t="shared" si="1"/>
        <v>2.7898029169937613</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225892</v>
      </c>
      <c r="D37" s="430">
        <f>SUM(D33:D35)</f>
        <v>210805</v>
      </c>
      <c r="E37" s="431">
        <f>(C37-D37)/D37</f>
        <v>7.1568511183321082E-2</v>
      </c>
      <c r="F37" s="430">
        <f>SUM(F33:F35)</f>
        <v>147272</v>
      </c>
      <c r="G37" s="430">
        <f>SUM(G33:G35)</f>
        <v>135520</v>
      </c>
      <c r="H37" s="431">
        <f>(F37-G37)/G37</f>
        <v>8.6717827626918542E-2</v>
      </c>
      <c r="I37" s="430">
        <f>SUM(I33:I35)</f>
        <v>78620</v>
      </c>
      <c r="J37" s="430">
        <f>SUM(J33:J35)</f>
        <v>75285</v>
      </c>
      <c r="K37" s="431">
        <f>(I37-J37)/J37</f>
        <v>4.4298333001261875E-2</v>
      </c>
      <c r="L37" s="484"/>
      <c r="M37" s="433">
        <f>P37/S37</f>
        <v>0.71788412500178067</v>
      </c>
      <c r="N37" s="433">
        <f>Q37/T37</f>
        <v>0.67578169387523201</v>
      </c>
      <c r="O37" s="434">
        <f>ROUND(+M37-N37,3)*100</f>
        <v>4.2</v>
      </c>
      <c r="P37" s="430">
        <f>SUM(P33:P35)</f>
        <v>302357</v>
      </c>
      <c r="Q37" s="430">
        <f>SUM(Q33:Q35)</f>
        <v>285461</v>
      </c>
      <c r="R37" s="431">
        <f>(P37-Q37)/Q37</f>
        <v>5.9188470579168435E-2</v>
      </c>
      <c r="S37" s="430">
        <f>SUM(S33:S35)</f>
        <v>421178</v>
      </c>
      <c r="T37" s="430">
        <f>SUM(T33:T35)</f>
        <v>422416</v>
      </c>
      <c r="U37" s="431">
        <f>(S37-T37)/T37</f>
        <v>-2.9307601984773302E-3</v>
      </c>
      <c r="V37" s="430">
        <f>SUM(V33:V35)</f>
        <v>577318</v>
      </c>
      <c r="W37" s="430">
        <f>SUM(W33:W35)</f>
        <v>540942</v>
      </c>
      <c r="X37" s="431">
        <f>(V37-W37)/W37</f>
        <v>6.7245656650805452E-2</v>
      </c>
      <c r="Y37" s="485">
        <f>V37/C37</f>
        <v>2.5557257450463053</v>
      </c>
      <c r="Z37" s="486">
        <f>W37/D37</f>
        <v>2.5660776547045847</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2015</v>
      </c>
      <c r="D42" s="393">
        <v>2014</v>
      </c>
      <c r="E42" s="394" t="s">
        <v>52</v>
      </c>
      <c r="F42" s="393">
        <v>2015</v>
      </c>
      <c r="G42" s="393">
        <v>2014</v>
      </c>
      <c r="H42" s="394" t="s">
        <v>52</v>
      </c>
      <c r="I42" s="393">
        <v>2015</v>
      </c>
      <c r="J42" s="393">
        <v>2014</v>
      </c>
      <c r="K42" s="394" t="s">
        <v>52</v>
      </c>
      <c r="L42" s="395"/>
      <c r="M42" s="393">
        <v>2015</v>
      </c>
      <c r="N42" s="393">
        <v>2014</v>
      </c>
      <c r="O42" s="394" t="s">
        <v>52</v>
      </c>
      <c r="P42" s="393">
        <v>2015</v>
      </c>
      <c r="Q42" s="393">
        <v>2014</v>
      </c>
      <c r="R42" s="394" t="s">
        <v>52</v>
      </c>
      <c r="S42" s="393">
        <v>2015</v>
      </c>
      <c r="T42" s="393">
        <v>2014</v>
      </c>
      <c r="U42" s="394" t="s">
        <v>52</v>
      </c>
      <c r="V42" s="393">
        <v>2015</v>
      </c>
      <c r="W42" s="393">
        <v>2014</v>
      </c>
      <c r="X42" s="394" t="s">
        <v>52</v>
      </c>
      <c r="Y42" s="393">
        <v>2015</v>
      </c>
      <c r="Z42" s="398" t="s">
        <v>67</v>
      </c>
    </row>
    <row r="43" spans="1:26" s="498" customFormat="1" ht="15">
      <c r="A43" s="493" t="s">
        <v>53</v>
      </c>
      <c r="B43" s="494"/>
      <c r="C43" s="421">
        <f>C10</f>
        <v>132708</v>
      </c>
      <c r="D43" s="495">
        <f>D10</f>
        <v>117863</v>
      </c>
      <c r="E43" s="480">
        <f>(C43-D43)/D43</f>
        <v>0.12595131635882337</v>
      </c>
      <c r="F43" s="421">
        <f>F10</f>
        <v>106487</v>
      </c>
      <c r="G43" s="495">
        <f>G10</f>
        <v>94519</v>
      </c>
      <c r="H43" s="480">
        <f>(F43-G43)/G43</f>
        <v>0.12662004464710799</v>
      </c>
      <c r="I43" s="421">
        <f>I10</f>
        <v>26221</v>
      </c>
      <c r="J43" s="495">
        <f>J10</f>
        <v>23344</v>
      </c>
      <c r="K43" s="480">
        <f>(I43-J43)/J43</f>
        <v>0.12324366004112405</v>
      </c>
      <c r="L43" s="455"/>
      <c r="M43" s="424">
        <f t="shared" ref="M43:N47" si="2">P43/S43</f>
        <v>0.81524615979092308</v>
      </c>
      <c r="N43" s="496">
        <f t="shared" si="2"/>
        <v>0.77438291558016137</v>
      </c>
      <c r="O43" s="482">
        <f>ROUND(+M43-N43,3)*100</f>
        <v>4.1000000000000005</v>
      </c>
      <c r="P43" s="421">
        <f>P10</f>
        <v>196211</v>
      </c>
      <c r="Q43" s="495">
        <f>Q10</f>
        <v>178479</v>
      </c>
      <c r="R43" s="480">
        <f>(P43-Q43)/Q43</f>
        <v>9.9350623882921804E-2</v>
      </c>
      <c r="S43" s="421">
        <f>S10</f>
        <v>240677</v>
      </c>
      <c r="T43" s="495">
        <f>T10</f>
        <v>230479</v>
      </c>
      <c r="U43" s="480">
        <f>(S43-T43)/T43</f>
        <v>4.4246981286798361E-2</v>
      </c>
      <c r="V43" s="421">
        <f>V10</f>
        <v>349160</v>
      </c>
      <c r="W43" s="495">
        <f>W10</f>
        <v>311194</v>
      </c>
      <c r="X43" s="480">
        <f>(V43-W43)/W43</f>
        <v>0.12200106685861553</v>
      </c>
      <c r="Y43" s="483">
        <f t="shared" ref="Y43:Z47" si="3">V43/C43</f>
        <v>2.6310395756096092</v>
      </c>
      <c r="Z43" s="497">
        <f t="shared" si="3"/>
        <v>2.6403027243494566</v>
      </c>
    </row>
    <row r="44" spans="1:26" s="498" customFormat="1" ht="15">
      <c r="A44" s="499" t="s">
        <v>58</v>
      </c>
      <c r="B44" s="500"/>
      <c r="C44" s="501">
        <f>C13</f>
        <v>30006</v>
      </c>
      <c r="D44" s="502">
        <f>D13</f>
        <v>31024</v>
      </c>
      <c r="E44" s="503">
        <f>(C44-D44)/D44</f>
        <v>-3.2813305827746261E-2</v>
      </c>
      <c r="F44" s="501">
        <f>F13</f>
        <v>6529</v>
      </c>
      <c r="G44" s="502">
        <f>G13</f>
        <v>7549</v>
      </c>
      <c r="H44" s="503">
        <f>(F44-G44)/G44</f>
        <v>-0.13511723407073783</v>
      </c>
      <c r="I44" s="501">
        <f>I13</f>
        <v>23477</v>
      </c>
      <c r="J44" s="502">
        <f>J13</f>
        <v>23475</v>
      </c>
      <c r="K44" s="503">
        <f>(I44-J44)/J44</f>
        <v>8.5197018104366345E-5</v>
      </c>
      <c r="L44" s="455"/>
      <c r="M44" s="504">
        <f t="shared" si="2"/>
        <v>0.50297602594578661</v>
      </c>
      <c r="N44" s="505">
        <f t="shared" si="2"/>
        <v>0.46857731889078524</v>
      </c>
      <c r="O44" s="506">
        <f>ROUND(+M44-N44,3)*100</f>
        <v>3.4000000000000004</v>
      </c>
      <c r="P44" s="501">
        <f>P13</f>
        <v>27295</v>
      </c>
      <c r="Q44" s="502">
        <f>Q13</f>
        <v>27729</v>
      </c>
      <c r="R44" s="503">
        <f>(P44-Q44)/Q44</f>
        <v>-1.5651484005914387E-2</v>
      </c>
      <c r="S44" s="501">
        <f>S13</f>
        <v>54267</v>
      </c>
      <c r="T44" s="502">
        <f>T13</f>
        <v>59177</v>
      </c>
      <c r="U44" s="503">
        <f>(S44-T44)/T44</f>
        <v>-8.2971424708924074E-2</v>
      </c>
      <c r="V44" s="501">
        <f>V13</f>
        <v>62426</v>
      </c>
      <c r="W44" s="502">
        <f>W13</f>
        <v>64138</v>
      </c>
      <c r="X44" s="503">
        <f>(V44-W44)/W44</f>
        <v>-2.6692444416726434E-2</v>
      </c>
      <c r="Y44" s="507">
        <f t="shared" si="3"/>
        <v>2.0804505765513563</v>
      </c>
      <c r="Z44" s="508">
        <f t="shared" si="3"/>
        <v>2.0673671995874163</v>
      </c>
    </row>
    <row r="45" spans="1:26" s="498" customFormat="1" ht="15">
      <c r="A45" s="499" t="s">
        <v>59</v>
      </c>
      <c r="B45" s="500"/>
      <c r="C45" s="501">
        <f>C17</f>
        <v>38663</v>
      </c>
      <c r="D45" s="502">
        <f>D17</f>
        <v>38835</v>
      </c>
      <c r="E45" s="503">
        <f>(C45-D45)/D45</f>
        <v>-4.4289944637569204E-3</v>
      </c>
      <c r="F45" s="501">
        <f>F17</f>
        <v>23269</v>
      </c>
      <c r="G45" s="502">
        <f>G17</f>
        <v>22183</v>
      </c>
      <c r="H45" s="503">
        <f>(F45-G45)/G45</f>
        <v>4.8956408060226296E-2</v>
      </c>
      <c r="I45" s="501">
        <f>I17</f>
        <v>15394</v>
      </c>
      <c r="J45" s="502">
        <f>J17</f>
        <v>16652</v>
      </c>
      <c r="K45" s="503">
        <f>(I45-J45)/J45</f>
        <v>-7.554648090319481E-2</v>
      </c>
      <c r="L45" s="455"/>
      <c r="M45" s="504">
        <f t="shared" si="2"/>
        <v>0.65454453364398413</v>
      </c>
      <c r="N45" s="505">
        <f t="shared" si="2"/>
        <v>0.64210040881443808</v>
      </c>
      <c r="O45" s="506">
        <f>ROUND(+M45-N45,3)*100</f>
        <v>1.2</v>
      </c>
      <c r="P45" s="501">
        <f>P17</f>
        <v>51692</v>
      </c>
      <c r="Q45" s="502">
        <f>Q17</f>
        <v>51517</v>
      </c>
      <c r="R45" s="503">
        <f>(P45-Q45)/Q45</f>
        <v>3.396936933439447E-3</v>
      </c>
      <c r="S45" s="501">
        <f>S17</f>
        <v>78974</v>
      </c>
      <c r="T45" s="502">
        <f>T17</f>
        <v>80232</v>
      </c>
      <c r="U45" s="503">
        <f>(S45-T45)/T45</f>
        <v>-1.567952936484196E-2</v>
      </c>
      <c r="V45" s="501">
        <f>V17</f>
        <v>109508</v>
      </c>
      <c r="W45" s="502">
        <f>W17</f>
        <v>109626</v>
      </c>
      <c r="X45" s="503">
        <f>(V45-W45)/W45</f>
        <v>-1.0763869884881324E-3</v>
      </c>
      <c r="Y45" s="507">
        <f t="shared" si="3"/>
        <v>2.8323720352792074</v>
      </c>
      <c r="Z45" s="508">
        <f t="shared" si="3"/>
        <v>2.8228659714175359</v>
      </c>
    </row>
    <row r="46" spans="1:26" s="498" customFormat="1" ht="15">
      <c r="A46" s="499" t="s">
        <v>60</v>
      </c>
      <c r="B46" s="500"/>
      <c r="C46" s="501">
        <f>C20</f>
        <v>11984</v>
      </c>
      <c r="D46" s="502">
        <f>D20</f>
        <v>12573</v>
      </c>
      <c r="E46" s="503">
        <f>(C46-D46)/D46</f>
        <v>-4.6846416925157085E-2</v>
      </c>
      <c r="F46" s="501">
        <f>F20</f>
        <v>5689</v>
      </c>
      <c r="G46" s="502">
        <f>G20</f>
        <v>5853</v>
      </c>
      <c r="H46" s="503">
        <f>(F46-G46)/G46</f>
        <v>-2.80198188962925E-2</v>
      </c>
      <c r="I46" s="501">
        <f>I20</f>
        <v>6295</v>
      </c>
      <c r="J46" s="502">
        <f>J20</f>
        <v>6720</v>
      </c>
      <c r="K46" s="503">
        <f>(I46-J46)/J46</f>
        <v>-6.3244047619047616E-2</v>
      </c>
      <c r="L46" s="455"/>
      <c r="M46" s="504">
        <f t="shared" si="2"/>
        <v>0.48968083906620052</v>
      </c>
      <c r="N46" s="505">
        <f t="shared" si="2"/>
        <v>0.47136740701097135</v>
      </c>
      <c r="O46" s="506">
        <f>ROUND(+M46-N46,3)*100</f>
        <v>1.7999999999999998</v>
      </c>
      <c r="P46" s="501">
        <f>P20</f>
        <v>13026</v>
      </c>
      <c r="Q46" s="502">
        <f>Q20</f>
        <v>14092</v>
      </c>
      <c r="R46" s="503">
        <f>(P46-Q46)/Q46</f>
        <v>-7.5645756457564578E-2</v>
      </c>
      <c r="S46" s="501">
        <f>S20</f>
        <v>26601</v>
      </c>
      <c r="T46" s="502">
        <f>T20</f>
        <v>29896</v>
      </c>
      <c r="U46" s="503">
        <f>(S46-T46)/T46</f>
        <v>-0.11021541343323521</v>
      </c>
      <c r="V46" s="501">
        <f>V20</f>
        <v>23936</v>
      </c>
      <c r="W46" s="502">
        <f>W20</f>
        <v>26431</v>
      </c>
      <c r="X46" s="503">
        <f>(V46-W46)/W46</f>
        <v>-9.439673111119519E-2</v>
      </c>
      <c r="Y46" s="507">
        <f t="shared" si="3"/>
        <v>1.9973297730307076</v>
      </c>
      <c r="Z46" s="508">
        <f t="shared" si="3"/>
        <v>2.1022031336991969</v>
      </c>
    </row>
    <row r="47" spans="1:26" s="498" customFormat="1" ht="15.75" thickBot="1">
      <c r="A47" s="509" t="s">
        <v>62</v>
      </c>
      <c r="B47" s="510"/>
      <c r="C47" s="511">
        <f>C23</f>
        <v>12531</v>
      </c>
      <c r="D47" s="512">
        <f>D23</f>
        <v>10510</v>
      </c>
      <c r="E47" s="513">
        <f>(C47-D47)/D47</f>
        <v>0.19229305423406279</v>
      </c>
      <c r="F47" s="511">
        <f>F23</f>
        <v>5298</v>
      </c>
      <c r="G47" s="512">
        <f>G23</f>
        <v>5416</v>
      </c>
      <c r="H47" s="513">
        <f>(F47-G47)/G47</f>
        <v>-2.1787296898079764E-2</v>
      </c>
      <c r="I47" s="511">
        <f>I23</f>
        <v>7233</v>
      </c>
      <c r="J47" s="512">
        <f>J23</f>
        <v>5094</v>
      </c>
      <c r="K47" s="513">
        <f>(I47-J47)/J47</f>
        <v>0.41990577149587749</v>
      </c>
      <c r="L47" s="474"/>
      <c r="M47" s="514">
        <f t="shared" si="2"/>
        <v>0.68410862094002611</v>
      </c>
      <c r="N47" s="515">
        <f t="shared" si="2"/>
        <v>0.60286320254506898</v>
      </c>
      <c r="O47" s="516">
        <f>ROUND(+M47-N47,3)*100</f>
        <v>8.1</v>
      </c>
      <c r="P47" s="511">
        <f>P23</f>
        <v>14133</v>
      </c>
      <c r="Q47" s="512">
        <f>Q23</f>
        <v>13644</v>
      </c>
      <c r="R47" s="513">
        <f>(P47-Q47)/Q47</f>
        <v>3.5839929639401934E-2</v>
      </c>
      <c r="S47" s="511">
        <f>S23</f>
        <v>20659</v>
      </c>
      <c r="T47" s="512">
        <f>T23</f>
        <v>22632</v>
      </c>
      <c r="U47" s="513">
        <f>(S47-T47)/T47</f>
        <v>-8.7177447861435137E-2</v>
      </c>
      <c r="V47" s="511">
        <f>V23</f>
        <v>32288</v>
      </c>
      <c r="W47" s="512">
        <f>W23</f>
        <v>29553</v>
      </c>
      <c r="X47" s="513">
        <f>(V47-W47)/W47</f>
        <v>9.2545596047778567E-2</v>
      </c>
      <c r="Y47" s="517">
        <f t="shared" si="3"/>
        <v>2.5766499082275955</v>
      </c>
      <c r="Z47" s="518">
        <f t="shared" si="3"/>
        <v>2.8118934348239772</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225892</v>
      </c>
      <c r="D49" s="430">
        <f>SUM(D43:D47)</f>
        <v>210805</v>
      </c>
      <c r="E49" s="431">
        <f>(C49-D49)/D49</f>
        <v>7.1568511183321082E-2</v>
      </c>
      <c r="F49" s="430">
        <f>SUM(F43:F47)</f>
        <v>147272</v>
      </c>
      <c r="G49" s="430">
        <f>SUM(G43:G47)</f>
        <v>135520</v>
      </c>
      <c r="H49" s="431">
        <f>(F49-G49)/G49</f>
        <v>8.6717827626918542E-2</v>
      </c>
      <c r="I49" s="430">
        <f>SUM(I43:I47)</f>
        <v>78620</v>
      </c>
      <c r="J49" s="430">
        <f>SUM(J43:J47)</f>
        <v>75285</v>
      </c>
      <c r="K49" s="431">
        <f>(I49-J49)/J49</f>
        <v>4.4298333001261875E-2</v>
      </c>
      <c r="L49" s="484"/>
      <c r="M49" s="433">
        <f>P49/S49</f>
        <v>0.71788412500178067</v>
      </c>
      <c r="N49" s="433">
        <f>Q49/T49</f>
        <v>0.67578169387523201</v>
      </c>
      <c r="O49" s="434">
        <f>ROUND(+M49-N49,3)*100</f>
        <v>4.2</v>
      </c>
      <c r="P49" s="430">
        <f>SUM(P43:P47)</f>
        <v>302357</v>
      </c>
      <c r="Q49" s="430">
        <f>SUM(Q43:Q47)</f>
        <v>285461</v>
      </c>
      <c r="R49" s="431">
        <f>(P49-Q49)/Q49</f>
        <v>5.9188470579168435E-2</v>
      </c>
      <c r="S49" s="430">
        <f>SUM(S43:S47)</f>
        <v>421178</v>
      </c>
      <c r="T49" s="430">
        <f>SUM(T43:T47)</f>
        <v>422416</v>
      </c>
      <c r="U49" s="431">
        <f>(S49-T49)/T49</f>
        <v>-2.9307601984773302E-3</v>
      </c>
      <c r="V49" s="430">
        <f>SUM(V43:V47)</f>
        <v>577318</v>
      </c>
      <c r="W49" s="430">
        <f>SUM(W43:W47)</f>
        <v>540942</v>
      </c>
      <c r="X49" s="431">
        <f>(V49-W49)/W49</f>
        <v>6.7245656650805452E-2</v>
      </c>
      <c r="Y49" s="485">
        <f>V49/C49</f>
        <v>2.5557257450463053</v>
      </c>
      <c r="Z49" s="486">
        <f>W49/D49</f>
        <v>2.5660776547045847</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68</v>
      </c>
      <c r="C51" s="490"/>
      <c r="D51" s="490"/>
    </row>
    <row r="52" spans="1:26">
      <c r="A52" s="51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70</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2015</v>
      </c>
      <c r="D6" s="538">
        <v>2014</v>
      </c>
      <c r="E6" s="539" t="s">
        <v>52</v>
      </c>
      <c r="F6" s="538">
        <v>2015</v>
      </c>
      <c r="G6" s="538">
        <v>2014</v>
      </c>
      <c r="H6" s="539" t="s">
        <v>52</v>
      </c>
      <c r="I6" s="538">
        <v>2015</v>
      </c>
      <c r="J6" s="538">
        <v>2014</v>
      </c>
      <c r="K6" s="539" t="s">
        <v>52</v>
      </c>
      <c r="L6" s="540"/>
      <c r="M6" s="541">
        <v>2015</v>
      </c>
      <c r="N6" s="538">
        <v>2014</v>
      </c>
      <c r="O6" s="539" t="s">
        <v>52</v>
      </c>
      <c r="P6" s="538">
        <v>2015</v>
      </c>
      <c r="Q6" s="538">
        <v>2014</v>
      </c>
      <c r="R6" s="539" t="s">
        <v>52</v>
      </c>
      <c r="S6" s="538">
        <v>2015</v>
      </c>
      <c r="T6" s="538">
        <v>2014</v>
      </c>
      <c r="U6" s="539" t="s">
        <v>52</v>
      </c>
      <c r="V6" s="538">
        <v>2015</v>
      </c>
      <c r="W6" s="538">
        <v>2014</v>
      </c>
      <c r="X6" s="539" t="s">
        <v>52</v>
      </c>
      <c r="Y6" s="542">
        <v>2015</v>
      </c>
      <c r="Z6" s="543">
        <v>2014</v>
      </c>
    </row>
    <row r="7" spans="1:26" ht="15">
      <c r="A7" s="544" t="s">
        <v>53</v>
      </c>
      <c r="B7" s="545" t="s">
        <v>54</v>
      </c>
      <c r="C7" s="546">
        <v>128311</v>
      </c>
      <c r="D7" s="546">
        <v>125299</v>
      </c>
      <c r="E7" s="547">
        <v>2.4038499908219539E-2</v>
      </c>
      <c r="F7" s="546">
        <v>100494</v>
      </c>
      <c r="G7" s="546">
        <v>97709</v>
      </c>
      <c r="H7" s="547">
        <v>2.8503003817457961E-2</v>
      </c>
      <c r="I7" s="546">
        <v>27817</v>
      </c>
      <c r="J7" s="546">
        <v>27590</v>
      </c>
      <c r="K7" s="547">
        <v>8.2276187024284166E-3</v>
      </c>
      <c r="L7" s="548"/>
      <c r="M7" s="549">
        <v>0.58772278927490085</v>
      </c>
      <c r="N7" s="549">
        <v>0.5935446258214967</v>
      </c>
      <c r="O7" s="550">
        <v>-0.6</v>
      </c>
      <c r="P7" s="546">
        <v>150631</v>
      </c>
      <c r="Q7" s="546">
        <v>145587</v>
      </c>
      <c r="R7" s="547">
        <v>3.4645950531297438E-2</v>
      </c>
      <c r="S7" s="546">
        <v>256296</v>
      </c>
      <c r="T7" s="546">
        <v>245284</v>
      </c>
      <c r="U7" s="547">
        <v>4.4894897343487547E-2</v>
      </c>
      <c r="V7" s="546">
        <v>285715</v>
      </c>
      <c r="W7" s="546">
        <v>276439</v>
      </c>
      <c r="X7" s="547">
        <v>3.3555323235867587E-2</v>
      </c>
      <c r="Y7" s="551">
        <v>2.2267381596277795</v>
      </c>
      <c r="Z7" s="552">
        <v>2.2062346866295819</v>
      </c>
    </row>
    <row r="8" spans="1:26" ht="15">
      <c r="A8" s="553"/>
      <c r="B8" s="545" t="s">
        <v>55</v>
      </c>
      <c r="C8" s="546">
        <v>211201</v>
      </c>
      <c r="D8" s="546">
        <v>150122</v>
      </c>
      <c r="E8" s="547">
        <v>0.40686241856623279</v>
      </c>
      <c r="F8" s="546">
        <v>169512</v>
      </c>
      <c r="G8" s="546">
        <v>125445</v>
      </c>
      <c r="H8" s="547">
        <v>0.35128542389094825</v>
      </c>
      <c r="I8" s="546">
        <v>41689</v>
      </c>
      <c r="J8" s="546">
        <v>24677</v>
      </c>
      <c r="K8" s="547">
        <v>0.68938687846983016</v>
      </c>
      <c r="L8" s="548"/>
      <c r="M8" s="549">
        <v>0.77746692472565948</v>
      </c>
      <c r="N8" s="549">
        <v>0.73933077570112626</v>
      </c>
      <c r="O8" s="550">
        <v>3.8</v>
      </c>
      <c r="P8" s="546">
        <v>254276</v>
      </c>
      <c r="Q8" s="546">
        <v>180186</v>
      </c>
      <c r="R8" s="547">
        <v>0.4111862186851365</v>
      </c>
      <c r="S8" s="546">
        <v>327057</v>
      </c>
      <c r="T8" s="546">
        <v>243715</v>
      </c>
      <c r="U8" s="547">
        <v>0.34196500010257885</v>
      </c>
      <c r="V8" s="546">
        <v>456722</v>
      </c>
      <c r="W8" s="546">
        <v>312168</v>
      </c>
      <c r="X8" s="547">
        <v>0.46306476000102509</v>
      </c>
      <c r="Y8" s="551">
        <v>2.1624992305907642</v>
      </c>
      <c r="Z8" s="552">
        <v>2.079428731298544</v>
      </c>
    </row>
    <row r="9" spans="1:26" ht="15.75" thickBot="1">
      <c r="A9" s="554"/>
      <c r="B9" s="545" t="s">
        <v>56</v>
      </c>
      <c r="C9" s="546">
        <v>1017451</v>
      </c>
      <c r="D9" s="546">
        <v>988016</v>
      </c>
      <c r="E9" s="547">
        <v>2.9792027659471101E-2</v>
      </c>
      <c r="F9" s="546">
        <v>850623</v>
      </c>
      <c r="G9" s="546">
        <v>819580</v>
      </c>
      <c r="H9" s="547">
        <v>3.7876717343029359E-2</v>
      </c>
      <c r="I9" s="546">
        <v>166828</v>
      </c>
      <c r="J9" s="546">
        <v>168436</v>
      </c>
      <c r="K9" s="547">
        <v>-9.546652734569807E-3</v>
      </c>
      <c r="L9" s="548"/>
      <c r="M9" s="549">
        <v>0.81681947655892273</v>
      </c>
      <c r="N9" s="549">
        <v>0.82102658174365106</v>
      </c>
      <c r="O9" s="550">
        <v>-0.4</v>
      </c>
      <c r="P9" s="546">
        <v>1575180</v>
      </c>
      <c r="Q9" s="546">
        <v>1564265</v>
      </c>
      <c r="R9" s="547">
        <v>6.9777179697813347E-3</v>
      </c>
      <c r="S9" s="546">
        <v>1928431</v>
      </c>
      <c r="T9" s="546">
        <v>1905255</v>
      </c>
      <c r="U9" s="547">
        <v>1.2164250979527674E-2</v>
      </c>
      <c r="V9" s="546">
        <v>2824159</v>
      </c>
      <c r="W9" s="546">
        <v>2725007</v>
      </c>
      <c r="X9" s="547">
        <v>3.6385961577346408E-2</v>
      </c>
      <c r="Y9" s="551">
        <v>2.7757199118188494</v>
      </c>
      <c r="Z9" s="552">
        <v>2.7580595860795776</v>
      </c>
    </row>
    <row r="10" spans="1:26" ht="15.75" thickBot="1">
      <c r="A10" s="555" t="s">
        <v>57</v>
      </c>
      <c r="B10" s="556"/>
      <c r="C10" s="557">
        <v>1356963</v>
      </c>
      <c r="D10" s="557">
        <v>1263437</v>
      </c>
      <c r="E10" s="558">
        <v>7.4025060212737165E-2</v>
      </c>
      <c r="F10" s="557">
        <v>1120629</v>
      </c>
      <c r="G10" s="557">
        <v>1042734</v>
      </c>
      <c r="H10" s="558">
        <v>7.4702656669869791E-2</v>
      </c>
      <c r="I10" s="557">
        <v>236334</v>
      </c>
      <c r="J10" s="557">
        <v>220703</v>
      </c>
      <c r="K10" s="558">
        <v>7.082368613022931E-2</v>
      </c>
      <c r="L10" s="548"/>
      <c r="M10" s="559">
        <v>0.78831897965748643</v>
      </c>
      <c r="N10" s="559">
        <v>0.78940580239189329</v>
      </c>
      <c r="O10" s="560">
        <v>-0.1</v>
      </c>
      <c r="P10" s="557">
        <v>1980087</v>
      </c>
      <c r="Q10" s="557">
        <v>1890038</v>
      </c>
      <c r="R10" s="558">
        <v>4.7644015622966308E-2</v>
      </c>
      <c r="S10" s="557">
        <v>2511784</v>
      </c>
      <c r="T10" s="557">
        <v>2394254</v>
      </c>
      <c r="U10" s="558">
        <v>4.9088359046283309E-2</v>
      </c>
      <c r="V10" s="557">
        <v>3566596</v>
      </c>
      <c r="W10" s="557">
        <v>3313614</v>
      </c>
      <c r="X10" s="558">
        <v>7.6346249140666358E-2</v>
      </c>
      <c r="Y10" s="561">
        <v>2.628366432983066</v>
      </c>
      <c r="Z10" s="562">
        <v>2.6226982429673975</v>
      </c>
    </row>
    <row r="11" spans="1:26" ht="15">
      <c r="A11" s="544" t="s">
        <v>58</v>
      </c>
      <c r="B11" s="545" t="s">
        <v>54</v>
      </c>
      <c r="C11" s="546">
        <v>142585</v>
      </c>
      <c r="D11" s="546">
        <v>153270</v>
      </c>
      <c r="E11" s="547">
        <v>-6.9713577347165129E-2</v>
      </c>
      <c r="F11" s="546">
        <v>31826</v>
      </c>
      <c r="G11" s="546">
        <v>31763</v>
      </c>
      <c r="H11" s="547">
        <v>1.9834398513994271E-3</v>
      </c>
      <c r="I11" s="546">
        <v>110759</v>
      </c>
      <c r="J11" s="546">
        <v>121507</v>
      </c>
      <c r="K11" s="547">
        <v>-8.8455809130338167E-2</v>
      </c>
      <c r="L11" s="548"/>
      <c r="M11" s="549">
        <v>0.40628885954173455</v>
      </c>
      <c r="N11" s="549">
        <v>0.37330756534864368</v>
      </c>
      <c r="O11" s="550">
        <v>3.3000000000000003</v>
      </c>
      <c r="P11" s="546">
        <v>126444</v>
      </c>
      <c r="Q11" s="546">
        <v>132317</v>
      </c>
      <c r="R11" s="547">
        <v>-4.4385830996772901E-2</v>
      </c>
      <c r="S11" s="546">
        <v>311217</v>
      </c>
      <c r="T11" s="546">
        <v>354445</v>
      </c>
      <c r="U11" s="547">
        <v>-0.12195968344877202</v>
      </c>
      <c r="V11" s="546">
        <v>287247</v>
      </c>
      <c r="W11" s="546">
        <v>303769</v>
      </c>
      <c r="X11" s="547">
        <v>-5.439001346417837E-2</v>
      </c>
      <c r="Y11" s="551">
        <v>2.0145667496580986</v>
      </c>
      <c r="Z11" s="552">
        <v>1.9819207933711751</v>
      </c>
    </row>
    <row r="12" spans="1:26" ht="15.75" thickBot="1">
      <c r="A12" s="554"/>
      <c r="B12" s="545" t="s">
        <v>55</v>
      </c>
      <c r="C12" s="546">
        <v>152213</v>
      </c>
      <c r="D12" s="546">
        <v>155170</v>
      </c>
      <c r="E12" s="547">
        <v>-1.9056518656956886E-2</v>
      </c>
      <c r="F12" s="546">
        <v>47503</v>
      </c>
      <c r="G12" s="546">
        <v>50449</v>
      </c>
      <c r="H12" s="547">
        <v>-5.8395607445142619E-2</v>
      </c>
      <c r="I12" s="546">
        <v>104710</v>
      </c>
      <c r="J12" s="546">
        <v>104721</v>
      </c>
      <c r="K12" s="547">
        <v>-1.0504101374127443E-4</v>
      </c>
      <c r="L12" s="548"/>
      <c r="M12" s="549">
        <v>0.61719774623945844</v>
      </c>
      <c r="N12" s="549">
        <v>0.58194163022999534</v>
      </c>
      <c r="O12" s="550">
        <v>3.5000000000000004</v>
      </c>
      <c r="P12" s="546">
        <v>168474</v>
      </c>
      <c r="Q12" s="546">
        <v>163706</v>
      </c>
      <c r="R12" s="547">
        <v>2.9125383309102904E-2</v>
      </c>
      <c r="S12" s="546">
        <v>272966</v>
      </c>
      <c r="T12" s="546">
        <v>281310</v>
      </c>
      <c r="U12" s="547">
        <v>-2.9661227826952474E-2</v>
      </c>
      <c r="V12" s="546">
        <v>365030</v>
      </c>
      <c r="W12" s="546">
        <v>368070</v>
      </c>
      <c r="X12" s="547">
        <v>-8.2592985030021469E-3</v>
      </c>
      <c r="Y12" s="551">
        <v>2.3981525888064752</v>
      </c>
      <c r="Z12" s="552">
        <v>2.3720435651221243</v>
      </c>
    </row>
    <row r="13" spans="1:26" ht="15.75" thickBot="1">
      <c r="A13" s="555" t="s">
        <v>57</v>
      </c>
      <c r="B13" s="556"/>
      <c r="C13" s="557">
        <v>294798</v>
      </c>
      <c r="D13" s="557">
        <v>308440</v>
      </c>
      <c r="E13" s="558">
        <v>-4.4229023472960705E-2</v>
      </c>
      <c r="F13" s="557">
        <v>79329</v>
      </c>
      <c r="G13" s="557">
        <v>82212</v>
      </c>
      <c r="H13" s="558">
        <v>-3.5067873303167421E-2</v>
      </c>
      <c r="I13" s="557">
        <v>215469</v>
      </c>
      <c r="J13" s="557">
        <v>226228</v>
      </c>
      <c r="K13" s="558">
        <v>-4.7558215605495342E-2</v>
      </c>
      <c r="L13" s="548"/>
      <c r="M13" s="559">
        <v>0.50483838112372326</v>
      </c>
      <c r="N13" s="559">
        <v>0.4656243364189035</v>
      </c>
      <c r="O13" s="560">
        <v>3.9</v>
      </c>
      <c r="P13" s="557">
        <v>294918</v>
      </c>
      <c r="Q13" s="557">
        <v>296023</v>
      </c>
      <c r="R13" s="558">
        <v>-3.7328180580562995E-3</v>
      </c>
      <c r="S13" s="557">
        <v>584183</v>
      </c>
      <c r="T13" s="557">
        <v>635755</v>
      </c>
      <c r="U13" s="558">
        <v>-8.1119299101068812E-2</v>
      </c>
      <c r="V13" s="557">
        <v>652277</v>
      </c>
      <c r="W13" s="557">
        <v>671839</v>
      </c>
      <c r="X13" s="558">
        <v>-2.9117095018300516E-2</v>
      </c>
      <c r="Y13" s="561">
        <v>2.212623559182898</v>
      </c>
      <c r="Z13" s="562">
        <v>2.1781837634548049</v>
      </c>
    </row>
    <row r="14" spans="1:26" ht="15">
      <c r="A14" s="544" t="s">
        <v>59</v>
      </c>
      <c r="B14" s="545" t="s">
        <v>54</v>
      </c>
      <c r="C14" s="546">
        <v>22329</v>
      </c>
      <c r="D14" s="546">
        <v>17175</v>
      </c>
      <c r="E14" s="547">
        <v>0.30008733624454148</v>
      </c>
      <c r="F14" s="546">
        <v>4619</v>
      </c>
      <c r="G14" s="546">
        <v>4613</v>
      </c>
      <c r="H14" s="547">
        <v>1.3006720138738349E-3</v>
      </c>
      <c r="I14" s="546">
        <v>17710</v>
      </c>
      <c r="J14" s="546">
        <v>12562</v>
      </c>
      <c r="K14" s="547">
        <v>0.40980735551663749</v>
      </c>
      <c r="L14" s="548"/>
      <c r="M14" s="549">
        <v>0.35791222642374243</v>
      </c>
      <c r="N14" s="549">
        <v>0.3477169142471303</v>
      </c>
      <c r="O14" s="550">
        <v>1</v>
      </c>
      <c r="P14" s="546">
        <v>18741</v>
      </c>
      <c r="Q14" s="546">
        <v>16479</v>
      </c>
      <c r="R14" s="547">
        <v>0.137265610777353</v>
      </c>
      <c r="S14" s="546">
        <v>52362</v>
      </c>
      <c r="T14" s="546">
        <v>47392</v>
      </c>
      <c r="U14" s="547">
        <v>0.10487002025658339</v>
      </c>
      <c r="V14" s="546">
        <v>45000</v>
      </c>
      <c r="W14" s="546">
        <v>36590</v>
      </c>
      <c r="X14" s="547">
        <v>0.22984421973216726</v>
      </c>
      <c r="Y14" s="551">
        <v>2.0153164046755339</v>
      </c>
      <c r="Z14" s="552">
        <v>2.1304221251819504</v>
      </c>
    </row>
    <row r="15" spans="1:26" ht="15">
      <c r="A15" s="553"/>
      <c r="B15" s="545" t="s">
        <v>55</v>
      </c>
      <c r="C15" s="546">
        <v>98564</v>
      </c>
      <c r="D15" s="546">
        <v>93037</v>
      </c>
      <c r="E15" s="547">
        <v>5.9406472693659514E-2</v>
      </c>
      <c r="F15" s="546">
        <v>62697</v>
      </c>
      <c r="G15" s="546">
        <v>60513</v>
      </c>
      <c r="H15" s="547">
        <v>3.6091418372911604E-2</v>
      </c>
      <c r="I15" s="546">
        <v>35867</v>
      </c>
      <c r="J15" s="546">
        <v>32524</v>
      </c>
      <c r="K15" s="547">
        <v>0.10278563522321978</v>
      </c>
      <c r="L15" s="548"/>
      <c r="M15" s="549">
        <v>0.65828328631090938</v>
      </c>
      <c r="N15" s="549">
        <v>0.64866581956797964</v>
      </c>
      <c r="O15" s="550">
        <v>1</v>
      </c>
      <c r="P15" s="546">
        <v>136027</v>
      </c>
      <c r="Q15" s="546">
        <v>132730</v>
      </c>
      <c r="R15" s="547">
        <v>2.4839900549988699E-2</v>
      </c>
      <c r="S15" s="546">
        <v>206639</v>
      </c>
      <c r="T15" s="546">
        <v>204620</v>
      </c>
      <c r="U15" s="547">
        <v>9.8670706675789265E-3</v>
      </c>
      <c r="V15" s="546">
        <v>264034</v>
      </c>
      <c r="W15" s="546">
        <v>250767</v>
      </c>
      <c r="X15" s="547">
        <v>5.2905685357323734E-2</v>
      </c>
      <c r="Y15" s="551">
        <v>2.6788076782598109</v>
      </c>
      <c r="Z15" s="552">
        <v>2.6953470124789063</v>
      </c>
    </row>
    <row r="16" spans="1:26" ht="15.75" thickBot="1">
      <c r="A16" s="554"/>
      <c r="B16" s="545" t="s">
        <v>56</v>
      </c>
      <c r="C16" s="546">
        <v>314605</v>
      </c>
      <c r="D16" s="546">
        <v>325092</v>
      </c>
      <c r="E16" s="547">
        <v>-3.2258560653599597E-2</v>
      </c>
      <c r="F16" s="546">
        <v>200847</v>
      </c>
      <c r="G16" s="546">
        <v>200448</v>
      </c>
      <c r="H16" s="547">
        <v>1.9905411877394635E-3</v>
      </c>
      <c r="I16" s="546">
        <v>113758</v>
      </c>
      <c r="J16" s="546">
        <v>124644</v>
      </c>
      <c r="K16" s="547">
        <v>-8.7336735021340775E-2</v>
      </c>
      <c r="L16" s="548"/>
      <c r="M16" s="549">
        <v>0.70641204963262905</v>
      </c>
      <c r="N16" s="549">
        <v>0.71812502924901445</v>
      </c>
      <c r="O16" s="550">
        <v>-1.2</v>
      </c>
      <c r="P16" s="546">
        <v>423227</v>
      </c>
      <c r="Q16" s="546">
        <v>445007</v>
      </c>
      <c r="R16" s="547">
        <v>-4.8943050334039687E-2</v>
      </c>
      <c r="S16" s="546">
        <v>599122</v>
      </c>
      <c r="T16" s="546">
        <v>619679</v>
      </c>
      <c r="U16" s="547">
        <v>-3.3173626990748439E-2</v>
      </c>
      <c r="V16" s="546">
        <v>986808</v>
      </c>
      <c r="W16" s="546">
        <v>1031139</v>
      </c>
      <c r="X16" s="547">
        <v>-4.299226389458647E-2</v>
      </c>
      <c r="Y16" s="551">
        <v>3.1366570779231098</v>
      </c>
      <c r="Z16" s="552">
        <v>3.1718375106123804</v>
      </c>
    </row>
    <row r="17" spans="1:26" ht="15.75" thickBot="1">
      <c r="A17" s="555" t="s">
        <v>57</v>
      </c>
      <c r="B17" s="556"/>
      <c r="C17" s="557">
        <v>435498</v>
      </c>
      <c r="D17" s="557">
        <v>435304</v>
      </c>
      <c r="E17" s="558">
        <v>4.4566555786301065E-4</v>
      </c>
      <c r="F17" s="557">
        <v>268163</v>
      </c>
      <c r="G17" s="557">
        <v>265574</v>
      </c>
      <c r="H17" s="558">
        <v>9.7486952789053137E-3</v>
      </c>
      <c r="I17" s="557">
        <v>167335</v>
      </c>
      <c r="J17" s="557">
        <v>169730</v>
      </c>
      <c r="K17" s="558">
        <v>-1.4110646320626878E-2</v>
      </c>
      <c r="L17" s="548"/>
      <c r="M17" s="559">
        <v>0.67355728724203878</v>
      </c>
      <c r="N17" s="559">
        <v>0.68168192627892221</v>
      </c>
      <c r="O17" s="560">
        <v>-0.8</v>
      </c>
      <c r="P17" s="557">
        <v>577995</v>
      </c>
      <c r="Q17" s="557">
        <v>594216</v>
      </c>
      <c r="R17" s="558">
        <v>-2.7298154206551153E-2</v>
      </c>
      <c r="S17" s="557">
        <v>858123</v>
      </c>
      <c r="T17" s="557">
        <v>871691</v>
      </c>
      <c r="U17" s="558">
        <v>-1.5565148659329968E-2</v>
      </c>
      <c r="V17" s="557">
        <v>1295842</v>
      </c>
      <c r="W17" s="557">
        <v>1318496</v>
      </c>
      <c r="X17" s="558">
        <v>-1.7181697934616411E-2</v>
      </c>
      <c r="Y17" s="561">
        <v>2.9755406454220226</v>
      </c>
      <c r="Z17" s="562">
        <v>3.0289085328873613</v>
      </c>
    </row>
    <row r="18" spans="1:26" ht="15">
      <c r="A18" s="544" t="s">
        <v>60</v>
      </c>
      <c r="B18" s="545" t="s">
        <v>54</v>
      </c>
      <c r="C18" s="546">
        <v>36690</v>
      </c>
      <c r="D18" s="546">
        <v>36319</v>
      </c>
      <c r="E18" s="547">
        <v>1.0215038960323797E-2</v>
      </c>
      <c r="F18" s="546">
        <v>9937</v>
      </c>
      <c r="G18" s="546">
        <v>9815</v>
      </c>
      <c r="H18" s="547">
        <v>1.2429954151808456E-2</v>
      </c>
      <c r="I18" s="546">
        <v>26753</v>
      </c>
      <c r="J18" s="546">
        <v>26504</v>
      </c>
      <c r="K18" s="547">
        <v>9.3948083308179903E-3</v>
      </c>
      <c r="L18" s="548"/>
      <c r="M18" s="549">
        <v>0.36609566284871214</v>
      </c>
      <c r="N18" s="549">
        <v>0.3440179355894204</v>
      </c>
      <c r="O18" s="550">
        <v>2.1999999999999997</v>
      </c>
      <c r="P18" s="546">
        <v>32506</v>
      </c>
      <c r="Q18" s="546">
        <v>34065</v>
      </c>
      <c r="R18" s="547">
        <v>-4.5765448407456333E-2</v>
      </c>
      <c r="S18" s="546">
        <v>88791</v>
      </c>
      <c r="T18" s="546">
        <v>99021</v>
      </c>
      <c r="U18" s="547">
        <v>-0.10331141878995365</v>
      </c>
      <c r="V18" s="546">
        <v>65936</v>
      </c>
      <c r="W18" s="546">
        <v>65533</v>
      </c>
      <c r="X18" s="547">
        <v>6.1495734973219598E-3</v>
      </c>
      <c r="Y18" s="551">
        <v>1.7971109294085581</v>
      </c>
      <c r="Z18" s="552">
        <v>1.8043723670805913</v>
      </c>
    </row>
    <row r="19" spans="1:26" ht="15.75" thickBot="1">
      <c r="A19" s="554"/>
      <c r="B19" s="545" t="s">
        <v>61</v>
      </c>
      <c r="C19" s="546">
        <v>95458</v>
      </c>
      <c r="D19" s="546">
        <v>97323</v>
      </c>
      <c r="E19" s="547">
        <v>-1.9162993331483823E-2</v>
      </c>
      <c r="F19" s="546">
        <v>43484</v>
      </c>
      <c r="G19" s="546">
        <v>43893</v>
      </c>
      <c r="H19" s="547">
        <v>-9.3181145057298423E-3</v>
      </c>
      <c r="I19" s="546">
        <v>51974</v>
      </c>
      <c r="J19" s="546">
        <v>53430</v>
      </c>
      <c r="K19" s="547">
        <v>-2.7250608272506083E-2</v>
      </c>
      <c r="L19" s="548"/>
      <c r="M19" s="549">
        <v>0.55762895935758028</v>
      </c>
      <c r="N19" s="549">
        <v>0.54031718243138871</v>
      </c>
      <c r="O19" s="550">
        <v>1.7000000000000002</v>
      </c>
      <c r="P19" s="546">
        <v>123744</v>
      </c>
      <c r="Q19" s="546">
        <v>125922</v>
      </c>
      <c r="R19" s="547">
        <v>-1.7296421594320294E-2</v>
      </c>
      <c r="S19" s="546">
        <v>221911</v>
      </c>
      <c r="T19" s="546">
        <v>233052</v>
      </c>
      <c r="U19" s="547">
        <v>-4.7804781765442908E-2</v>
      </c>
      <c r="V19" s="546">
        <v>228876</v>
      </c>
      <c r="W19" s="546">
        <v>232569</v>
      </c>
      <c r="X19" s="547">
        <v>-1.5879158443300699E-2</v>
      </c>
      <c r="Y19" s="551">
        <v>2.3976617989063254</v>
      </c>
      <c r="Z19" s="552">
        <v>2.3896612311581023</v>
      </c>
    </row>
    <row r="20" spans="1:26" ht="15.75" thickBot="1">
      <c r="A20" s="555" t="s">
        <v>57</v>
      </c>
      <c r="B20" s="556"/>
      <c r="C20" s="557">
        <v>132148</v>
      </c>
      <c r="D20" s="557">
        <v>133642</v>
      </c>
      <c r="E20" s="558">
        <v>-1.1179120336421185E-2</v>
      </c>
      <c r="F20" s="557">
        <v>53421</v>
      </c>
      <c r="G20" s="557">
        <v>53708</v>
      </c>
      <c r="H20" s="558">
        <v>-5.3437104341997471E-3</v>
      </c>
      <c r="I20" s="557">
        <v>78727</v>
      </c>
      <c r="J20" s="557">
        <v>79934</v>
      </c>
      <c r="K20" s="558">
        <v>-1.509995746490855E-2</v>
      </c>
      <c r="L20" s="548"/>
      <c r="M20" s="559">
        <v>0.50289344774092215</v>
      </c>
      <c r="N20" s="559">
        <v>0.48178262008654721</v>
      </c>
      <c r="O20" s="560">
        <v>2.1</v>
      </c>
      <c r="P20" s="557">
        <v>156250</v>
      </c>
      <c r="Q20" s="557">
        <v>159987</v>
      </c>
      <c r="R20" s="558">
        <v>-2.3358147849512772E-2</v>
      </c>
      <c r="S20" s="557">
        <v>310702</v>
      </c>
      <c r="T20" s="557">
        <v>332073</v>
      </c>
      <c r="U20" s="558">
        <v>-6.43563312886022E-2</v>
      </c>
      <c r="V20" s="557">
        <v>294812</v>
      </c>
      <c r="W20" s="557">
        <v>298102</v>
      </c>
      <c r="X20" s="558">
        <v>-1.1036490865542667E-2</v>
      </c>
      <c r="Y20" s="561">
        <v>2.2309229046220902</v>
      </c>
      <c r="Z20" s="562">
        <v>2.2306011583184926</v>
      </c>
    </row>
    <row r="21" spans="1:26" ht="15">
      <c r="A21" s="544" t="s">
        <v>62</v>
      </c>
      <c r="B21" s="545" t="s">
        <v>54</v>
      </c>
      <c r="C21" s="546">
        <v>24950</v>
      </c>
      <c r="D21" s="546">
        <v>27891</v>
      </c>
      <c r="E21" s="547">
        <v>-0.10544620128356817</v>
      </c>
      <c r="F21" s="546">
        <v>12582</v>
      </c>
      <c r="G21" s="546">
        <v>12416</v>
      </c>
      <c r="H21" s="547">
        <v>1.3369845360824742E-2</v>
      </c>
      <c r="I21" s="546">
        <v>12368</v>
      </c>
      <c r="J21" s="546">
        <v>15475</v>
      </c>
      <c r="K21" s="547">
        <v>-0.20077544426494345</v>
      </c>
      <c r="L21" s="548"/>
      <c r="M21" s="549">
        <v>0.53755617376417719</v>
      </c>
      <c r="N21" s="549">
        <v>0.53559132168097123</v>
      </c>
      <c r="O21" s="550">
        <v>0.2</v>
      </c>
      <c r="P21" s="546">
        <v>30144</v>
      </c>
      <c r="Q21" s="546">
        <v>32512</v>
      </c>
      <c r="R21" s="547">
        <v>-7.2834645669291334E-2</v>
      </c>
      <c r="S21" s="546">
        <v>56076</v>
      </c>
      <c r="T21" s="546">
        <v>60703</v>
      </c>
      <c r="U21" s="547">
        <v>-7.6223580383177114E-2</v>
      </c>
      <c r="V21" s="546">
        <v>54908</v>
      </c>
      <c r="W21" s="546">
        <v>56937</v>
      </c>
      <c r="X21" s="547">
        <v>-3.5635878251400674E-2</v>
      </c>
      <c r="Y21" s="551">
        <v>2.2007214428857718</v>
      </c>
      <c r="Z21" s="552">
        <v>2.0414112079165321</v>
      </c>
    </row>
    <row r="22" spans="1:26" ht="15.75" thickBot="1">
      <c r="A22" s="554"/>
      <c r="B22" s="545" t="s">
        <v>55</v>
      </c>
      <c r="C22" s="546">
        <v>83065</v>
      </c>
      <c r="D22" s="546">
        <v>60716</v>
      </c>
      <c r="E22" s="547">
        <v>0.3680907833190592</v>
      </c>
      <c r="F22" s="546">
        <v>49437</v>
      </c>
      <c r="G22" s="546">
        <v>38733</v>
      </c>
      <c r="H22" s="547">
        <v>0.27635349701804662</v>
      </c>
      <c r="I22" s="546">
        <v>33628</v>
      </c>
      <c r="J22" s="546">
        <v>21983</v>
      </c>
      <c r="K22" s="547">
        <v>0.52972751671746354</v>
      </c>
      <c r="L22" s="548"/>
      <c r="M22" s="549">
        <v>0.68146820730824886</v>
      </c>
      <c r="N22" s="549">
        <v>0.70417393599085165</v>
      </c>
      <c r="O22" s="550">
        <v>-2.2999999999999998</v>
      </c>
      <c r="P22" s="546">
        <v>120549</v>
      </c>
      <c r="Q22" s="546">
        <v>96062</v>
      </c>
      <c r="R22" s="547">
        <v>0.25490828839707691</v>
      </c>
      <c r="S22" s="546">
        <v>176896</v>
      </c>
      <c r="T22" s="546">
        <v>136418</v>
      </c>
      <c r="U22" s="547">
        <v>0.29672037414417451</v>
      </c>
      <c r="V22" s="546">
        <v>268511</v>
      </c>
      <c r="W22" s="546">
        <v>217912</v>
      </c>
      <c r="X22" s="547">
        <v>0.23219923638900106</v>
      </c>
      <c r="Y22" s="551">
        <v>3.2325407813158371</v>
      </c>
      <c r="Z22" s="552">
        <v>3.5890374860003953</v>
      </c>
    </row>
    <row r="23" spans="1:26" ht="15.75" thickBot="1">
      <c r="A23" s="563" t="s">
        <v>57</v>
      </c>
      <c r="B23" s="564"/>
      <c r="C23" s="565">
        <v>108015</v>
      </c>
      <c r="D23" s="565">
        <v>88607</v>
      </c>
      <c r="E23" s="566">
        <v>0.21903461351811934</v>
      </c>
      <c r="F23" s="565">
        <v>62019</v>
      </c>
      <c r="G23" s="565">
        <v>51149</v>
      </c>
      <c r="H23" s="566">
        <v>0.21251637373164675</v>
      </c>
      <c r="I23" s="565">
        <v>45996</v>
      </c>
      <c r="J23" s="565">
        <v>37458</v>
      </c>
      <c r="K23" s="566">
        <v>0.22793528752202466</v>
      </c>
      <c r="L23" s="567"/>
      <c r="M23" s="568">
        <v>0.64682880346136018</v>
      </c>
      <c r="N23" s="568">
        <v>0.65225927222365954</v>
      </c>
      <c r="O23" s="569">
        <v>-0.5</v>
      </c>
      <c r="P23" s="565">
        <v>150693</v>
      </c>
      <c r="Q23" s="565">
        <v>128574</v>
      </c>
      <c r="R23" s="566">
        <v>0.17203322600214663</v>
      </c>
      <c r="S23" s="565">
        <v>232972</v>
      </c>
      <c r="T23" s="565">
        <v>197121</v>
      </c>
      <c r="U23" s="566">
        <v>0.18187306273811515</v>
      </c>
      <c r="V23" s="565">
        <v>323419</v>
      </c>
      <c r="W23" s="565">
        <v>274849</v>
      </c>
      <c r="X23" s="566">
        <v>0.17671521453598157</v>
      </c>
      <c r="Y23" s="570">
        <v>2.9942045086330604</v>
      </c>
      <c r="Z23" s="571">
        <v>3.1018881126773281</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2327422</v>
      </c>
      <c r="D25" s="582">
        <v>2229430</v>
      </c>
      <c r="E25" s="583">
        <v>4.3953835733797429E-2</v>
      </c>
      <c r="F25" s="582">
        <v>1583561</v>
      </c>
      <c r="G25" s="582">
        <v>1495377</v>
      </c>
      <c r="H25" s="583">
        <v>5.8971082208700551E-2</v>
      </c>
      <c r="I25" s="582">
        <v>743861</v>
      </c>
      <c r="J25" s="582">
        <v>734053</v>
      </c>
      <c r="K25" s="583">
        <v>1.3361433030040065E-2</v>
      </c>
      <c r="L25" s="584"/>
      <c r="M25" s="585">
        <v>0.70255864914210708</v>
      </c>
      <c r="N25" s="585">
        <v>0.69260018407120549</v>
      </c>
      <c r="O25" s="586">
        <v>1</v>
      </c>
      <c r="P25" s="582">
        <v>3159943</v>
      </c>
      <c r="Q25" s="582">
        <v>3068838</v>
      </c>
      <c r="R25" s="583">
        <v>2.9687132393433607E-2</v>
      </c>
      <c r="S25" s="582">
        <v>4497764</v>
      </c>
      <c r="T25" s="582">
        <v>4430894</v>
      </c>
      <c r="U25" s="583">
        <v>1.5091762520159589E-2</v>
      </c>
      <c r="V25" s="582">
        <v>6132946</v>
      </c>
      <c r="W25" s="582">
        <v>5876900</v>
      </c>
      <c r="X25" s="583">
        <v>4.356820772856438E-2</v>
      </c>
      <c r="Y25" s="587">
        <v>2.635081218618712</v>
      </c>
      <c r="Z25" s="588">
        <v>2.6360549557510216</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105369</v>
      </c>
      <c r="D27" s="595">
        <v>113011</v>
      </c>
      <c r="E27" s="596">
        <v>-6.7621735937209645E-2</v>
      </c>
      <c r="F27" s="595">
        <v>24053</v>
      </c>
      <c r="G27" s="595">
        <v>24923</v>
      </c>
      <c r="H27" s="596">
        <v>-3.4907515146651684E-2</v>
      </c>
      <c r="I27" s="595">
        <v>81316</v>
      </c>
      <c r="J27" s="595">
        <v>88088</v>
      </c>
      <c r="K27" s="596">
        <v>-7.6877667786758697E-2</v>
      </c>
      <c r="L27" s="597"/>
      <c r="M27" s="598">
        <v>0.42660534815630374</v>
      </c>
      <c r="N27" s="598">
        <v>0.39251406643201714</v>
      </c>
      <c r="O27" s="599">
        <v>3.4000000000000004</v>
      </c>
      <c r="P27" s="595">
        <v>87568</v>
      </c>
      <c r="Q27" s="595">
        <v>93898</v>
      </c>
      <c r="R27" s="596">
        <v>-6.741357643400285E-2</v>
      </c>
      <c r="S27" s="595">
        <v>205267</v>
      </c>
      <c r="T27" s="595">
        <v>239222</v>
      </c>
      <c r="U27" s="596">
        <v>-0.14193928652047053</v>
      </c>
      <c r="V27" s="595">
        <v>214841</v>
      </c>
      <c r="W27" s="595">
        <v>228183</v>
      </c>
      <c r="X27" s="596">
        <v>-5.847061349881455E-2</v>
      </c>
      <c r="Y27" s="600">
        <v>2.0389393464871071</v>
      </c>
      <c r="Z27" s="601">
        <v>2.0191220323685304</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2015</v>
      </c>
      <c r="D32" s="538">
        <v>2014</v>
      </c>
      <c r="E32" s="539" t="s">
        <v>52</v>
      </c>
      <c r="F32" s="538">
        <v>2015</v>
      </c>
      <c r="G32" s="538">
        <v>2014</v>
      </c>
      <c r="H32" s="539" t="s">
        <v>52</v>
      </c>
      <c r="I32" s="538">
        <v>2015</v>
      </c>
      <c r="J32" s="538">
        <v>2014</v>
      </c>
      <c r="K32" s="539" t="s">
        <v>52</v>
      </c>
      <c r="L32" s="540"/>
      <c r="M32" s="538">
        <v>2015</v>
      </c>
      <c r="N32" s="538">
        <v>2014</v>
      </c>
      <c r="O32" s="539" t="s">
        <v>52</v>
      </c>
      <c r="P32" s="538">
        <v>2015</v>
      </c>
      <c r="Q32" s="538">
        <v>2014</v>
      </c>
      <c r="R32" s="539" t="s">
        <v>52</v>
      </c>
      <c r="S32" s="538">
        <v>2015</v>
      </c>
      <c r="T32" s="538">
        <v>2014</v>
      </c>
      <c r="U32" s="539" t="s">
        <v>52</v>
      </c>
      <c r="V32" s="538">
        <v>2015</v>
      </c>
      <c r="W32" s="538">
        <v>2014</v>
      </c>
      <c r="X32" s="539" t="s">
        <v>52</v>
      </c>
      <c r="Y32" s="538">
        <v>2015</v>
      </c>
      <c r="Z32" s="543">
        <v>2014</v>
      </c>
    </row>
    <row r="33" spans="1:26" ht="15">
      <c r="A33" s="606" t="s">
        <v>54</v>
      </c>
      <c r="B33" s="607"/>
      <c r="C33" s="608">
        <f>C7+C11+C14+C18+C21</f>
        <v>354865</v>
      </c>
      <c r="D33" s="608">
        <f>D7+D11+D14+D18+D21</f>
        <v>359954</v>
      </c>
      <c r="E33" s="547">
        <f>(C33-D33)/D33</f>
        <v>-1.4137917622807359E-2</v>
      </c>
      <c r="F33" s="608">
        <f>F7+F11+F14+F18+F21</f>
        <v>159458</v>
      </c>
      <c r="G33" s="608">
        <f>G7+G11+G14+G18+G21</f>
        <v>156316</v>
      </c>
      <c r="H33" s="547">
        <f>(F33-G33)/G33</f>
        <v>2.010030962921262E-2</v>
      </c>
      <c r="I33" s="608">
        <f>I7+I11+I14+I18+I21</f>
        <v>195407</v>
      </c>
      <c r="J33" s="608">
        <f>J7+J11+J14+J18+J21</f>
        <v>203638</v>
      </c>
      <c r="K33" s="547">
        <f>(I33-J33)/J33</f>
        <v>-4.0419764484035399E-2</v>
      </c>
      <c r="L33" s="609"/>
      <c r="M33" s="610">
        <f t="shared" ref="M33:N35" si="0">P33/S33</f>
        <v>0.46874109176689654</v>
      </c>
      <c r="N33" s="610">
        <f t="shared" si="0"/>
        <v>0.44737217185456934</v>
      </c>
      <c r="O33" s="550">
        <f>ROUND(+M33-N33,3)*100</f>
        <v>2.1</v>
      </c>
      <c r="P33" s="608">
        <f>P7+P11+P14+P18+P21</f>
        <v>358466</v>
      </c>
      <c r="Q33" s="608">
        <f>Q7+Q11+Q14+Q18+Q21</f>
        <v>360960</v>
      </c>
      <c r="R33" s="547">
        <f>(P33-Q33)/Q33</f>
        <v>-6.9093528368794326E-3</v>
      </c>
      <c r="S33" s="608">
        <f>S7+S11+S14+S18+S21</f>
        <v>764742</v>
      </c>
      <c r="T33" s="608">
        <f>T7+T11+T14+T18+T21</f>
        <v>806845</v>
      </c>
      <c r="U33" s="547">
        <f>(S33-T33)/T33</f>
        <v>-5.218226549089354E-2</v>
      </c>
      <c r="V33" s="608">
        <f>V7+V11+V14+V18+V21</f>
        <v>738806</v>
      </c>
      <c r="W33" s="608">
        <f>W7+W11+W14+W18+W21</f>
        <v>739268</v>
      </c>
      <c r="X33" s="547">
        <f>(V33-W33)/W33</f>
        <v>-6.2494251069977324E-4</v>
      </c>
      <c r="Y33" s="611">
        <f t="shared" ref="Y33:Z35" si="1">V33/C33</f>
        <v>2.0819353838783763</v>
      </c>
      <c r="Z33" s="612">
        <f t="shared" si="1"/>
        <v>2.0537846502608668</v>
      </c>
    </row>
    <row r="34" spans="1:26" ht="15">
      <c r="A34" s="613" t="s">
        <v>55</v>
      </c>
      <c r="B34" s="614"/>
      <c r="C34" s="615">
        <f>C8+C12+C19+C15+C22</f>
        <v>640501</v>
      </c>
      <c r="D34" s="615">
        <f>D8+D12+D19+D15+D22</f>
        <v>556368</v>
      </c>
      <c r="E34" s="616">
        <f>(C34-D34)/D34</f>
        <v>0.15121825841888822</v>
      </c>
      <c r="F34" s="615">
        <f>F8+F12+F19+F15+F22</f>
        <v>372633</v>
      </c>
      <c r="G34" s="615">
        <f>G8+G12+G19+G15+G22</f>
        <v>319033</v>
      </c>
      <c r="H34" s="616">
        <f>(F34-G34)/G34</f>
        <v>0.16800769826318906</v>
      </c>
      <c r="I34" s="615">
        <f>I8+I12+I19+I15+I22</f>
        <v>267868</v>
      </c>
      <c r="J34" s="615">
        <f>J8+J12+J19+J15+J22</f>
        <v>237335</v>
      </c>
      <c r="K34" s="616">
        <f>(I34-J34)/J34</f>
        <v>0.12864937746223692</v>
      </c>
      <c r="L34" s="609"/>
      <c r="M34" s="617">
        <f t="shared" si="0"/>
        <v>0.66618884434191172</v>
      </c>
      <c r="N34" s="618">
        <f t="shared" si="0"/>
        <v>0.63560773895361267</v>
      </c>
      <c r="O34" s="619">
        <f>ROUND(+M34-N34,3)*100</f>
        <v>3.1</v>
      </c>
      <c r="P34" s="615">
        <f>P8+P12+P19+P15+P22</f>
        <v>803070</v>
      </c>
      <c r="Q34" s="615">
        <f>Q8+Q12+Q19+Q15+Q22</f>
        <v>698606</v>
      </c>
      <c r="R34" s="616">
        <f>(P34-Q34)/Q34</f>
        <v>0.14953206814713874</v>
      </c>
      <c r="S34" s="615">
        <f>S8+S12+S19+S15+S22</f>
        <v>1205469</v>
      </c>
      <c r="T34" s="615">
        <f>T8+T12+T19+T15+T22</f>
        <v>1099115</v>
      </c>
      <c r="U34" s="616">
        <f>(S34-T34)/T34</f>
        <v>9.676330502267734E-2</v>
      </c>
      <c r="V34" s="615">
        <f>V8+V12+V19+V15+V22</f>
        <v>1583173</v>
      </c>
      <c r="W34" s="615">
        <f>W8+W12+W19+W15+W22</f>
        <v>1381486</v>
      </c>
      <c r="X34" s="616">
        <f>(V34-W34)/W34</f>
        <v>0.14599279326753944</v>
      </c>
      <c r="Y34" s="620">
        <f t="shared" si="1"/>
        <v>2.4717728777941019</v>
      </c>
      <c r="Z34" s="621">
        <f t="shared" si="1"/>
        <v>2.4830435970436833</v>
      </c>
    </row>
    <row r="35" spans="1:26" ht="15.75" thickBot="1">
      <c r="A35" s="622" t="s">
        <v>56</v>
      </c>
      <c r="B35" s="623"/>
      <c r="C35" s="624">
        <f>C9+C16</f>
        <v>1332056</v>
      </c>
      <c r="D35" s="625">
        <f>D9+D16</f>
        <v>1313108</v>
      </c>
      <c r="E35" s="626">
        <f>(C35-D35)/D35</f>
        <v>1.442988695522379E-2</v>
      </c>
      <c r="F35" s="627">
        <f>F9+F16</f>
        <v>1051470</v>
      </c>
      <c r="G35" s="625">
        <f>G9+G16</f>
        <v>1020028</v>
      </c>
      <c r="H35" s="626">
        <f>(F35-G35)/G35</f>
        <v>3.0824644029379587E-2</v>
      </c>
      <c r="I35" s="627">
        <f>I9+I16</f>
        <v>280586</v>
      </c>
      <c r="J35" s="625">
        <f>J9+J16</f>
        <v>293080</v>
      </c>
      <c r="K35" s="628">
        <f>(I35-J35)/J35</f>
        <v>-4.2629998635184935E-2</v>
      </c>
      <c r="L35" s="629"/>
      <c r="M35" s="630">
        <f t="shared" si="0"/>
        <v>0.79064890033957747</v>
      </c>
      <c r="N35" s="631">
        <f t="shared" si="0"/>
        <v>0.79577208750802997</v>
      </c>
      <c r="O35" s="632">
        <f>ROUND(+M35-N35,3)*100</f>
        <v>-0.5</v>
      </c>
      <c r="P35" s="627">
        <f>P9+P16</f>
        <v>1998407</v>
      </c>
      <c r="Q35" s="625">
        <f>Q9+Q16</f>
        <v>2009272</v>
      </c>
      <c r="R35" s="626">
        <f>(P35-Q35)/Q35</f>
        <v>-5.4074311491923441E-3</v>
      </c>
      <c r="S35" s="627">
        <f>S9+S16</f>
        <v>2527553</v>
      </c>
      <c r="T35" s="625">
        <f>T9+T16</f>
        <v>2524934</v>
      </c>
      <c r="U35" s="626">
        <f>(S35-T35)/T35</f>
        <v>1.0372548351758896E-3</v>
      </c>
      <c r="V35" s="627">
        <f>V9+V16</f>
        <v>3810967</v>
      </c>
      <c r="W35" s="625">
        <f>W9+W16</f>
        <v>3756146</v>
      </c>
      <c r="X35" s="628">
        <f>(V35-W35)/W35</f>
        <v>1.4595013079896255E-2</v>
      </c>
      <c r="Y35" s="633">
        <f t="shared" si="1"/>
        <v>2.8609660554811511</v>
      </c>
      <c r="Z35" s="634">
        <f t="shared" si="1"/>
        <v>2.8605004310384219</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2327422</v>
      </c>
      <c r="D37" s="642">
        <f>SUM(D33:D35)</f>
        <v>2229430</v>
      </c>
      <c r="E37" s="583">
        <f>(C37-D37)/D37</f>
        <v>4.3953835733797429E-2</v>
      </c>
      <c r="F37" s="642">
        <f>SUM(F33:F35)</f>
        <v>1583561</v>
      </c>
      <c r="G37" s="642">
        <f>SUM(G33:G35)</f>
        <v>1495377</v>
      </c>
      <c r="H37" s="583">
        <f>(F37-G37)/G37</f>
        <v>5.8971082208700551E-2</v>
      </c>
      <c r="I37" s="642">
        <f>SUM(I33:I35)</f>
        <v>743861</v>
      </c>
      <c r="J37" s="642">
        <f>SUM(J33:J35)</f>
        <v>734053</v>
      </c>
      <c r="K37" s="583">
        <f>(I37-J37)/J37</f>
        <v>1.3361433030040065E-2</v>
      </c>
      <c r="L37" s="643"/>
      <c r="M37" s="644">
        <f>P37/S37</f>
        <v>0.70255864914210708</v>
      </c>
      <c r="N37" s="644">
        <f>Q37/T37</f>
        <v>0.69260018407120549</v>
      </c>
      <c r="O37" s="586">
        <f>ROUND(+M37-N37,3)*100</f>
        <v>1</v>
      </c>
      <c r="P37" s="642">
        <f>SUM(P33:P35)</f>
        <v>3159943</v>
      </c>
      <c r="Q37" s="642">
        <f>SUM(Q33:Q35)</f>
        <v>3068838</v>
      </c>
      <c r="R37" s="583">
        <f>(P37-Q37)/Q37</f>
        <v>2.9687132393433607E-2</v>
      </c>
      <c r="S37" s="642">
        <f>SUM(S33:S35)</f>
        <v>4497764</v>
      </c>
      <c r="T37" s="642">
        <f>SUM(T33:T35)</f>
        <v>4430894</v>
      </c>
      <c r="U37" s="583">
        <f>(S37-T37)/T37</f>
        <v>1.5091762520159589E-2</v>
      </c>
      <c r="V37" s="642">
        <f>SUM(V33:V35)</f>
        <v>6132946</v>
      </c>
      <c r="W37" s="642">
        <f>SUM(W33:W35)</f>
        <v>5876900</v>
      </c>
      <c r="X37" s="583">
        <f>(V37-W37)/W37</f>
        <v>4.356820772856438E-2</v>
      </c>
      <c r="Y37" s="645">
        <f>V37/C37</f>
        <v>2.635081218618712</v>
      </c>
      <c r="Z37" s="646">
        <f>W37/D37</f>
        <v>2.6360549557510216</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2015</v>
      </c>
      <c r="D42" s="538">
        <v>2014</v>
      </c>
      <c r="E42" s="539" t="s">
        <v>52</v>
      </c>
      <c r="F42" s="538">
        <v>2015</v>
      </c>
      <c r="G42" s="538">
        <v>2014</v>
      </c>
      <c r="H42" s="539" t="s">
        <v>52</v>
      </c>
      <c r="I42" s="538">
        <v>2015</v>
      </c>
      <c r="J42" s="538">
        <v>2014</v>
      </c>
      <c r="K42" s="539" t="s">
        <v>52</v>
      </c>
      <c r="L42" s="540"/>
      <c r="M42" s="538">
        <v>2015</v>
      </c>
      <c r="N42" s="538">
        <v>2014</v>
      </c>
      <c r="O42" s="539" t="s">
        <v>52</v>
      </c>
      <c r="P42" s="538">
        <v>2015</v>
      </c>
      <c r="Q42" s="538">
        <v>2014</v>
      </c>
      <c r="R42" s="539" t="s">
        <v>52</v>
      </c>
      <c r="S42" s="538">
        <v>2015</v>
      </c>
      <c r="T42" s="538">
        <v>2014</v>
      </c>
      <c r="U42" s="539" t="s">
        <v>52</v>
      </c>
      <c r="V42" s="538">
        <v>2015</v>
      </c>
      <c r="W42" s="538">
        <v>2014</v>
      </c>
      <c r="X42" s="539" t="s">
        <v>52</v>
      </c>
      <c r="Y42" s="538">
        <v>2015</v>
      </c>
      <c r="Z42" s="543">
        <v>2014</v>
      </c>
    </row>
    <row r="43" spans="1:26" s="658" customFormat="1" ht="15">
      <c r="A43" s="653" t="s">
        <v>53</v>
      </c>
      <c r="B43" s="654"/>
      <c r="C43" s="635">
        <f>C10</f>
        <v>1356963</v>
      </c>
      <c r="D43" s="655">
        <f>D10</f>
        <v>1263437</v>
      </c>
      <c r="E43" s="636">
        <f>(C43-D43)/D43</f>
        <v>7.4025060212737165E-2</v>
      </c>
      <c r="F43" s="635">
        <f>F10</f>
        <v>1120629</v>
      </c>
      <c r="G43" s="655">
        <f>G10</f>
        <v>1042734</v>
      </c>
      <c r="H43" s="636">
        <f>(F43-G43)/G43</f>
        <v>7.4702656669869791E-2</v>
      </c>
      <c r="I43" s="635">
        <f>I10</f>
        <v>236334</v>
      </c>
      <c r="J43" s="655">
        <f>J10</f>
        <v>220703</v>
      </c>
      <c r="K43" s="636">
        <f>(I43-J43)/J43</f>
        <v>7.082368613022931E-2</v>
      </c>
      <c r="L43" s="609"/>
      <c r="M43" s="639">
        <f t="shared" ref="M43:N47" si="2">P43/S43</f>
        <v>0.78831897965748643</v>
      </c>
      <c r="N43" s="656">
        <f t="shared" si="2"/>
        <v>0.78940580239189329</v>
      </c>
      <c r="O43" s="640">
        <f>ROUND(+M43-N43,3)*100</f>
        <v>-0.1</v>
      </c>
      <c r="P43" s="635">
        <f>P10</f>
        <v>1980087</v>
      </c>
      <c r="Q43" s="655">
        <f>Q10</f>
        <v>1890038</v>
      </c>
      <c r="R43" s="636">
        <f>(P43-Q43)/Q43</f>
        <v>4.7644015622966308E-2</v>
      </c>
      <c r="S43" s="635">
        <f>S10</f>
        <v>2511784</v>
      </c>
      <c r="T43" s="655">
        <f>T10</f>
        <v>2394254</v>
      </c>
      <c r="U43" s="636">
        <f>(S43-T43)/T43</f>
        <v>4.9088359046283309E-2</v>
      </c>
      <c r="V43" s="635">
        <f>V10</f>
        <v>3566596</v>
      </c>
      <c r="W43" s="655">
        <f>W10</f>
        <v>3313614</v>
      </c>
      <c r="X43" s="636">
        <f>(V43-W43)/W43</f>
        <v>7.6346249140666358E-2</v>
      </c>
      <c r="Y43" s="641">
        <f t="shared" ref="Y43:Z47" si="3">V43/C43</f>
        <v>2.628366432983066</v>
      </c>
      <c r="Z43" s="657">
        <f t="shared" si="3"/>
        <v>2.6226982429673975</v>
      </c>
    </row>
    <row r="44" spans="1:26" s="658" customFormat="1" ht="15">
      <c r="A44" s="659" t="s">
        <v>58</v>
      </c>
      <c r="B44" s="660"/>
      <c r="C44" s="661">
        <f>C13</f>
        <v>294798</v>
      </c>
      <c r="D44" s="662">
        <f>D13</f>
        <v>308440</v>
      </c>
      <c r="E44" s="663">
        <f>(C44-D44)/D44</f>
        <v>-4.4229023472960705E-2</v>
      </c>
      <c r="F44" s="661">
        <f>F13</f>
        <v>79329</v>
      </c>
      <c r="G44" s="662">
        <f>G13</f>
        <v>82212</v>
      </c>
      <c r="H44" s="663">
        <f>(F44-G44)/G44</f>
        <v>-3.5067873303167421E-2</v>
      </c>
      <c r="I44" s="661">
        <f>I13</f>
        <v>215469</v>
      </c>
      <c r="J44" s="662">
        <f>J13</f>
        <v>226228</v>
      </c>
      <c r="K44" s="663">
        <f>(I44-J44)/J44</f>
        <v>-4.7558215605495342E-2</v>
      </c>
      <c r="L44" s="609"/>
      <c r="M44" s="664">
        <f t="shared" si="2"/>
        <v>0.50483838112372326</v>
      </c>
      <c r="N44" s="665">
        <f t="shared" si="2"/>
        <v>0.4656243364189035</v>
      </c>
      <c r="O44" s="666">
        <f>ROUND(+M44-N44,3)*100</f>
        <v>3.9</v>
      </c>
      <c r="P44" s="661">
        <f>P13</f>
        <v>294918</v>
      </c>
      <c r="Q44" s="662">
        <f>Q13</f>
        <v>296023</v>
      </c>
      <c r="R44" s="663">
        <f>(P44-Q44)/Q44</f>
        <v>-3.7328180580562995E-3</v>
      </c>
      <c r="S44" s="661">
        <f>S13</f>
        <v>584183</v>
      </c>
      <c r="T44" s="662">
        <f>T13</f>
        <v>635755</v>
      </c>
      <c r="U44" s="663">
        <f>(S44-T44)/T44</f>
        <v>-8.1119299101068812E-2</v>
      </c>
      <c r="V44" s="661">
        <f>V13</f>
        <v>652277</v>
      </c>
      <c r="W44" s="662">
        <f>W13</f>
        <v>671839</v>
      </c>
      <c r="X44" s="663">
        <f>(V44-W44)/W44</f>
        <v>-2.9117095018300516E-2</v>
      </c>
      <c r="Y44" s="667">
        <f t="shared" si="3"/>
        <v>2.212623559182898</v>
      </c>
      <c r="Z44" s="668">
        <f t="shared" si="3"/>
        <v>2.1781837634548049</v>
      </c>
    </row>
    <row r="45" spans="1:26" s="658" customFormat="1" ht="15">
      <c r="A45" s="659" t="s">
        <v>59</v>
      </c>
      <c r="B45" s="660"/>
      <c r="C45" s="661">
        <f>C17</f>
        <v>435498</v>
      </c>
      <c r="D45" s="662">
        <f>D17</f>
        <v>435304</v>
      </c>
      <c r="E45" s="663">
        <f>(C45-D45)/D45</f>
        <v>4.4566555786301065E-4</v>
      </c>
      <c r="F45" s="661">
        <f>F17</f>
        <v>268163</v>
      </c>
      <c r="G45" s="662">
        <f>G17</f>
        <v>265574</v>
      </c>
      <c r="H45" s="663">
        <f>(F45-G45)/G45</f>
        <v>9.7486952789053137E-3</v>
      </c>
      <c r="I45" s="661">
        <f>I17</f>
        <v>167335</v>
      </c>
      <c r="J45" s="662">
        <f>J17</f>
        <v>169730</v>
      </c>
      <c r="K45" s="663">
        <f>(I45-J45)/J45</f>
        <v>-1.4110646320626878E-2</v>
      </c>
      <c r="L45" s="609"/>
      <c r="M45" s="664">
        <f t="shared" si="2"/>
        <v>0.67355728724203878</v>
      </c>
      <c r="N45" s="665">
        <f t="shared" si="2"/>
        <v>0.68168192627892221</v>
      </c>
      <c r="O45" s="666">
        <f>ROUND(+M45-N45,3)*100</f>
        <v>-0.8</v>
      </c>
      <c r="P45" s="661">
        <f>P17</f>
        <v>577995</v>
      </c>
      <c r="Q45" s="662">
        <f>Q17</f>
        <v>594216</v>
      </c>
      <c r="R45" s="663">
        <f>(P45-Q45)/Q45</f>
        <v>-2.7298154206551153E-2</v>
      </c>
      <c r="S45" s="661">
        <f>S17</f>
        <v>858123</v>
      </c>
      <c r="T45" s="662">
        <f>T17</f>
        <v>871691</v>
      </c>
      <c r="U45" s="663">
        <f>(S45-T45)/T45</f>
        <v>-1.5565148659329968E-2</v>
      </c>
      <c r="V45" s="661">
        <f>V17</f>
        <v>1295842</v>
      </c>
      <c r="W45" s="662">
        <f>W17</f>
        <v>1318496</v>
      </c>
      <c r="X45" s="663">
        <f>(V45-W45)/W45</f>
        <v>-1.7181697934616411E-2</v>
      </c>
      <c r="Y45" s="667">
        <f t="shared" si="3"/>
        <v>2.9755406454220226</v>
      </c>
      <c r="Z45" s="668">
        <f t="shared" si="3"/>
        <v>3.0289085328873613</v>
      </c>
    </row>
    <row r="46" spans="1:26" s="658" customFormat="1" ht="15">
      <c r="A46" s="659" t="s">
        <v>60</v>
      </c>
      <c r="B46" s="660"/>
      <c r="C46" s="661">
        <f>C20</f>
        <v>132148</v>
      </c>
      <c r="D46" s="662">
        <f>D20</f>
        <v>133642</v>
      </c>
      <c r="E46" s="663">
        <f>(C46-D46)/D46</f>
        <v>-1.1179120336421185E-2</v>
      </c>
      <c r="F46" s="661">
        <f>F20</f>
        <v>53421</v>
      </c>
      <c r="G46" s="662">
        <f>G20</f>
        <v>53708</v>
      </c>
      <c r="H46" s="663">
        <f>(F46-G46)/G46</f>
        <v>-5.3437104341997471E-3</v>
      </c>
      <c r="I46" s="661">
        <f>I20</f>
        <v>78727</v>
      </c>
      <c r="J46" s="662">
        <f>J20</f>
        <v>79934</v>
      </c>
      <c r="K46" s="663">
        <f>(I46-J46)/J46</f>
        <v>-1.509995746490855E-2</v>
      </c>
      <c r="L46" s="609"/>
      <c r="M46" s="664">
        <f t="shared" si="2"/>
        <v>0.50289344774092215</v>
      </c>
      <c r="N46" s="665">
        <f t="shared" si="2"/>
        <v>0.48178262008654721</v>
      </c>
      <c r="O46" s="666">
        <f>ROUND(+M46-N46,3)*100</f>
        <v>2.1</v>
      </c>
      <c r="P46" s="661">
        <f>P20</f>
        <v>156250</v>
      </c>
      <c r="Q46" s="662">
        <f>Q20</f>
        <v>159987</v>
      </c>
      <c r="R46" s="663">
        <f>(P46-Q46)/Q46</f>
        <v>-2.3358147849512772E-2</v>
      </c>
      <c r="S46" s="661">
        <f>S20</f>
        <v>310702</v>
      </c>
      <c r="T46" s="662">
        <f>T20</f>
        <v>332073</v>
      </c>
      <c r="U46" s="663">
        <f>(S46-T46)/T46</f>
        <v>-6.43563312886022E-2</v>
      </c>
      <c r="V46" s="661">
        <f>V20</f>
        <v>294812</v>
      </c>
      <c r="W46" s="662">
        <f>W20</f>
        <v>298102</v>
      </c>
      <c r="X46" s="663">
        <f>(V46-W46)/W46</f>
        <v>-1.1036490865542667E-2</v>
      </c>
      <c r="Y46" s="667">
        <f t="shared" si="3"/>
        <v>2.2309229046220902</v>
      </c>
      <c r="Z46" s="668">
        <f t="shared" si="3"/>
        <v>2.2306011583184926</v>
      </c>
    </row>
    <row r="47" spans="1:26" s="658" customFormat="1" ht="15.75" thickBot="1">
      <c r="A47" s="669" t="s">
        <v>62</v>
      </c>
      <c r="B47" s="670"/>
      <c r="C47" s="671">
        <f>C23</f>
        <v>108015</v>
      </c>
      <c r="D47" s="672">
        <f>D23</f>
        <v>88607</v>
      </c>
      <c r="E47" s="673">
        <f>(C47-D47)/D47</f>
        <v>0.21903461351811934</v>
      </c>
      <c r="F47" s="671">
        <f>F23</f>
        <v>62019</v>
      </c>
      <c r="G47" s="672">
        <f>G23</f>
        <v>51149</v>
      </c>
      <c r="H47" s="673">
        <f>(F47-G47)/G47</f>
        <v>0.21251637373164675</v>
      </c>
      <c r="I47" s="671">
        <f>I23</f>
        <v>45996</v>
      </c>
      <c r="J47" s="672">
        <f>J23</f>
        <v>37458</v>
      </c>
      <c r="K47" s="673">
        <f>(I47-J47)/J47</f>
        <v>0.22793528752202466</v>
      </c>
      <c r="L47" s="629"/>
      <c r="M47" s="674">
        <f t="shared" si="2"/>
        <v>0.64682880346136018</v>
      </c>
      <c r="N47" s="675">
        <f t="shared" si="2"/>
        <v>0.65225927222365954</v>
      </c>
      <c r="O47" s="676">
        <f>ROUND(+M47-N47,3)*100</f>
        <v>-0.5</v>
      </c>
      <c r="P47" s="671">
        <f>P23</f>
        <v>150693</v>
      </c>
      <c r="Q47" s="672">
        <f>Q23</f>
        <v>128574</v>
      </c>
      <c r="R47" s="673">
        <f>(P47-Q47)/Q47</f>
        <v>0.17203322600214663</v>
      </c>
      <c r="S47" s="671">
        <f>S23</f>
        <v>232972</v>
      </c>
      <c r="T47" s="672">
        <f>T23</f>
        <v>197121</v>
      </c>
      <c r="U47" s="673">
        <f>(S47-T47)/T47</f>
        <v>0.18187306273811515</v>
      </c>
      <c r="V47" s="671">
        <f>V23</f>
        <v>323419</v>
      </c>
      <c r="W47" s="672">
        <f>W23</f>
        <v>274849</v>
      </c>
      <c r="X47" s="673">
        <f>(V47-W47)/W47</f>
        <v>0.17671521453598157</v>
      </c>
      <c r="Y47" s="677">
        <f t="shared" si="3"/>
        <v>2.9942045086330604</v>
      </c>
      <c r="Z47" s="678">
        <f t="shared" si="3"/>
        <v>3.1018881126773281</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2327422</v>
      </c>
      <c r="D49" s="642">
        <f>SUM(D43:D47)</f>
        <v>2229430</v>
      </c>
      <c r="E49" s="583">
        <f>(C49-D49)/D49</f>
        <v>4.3953835733797429E-2</v>
      </c>
      <c r="F49" s="642">
        <f>SUM(F43:F47)</f>
        <v>1583561</v>
      </c>
      <c r="G49" s="642">
        <f>SUM(G43:G47)</f>
        <v>1495377</v>
      </c>
      <c r="H49" s="583">
        <f>(F49-G49)/G49</f>
        <v>5.8971082208700551E-2</v>
      </c>
      <c r="I49" s="642">
        <f>SUM(I43:I47)</f>
        <v>743861</v>
      </c>
      <c r="J49" s="642">
        <f>SUM(J43:J47)</f>
        <v>734053</v>
      </c>
      <c r="K49" s="583">
        <f>(I49-J49)/J49</f>
        <v>1.3361433030040065E-2</v>
      </c>
      <c r="L49" s="643"/>
      <c r="M49" s="644">
        <f>P49/S49</f>
        <v>0.70255864914210708</v>
      </c>
      <c r="N49" s="644">
        <f>Q49/T49</f>
        <v>0.69260018407120549</v>
      </c>
      <c r="O49" s="586">
        <f>ROUND(+M49-N49,3)*100</f>
        <v>1</v>
      </c>
      <c r="P49" s="642">
        <f>SUM(P43:P47)</f>
        <v>3159943</v>
      </c>
      <c r="Q49" s="642">
        <f>SUM(Q43:Q47)</f>
        <v>3068838</v>
      </c>
      <c r="R49" s="583">
        <f>(P49-Q49)/Q49</f>
        <v>2.9687132393433607E-2</v>
      </c>
      <c r="S49" s="642">
        <f>SUM(S43:S47)</f>
        <v>4497764</v>
      </c>
      <c r="T49" s="642">
        <f>SUM(T43:T47)</f>
        <v>4430894</v>
      </c>
      <c r="U49" s="583">
        <f>(S49-T49)/T49</f>
        <v>1.5091762520159589E-2</v>
      </c>
      <c r="V49" s="642">
        <f>SUM(V43:V47)</f>
        <v>6132946</v>
      </c>
      <c r="W49" s="642">
        <f>SUM(W43:W47)</f>
        <v>5876900</v>
      </c>
      <c r="X49" s="583">
        <f>(V49-W49)/W49</f>
        <v>4.356820772856438E-2</v>
      </c>
      <c r="Y49" s="645">
        <f>V49/C49</f>
        <v>2.635081218618712</v>
      </c>
      <c r="Z49" s="646">
        <f>W49/D49</f>
        <v>2.6360549557510216</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2015</v>
      </c>
      <c r="D6" s="538">
        <v>2014</v>
      </c>
      <c r="E6" s="539" t="s">
        <v>52</v>
      </c>
      <c r="F6" s="538">
        <v>2015</v>
      </c>
      <c r="G6" s="538">
        <v>2014</v>
      </c>
      <c r="H6" s="539" t="s">
        <v>52</v>
      </c>
      <c r="I6" s="538">
        <v>2015</v>
      </c>
      <c r="J6" s="538">
        <v>2014</v>
      </c>
      <c r="K6" s="539" t="s">
        <v>52</v>
      </c>
      <c r="L6" s="540"/>
      <c r="M6" s="681">
        <v>2015</v>
      </c>
      <c r="N6" s="681">
        <v>2014</v>
      </c>
      <c r="O6" s="539" t="s">
        <v>52</v>
      </c>
      <c r="P6" s="538">
        <v>2015</v>
      </c>
      <c r="Q6" s="538">
        <v>2014</v>
      </c>
      <c r="R6" s="539" t="s">
        <v>52</v>
      </c>
      <c r="S6" s="538">
        <v>2015</v>
      </c>
      <c r="T6" s="538">
        <v>2014</v>
      </c>
      <c r="U6" s="539" t="s">
        <v>52</v>
      </c>
      <c r="V6" s="538">
        <v>2015</v>
      </c>
      <c r="W6" s="538">
        <v>2014</v>
      </c>
      <c r="X6" s="539" t="s">
        <v>52</v>
      </c>
      <c r="Y6" s="538">
        <v>2015</v>
      </c>
      <c r="Z6" s="543">
        <v>2014</v>
      </c>
    </row>
    <row r="7" spans="1:26" ht="15">
      <c r="A7" s="544" t="s">
        <v>53</v>
      </c>
      <c r="B7" s="545" t="s">
        <v>54</v>
      </c>
      <c r="C7" s="546">
        <v>66906</v>
      </c>
      <c r="D7" s="546">
        <v>64877</v>
      </c>
      <c r="E7" s="547">
        <v>3.1274565716663844E-2</v>
      </c>
      <c r="F7" s="546">
        <v>54273</v>
      </c>
      <c r="G7" s="546">
        <v>52361</v>
      </c>
      <c r="H7" s="547">
        <v>3.6515727354328606E-2</v>
      </c>
      <c r="I7" s="546">
        <v>12633</v>
      </c>
      <c r="J7" s="546">
        <v>12516</v>
      </c>
      <c r="K7" s="547">
        <v>9.3480345158197514E-3</v>
      </c>
      <c r="L7" s="682"/>
      <c r="M7" s="549">
        <v>0.66030179076182094</v>
      </c>
      <c r="N7" s="549">
        <v>0.63153372727113322</v>
      </c>
      <c r="O7" s="550">
        <v>2.9000000000000004</v>
      </c>
      <c r="P7" s="546">
        <v>77322</v>
      </c>
      <c r="Q7" s="546">
        <v>72034</v>
      </c>
      <c r="R7" s="547">
        <v>7.3409778715606513E-2</v>
      </c>
      <c r="S7" s="546">
        <v>117101</v>
      </c>
      <c r="T7" s="546">
        <v>114062</v>
      </c>
      <c r="U7" s="547">
        <v>2.6643404464238747E-2</v>
      </c>
      <c r="V7" s="546">
        <v>146381</v>
      </c>
      <c r="W7" s="546">
        <v>136418</v>
      </c>
      <c r="X7" s="547">
        <v>7.3032884223489566E-2</v>
      </c>
      <c r="Y7" s="591">
        <v>2.1878605805159479</v>
      </c>
      <c r="Z7" s="552">
        <v>2.1027174499437398</v>
      </c>
    </row>
    <row r="8" spans="1:26" ht="15">
      <c r="A8" s="553"/>
      <c r="B8" s="545" t="s">
        <v>55</v>
      </c>
      <c r="C8" s="546">
        <v>109786</v>
      </c>
      <c r="D8" s="546">
        <v>83288</v>
      </c>
      <c r="E8" s="547">
        <v>0.31814907309576412</v>
      </c>
      <c r="F8" s="546">
        <v>91019</v>
      </c>
      <c r="G8" s="546">
        <v>70273</v>
      </c>
      <c r="H8" s="547">
        <v>0.29522007029726921</v>
      </c>
      <c r="I8" s="546">
        <v>18767</v>
      </c>
      <c r="J8" s="546">
        <v>13015</v>
      </c>
      <c r="K8" s="547">
        <v>0.44195159431425279</v>
      </c>
      <c r="L8" s="682"/>
      <c r="M8" s="549">
        <v>0.84002318317931546</v>
      </c>
      <c r="N8" s="549">
        <v>0.7564668295433189</v>
      </c>
      <c r="O8" s="550">
        <v>8.4</v>
      </c>
      <c r="P8" s="546">
        <v>130443</v>
      </c>
      <c r="Q8" s="546">
        <v>100629</v>
      </c>
      <c r="R8" s="547">
        <v>0.29627642130996035</v>
      </c>
      <c r="S8" s="546">
        <v>155285</v>
      </c>
      <c r="T8" s="546">
        <v>133025</v>
      </c>
      <c r="U8" s="547">
        <v>0.16733696673557602</v>
      </c>
      <c r="V8" s="546">
        <v>229061</v>
      </c>
      <c r="W8" s="546">
        <v>175985</v>
      </c>
      <c r="X8" s="547">
        <v>0.30159388584254337</v>
      </c>
      <c r="Y8" s="591">
        <v>2.0864317854735575</v>
      </c>
      <c r="Z8" s="552">
        <v>2.1129694553837286</v>
      </c>
    </row>
    <row r="9" spans="1:26" ht="15.75" thickBot="1">
      <c r="A9" s="554"/>
      <c r="B9" s="545" t="s">
        <v>56</v>
      </c>
      <c r="C9" s="546">
        <v>481280</v>
      </c>
      <c r="D9" s="546">
        <v>470165</v>
      </c>
      <c r="E9" s="547">
        <v>2.3640636797719949E-2</v>
      </c>
      <c r="F9" s="546">
        <v>416835</v>
      </c>
      <c r="G9" s="546">
        <v>405492</v>
      </c>
      <c r="H9" s="547">
        <v>2.7973424876446391E-2</v>
      </c>
      <c r="I9" s="546">
        <v>64445</v>
      </c>
      <c r="J9" s="546">
        <v>64673</v>
      </c>
      <c r="K9" s="547">
        <v>-3.5254279220076385E-3</v>
      </c>
      <c r="L9" s="682"/>
      <c r="M9" s="549">
        <v>0.8479145117710819</v>
      </c>
      <c r="N9" s="549">
        <v>0.83947357871407058</v>
      </c>
      <c r="O9" s="550">
        <v>0.8</v>
      </c>
      <c r="P9" s="546">
        <v>752536</v>
      </c>
      <c r="Q9" s="546">
        <v>732915</v>
      </c>
      <c r="R9" s="547">
        <v>2.6771180832702291E-2</v>
      </c>
      <c r="S9" s="546">
        <v>887514</v>
      </c>
      <c r="T9" s="546">
        <v>873065</v>
      </c>
      <c r="U9" s="547">
        <v>1.6549741428186906E-2</v>
      </c>
      <c r="V9" s="546">
        <v>1338855</v>
      </c>
      <c r="W9" s="546">
        <v>1278780</v>
      </c>
      <c r="X9" s="547">
        <v>4.6978370008914749E-2</v>
      </c>
      <c r="Y9" s="591">
        <v>2.7818629488031914</v>
      </c>
      <c r="Z9" s="552">
        <v>2.7198536683930108</v>
      </c>
    </row>
    <row r="10" spans="1:26" ht="15.75" thickBot="1">
      <c r="A10" s="683" t="s">
        <v>57</v>
      </c>
      <c r="B10" s="684"/>
      <c r="C10" s="685">
        <v>657972</v>
      </c>
      <c r="D10" s="685">
        <v>618330</v>
      </c>
      <c r="E10" s="686">
        <v>6.4111396826937075E-2</v>
      </c>
      <c r="F10" s="685">
        <v>562127</v>
      </c>
      <c r="G10" s="685">
        <v>528126</v>
      </c>
      <c r="H10" s="686">
        <v>6.4380469812128166E-2</v>
      </c>
      <c r="I10" s="685">
        <v>95845</v>
      </c>
      <c r="J10" s="685">
        <v>90204</v>
      </c>
      <c r="K10" s="686">
        <v>6.2536029444370533E-2</v>
      </c>
      <c r="L10" s="682"/>
      <c r="M10" s="687">
        <v>0.82791706181567382</v>
      </c>
      <c r="N10" s="687">
        <v>0.80844206857640744</v>
      </c>
      <c r="O10" s="688">
        <v>1.9</v>
      </c>
      <c r="P10" s="685">
        <v>960301</v>
      </c>
      <c r="Q10" s="685">
        <v>905578</v>
      </c>
      <c r="R10" s="686">
        <v>6.0428809003752297E-2</v>
      </c>
      <c r="S10" s="685">
        <v>1159900</v>
      </c>
      <c r="T10" s="685">
        <v>1120152</v>
      </c>
      <c r="U10" s="686">
        <v>3.5484469964790495E-2</v>
      </c>
      <c r="V10" s="685">
        <v>1714297</v>
      </c>
      <c r="W10" s="685">
        <v>1591183</v>
      </c>
      <c r="X10" s="686">
        <v>7.7372621502366484E-2</v>
      </c>
      <c r="Y10" s="689">
        <v>2.6054254588341146</v>
      </c>
      <c r="Z10" s="690">
        <v>2.5733556515129461</v>
      </c>
    </row>
    <row r="11" spans="1:26" ht="15">
      <c r="A11" s="553" t="s">
        <v>58</v>
      </c>
      <c r="B11" s="545" t="s">
        <v>54</v>
      </c>
      <c r="C11" s="546">
        <v>62613</v>
      </c>
      <c r="D11" s="546">
        <v>66982</v>
      </c>
      <c r="E11" s="547">
        <v>-6.5226478755486553E-2</v>
      </c>
      <c r="F11" s="546">
        <v>16074</v>
      </c>
      <c r="G11" s="546">
        <v>15443</v>
      </c>
      <c r="H11" s="547">
        <v>4.0859936540827563E-2</v>
      </c>
      <c r="I11" s="546">
        <v>46539</v>
      </c>
      <c r="J11" s="546">
        <v>51539</v>
      </c>
      <c r="K11" s="547">
        <v>-9.7013911794951391E-2</v>
      </c>
      <c r="L11" s="682"/>
      <c r="M11" s="549">
        <v>0.41318288588186131</v>
      </c>
      <c r="N11" s="549">
        <v>0.37870952595478458</v>
      </c>
      <c r="O11" s="550">
        <v>3.4000000000000004</v>
      </c>
      <c r="P11" s="546">
        <v>57344</v>
      </c>
      <c r="Q11" s="546">
        <v>59685</v>
      </c>
      <c r="R11" s="547">
        <v>-3.9222585239172318E-2</v>
      </c>
      <c r="S11" s="546">
        <v>138786</v>
      </c>
      <c r="T11" s="546">
        <v>157601</v>
      </c>
      <c r="U11" s="547">
        <v>-0.11938376025532833</v>
      </c>
      <c r="V11" s="546">
        <v>125385</v>
      </c>
      <c r="W11" s="546">
        <v>132287</v>
      </c>
      <c r="X11" s="547">
        <v>-5.2174438909341057E-2</v>
      </c>
      <c r="Y11" s="591">
        <v>2.0025394087489818</v>
      </c>
      <c r="Z11" s="552">
        <v>1.9749634230091666</v>
      </c>
    </row>
    <row r="12" spans="1:26" ht="15.75" thickBot="1">
      <c r="A12" s="553"/>
      <c r="B12" s="545" t="s">
        <v>55</v>
      </c>
      <c r="C12" s="546">
        <v>68062</v>
      </c>
      <c r="D12" s="546">
        <v>67873</v>
      </c>
      <c r="E12" s="547">
        <v>2.784612437935556E-3</v>
      </c>
      <c r="F12" s="546">
        <v>23969</v>
      </c>
      <c r="G12" s="546">
        <v>27345</v>
      </c>
      <c r="H12" s="547">
        <v>-0.12345949899433169</v>
      </c>
      <c r="I12" s="546">
        <v>44093</v>
      </c>
      <c r="J12" s="546">
        <v>40528</v>
      </c>
      <c r="K12" s="547">
        <v>8.7963876825898138E-2</v>
      </c>
      <c r="L12" s="682"/>
      <c r="M12" s="549">
        <v>0.62409049613686973</v>
      </c>
      <c r="N12" s="549">
        <v>0.5882490966258388</v>
      </c>
      <c r="O12" s="550">
        <v>3.5999999999999996</v>
      </c>
      <c r="P12" s="546">
        <v>77625</v>
      </c>
      <c r="Q12" s="546">
        <v>75210</v>
      </c>
      <c r="R12" s="547">
        <v>3.2110091743119268E-2</v>
      </c>
      <c r="S12" s="546">
        <v>124381</v>
      </c>
      <c r="T12" s="546">
        <v>127854</v>
      </c>
      <c r="U12" s="547">
        <v>-2.716379620504638E-2</v>
      </c>
      <c r="V12" s="546">
        <v>163657</v>
      </c>
      <c r="W12" s="546">
        <v>161910</v>
      </c>
      <c r="X12" s="547">
        <v>1.0789945031190167E-2</v>
      </c>
      <c r="Y12" s="591">
        <v>2.4045282242661101</v>
      </c>
      <c r="Z12" s="552">
        <v>2.385484655164793</v>
      </c>
    </row>
    <row r="13" spans="1:26" ht="15.75" thickBot="1">
      <c r="A13" s="683" t="s">
        <v>57</v>
      </c>
      <c r="B13" s="684"/>
      <c r="C13" s="685">
        <v>130675</v>
      </c>
      <c r="D13" s="685">
        <v>134855</v>
      </c>
      <c r="E13" s="686">
        <v>-3.0996255237106522E-2</v>
      </c>
      <c r="F13" s="685">
        <v>40043</v>
      </c>
      <c r="G13" s="685">
        <v>42788</v>
      </c>
      <c r="H13" s="686">
        <v>-6.4153500981583622E-2</v>
      </c>
      <c r="I13" s="685">
        <v>90632</v>
      </c>
      <c r="J13" s="685">
        <v>92067</v>
      </c>
      <c r="K13" s="686">
        <v>-1.5586475067070719E-2</v>
      </c>
      <c r="L13" s="682"/>
      <c r="M13" s="687">
        <v>0.51286445488986077</v>
      </c>
      <c r="N13" s="687">
        <v>0.47256134942460282</v>
      </c>
      <c r="O13" s="688">
        <v>4</v>
      </c>
      <c r="P13" s="685">
        <v>134969</v>
      </c>
      <c r="Q13" s="685">
        <v>134895</v>
      </c>
      <c r="R13" s="686">
        <v>5.4857481745060972E-4</v>
      </c>
      <c r="S13" s="685">
        <v>263167</v>
      </c>
      <c r="T13" s="685">
        <v>285455</v>
      </c>
      <c r="U13" s="686">
        <v>-7.8078856562330309E-2</v>
      </c>
      <c r="V13" s="685">
        <v>289042</v>
      </c>
      <c r="W13" s="685">
        <v>294197</v>
      </c>
      <c r="X13" s="686">
        <v>-1.7522272490881959E-2</v>
      </c>
      <c r="Y13" s="689">
        <v>2.2119150564377272</v>
      </c>
      <c r="Z13" s="690">
        <v>2.181580215787327</v>
      </c>
    </row>
    <row r="14" spans="1:26" ht="15">
      <c r="A14" s="553" t="s">
        <v>59</v>
      </c>
      <c r="B14" s="545" t="s">
        <v>54</v>
      </c>
      <c r="C14" s="546">
        <v>9727</v>
      </c>
      <c r="D14" s="546">
        <v>7928</v>
      </c>
      <c r="E14" s="547">
        <v>0.22691725529767912</v>
      </c>
      <c r="F14" s="546">
        <v>2755</v>
      </c>
      <c r="G14" s="546">
        <v>2960</v>
      </c>
      <c r="H14" s="547">
        <v>-6.9256756756756757E-2</v>
      </c>
      <c r="I14" s="546">
        <v>6972</v>
      </c>
      <c r="J14" s="546">
        <v>4968</v>
      </c>
      <c r="K14" s="547">
        <v>0.40338164251207731</v>
      </c>
      <c r="L14" s="682"/>
      <c r="M14" s="549">
        <v>0.33704191091438368</v>
      </c>
      <c r="N14" s="549">
        <v>0.35663338088445079</v>
      </c>
      <c r="O14" s="550">
        <v>-2</v>
      </c>
      <c r="P14" s="546">
        <v>8452</v>
      </c>
      <c r="Q14" s="546">
        <v>8000</v>
      </c>
      <c r="R14" s="547">
        <v>5.6500000000000002E-2</v>
      </c>
      <c r="S14" s="546">
        <v>25077</v>
      </c>
      <c r="T14" s="546">
        <v>22432</v>
      </c>
      <c r="U14" s="547">
        <v>0.11791191155492155</v>
      </c>
      <c r="V14" s="546">
        <v>19634</v>
      </c>
      <c r="W14" s="546">
        <v>17051</v>
      </c>
      <c r="X14" s="547">
        <v>0.15148671632162336</v>
      </c>
      <c r="Y14" s="591">
        <v>2.0185051917343477</v>
      </c>
      <c r="Z14" s="552">
        <v>2.1507315842583248</v>
      </c>
    </row>
    <row r="15" spans="1:26" ht="15">
      <c r="A15" s="553"/>
      <c r="B15" s="545" t="s">
        <v>55</v>
      </c>
      <c r="C15" s="546">
        <v>46368</v>
      </c>
      <c r="D15" s="546">
        <v>44036</v>
      </c>
      <c r="E15" s="547">
        <v>5.2956671813970388E-2</v>
      </c>
      <c r="F15" s="546">
        <v>31650</v>
      </c>
      <c r="G15" s="546">
        <v>30953</v>
      </c>
      <c r="H15" s="547">
        <v>2.2518011178237974E-2</v>
      </c>
      <c r="I15" s="546">
        <v>14718</v>
      </c>
      <c r="J15" s="546">
        <v>13083</v>
      </c>
      <c r="K15" s="547">
        <v>0.12497133684934648</v>
      </c>
      <c r="L15" s="682"/>
      <c r="M15" s="549">
        <v>0.72460873168503037</v>
      </c>
      <c r="N15" s="549">
        <v>0.69026296936238363</v>
      </c>
      <c r="O15" s="550">
        <v>3.4000000000000004</v>
      </c>
      <c r="P15" s="546">
        <v>68198</v>
      </c>
      <c r="Q15" s="546">
        <v>65517</v>
      </c>
      <c r="R15" s="547">
        <v>4.0920677076178705E-2</v>
      </c>
      <c r="S15" s="546">
        <v>94117</v>
      </c>
      <c r="T15" s="546">
        <v>94916</v>
      </c>
      <c r="U15" s="547">
        <v>-8.417969573096212E-3</v>
      </c>
      <c r="V15" s="546">
        <v>129556</v>
      </c>
      <c r="W15" s="546">
        <v>122684</v>
      </c>
      <c r="X15" s="547">
        <v>5.6013824133546344E-2</v>
      </c>
      <c r="Y15" s="591">
        <v>2.7940821256038646</v>
      </c>
      <c r="Z15" s="552">
        <v>2.7859932782269055</v>
      </c>
    </row>
    <row r="16" spans="1:26" ht="15.75" thickBot="1">
      <c r="A16" s="553"/>
      <c r="B16" s="545" t="s">
        <v>56</v>
      </c>
      <c r="C16" s="546">
        <v>134699</v>
      </c>
      <c r="D16" s="546">
        <v>137378</v>
      </c>
      <c r="E16" s="547">
        <v>-1.9500939014980564E-2</v>
      </c>
      <c r="F16" s="546">
        <v>107983</v>
      </c>
      <c r="G16" s="546">
        <v>108195</v>
      </c>
      <c r="H16" s="547">
        <v>-1.959425112066177E-3</v>
      </c>
      <c r="I16" s="546">
        <v>26716</v>
      </c>
      <c r="J16" s="546">
        <v>29183</v>
      </c>
      <c r="K16" s="547">
        <v>-8.4535517253195358E-2</v>
      </c>
      <c r="L16" s="682"/>
      <c r="M16" s="549">
        <v>0.76076602830974183</v>
      </c>
      <c r="N16" s="549">
        <v>0.76144233967201613</v>
      </c>
      <c r="O16" s="550">
        <v>-0.1</v>
      </c>
      <c r="P16" s="546">
        <v>205578</v>
      </c>
      <c r="Q16" s="546">
        <v>208339</v>
      </c>
      <c r="R16" s="547">
        <v>-1.3252439533644685E-2</v>
      </c>
      <c r="S16" s="546">
        <v>270225</v>
      </c>
      <c r="T16" s="546">
        <v>273611</v>
      </c>
      <c r="U16" s="547">
        <v>-1.2375233451871453E-2</v>
      </c>
      <c r="V16" s="546">
        <v>459895</v>
      </c>
      <c r="W16" s="546">
        <v>475527</v>
      </c>
      <c r="X16" s="547">
        <v>-3.2873001953621979E-2</v>
      </c>
      <c r="Y16" s="591">
        <v>3.414242125034336</v>
      </c>
      <c r="Z16" s="552">
        <v>3.4614494314955815</v>
      </c>
    </row>
    <row r="17" spans="1:26" ht="15.75" thickBot="1">
      <c r="A17" s="683" t="s">
        <v>57</v>
      </c>
      <c r="B17" s="684"/>
      <c r="C17" s="685">
        <v>190794</v>
      </c>
      <c r="D17" s="685">
        <v>189342</v>
      </c>
      <c r="E17" s="686">
        <v>7.6686630541559714E-3</v>
      </c>
      <c r="F17" s="685">
        <v>142388</v>
      </c>
      <c r="G17" s="685">
        <v>142108</v>
      </c>
      <c r="H17" s="686">
        <v>1.9703324232274045E-3</v>
      </c>
      <c r="I17" s="685">
        <v>48406</v>
      </c>
      <c r="J17" s="685">
        <v>47234</v>
      </c>
      <c r="K17" s="686">
        <v>2.4812634966337808E-2</v>
      </c>
      <c r="L17" s="682"/>
      <c r="M17" s="687">
        <v>0.72474121704385253</v>
      </c>
      <c r="N17" s="687">
        <v>0.72093493179591717</v>
      </c>
      <c r="O17" s="688">
        <v>0.4</v>
      </c>
      <c r="P17" s="685">
        <v>282228</v>
      </c>
      <c r="Q17" s="685">
        <v>281856</v>
      </c>
      <c r="R17" s="686">
        <v>1.3198228882833787E-3</v>
      </c>
      <c r="S17" s="685">
        <v>389419</v>
      </c>
      <c r="T17" s="685">
        <v>390959</v>
      </c>
      <c r="U17" s="686">
        <v>-3.9390319701042825E-3</v>
      </c>
      <c r="V17" s="685">
        <v>609085</v>
      </c>
      <c r="W17" s="685">
        <v>615262</v>
      </c>
      <c r="X17" s="686">
        <v>-1.0039625395360026E-2</v>
      </c>
      <c r="Y17" s="689">
        <v>3.1923697810203677</v>
      </c>
      <c r="Z17" s="690">
        <v>3.2494744958857518</v>
      </c>
    </row>
    <row r="18" spans="1:26" ht="15">
      <c r="A18" s="553" t="s">
        <v>60</v>
      </c>
      <c r="B18" s="545" t="s">
        <v>54</v>
      </c>
      <c r="C18" s="546">
        <v>18369</v>
      </c>
      <c r="D18" s="546">
        <v>16220</v>
      </c>
      <c r="E18" s="547">
        <v>0.13249075215782985</v>
      </c>
      <c r="F18" s="546">
        <v>6205</v>
      </c>
      <c r="G18" s="546">
        <v>4959</v>
      </c>
      <c r="H18" s="547">
        <v>0.25126033474490822</v>
      </c>
      <c r="I18" s="546">
        <v>12164</v>
      </c>
      <c r="J18" s="546">
        <v>11261</v>
      </c>
      <c r="K18" s="547">
        <v>8.0188260367640526E-2</v>
      </c>
      <c r="L18" s="682"/>
      <c r="M18" s="549">
        <v>0.42316122126510014</v>
      </c>
      <c r="N18" s="549">
        <v>0.36511141897762228</v>
      </c>
      <c r="O18" s="550">
        <v>5.8000000000000007</v>
      </c>
      <c r="P18" s="546">
        <v>16604</v>
      </c>
      <c r="Q18" s="546">
        <v>15549</v>
      </c>
      <c r="R18" s="547">
        <v>6.7850022509486144E-2</v>
      </c>
      <c r="S18" s="546">
        <v>39238</v>
      </c>
      <c r="T18" s="546">
        <v>42587</v>
      </c>
      <c r="U18" s="547">
        <v>-7.8639021297579076E-2</v>
      </c>
      <c r="V18" s="546">
        <v>32836</v>
      </c>
      <c r="W18" s="546">
        <v>29201</v>
      </c>
      <c r="X18" s="547">
        <v>0.12448203828636005</v>
      </c>
      <c r="Y18" s="591">
        <v>1.7875768958571507</v>
      </c>
      <c r="Z18" s="552">
        <v>1.800308261405672</v>
      </c>
    </row>
    <row r="19" spans="1:26" ht="15.75" thickBot="1">
      <c r="A19" s="553"/>
      <c r="B19" s="545" t="s">
        <v>61</v>
      </c>
      <c r="C19" s="546">
        <v>40718</v>
      </c>
      <c r="D19" s="546">
        <v>42630</v>
      </c>
      <c r="E19" s="547">
        <v>-4.4851043865822192E-2</v>
      </c>
      <c r="F19" s="546">
        <v>22739</v>
      </c>
      <c r="G19" s="546">
        <v>23727</v>
      </c>
      <c r="H19" s="547">
        <v>-4.164032536772453E-2</v>
      </c>
      <c r="I19" s="546">
        <v>17979</v>
      </c>
      <c r="J19" s="546">
        <v>18903</v>
      </c>
      <c r="K19" s="547">
        <v>-4.8881129979368353E-2</v>
      </c>
      <c r="L19" s="682"/>
      <c r="M19" s="549">
        <v>0.6198742164911466</v>
      </c>
      <c r="N19" s="549">
        <v>0.593910177016444</v>
      </c>
      <c r="O19" s="550">
        <v>2.6</v>
      </c>
      <c r="P19" s="546">
        <v>58743</v>
      </c>
      <c r="Q19" s="546">
        <v>62338</v>
      </c>
      <c r="R19" s="547">
        <v>-5.7669479290320513E-2</v>
      </c>
      <c r="S19" s="546">
        <v>94766</v>
      </c>
      <c r="T19" s="546">
        <v>104962</v>
      </c>
      <c r="U19" s="547">
        <v>-9.7139917303405043E-2</v>
      </c>
      <c r="V19" s="546">
        <v>101797</v>
      </c>
      <c r="W19" s="546">
        <v>107598</v>
      </c>
      <c r="X19" s="547">
        <v>-5.3913641517500326E-2</v>
      </c>
      <c r="Y19" s="591">
        <v>2.5000491183260474</v>
      </c>
      <c r="Z19" s="552">
        <v>2.5239971850809289</v>
      </c>
    </row>
    <row r="20" spans="1:26" ht="15.75" thickBot="1">
      <c r="A20" s="683" t="s">
        <v>57</v>
      </c>
      <c r="B20" s="684"/>
      <c r="C20" s="685">
        <v>59087</v>
      </c>
      <c r="D20" s="685">
        <v>58850</v>
      </c>
      <c r="E20" s="686">
        <v>4.0271877655055225E-3</v>
      </c>
      <c r="F20" s="685">
        <v>28944</v>
      </c>
      <c r="G20" s="685">
        <v>28686</v>
      </c>
      <c r="H20" s="686">
        <v>8.9939343233633139E-3</v>
      </c>
      <c r="I20" s="685">
        <v>30143</v>
      </c>
      <c r="J20" s="685">
        <v>30164</v>
      </c>
      <c r="K20" s="686">
        <v>-6.9619413870839408E-4</v>
      </c>
      <c r="L20" s="682"/>
      <c r="M20" s="687">
        <v>0.56227426046983675</v>
      </c>
      <c r="N20" s="687">
        <v>0.52787209672718893</v>
      </c>
      <c r="O20" s="688">
        <v>3.4000000000000004</v>
      </c>
      <c r="P20" s="685">
        <v>75347</v>
      </c>
      <c r="Q20" s="685">
        <v>77887</v>
      </c>
      <c r="R20" s="686">
        <v>-3.2611347208134862E-2</v>
      </c>
      <c r="S20" s="685">
        <v>134004</v>
      </c>
      <c r="T20" s="685">
        <v>147549</v>
      </c>
      <c r="U20" s="686">
        <v>-9.1800012199337172E-2</v>
      </c>
      <c r="V20" s="685">
        <v>134633</v>
      </c>
      <c r="W20" s="685">
        <v>136799</v>
      </c>
      <c r="X20" s="686">
        <v>-1.5833449074920139E-2</v>
      </c>
      <c r="Y20" s="689">
        <v>2.2785553505847309</v>
      </c>
      <c r="Z20" s="690">
        <v>2.3245369583687339</v>
      </c>
    </row>
    <row r="21" spans="1:26" ht="15">
      <c r="A21" s="544" t="s">
        <v>62</v>
      </c>
      <c r="B21" s="545" t="s">
        <v>54</v>
      </c>
      <c r="C21" s="546">
        <v>11401</v>
      </c>
      <c r="D21" s="546">
        <v>12609</v>
      </c>
      <c r="E21" s="547">
        <v>-9.5804584027282105E-2</v>
      </c>
      <c r="F21" s="546">
        <v>6416</v>
      </c>
      <c r="G21" s="546">
        <v>6286</v>
      </c>
      <c r="H21" s="547">
        <v>2.0680878141902642E-2</v>
      </c>
      <c r="I21" s="546">
        <v>4985</v>
      </c>
      <c r="J21" s="546">
        <v>6323</v>
      </c>
      <c r="K21" s="547">
        <v>-0.21160841372766093</v>
      </c>
      <c r="L21" s="682"/>
      <c r="M21" s="549">
        <v>0.57492097787380469</v>
      </c>
      <c r="N21" s="549">
        <v>0.52000278299589509</v>
      </c>
      <c r="O21" s="550">
        <v>5.5</v>
      </c>
      <c r="P21" s="546">
        <v>14369</v>
      </c>
      <c r="Q21" s="546">
        <v>14948</v>
      </c>
      <c r="R21" s="547">
        <v>-3.8734278833288734E-2</v>
      </c>
      <c r="S21" s="546">
        <v>24993</v>
      </c>
      <c r="T21" s="546">
        <v>28746</v>
      </c>
      <c r="U21" s="547">
        <v>-0.13055729492798998</v>
      </c>
      <c r="V21" s="546">
        <v>25317</v>
      </c>
      <c r="W21" s="546">
        <v>25906</v>
      </c>
      <c r="X21" s="547">
        <v>-2.2736045703697985E-2</v>
      </c>
      <c r="Y21" s="591">
        <v>2.2205946846767826</v>
      </c>
      <c r="Z21" s="552">
        <v>2.0545642001744784</v>
      </c>
    </row>
    <row r="22" spans="1:26" ht="15.75" thickBot="1">
      <c r="A22" s="554"/>
      <c r="B22" s="545" t="s">
        <v>55</v>
      </c>
      <c r="C22" s="546">
        <v>39434</v>
      </c>
      <c r="D22" s="546">
        <v>29559</v>
      </c>
      <c r="E22" s="547">
        <v>0.33407760749687065</v>
      </c>
      <c r="F22" s="546">
        <v>24266</v>
      </c>
      <c r="G22" s="546">
        <v>20503</v>
      </c>
      <c r="H22" s="547">
        <v>0.18353411695849389</v>
      </c>
      <c r="I22" s="546">
        <v>15168</v>
      </c>
      <c r="J22" s="546">
        <v>9056</v>
      </c>
      <c r="K22" s="547">
        <v>0.67491166077738518</v>
      </c>
      <c r="L22" s="682"/>
      <c r="M22" s="549">
        <v>0.74124105132680684</v>
      </c>
      <c r="N22" s="549">
        <v>0.72796115382392046</v>
      </c>
      <c r="O22" s="550">
        <v>1.3</v>
      </c>
      <c r="P22" s="546">
        <v>58604</v>
      </c>
      <c r="Q22" s="546">
        <v>50372</v>
      </c>
      <c r="R22" s="547">
        <v>0.16342412451361868</v>
      </c>
      <c r="S22" s="546">
        <v>79062</v>
      </c>
      <c r="T22" s="546">
        <v>69196</v>
      </c>
      <c r="U22" s="547">
        <v>0.14258049598242672</v>
      </c>
      <c r="V22" s="546">
        <v>126533</v>
      </c>
      <c r="W22" s="546">
        <v>108262</v>
      </c>
      <c r="X22" s="547">
        <v>0.16876651087177402</v>
      </c>
      <c r="Y22" s="591">
        <v>3.2087285083937718</v>
      </c>
      <c r="Z22" s="552">
        <v>3.6625731587672115</v>
      </c>
    </row>
    <row r="23" spans="1:26" ht="15.75" thickBot="1">
      <c r="A23" s="683" t="s">
        <v>57</v>
      </c>
      <c r="B23" s="684"/>
      <c r="C23" s="685">
        <v>50835</v>
      </c>
      <c r="D23" s="685">
        <v>42168</v>
      </c>
      <c r="E23" s="686">
        <v>0.20553500284575982</v>
      </c>
      <c r="F23" s="685">
        <v>30682</v>
      </c>
      <c r="G23" s="685">
        <v>26789</v>
      </c>
      <c r="H23" s="686">
        <v>0.14532084064354772</v>
      </c>
      <c r="I23" s="685">
        <v>20153</v>
      </c>
      <c r="J23" s="685">
        <v>15379</v>
      </c>
      <c r="K23" s="686">
        <v>0.31042330450614475</v>
      </c>
      <c r="L23" s="691"/>
      <c r="M23" s="687">
        <v>0.70129258565181873</v>
      </c>
      <c r="N23" s="687">
        <v>0.66692532315043596</v>
      </c>
      <c r="O23" s="688">
        <v>3.4000000000000004</v>
      </c>
      <c r="P23" s="685">
        <v>72973</v>
      </c>
      <c r="Q23" s="685">
        <v>65320</v>
      </c>
      <c r="R23" s="686">
        <v>0.11716166564605021</v>
      </c>
      <c r="S23" s="685">
        <v>104055</v>
      </c>
      <c r="T23" s="685">
        <v>97942</v>
      </c>
      <c r="U23" s="686">
        <v>6.2414490208490742E-2</v>
      </c>
      <c r="V23" s="685">
        <v>151850</v>
      </c>
      <c r="W23" s="685">
        <v>134168</v>
      </c>
      <c r="X23" s="686">
        <v>0.1317899946335937</v>
      </c>
      <c r="Y23" s="689">
        <v>2.9871151765515886</v>
      </c>
      <c r="Z23" s="690">
        <v>3.1817491937013851</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1089363</v>
      </c>
      <c r="D25" s="695">
        <v>1043545</v>
      </c>
      <c r="E25" s="696">
        <v>4.3906108505143523E-2</v>
      </c>
      <c r="F25" s="695">
        <v>804184</v>
      </c>
      <c r="G25" s="695">
        <v>768497</v>
      </c>
      <c r="H25" s="696">
        <v>4.6437396632647884E-2</v>
      </c>
      <c r="I25" s="695">
        <v>285179</v>
      </c>
      <c r="J25" s="695">
        <v>275048</v>
      </c>
      <c r="K25" s="696">
        <v>3.683357086763038E-2</v>
      </c>
      <c r="L25" s="597"/>
      <c r="M25" s="697">
        <v>0.74410364073941315</v>
      </c>
      <c r="N25" s="697">
        <v>0.71767634302078742</v>
      </c>
      <c r="O25" s="698">
        <v>2.6</v>
      </c>
      <c r="P25" s="695">
        <v>1525818</v>
      </c>
      <c r="Q25" s="695">
        <v>1465536</v>
      </c>
      <c r="R25" s="696">
        <v>4.1133073496659241E-2</v>
      </c>
      <c r="S25" s="695">
        <v>2050545</v>
      </c>
      <c r="T25" s="695">
        <v>2042057</v>
      </c>
      <c r="U25" s="696">
        <v>4.1565930823674367E-3</v>
      </c>
      <c r="V25" s="695">
        <v>2898907</v>
      </c>
      <c r="W25" s="695">
        <v>2771609</v>
      </c>
      <c r="X25" s="696">
        <v>4.59292779031963E-2</v>
      </c>
      <c r="Y25" s="699">
        <v>2.661102864701665</v>
      </c>
      <c r="Z25" s="700">
        <v>2.6559554211845202</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45024</v>
      </c>
      <c r="D27" s="595">
        <v>49857</v>
      </c>
      <c r="E27" s="596">
        <v>-9.6937240507852462E-2</v>
      </c>
      <c r="F27" s="595">
        <v>12325</v>
      </c>
      <c r="G27" s="595">
        <v>13530</v>
      </c>
      <c r="H27" s="596">
        <v>-8.9061345158906138E-2</v>
      </c>
      <c r="I27" s="595">
        <v>32699</v>
      </c>
      <c r="J27" s="595">
        <v>36327</v>
      </c>
      <c r="K27" s="596">
        <v>-9.9870619649296666E-2</v>
      </c>
      <c r="L27" s="597"/>
      <c r="M27" s="598">
        <v>0.42353068047018227</v>
      </c>
      <c r="N27" s="598">
        <v>0.40903222158346608</v>
      </c>
      <c r="O27" s="599">
        <v>1.4000000000000001</v>
      </c>
      <c r="P27" s="595">
        <v>39274</v>
      </c>
      <c r="Q27" s="595">
        <v>43402</v>
      </c>
      <c r="R27" s="596">
        <v>-9.5110824385973E-2</v>
      </c>
      <c r="S27" s="595">
        <v>92730</v>
      </c>
      <c r="T27" s="595">
        <v>106109</v>
      </c>
      <c r="U27" s="596">
        <v>-0.12608732529757136</v>
      </c>
      <c r="V27" s="595">
        <v>91349</v>
      </c>
      <c r="W27" s="595">
        <v>100661</v>
      </c>
      <c r="X27" s="596">
        <v>-9.2508518691449521E-2</v>
      </c>
      <c r="Y27" s="704">
        <v>2.028895700071073</v>
      </c>
      <c r="Z27" s="601">
        <v>2.0189943237659707</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2015</v>
      </c>
      <c r="D32" s="538">
        <v>2014</v>
      </c>
      <c r="E32" s="539" t="s">
        <v>52</v>
      </c>
      <c r="F32" s="538">
        <v>2015</v>
      </c>
      <c r="G32" s="538">
        <v>2014</v>
      </c>
      <c r="H32" s="539" t="s">
        <v>52</v>
      </c>
      <c r="I32" s="538">
        <v>2015</v>
      </c>
      <c r="J32" s="538">
        <v>2014</v>
      </c>
      <c r="K32" s="539" t="s">
        <v>52</v>
      </c>
      <c r="L32" s="540"/>
      <c r="M32" s="541">
        <v>2015</v>
      </c>
      <c r="N32" s="681">
        <v>2014</v>
      </c>
      <c r="O32" s="539" t="s">
        <v>52</v>
      </c>
      <c r="P32" s="538">
        <v>2015</v>
      </c>
      <c r="Q32" s="538">
        <v>2014</v>
      </c>
      <c r="R32" s="539" t="s">
        <v>52</v>
      </c>
      <c r="S32" s="538">
        <v>2015</v>
      </c>
      <c r="T32" s="538">
        <v>2014</v>
      </c>
      <c r="U32" s="539" t="s">
        <v>52</v>
      </c>
      <c r="V32" s="538">
        <v>2015</v>
      </c>
      <c r="W32" s="538">
        <v>2014</v>
      </c>
      <c r="X32" s="539" t="s">
        <v>52</v>
      </c>
      <c r="Y32" s="538">
        <v>2015</v>
      </c>
      <c r="Z32" s="543">
        <v>2014</v>
      </c>
    </row>
    <row r="33" spans="1:26" ht="15">
      <c r="A33" s="606" t="s">
        <v>54</v>
      </c>
      <c r="B33" s="607"/>
      <c r="C33" s="546">
        <f>C7+C11+C14+C18+C21</f>
        <v>169016</v>
      </c>
      <c r="D33" s="546">
        <f>D7+D11+D14+D18+D21</f>
        <v>168616</v>
      </c>
      <c r="E33" s="547">
        <f>(C33-D33)/D33</f>
        <v>2.372254115860891E-3</v>
      </c>
      <c r="F33" s="546">
        <f>F7+F11+F14+F18+F21</f>
        <v>85723</v>
      </c>
      <c r="G33" s="546">
        <f>G7+G11+G14+G18+G21</f>
        <v>82009</v>
      </c>
      <c r="H33" s="547">
        <f>(F33-G33)/G33</f>
        <v>4.5287712324257094E-2</v>
      </c>
      <c r="I33" s="546">
        <f>I7+I11+I14+I18+I21</f>
        <v>83293</v>
      </c>
      <c r="J33" s="546">
        <f>J7+J11+J14+J18+J21</f>
        <v>86607</v>
      </c>
      <c r="K33" s="547">
        <f>(I33-J33)/J33</f>
        <v>-3.8264805385245994E-2</v>
      </c>
      <c r="L33" s="706"/>
      <c r="M33" s="549">
        <f t="shared" ref="M33:N35" si="0">P33/S33</f>
        <v>0.50432654007155375</v>
      </c>
      <c r="N33" s="549">
        <f t="shared" si="0"/>
        <v>0.46579900828617404</v>
      </c>
      <c r="O33" s="550">
        <f>ROUND(+M33-N33,3)*100</f>
        <v>3.9</v>
      </c>
      <c r="P33" s="546">
        <f>P7+P11+P14+P18+P21</f>
        <v>174091</v>
      </c>
      <c r="Q33" s="546">
        <f>Q7+Q11+Q14+Q18+Q21</f>
        <v>170216</v>
      </c>
      <c r="R33" s="547">
        <f>(P33-Q33)/Q33</f>
        <v>2.2765192461343235E-2</v>
      </c>
      <c r="S33" s="546">
        <f>S7+S11+S14+S18+S21</f>
        <v>345195</v>
      </c>
      <c r="T33" s="546">
        <f>T7+T11+T14+T18+T21</f>
        <v>365428</v>
      </c>
      <c r="U33" s="547">
        <f>(S33-T33)/T33</f>
        <v>-5.5367952100003281E-2</v>
      </c>
      <c r="V33" s="546">
        <f>V7+V11+V14+V18+V21</f>
        <v>349553</v>
      </c>
      <c r="W33" s="546">
        <f>W7+W11+W14+W18+W21</f>
        <v>340863</v>
      </c>
      <c r="X33" s="547">
        <f>(V33-W33)/W33</f>
        <v>2.5494113470807919E-2</v>
      </c>
      <c r="Y33" s="707">
        <f t="shared" ref="Y33:Z35" si="1">V33/C33</f>
        <v>2.0681651441283666</v>
      </c>
      <c r="Z33" s="708">
        <f t="shared" si="1"/>
        <v>2.0215341367367272</v>
      </c>
    </row>
    <row r="34" spans="1:26" ht="15">
      <c r="A34" s="613" t="s">
        <v>55</v>
      </c>
      <c r="B34" s="614"/>
      <c r="C34" s="709">
        <f>C8+C12+C19+C15+C22</f>
        <v>304368</v>
      </c>
      <c r="D34" s="709">
        <f>D8+D12+D19+D15+D22</f>
        <v>267386</v>
      </c>
      <c r="E34" s="616">
        <f>(C34-D34)/D34</f>
        <v>0.13830941036553895</v>
      </c>
      <c r="F34" s="709">
        <f>F8+F12+F19+F15+F22</f>
        <v>193643</v>
      </c>
      <c r="G34" s="709">
        <f>G8+G12+G19+G15+G22</f>
        <v>172801</v>
      </c>
      <c r="H34" s="616">
        <f>(F34-G34)/G34</f>
        <v>0.12061272793560222</v>
      </c>
      <c r="I34" s="709">
        <f>I8+I12+I19+I15+I22</f>
        <v>110725</v>
      </c>
      <c r="J34" s="709">
        <f>J8+J12+J19+J15+J22</f>
        <v>94585</v>
      </c>
      <c r="K34" s="616">
        <f>(I34-J34)/J34</f>
        <v>0.17064016493101444</v>
      </c>
      <c r="L34" s="706"/>
      <c r="M34" s="710">
        <f t="shared" si="0"/>
        <v>0.71878212818953602</v>
      </c>
      <c r="N34" s="711">
        <f t="shared" si="0"/>
        <v>0.66810830394393461</v>
      </c>
      <c r="O34" s="619">
        <f>ROUND(+M34-N34,3)*100</f>
        <v>5.0999999999999996</v>
      </c>
      <c r="P34" s="709">
        <f>P8+P12+P19+P15+P22</f>
        <v>393613</v>
      </c>
      <c r="Q34" s="709">
        <f>Q8+Q12+Q19+Q15+Q22</f>
        <v>354066</v>
      </c>
      <c r="R34" s="616">
        <f>(P34-Q34)/Q34</f>
        <v>0.11169386498562416</v>
      </c>
      <c r="S34" s="709">
        <f>S8+S12+S19+S15+S22</f>
        <v>547611</v>
      </c>
      <c r="T34" s="709">
        <f>T8+T12+T19+T15+T22</f>
        <v>529953</v>
      </c>
      <c r="U34" s="616">
        <f>(S34-T34)/T34</f>
        <v>3.3319935918845633E-2</v>
      </c>
      <c r="V34" s="709">
        <f>V8+V12+V19+V15+V22</f>
        <v>750604</v>
      </c>
      <c r="W34" s="709">
        <f>W8+W12+W19+W15+W22</f>
        <v>676439</v>
      </c>
      <c r="X34" s="616">
        <f>(V34-W34)/W34</f>
        <v>0.10964033711835065</v>
      </c>
      <c r="Y34" s="712">
        <f t="shared" si="1"/>
        <v>2.4661068180623458</v>
      </c>
      <c r="Z34" s="713">
        <f t="shared" si="1"/>
        <v>2.5298220550066195</v>
      </c>
    </row>
    <row r="35" spans="1:26" ht="15.75" thickBot="1">
      <c r="A35" s="622" t="s">
        <v>56</v>
      </c>
      <c r="B35" s="623"/>
      <c r="C35" s="714">
        <f>C9+C16</f>
        <v>615979</v>
      </c>
      <c r="D35" s="715">
        <f>D9+D16</f>
        <v>607543</v>
      </c>
      <c r="E35" s="716">
        <f>(C35-D35)/D35</f>
        <v>1.3885436915576347E-2</v>
      </c>
      <c r="F35" s="717">
        <f>F9+F16</f>
        <v>524818</v>
      </c>
      <c r="G35" s="715">
        <f>G9+G16</f>
        <v>513687</v>
      </c>
      <c r="H35" s="716">
        <f>(F35-G35)/G35</f>
        <v>2.1668837249141988E-2</v>
      </c>
      <c r="I35" s="717">
        <f>I9+I16</f>
        <v>91161</v>
      </c>
      <c r="J35" s="715">
        <f>J9+J16</f>
        <v>93856</v>
      </c>
      <c r="K35" s="628">
        <f>(I35-J35)/J35</f>
        <v>-2.8714200477326968E-2</v>
      </c>
      <c r="L35" s="718"/>
      <c r="M35" s="719">
        <f t="shared" si="0"/>
        <v>0.82757339953132791</v>
      </c>
      <c r="N35" s="720">
        <f t="shared" si="0"/>
        <v>0.82085436513888843</v>
      </c>
      <c r="O35" s="721">
        <f>ROUND(+M35-N35,3)*100</f>
        <v>0.70000000000000007</v>
      </c>
      <c r="P35" s="717">
        <f>P9+P16</f>
        <v>958114</v>
      </c>
      <c r="Q35" s="715">
        <f>Q9+Q16</f>
        <v>941254</v>
      </c>
      <c r="R35" s="716">
        <f>(P35-Q35)/Q35</f>
        <v>1.7912274476390006E-2</v>
      </c>
      <c r="S35" s="717">
        <f>S9+S16</f>
        <v>1157739</v>
      </c>
      <c r="T35" s="715">
        <f>T9+T16</f>
        <v>1146676</v>
      </c>
      <c r="U35" s="716">
        <f>(S35-T35)/T35</f>
        <v>9.6478865869696409E-3</v>
      </c>
      <c r="V35" s="717">
        <f>V9+V16</f>
        <v>1798750</v>
      </c>
      <c r="W35" s="715">
        <f>W9+W16</f>
        <v>1754307</v>
      </c>
      <c r="X35" s="628">
        <f>(V35-W35)/W35</f>
        <v>2.5333650267598543E-2</v>
      </c>
      <c r="Y35" s="722">
        <f t="shared" si="1"/>
        <v>2.9201482518072854</v>
      </c>
      <c r="Z35" s="723">
        <f t="shared" si="1"/>
        <v>2.8875437623345177</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1089363</v>
      </c>
      <c r="D37" s="695">
        <f>SUM(D33:D35)</f>
        <v>1043545</v>
      </c>
      <c r="E37" s="696">
        <f>(C37-D37)/D37</f>
        <v>4.3906108505143523E-2</v>
      </c>
      <c r="F37" s="695">
        <f>SUM(F33:F35)</f>
        <v>804184</v>
      </c>
      <c r="G37" s="695">
        <f>SUM(G33:G35)</f>
        <v>768497</v>
      </c>
      <c r="H37" s="696">
        <f>(F37-G37)/G37</f>
        <v>4.6437396632647884E-2</v>
      </c>
      <c r="I37" s="695">
        <f>SUM(I33:I35)</f>
        <v>285179</v>
      </c>
      <c r="J37" s="695">
        <f>SUM(J33:J35)</f>
        <v>275048</v>
      </c>
      <c r="K37" s="696">
        <f>(I37-J37)/J37</f>
        <v>3.683357086763038E-2</v>
      </c>
      <c r="L37" s="584"/>
      <c r="M37" s="697">
        <f>P37/S37</f>
        <v>0.74410364073941315</v>
      </c>
      <c r="N37" s="697">
        <f>Q37/T37</f>
        <v>0.71767634302078742</v>
      </c>
      <c r="O37" s="698">
        <f>ROUND(+M37-N37,3)*100</f>
        <v>2.6</v>
      </c>
      <c r="P37" s="695">
        <f>SUM(P33:P35)</f>
        <v>1525818</v>
      </c>
      <c r="Q37" s="695">
        <f>SUM(Q33:Q35)</f>
        <v>1465536</v>
      </c>
      <c r="R37" s="696">
        <f>(P37-Q37)/Q37</f>
        <v>4.1133073496659241E-2</v>
      </c>
      <c r="S37" s="695">
        <f>SUM(S33:S35)</f>
        <v>2050545</v>
      </c>
      <c r="T37" s="695">
        <f>SUM(T33:T35)</f>
        <v>2042057</v>
      </c>
      <c r="U37" s="696">
        <f>(S37-T37)/T37</f>
        <v>4.1565930823674367E-3</v>
      </c>
      <c r="V37" s="695">
        <f>SUM(V33:V35)</f>
        <v>2898907</v>
      </c>
      <c r="W37" s="695">
        <f>SUM(W33:W35)</f>
        <v>2771609</v>
      </c>
      <c r="X37" s="696">
        <f>(V37-W37)/W37</f>
        <v>4.59292779031963E-2</v>
      </c>
      <c r="Y37" s="726">
        <f>V37/C37</f>
        <v>2.661102864701665</v>
      </c>
      <c r="Z37" s="727">
        <f>W37/D37</f>
        <v>2.6559554211845202</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2015</v>
      </c>
      <c r="D42" s="538">
        <v>2014</v>
      </c>
      <c r="E42" s="539" t="s">
        <v>52</v>
      </c>
      <c r="F42" s="538">
        <v>2015</v>
      </c>
      <c r="G42" s="538">
        <v>2014</v>
      </c>
      <c r="H42" s="539" t="s">
        <v>52</v>
      </c>
      <c r="I42" s="538">
        <v>2015</v>
      </c>
      <c r="J42" s="538">
        <v>2014</v>
      </c>
      <c r="K42" s="539" t="s">
        <v>52</v>
      </c>
      <c r="L42" s="540"/>
      <c r="M42" s="541">
        <v>2015</v>
      </c>
      <c r="N42" s="681">
        <v>2014</v>
      </c>
      <c r="O42" s="539" t="s">
        <v>52</v>
      </c>
      <c r="P42" s="538">
        <v>2015</v>
      </c>
      <c r="Q42" s="538">
        <v>2014</v>
      </c>
      <c r="R42" s="539" t="s">
        <v>52</v>
      </c>
      <c r="S42" s="538">
        <v>2015</v>
      </c>
      <c r="T42" s="538">
        <v>2014</v>
      </c>
      <c r="U42" s="539" t="s">
        <v>52</v>
      </c>
      <c r="V42" s="538">
        <v>2015</v>
      </c>
      <c r="W42" s="538">
        <v>2014</v>
      </c>
      <c r="X42" s="539" t="s">
        <v>52</v>
      </c>
      <c r="Y42" s="538">
        <v>2015</v>
      </c>
      <c r="Z42" s="543">
        <v>2014</v>
      </c>
    </row>
    <row r="43" spans="1:26" s="658" customFormat="1" ht="15">
      <c r="A43" s="653" t="s">
        <v>53</v>
      </c>
      <c r="B43" s="654"/>
      <c r="C43" s="574">
        <f>C10</f>
        <v>657972</v>
      </c>
      <c r="D43" s="729">
        <f>D10</f>
        <v>618330</v>
      </c>
      <c r="E43" s="636">
        <f>(C43-D43)/D43</f>
        <v>6.4111396826937075E-2</v>
      </c>
      <c r="F43" s="574">
        <f>F10</f>
        <v>562127</v>
      </c>
      <c r="G43" s="729">
        <f>G10</f>
        <v>528126</v>
      </c>
      <c r="H43" s="636">
        <f>(F43-G43)/G43</f>
        <v>6.4380469812128166E-2</v>
      </c>
      <c r="I43" s="574">
        <f>I10</f>
        <v>95845</v>
      </c>
      <c r="J43" s="729">
        <f>J10</f>
        <v>90204</v>
      </c>
      <c r="K43" s="636">
        <f>(I43-J43)/J43</f>
        <v>6.2536029444370533E-2</v>
      </c>
      <c r="L43" s="706"/>
      <c r="M43" s="576">
        <f t="shared" ref="M43:N47" si="2">P43/S43</f>
        <v>0.82791706181567382</v>
      </c>
      <c r="N43" s="730">
        <f t="shared" si="2"/>
        <v>0.80844206857640744</v>
      </c>
      <c r="O43" s="640">
        <f>ROUND(+M43-N43,3)*100</f>
        <v>1.9</v>
      </c>
      <c r="P43" s="574">
        <f>P10</f>
        <v>960301</v>
      </c>
      <c r="Q43" s="729">
        <f>Q10</f>
        <v>905578</v>
      </c>
      <c r="R43" s="636">
        <f>(P43-Q43)/Q43</f>
        <v>6.0428809003752297E-2</v>
      </c>
      <c r="S43" s="574">
        <f>S10</f>
        <v>1159900</v>
      </c>
      <c r="T43" s="729">
        <f>T10</f>
        <v>1120152</v>
      </c>
      <c r="U43" s="636">
        <f>(S43-T43)/T43</f>
        <v>3.5484469964790495E-2</v>
      </c>
      <c r="V43" s="574">
        <f>V10</f>
        <v>1714297</v>
      </c>
      <c r="W43" s="729">
        <f>W10</f>
        <v>1591183</v>
      </c>
      <c r="X43" s="636">
        <f>(V43-W43)/W43</f>
        <v>7.7372621502366484E-2</v>
      </c>
      <c r="Y43" s="725">
        <f t="shared" ref="Y43:Z47" si="3">V43/C43</f>
        <v>2.6054254588341146</v>
      </c>
      <c r="Z43" s="731">
        <f t="shared" si="3"/>
        <v>2.5733556515129461</v>
      </c>
    </row>
    <row r="44" spans="1:26" s="658" customFormat="1" ht="15">
      <c r="A44" s="659" t="s">
        <v>58</v>
      </c>
      <c r="B44" s="660"/>
      <c r="C44" s="732">
        <f>C13</f>
        <v>130675</v>
      </c>
      <c r="D44" s="733">
        <f>D13</f>
        <v>134855</v>
      </c>
      <c r="E44" s="663">
        <f>(C44-D44)/D44</f>
        <v>-3.0996255237106522E-2</v>
      </c>
      <c r="F44" s="732">
        <f>F13</f>
        <v>40043</v>
      </c>
      <c r="G44" s="733">
        <f>G13</f>
        <v>42788</v>
      </c>
      <c r="H44" s="663">
        <f>(F44-G44)/G44</f>
        <v>-6.4153500981583622E-2</v>
      </c>
      <c r="I44" s="732">
        <f>I13</f>
        <v>90632</v>
      </c>
      <c r="J44" s="733">
        <f>J13</f>
        <v>92067</v>
      </c>
      <c r="K44" s="663">
        <f>(I44-J44)/J44</f>
        <v>-1.5586475067070719E-2</v>
      </c>
      <c r="L44" s="706"/>
      <c r="M44" s="734">
        <f t="shared" si="2"/>
        <v>0.51286445488986077</v>
      </c>
      <c r="N44" s="735">
        <f t="shared" si="2"/>
        <v>0.47256134942460282</v>
      </c>
      <c r="O44" s="666">
        <f>ROUND(+M44-N44,3)*100</f>
        <v>4</v>
      </c>
      <c r="P44" s="732">
        <f>P13</f>
        <v>134969</v>
      </c>
      <c r="Q44" s="733">
        <f>Q13</f>
        <v>134895</v>
      </c>
      <c r="R44" s="663">
        <f>(P44-Q44)/Q44</f>
        <v>5.4857481745060972E-4</v>
      </c>
      <c r="S44" s="732">
        <f>S13</f>
        <v>263167</v>
      </c>
      <c r="T44" s="733">
        <f>T13</f>
        <v>285455</v>
      </c>
      <c r="U44" s="663">
        <f>(S44-T44)/T44</f>
        <v>-7.8078856562330309E-2</v>
      </c>
      <c r="V44" s="732">
        <f>V13</f>
        <v>289042</v>
      </c>
      <c r="W44" s="733">
        <f>W13</f>
        <v>294197</v>
      </c>
      <c r="X44" s="663">
        <f>(V44-W44)/W44</f>
        <v>-1.7522272490881959E-2</v>
      </c>
      <c r="Y44" s="736">
        <f t="shared" si="3"/>
        <v>2.2119150564377272</v>
      </c>
      <c r="Z44" s="737">
        <f t="shared" si="3"/>
        <v>2.181580215787327</v>
      </c>
    </row>
    <row r="45" spans="1:26" s="658" customFormat="1" ht="15">
      <c r="A45" s="659" t="s">
        <v>59</v>
      </c>
      <c r="B45" s="660"/>
      <c r="C45" s="732">
        <f>C17</f>
        <v>190794</v>
      </c>
      <c r="D45" s="733">
        <f>D17</f>
        <v>189342</v>
      </c>
      <c r="E45" s="663">
        <f>(C45-D45)/D45</f>
        <v>7.6686630541559714E-3</v>
      </c>
      <c r="F45" s="732">
        <f>F17</f>
        <v>142388</v>
      </c>
      <c r="G45" s="733">
        <f>G17</f>
        <v>142108</v>
      </c>
      <c r="H45" s="663">
        <f>(F45-G45)/G45</f>
        <v>1.9703324232274045E-3</v>
      </c>
      <c r="I45" s="732">
        <f>I17</f>
        <v>48406</v>
      </c>
      <c r="J45" s="733">
        <f>J17</f>
        <v>47234</v>
      </c>
      <c r="K45" s="663">
        <f>(I45-J45)/J45</f>
        <v>2.4812634966337808E-2</v>
      </c>
      <c r="L45" s="706"/>
      <c r="M45" s="734">
        <f t="shared" si="2"/>
        <v>0.72474121704385253</v>
      </c>
      <c r="N45" s="735">
        <f t="shared" si="2"/>
        <v>0.72093493179591717</v>
      </c>
      <c r="O45" s="666">
        <f>ROUND(+M45-N45,3)*100</f>
        <v>0.4</v>
      </c>
      <c r="P45" s="732">
        <f>P17</f>
        <v>282228</v>
      </c>
      <c r="Q45" s="733">
        <f>Q17</f>
        <v>281856</v>
      </c>
      <c r="R45" s="663">
        <f>(P45-Q45)/Q45</f>
        <v>1.3198228882833787E-3</v>
      </c>
      <c r="S45" s="732">
        <f>S17</f>
        <v>389419</v>
      </c>
      <c r="T45" s="733">
        <f>T17</f>
        <v>390959</v>
      </c>
      <c r="U45" s="663">
        <f>(S45-T45)/T45</f>
        <v>-3.9390319701042825E-3</v>
      </c>
      <c r="V45" s="732">
        <f>V17</f>
        <v>609085</v>
      </c>
      <c r="W45" s="733">
        <f>W17</f>
        <v>615262</v>
      </c>
      <c r="X45" s="663">
        <f>(V45-W45)/W45</f>
        <v>-1.0039625395360026E-2</v>
      </c>
      <c r="Y45" s="736">
        <f t="shared" si="3"/>
        <v>3.1923697810203677</v>
      </c>
      <c r="Z45" s="737">
        <f t="shared" si="3"/>
        <v>3.2494744958857518</v>
      </c>
    </row>
    <row r="46" spans="1:26" s="658" customFormat="1" ht="15">
      <c r="A46" s="659" t="s">
        <v>60</v>
      </c>
      <c r="B46" s="660"/>
      <c r="C46" s="732">
        <f>C20</f>
        <v>59087</v>
      </c>
      <c r="D46" s="733">
        <f>D20</f>
        <v>58850</v>
      </c>
      <c r="E46" s="663">
        <f>(C46-D46)/D46</f>
        <v>4.0271877655055225E-3</v>
      </c>
      <c r="F46" s="732">
        <f>F20</f>
        <v>28944</v>
      </c>
      <c r="G46" s="733">
        <f>G20</f>
        <v>28686</v>
      </c>
      <c r="H46" s="663">
        <f>(F46-G46)/G46</f>
        <v>8.9939343233633139E-3</v>
      </c>
      <c r="I46" s="732">
        <f>I20</f>
        <v>30143</v>
      </c>
      <c r="J46" s="733">
        <f>J20</f>
        <v>30164</v>
      </c>
      <c r="K46" s="663">
        <f>(I46-J46)/J46</f>
        <v>-6.9619413870839408E-4</v>
      </c>
      <c r="L46" s="706"/>
      <c r="M46" s="734">
        <f t="shared" si="2"/>
        <v>0.56227426046983675</v>
      </c>
      <c r="N46" s="735">
        <f t="shared" si="2"/>
        <v>0.52787209672718893</v>
      </c>
      <c r="O46" s="666">
        <f>ROUND(+M46-N46,3)*100</f>
        <v>3.4000000000000004</v>
      </c>
      <c r="P46" s="732">
        <f>P20</f>
        <v>75347</v>
      </c>
      <c r="Q46" s="733">
        <f>Q20</f>
        <v>77887</v>
      </c>
      <c r="R46" s="663">
        <f>(P46-Q46)/Q46</f>
        <v>-3.2611347208134862E-2</v>
      </c>
      <c r="S46" s="732">
        <f>S20</f>
        <v>134004</v>
      </c>
      <c r="T46" s="733">
        <f>T20</f>
        <v>147549</v>
      </c>
      <c r="U46" s="663">
        <f>(S46-T46)/T46</f>
        <v>-9.1800012199337172E-2</v>
      </c>
      <c r="V46" s="732">
        <f>V20</f>
        <v>134633</v>
      </c>
      <c r="W46" s="733">
        <f>W20</f>
        <v>136799</v>
      </c>
      <c r="X46" s="663">
        <f>(V46-W46)/W46</f>
        <v>-1.5833449074920139E-2</v>
      </c>
      <c r="Y46" s="736">
        <f t="shared" si="3"/>
        <v>2.2785553505847309</v>
      </c>
      <c r="Z46" s="737">
        <f t="shared" si="3"/>
        <v>2.3245369583687339</v>
      </c>
    </row>
    <row r="47" spans="1:26" s="658" customFormat="1" ht="15.75" thickBot="1">
      <c r="A47" s="669" t="s">
        <v>62</v>
      </c>
      <c r="B47" s="670"/>
      <c r="C47" s="738">
        <f>C23</f>
        <v>50835</v>
      </c>
      <c r="D47" s="739">
        <f>D23</f>
        <v>42168</v>
      </c>
      <c r="E47" s="673">
        <f>(C47-D47)/D47</f>
        <v>0.20553500284575982</v>
      </c>
      <c r="F47" s="738">
        <f>F23</f>
        <v>30682</v>
      </c>
      <c r="G47" s="739">
        <f>G23</f>
        <v>26789</v>
      </c>
      <c r="H47" s="673">
        <f>(F47-G47)/G47</f>
        <v>0.14532084064354772</v>
      </c>
      <c r="I47" s="738">
        <f>I23</f>
        <v>20153</v>
      </c>
      <c r="J47" s="739">
        <f>J23</f>
        <v>15379</v>
      </c>
      <c r="K47" s="673">
        <f>(I47-J47)/J47</f>
        <v>0.31042330450614475</v>
      </c>
      <c r="L47" s="718"/>
      <c r="M47" s="740">
        <f t="shared" si="2"/>
        <v>0.70129258565181873</v>
      </c>
      <c r="N47" s="741">
        <f t="shared" si="2"/>
        <v>0.66692532315043596</v>
      </c>
      <c r="O47" s="676">
        <f>ROUND(+M47-N47,3)*100</f>
        <v>3.4000000000000004</v>
      </c>
      <c r="P47" s="738">
        <f>P23</f>
        <v>72973</v>
      </c>
      <c r="Q47" s="739">
        <f>Q23</f>
        <v>65320</v>
      </c>
      <c r="R47" s="673">
        <f>(P47-Q47)/Q47</f>
        <v>0.11716166564605021</v>
      </c>
      <c r="S47" s="738">
        <f>S23</f>
        <v>104055</v>
      </c>
      <c r="T47" s="739">
        <f>T23</f>
        <v>97942</v>
      </c>
      <c r="U47" s="673">
        <f>(S47-T47)/T47</f>
        <v>6.2414490208490742E-2</v>
      </c>
      <c r="V47" s="738">
        <f>V23</f>
        <v>151850</v>
      </c>
      <c r="W47" s="739">
        <f>W23</f>
        <v>134168</v>
      </c>
      <c r="X47" s="673">
        <f>(V47-W47)/W47</f>
        <v>0.1317899946335937</v>
      </c>
      <c r="Y47" s="742">
        <f t="shared" si="3"/>
        <v>2.9871151765515886</v>
      </c>
      <c r="Z47" s="743">
        <f t="shared" si="3"/>
        <v>3.1817491937013851</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1089363</v>
      </c>
      <c r="D49" s="695">
        <f>SUM(D43:D47)</f>
        <v>1043545</v>
      </c>
      <c r="E49" s="696">
        <f>(C49-D49)/D49</f>
        <v>4.3906108505143523E-2</v>
      </c>
      <c r="F49" s="695">
        <f>SUM(F43:F47)</f>
        <v>804184</v>
      </c>
      <c r="G49" s="695">
        <f>SUM(G43:G47)</f>
        <v>768497</v>
      </c>
      <c r="H49" s="696">
        <f>(F49-G49)/G49</f>
        <v>4.6437396632647884E-2</v>
      </c>
      <c r="I49" s="695">
        <f>SUM(I43:I47)</f>
        <v>285179</v>
      </c>
      <c r="J49" s="695">
        <f>SUM(J43:J47)</f>
        <v>275048</v>
      </c>
      <c r="K49" s="696">
        <f>(I49-J49)/J49</f>
        <v>3.683357086763038E-2</v>
      </c>
      <c r="L49" s="597"/>
      <c r="M49" s="697">
        <f>P49/S49</f>
        <v>0.74410364073941315</v>
      </c>
      <c r="N49" s="697">
        <f>Q49/T49</f>
        <v>0.71767634302078742</v>
      </c>
      <c r="O49" s="698">
        <f>ROUND(+M49-N49,3)*100</f>
        <v>2.6</v>
      </c>
      <c r="P49" s="695">
        <f>SUM(P43:P47)</f>
        <v>1525818</v>
      </c>
      <c r="Q49" s="695">
        <f>SUM(Q43:Q47)</f>
        <v>1465536</v>
      </c>
      <c r="R49" s="696">
        <f>(P49-Q49)/Q49</f>
        <v>4.1133073496659241E-2</v>
      </c>
      <c r="S49" s="695">
        <f>SUM(S43:S47)</f>
        <v>2050545</v>
      </c>
      <c r="T49" s="695">
        <f>SUM(T43:T47)</f>
        <v>2042057</v>
      </c>
      <c r="U49" s="696">
        <f>(S49-T49)/T49</f>
        <v>4.1565930823674367E-3</v>
      </c>
      <c r="V49" s="695">
        <f>SUM(V43:V47)</f>
        <v>2898907</v>
      </c>
      <c r="W49" s="695">
        <f>SUM(W43:W47)</f>
        <v>2771609</v>
      </c>
      <c r="X49" s="696">
        <f>(V49-W49)/W49</f>
        <v>4.59292779031963E-2</v>
      </c>
      <c r="Y49" s="726">
        <f>V49/C49</f>
        <v>2.661102864701665</v>
      </c>
      <c r="Z49" s="727">
        <f>W49/D49</f>
        <v>2.6559554211845202</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519" customWidth="1"/>
    <col min="2" max="2" width="30.28515625" style="519" bestFit="1" customWidth="1"/>
    <col min="3" max="4" width="22.5703125" style="519" bestFit="1" customWidth="1"/>
    <col min="5" max="5" width="15.5703125" style="816" bestFit="1" customWidth="1"/>
    <col min="6" max="16384" width="9.140625" style="519"/>
  </cols>
  <sheetData>
    <row r="1" spans="1:5" ht="20.25" thickBot="1">
      <c r="A1" s="744" t="s">
        <v>72</v>
      </c>
      <c r="B1" s="744"/>
      <c r="C1" s="744"/>
      <c r="D1" s="744"/>
      <c r="E1" s="744"/>
    </row>
    <row r="2" spans="1:5" s="111" customFormat="1" ht="16.149999999999999" customHeight="1">
      <c r="A2" s="745" t="s">
        <v>50</v>
      </c>
      <c r="B2" s="746" t="s">
        <v>73</v>
      </c>
      <c r="C2" s="747" t="s">
        <v>74</v>
      </c>
      <c r="D2" s="747"/>
      <c r="E2" s="748" t="s">
        <v>75</v>
      </c>
    </row>
    <row r="3" spans="1:5" s="754" customFormat="1" ht="16.5" thickBot="1">
      <c r="A3" s="749"/>
      <c r="B3" s="750" t="s">
        <v>76</v>
      </c>
      <c r="C3" s="751" t="s">
        <v>77</v>
      </c>
      <c r="D3" s="752" t="s">
        <v>78</v>
      </c>
      <c r="E3" s="753"/>
    </row>
    <row r="4" spans="1:5" ht="13.15" customHeight="1">
      <c r="A4" s="755" t="s">
        <v>79</v>
      </c>
      <c r="B4" s="756" t="s">
        <v>54</v>
      </c>
      <c r="C4" s="757">
        <v>110.31409090909091</v>
      </c>
      <c r="D4" s="758">
        <v>106.11499999999998</v>
      </c>
      <c r="E4" s="759">
        <v>3.9571134232586604E-2</v>
      </c>
    </row>
    <row r="5" spans="1:5" ht="13.15" customHeight="1">
      <c r="A5" s="760"/>
      <c r="B5" s="761" t="s">
        <v>55</v>
      </c>
      <c r="C5" s="762">
        <v>128.69749999999999</v>
      </c>
      <c r="D5" s="763">
        <v>119.98714285714286</v>
      </c>
      <c r="E5" s="764">
        <v>7.2594087461751777E-2</v>
      </c>
    </row>
    <row r="6" spans="1:5" ht="13.15" customHeight="1">
      <c r="A6" s="760"/>
      <c r="B6" s="761" t="s">
        <v>56</v>
      </c>
      <c r="C6" s="762">
        <v>196.01733333333331</v>
      </c>
      <c r="D6" s="763">
        <v>175.5746666666667</v>
      </c>
      <c r="E6" s="764">
        <v>0.11643289464691152</v>
      </c>
    </row>
    <row r="7" spans="1:5" s="487" customFormat="1" ht="15.75" thickBot="1">
      <c r="A7" s="765"/>
      <c r="B7" s="766" t="s">
        <v>57</v>
      </c>
      <c r="C7" s="767">
        <v>142.15</v>
      </c>
      <c r="D7" s="768">
        <v>133.23404761904763</v>
      </c>
      <c r="E7" s="769">
        <v>6.6919473965434934E-2</v>
      </c>
    </row>
    <row r="8" spans="1:5" ht="13.15" customHeight="1">
      <c r="A8" s="770" t="s">
        <v>58</v>
      </c>
      <c r="B8" s="771" t="s">
        <v>54</v>
      </c>
      <c r="C8" s="772">
        <v>115.63454545454547</v>
      </c>
      <c r="D8" s="758">
        <v>102.21799999999999</v>
      </c>
      <c r="E8" s="773">
        <v>0.13125423559985019</v>
      </c>
    </row>
    <row r="9" spans="1:5" ht="13.15" customHeight="1">
      <c r="A9" s="760"/>
      <c r="B9" s="761" t="s">
        <v>55</v>
      </c>
      <c r="C9" s="762">
        <v>133.57571428571427</v>
      </c>
      <c r="D9" s="763">
        <v>132.91000000000003</v>
      </c>
      <c r="E9" s="764">
        <v>5.0087599557162325E-3</v>
      </c>
    </row>
    <row r="10" spans="1:5" s="487" customFormat="1" ht="15.75" thickBot="1">
      <c r="A10" s="774"/>
      <c r="B10" s="775" t="s">
        <v>57</v>
      </c>
      <c r="C10" s="776">
        <v>119.96517241379311</v>
      </c>
      <c r="D10" s="777">
        <v>108.93187499999999</v>
      </c>
      <c r="E10" s="778">
        <v>0.10128621593810923</v>
      </c>
    </row>
    <row r="11" spans="1:5" ht="13.15" customHeight="1">
      <c r="A11" s="770" t="s">
        <v>59</v>
      </c>
      <c r="B11" s="771" t="s">
        <v>54</v>
      </c>
      <c r="C11" s="772">
        <v>100.16833333333334</v>
      </c>
      <c r="D11" s="758">
        <v>85.006</v>
      </c>
      <c r="E11" s="773">
        <v>0.17836780148852241</v>
      </c>
    </row>
    <row r="12" spans="1:5" ht="13.15" customHeight="1">
      <c r="A12" s="760"/>
      <c r="B12" s="761" t="s">
        <v>55</v>
      </c>
      <c r="C12" s="762">
        <v>232.02600000000001</v>
      </c>
      <c r="D12" s="763">
        <v>246.08</v>
      </c>
      <c r="E12" s="764">
        <v>-5.7111508452535764E-2</v>
      </c>
    </row>
    <row r="13" spans="1:5" ht="13.15" customHeight="1">
      <c r="A13" s="760"/>
      <c r="B13" s="761" t="s">
        <v>56</v>
      </c>
      <c r="C13" s="762">
        <v>170.09333333333333</v>
      </c>
      <c r="D13" s="763">
        <v>163.01</v>
      </c>
      <c r="E13" s="764">
        <v>4.3453366869108292E-2</v>
      </c>
    </row>
    <row r="14" spans="1:5" s="487" customFormat="1" ht="15.75" thickBot="1">
      <c r="A14" s="774"/>
      <c r="B14" s="775" t="s">
        <v>57</v>
      </c>
      <c r="C14" s="776">
        <v>162.24428571428572</v>
      </c>
      <c r="D14" s="777">
        <v>164.95846153846156</v>
      </c>
      <c r="E14" s="778">
        <v>-1.6453692637906938E-2</v>
      </c>
    </row>
    <row r="15" spans="1:5" ht="13.15" customHeight="1">
      <c r="A15" s="755" t="s">
        <v>60</v>
      </c>
      <c r="B15" s="756" t="s">
        <v>54</v>
      </c>
      <c r="C15" s="757">
        <v>93.795714285714283</v>
      </c>
      <c r="D15" s="779">
        <v>95.388888888888886</v>
      </c>
      <c r="E15" s="759">
        <v>-1.6701888676262582E-2</v>
      </c>
    </row>
    <row r="16" spans="1:5" ht="13.15" customHeight="1">
      <c r="A16" s="760"/>
      <c r="B16" s="761" t="s">
        <v>61</v>
      </c>
      <c r="C16" s="762">
        <v>120.9975</v>
      </c>
      <c r="D16" s="763">
        <v>119.08500000000001</v>
      </c>
      <c r="E16" s="764">
        <v>1.6059957173447489E-2</v>
      </c>
    </row>
    <row r="17" spans="1:5" s="487" customFormat="1" ht="15.75" thickBot="1">
      <c r="A17" s="765"/>
      <c r="B17" s="766" t="s">
        <v>57</v>
      </c>
      <c r="C17" s="767">
        <v>103.68727272727273</v>
      </c>
      <c r="D17" s="768">
        <v>102.67999999999999</v>
      </c>
      <c r="E17" s="769">
        <v>9.8098239898006916E-3</v>
      </c>
    </row>
    <row r="18" spans="1:5" ht="13.15" customHeight="1">
      <c r="A18" s="770" t="s">
        <v>62</v>
      </c>
      <c r="B18" s="771" t="s">
        <v>54</v>
      </c>
      <c r="C18" s="772">
        <v>121.97399999999998</v>
      </c>
      <c r="D18" s="758">
        <v>146.83000000000001</v>
      </c>
      <c r="E18" s="773">
        <v>-0.16928420622488616</v>
      </c>
    </row>
    <row r="19" spans="1:5" ht="13.15" customHeight="1">
      <c r="A19" s="780"/>
      <c r="B19" s="761" t="s">
        <v>55</v>
      </c>
      <c r="C19" s="781">
        <v>331.72250000000003</v>
      </c>
      <c r="D19" s="782">
        <v>320.38499999999999</v>
      </c>
      <c r="E19" s="783">
        <v>3.5387112380417418E-2</v>
      </c>
    </row>
    <row r="20" spans="1:5" s="487" customFormat="1" ht="15.75" thickBot="1">
      <c r="A20" s="774"/>
      <c r="B20" s="775" t="s">
        <v>57</v>
      </c>
      <c r="C20" s="776">
        <v>215.19555555555559</v>
      </c>
      <c r="D20" s="777">
        <v>216.25199999999995</v>
      </c>
      <c r="E20" s="778">
        <v>-4.88524704716889E-3</v>
      </c>
    </row>
    <row r="21" spans="1:5" s="111" customFormat="1" ht="16.5" thickBot="1">
      <c r="A21" s="784" t="s">
        <v>80</v>
      </c>
      <c r="B21" s="785"/>
      <c r="C21" s="786">
        <v>140.96740740740745</v>
      </c>
      <c r="D21" s="787">
        <v>133.84972727272728</v>
      </c>
      <c r="E21" s="788">
        <v>5.3176650260761814E-2</v>
      </c>
    </row>
    <row r="23" spans="1:5" ht="20.25" thickBot="1">
      <c r="A23" s="789" t="s">
        <v>81</v>
      </c>
      <c r="B23" s="789"/>
      <c r="C23" s="789"/>
      <c r="D23" s="789"/>
      <c r="E23" s="789"/>
    </row>
    <row r="24" spans="1:5" s="111" customFormat="1" ht="15.75" customHeight="1">
      <c r="A24" s="790" t="s">
        <v>82</v>
      </c>
      <c r="B24" s="791" t="s">
        <v>73</v>
      </c>
      <c r="C24" s="747" t="s">
        <v>74</v>
      </c>
      <c r="D24" s="747"/>
      <c r="E24" s="792" t="s">
        <v>75</v>
      </c>
    </row>
    <row r="25" spans="1:5" s="111" customFormat="1" ht="16.5" thickBot="1">
      <c r="A25" s="793"/>
      <c r="B25" s="794" t="s">
        <v>76</v>
      </c>
      <c r="C25" s="751" t="s">
        <v>77</v>
      </c>
      <c r="D25" s="752" t="s">
        <v>78</v>
      </c>
      <c r="E25" s="795"/>
    </row>
    <row r="26" spans="1:5" ht="13.15" customHeight="1">
      <c r="A26" s="770" t="s">
        <v>83</v>
      </c>
      <c r="B26" s="771" t="s">
        <v>54</v>
      </c>
      <c r="C26" s="772">
        <v>110.31409090909091</v>
      </c>
      <c r="D26" s="758">
        <v>106.11499999999998</v>
      </c>
      <c r="E26" s="796">
        <v>3.9571134232586604E-2</v>
      </c>
    </row>
    <row r="27" spans="1:5" ht="13.15" customHeight="1">
      <c r="A27" s="760"/>
      <c r="B27" s="761" t="s">
        <v>55</v>
      </c>
      <c r="C27" s="762">
        <v>129.25777777777779</v>
      </c>
      <c r="D27" s="763">
        <v>121.3475</v>
      </c>
      <c r="E27" s="797">
        <v>6.518698595173196E-2</v>
      </c>
    </row>
    <row r="28" spans="1:5" ht="13.15" customHeight="1">
      <c r="A28" s="760"/>
      <c r="B28" s="761" t="s">
        <v>56</v>
      </c>
      <c r="C28" s="762">
        <v>196.01733333333331</v>
      </c>
      <c r="D28" s="763">
        <v>175.5746666666667</v>
      </c>
      <c r="E28" s="797">
        <v>0.11643289464691152</v>
      </c>
    </row>
    <row r="29" spans="1:5" s="487" customFormat="1" ht="15.75" thickBot="1">
      <c r="A29" s="774"/>
      <c r="B29" s="775" t="s">
        <v>57</v>
      </c>
      <c r="C29" s="776">
        <v>141.9671739130435</v>
      </c>
      <c r="D29" s="777">
        <v>133.17906976744189</v>
      </c>
      <c r="E29" s="798">
        <v>6.5987126662976764E-2</v>
      </c>
    </row>
    <row r="30" spans="1:5" ht="13.15" customHeight="1">
      <c r="A30" s="770" t="s">
        <v>84</v>
      </c>
      <c r="B30" s="771" t="s">
        <v>54</v>
      </c>
      <c r="C30" s="772">
        <v>110.28525000000002</v>
      </c>
      <c r="D30" s="758">
        <v>104.88800000000001</v>
      </c>
      <c r="E30" s="796">
        <v>5.1457268705667129E-2</v>
      </c>
    </row>
    <row r="31" spans="1:5" ht="13.15" customHeight="1">
      <c r="A31" s="760"/>
      <c r="B31" s="761" t="s">
        <v>55</v>
      </c>
      <c r="C31" s="762">
        <v>200.1216666666667</v>
      </c>
      <c r="D31" s="763">
        <v>200.95055555555555</v>
      </c>
      <c r="E31" s="797">
        <v>-4.1248399965716801E-3</v>
      </c>
    </row>
    <row r="32" spans="1:5" ht="13.15" customHeight="1">
      <c r="A32" s="760"/>
      <c r="B32" s="761" t="s">
        <v>56</v>
      </c>
      <c r="C32" s="762">
        <v>170.0975</v>
      </c>
      <c r="D32" s="763">
        <v>164.92499999999998</v>
      </c>
      <c r="E32" s="797">
        <v>3.1362740639684791E-2</v>
      </c>
    </row>
    <row r="33" spans="1:5" s="487" customFormat="1" ht="15.75" thickBot="1">
      <c r="A33" s="774"/>
      <c r="B33" s="775" t="s">
        <v>57</v>
      </c>
      <c r="C33" s="776">
        <v>140.22564516129029</v>
      </c>
      <c r="D33" s="777">
        <v>134.28014925373134</v>
      </c>
      <c r="E33" s="798">
        <v>4.4276804431640428E-2</v>
      </c>
    </row>
    <row r="34" spans="1:5" s="111" customFormat="1" ht="16.5" thickBot="1">
      <c r="A34" s="799" t="s">
        <v>80</v>
      </c>
      <c r="B34" s="800"/>
      <c r="C34" s="801">
        <v>140.96740740740745</v>
      </c>
      <c r="D34" s="787">
        <v>133.84972727272728</v>
      </c>
      <c r="E34" s="802">
        <v>5.3176650260761814E-2</v>
      </c>
    </row>
    <row r="36" spans="1:5" ht="20.25" thickBot="1">
      <c r="A36" s="803" t="s">
        <v>85</v>
      </c>
      <c r="B36" s="803"/>
      <c r="C36" s="803"/>
      <c r="D36" s="803"/>
      <c r="E36" s="803"/>
    </row>
    <row r="37" spans="1:5" ht="15">
      <c r="A37" s="804"/>
      <c r="B37" s="805"/>
      <c r="C37" s="806" t="s">
        <v>74</v>
      </c>
      <c r="D37" s="806"/>
      <c r="E37" s="807" t="s">
        <v>75</v>
      </c>
    </row>
    <row r="38" spans="1:5" ht="15.75" thickBot="1">
      <c r="A38" s="808"/>
      <c r="B38" s="809"/>
      <c r="C38" s="751" t="s">
        <v>77</v>
      </c>
      <c r="D38" s="752" t="s">
        <v>78</v>
      </c>
      <c r="E38" s="810"/>
    </row>
    <row r="39" spans="1:5" ht="15.75" thickBot="1">
      <c r="A39" s="811" t="s">
        <v>84</v>
      </c>
      <c r="B39" s="812" t="s">
        <v>57</v>
      </c>
      <c r="C39" s="813">
        <v>96.970000000000013</v>
      </c>
      <c r="D39" s="814">
        <v>89.550588235294114</v>
      </c>
      <c r="E39" s="815">
        <v>8.2851625108384536E-2</v>
      </c>
    </row>
    <row r="41" spans="1:5">
      <c r="C41" s="1159"/>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0" bestFit="1" customWidth="1"/>
    <col min="2" max="2" width="30.28515625" style="820" bestFit="1" customWidth="1"/>
    <col min="3" max="14" width="12.85546875" style="820" bestFit="1" customWidth="1"/>
    <col min="15" max="15" width="16.5703125" style="846" customWidth="1"/>
    <col min="16" max="16384" width="13" style="820"/>
  </cols>
  <sheetData>
    <row r="1" spans="1:15" ht="24.95" customHeight="1" thickBot="1">
      <c r="A1" s="817" t="s">
        <v>86</v>
      </c>
      <c r="B1" s="818"/>
      <c r="C1" s="818"/>
      <c r="D1" s="818"/>
      <c r="E1" s="818"/>
      <c r="F1" s="818"/>
      <c r="G1" s="818"/>
      <c r="H1" s="818"/>
      <c r="I1" s="818"/>
      <c r="J1" s="818"/>
      <c r="K1" s="818"/>
      <c r="L1" s="818"/>
      <c r="M1" s="818"/>
      <c r="N1" s="818"/>
      <c r="O1" s="819"/>
    </row>
    <row r="2" spans="1:15">
      <c r="A2" s="821" t="s">
        <v>50</v>
      </c>
      <c r="B2" s="822" t="s">
        <v>87</v>
      </c>
      <c r="C2" s="823" t="s">
        <v>88</v>
      </c>
      <c r="D2" s="823" t="s">
        <v>89</v>
      </c>
      <c r="E2" s="823" t="s">
        <v>90</v>
      </c>
      <c r="F2" s="823" t="s">
        <v>91</v>
      </c>
      <c r="G2" s="823" t="s">
        <v>92</v>
      </c>
      <c r="H2" s="823" t="s">
        <v>93</v>
      </c>
      <c r="I2" s="823" t="s">
        <v>94</v>
      </c>
      <c r="J2" s="823" t="s">
        <v>95</v>
      </c>
      <c r="K2" s="823" t="s">
        <v>96</v>
      </c>
      <c r="L2" s="823" t="s">
        <v>97</v>
      </c>
      <c r="M2" s="823" t="s">
        <v>98</v>
      </c>
      <c r="N2" s="823" t="s">
        <v>99</v>
      </c>
      <c r="O2" s="824" t="s">
        <v>16</v>
      </c>
    </row>
    <row r="3" spans="1:15" ht="13.5" thickBot="1">
      <c r="A3" s="825"/>
      <c r="B3" s="826"/>
      <c r="C3" s="827" t="s">
        <v>100</v>
      </c>
      <c r="D3" s="827" t="s">
        <v>100</v>
      </c>
      <c r="E3" s="827" t="s">
        <v>100</v>
      </c>
      <c r="F3" s="827" t="s">
        <v>100</v>
      </c>
      <c r="G3" s="827" t="s">
        <v>100</v>
      </c>
      <c r="H3" s="827" t="s">
        <v>100</v>
      </c>
      <c r="I3" s="827" t="s">
        <v>100</v>
      </c>
      <c r="J3" s="827" t="s">
        <v>100</v>
      </c>
      <c r="K3" s="827" t="s">
        <v>100</v>
      </c>
      <c r="L3" s="827" t="s">
        <v>100</v>
      </c>
      <c r="M3" s="827" t="s">
        <v>100</v>
      </c>
      <c r="N3" s="827" t="s">
        <v>100</v>
      </c>
      <c r="O3" s="828" t="s">
        <v>100</v>
      </c>
    </row>
    <row r="4" spans="1:15" ht="13.5" thickBot="1">
      <c r="A4" s="829" t="s">
        <v>79</v>
      </c>
      <c r="B4" s="830" t="s">
        <v>54</v>
      </c>
      <c r="C4" s="831">
        <v>105.93</v>
      </c>
      <c r="D4" s="831">
        <v>99.72</v>
      </c>
      <c r="E4" s="831">
        <v>92.643500000000017</v>
      </c>
      <c r="F4" s="831">
        <v>97.210999999999984</v>
      </c>
      <c r="G4" s="831">
        <v>102.84200000000001</v>
      </c>
      <c r="H4" s="831">
        <v>125.18599999999999</v>
      </c>
      <c r="I4" s="831">
        <v>137.4795</v>
      </c>
      <c r="J4" s="831">
        <v>139.11099999999999</v>
      </c>
      <c r="K4" s="831">
        <v>134.34799999999996</v>
      </c>
      <c r="L4" s="831">
        <v>123.27800000000002</v>
      </c>
      <c r="M4" s="831">
        <v>110.31409090909091</v>
      </c>
      <c r="N4" s="831"/>
      <c r="O4" s="832">
        <v>115.7</v>
      </c>
    </row>
    <row r="5" spans="1:15" ht="13.5" thickBot="1">
      <c r="A5" s="833"/>
      <c r="B5" s="834" t="s">
        <v>55</v>
      </c>
      <c r="C5" s="835">
        <v>118.5</v>
      </c>
      <c r="D5" s="835">
        <v>113.33285714285714</v>
      </c>
      <c r="E5" s="835">
        <v>107.14428571428572</v>
      </c>
      <c r="F5" s="835">
        <v>109.19428571428571</v>
      </c>
      <c r="G5" s="835">
        <v>117.61428571428573</v>
      </c>
      <c r="H5" s="835">
        <v>136.68</v>
      </c>
      <c r="I5" s="835">
        <v>149.76428571428571</v>
      </c>
      <c r="J5" s="835">
        <v>157.90142857142857</v>
      </c>
      <c r="K5" s="835">
        <v>156.28125000000003</v>
      </c>
      <c r="L5" s="835">
        <v>137.30250000000001</v>
      </c>
      <c r="M5" s="835">
        <v>128.69749999999999</v>
      </c>
      <c r="N5" s="835"/>
      <c r="O5" s="836">
        <v>132.56</v>
      </c>
    </row>
    <row r="6" spans="1:15" ht="13.5" thickBot="1">
      <c r="A6" s="833"/>
      <c r="B6" s="834" t="s">
        <v>56</v>
      </c>
      <c r="C6" s="835">
        <v>167.04</v>
      </c>
      <c r="D6" s="835">
        <v>161.36000000000001</v>
      </c>
      <c r="E6" s="835">
        <v>148.81333333333333</v>
      </c>
      <c r="F6" s="835">
        <v>158.10000000000002</v>
      </c>
      <c r="G6" s="835">
        <v>173.23</v>
      </c>
      <c r="H6" s="835">
        <v>221.38533333333331</v>
      </c>
      <c r="I6" s="835">
        <v>232.82333333333335</v>
      </c>
      <c r="J6" s="835">
        <v>251.46266666666668</v>
      </c>
      <c r="K6" s="835">
        <v>245.75133333333332</v>
      </c>
      <c r="L6" s="835">
        <v>209.95800000000003</v>
      </c>
      <c r="M6" s="835">
        <v>196.01733333333331</v>
      </c>
      <c r="N6" s="835"/>
      <c r="O6" s="836">
        <v>201.96</v>
      </c>
    </row>
    <row r="7" spans="1:15" s="840" customFormat="1" ht="15.75" thickBot="1">
      <c r="A7" s="833"/>
      <c r="B7" s="837" t="s">
        <v>57</v>
      </c>
      <c r="C7" s="838">
        <v>129.85</v>
      </c>
      <c r="D7" s="838">
        <v>124</v>
      </c>
      <c r="E7" s="838">
        <v>115.1209523809524</v>
      </c>
      <c r="F7" s="838">
        <v>120.95428571428572</v>
      </c>
      <c r="G7" s="838">
        <v>130.44261904761905</v>
      </c>
      <c r="H7" s="838">
        <v>161.45857142857145</v>
      </c>
      <c r="I7" s="838">
        <v>173.57833333333332</v>
      </c>
      <c r="J7" s="838">
        <v>182.36833333333325</v>
      </c>
      <c r="K7" s="838">
        <v>177.29023255813954</v>
      </c>
      <c r="L7" s="838">
        <v>156.12441860465117</v>
      </c>
      <c r="M7" s="838">
        <v>142.15</v>
      </c>
      <c r="N7" s="838"/>
      <c r="O7" s="839">
        <v>148.63999999999999</v>
      </c>
    </row>
    <row r="8" spans="1:15" ht="13.5" thickBot="1">
      <c r="A8" s="833" t="s">
        <v>58</v>
      </c>
      <c r="B8" s="834" t="s">
        <v>54</v>
      </c>
      <c r="C8" s="835">
        <v>127.60409090909091</v>
      </c>
      <c r="D8" s="835">
        <v>116.07</v>
      </c>
      <c r="E8" s="835">
        <v>107.33304347826085</v>
      </c>
      <c r="F8" s="835">
        <v>109.93363636363634</v>
      </c>
      <c r="G8" s="835">
        <v>112.90590909090908</v>
      </c>
      <c r="H8" s="835">
        <v>122.01136363636368</v>
      </c>
      <c r="I8" s="835">
        <v>121.49136363636362</v>
      </c>
      <c r="J8" s="835">
        <v>118.90363636363637</v>
      </c>
      <c r="K8" s="835">
        <v>123.08363636363634</v>
      </c>
      <c r="L8" s="835">
        <v>119.31772727272728</v>
      </c>
      <c r="M8" s="835">
        <v>115.63454545454547</v>
      </c>
      <c r="N8" s="835"/>
      <c r="O8" s="836">
        <v>116</v>
      </c>
    </row>
    <row r="9" spans="1:15" ht="13.5" thickBot="1">
      <c r="A9" s="833"/>
      <c r="B9" s="834" t="s">
        <v>55</v>
      </c>
      <c r="C9" s="835">
        <v>150.58571428571426</v>
      </c>
      <c r="D9" s="835">
        <v>134.47285714285715</v>
      </c>
      <c r="E9" s="835">
        <v>121.81285714285714</v>
      </c>
      <c r="F9" s="835">
        <v>118.84428571428573</v>
      </c>
      <c r="G9" s="835">
        <v>121.76999999999998</v>
      </c>
      <c r="H9" s="835">
        <v>137.62</v>
      </c>
      <c r="I9" s="835">
        <v>142.51</v>
      </c>
      <c r="J9" s="835">
        <v>142.49714285714285</v>
      </c>
      <c r="K9" s="835">
        <v>140.80714285714285</v>
      </c>
      <c r="L9" s="835">
        <v>141.06142857142856</v>
      </c>
      <c r="M9" s="835">
        <v>133.57571428571427</v>
      </c>
      <c r="N9" s="835"/>
      <c r="O9" s="836">
        <v>135.05000000000001</v>
      </c>
    </row>
    <row r="10" spans="1:15" s="840" customFormat="1" ht="15.75" thickBot="1">
      <c r="A10" s="833"/>
      <c r="B10" s="837" t="s">
        <v>57</v>
      </c>
      <c r="C10" s="838">
        <v>133.15137931034479</v>
      </c>
      <c r="D10" s="838">
        <v>120.36</v>
      </c>
      <c r="E10" s="838">
        <v>110.71166666666664</v>
      </c>
      <c r="F10" s="838">
        <v>112.08448275862069</v>
      </c>
      <c r="G10" s="838">
        <v>115.04551724137932</v>
      </c>
      <c r="H10" s="838">
        <v>125.7789655172414</v>
      </c>
      <c r="I10" s="838">
        <v>126.56482758620692</v>
      </c>
      <c r="J10" s="838">
        <v>124.59862068965518</v>
      </c>
      <c r="K10" s="838">
        <v>127.36172413793101</v>
      </c>
      <c r="L10" s="838">
        <v>124.56620689655175</v>
      </c>
      <c r="M10" s="838">
        <v>119.96517241379311</v>
      </c>
      <c r="N10" s="838"/>
      <c r="O10" s="839">
        <v>120.44</v>
      </c>
    </row>
    <row r="11" spans="1:15" ht="13.5" thickBot="1">
      <c r="A11" s="833" t="s">
        <v>59</v>
      </c>
      <c r="B11" s="834" t="s">
        <v>54</v>
      </c>
      <c r="C11" s="835">
        <v>90.658000000000001</v>
      </c>
      <c r="D11" s="835">
        <v>98.957999999999998</v>
      </c>
      <c r="E11" s="835">
        <v>94.075999999999993</v>
      </c>
      <c r="F11" s="835">
        <v>101.256</v>
      </c>
      <c r="G11" s="835">
        <v>95.820000000000007</v>
      </c>
      <c r="H11" s="835">
        <v>89.658000000000001</v>
      </c>
      <c r="I11" s="835">
        <v>82.323999999999998</v>
      </c>
      <c r="J11" s="835">
        <v>82.766000000000005</v>
      </c>
      <c r="K11" s="835">
        <v>88.326666666666654</v>
      </c>
      <c r="L11" s="835">
        <v>89.445000000000007</v>
      </c>
      <c r="M11" s="835">
        <v>100.16833333333334</v>
      </c>
      <c r="N11" s="835"/>
      <c r="O11" s="836">
        <v>94.65</v>
      </c>
    </row>
    <row r="12" spans="1:15" ht="13.5" thickBot="1">
      <c r="A12" s="833"/>
      <c r="B12" s="834" t="s">
        <v>55</v>
      </c>
      <c r="C12" s="835">
        <v>228.01</v>
      </c>
      <c r="D12" s="835">
        <v>228.244</v>
      </c>
      <c r="E12" s="835">
        <v>225.8</v>
      </c>
      <c r="F12" s="835">
        <v>223.20999999999998</v>
      </c>
      <c r="G12" s="835">
        <v>248.75399999999999</v>
      </c>
      <c r="H12" s="835">
        <v>418.3</v>
      </c>
      <c r="I12" s="835">
        <v>296.8</v>
      </c>
      <c r="J12" s="835">
        <v>322.90600000000001</v>
      </c>
      <c r="K12" s="835">
        <v>341.85800000000006</v>
      </c>
      <c r="L12" s="835">
        <v>283.87200000000001</v>
      </c>
      <c r="M12" s="835">
        <v>232.02600000000001</v>
      </c>
      <c r="N12" s="835"/>
      <c r="O12" s="836">
        <v>277.25</v>
      </c>
    </row>
    <row r="13" spans="1:15" ht="13.5" thickBot="1">
      <c r="A13" s="833"/>
      <c r="B13" s="834" t="s">
        <v>56</v>
      </c>
      <c r="C13" s="835">
        <v>166.34333333333333</v>
      </c>
      <c r="D13" s="835">
        <v>159.87333333333333</v>
      </c>
      <c r="E13" s="835">
        <v>144.6</v>
      </c>
      <c r="F13" s="835">
        <v>162.79999999999998</v>
      </c>
      <c r="G13" s="835">
        <v>154.93666666666667</v>
      </c>
      <c r="H13" s="835">
        <v>244.92999999999998</v>
      </c>
      <c r="I13" s="835">
        <v>213.50666666666666</v>
      </c>
      <c r="J13" s="835">
        <v>238.60333333333332</v>
      </c>
      <c r="K13" s="835">
        <v>225.59</v>
      </c>
      <c r="L13" s="835">
        <v>216.85999999999999</v>
      </c>
      <c r="M13" s="835">
        <v>170.09333333333333</v>
      </c>
      <c r="N13" s="835"/>
      <c r="O13" s="836">
        <v>190.74</v>
      </c>
    </row>
    <row r="14" spans="1:15" s="840" customFormat="1" ht="15.75" thickBot="1">
      <c r="A14" s="833"/>
      <c r="B14" s="837" t="s">
        <v>57</v>
      </c>
      <c r="C14" s="838">
        <v>160.95153846153846</v>
      </c>
      <c r="D14" s="838">
        <v>162.74076923076922</v>
      </c>
      <c r="E14" s="838">
        <v>156.39846153846153</v>
      </c>
      <c r="F14" s="838">
        <v>162.36384615384617</v>
      </c>
      <c r="G14" s="838">
        <v>168.28307692307692</v>
      </c>
      <c r="H14" s="838">
        <v>251.89076923076917</v>
      </c>
      <c r="I14" s="838">
        <v>195.08769230769229</v>
      </c>
      <c r="J14" s="838">
        <v>211.09000000000003</v>
      </c>
      <c r="K14" s="838">
        <v>208.28714285714287</v>
      </c>
      <c r="L14" s="838">
        <v>186.18642857142859</v>
      </c>
      <c r="M14" s="838">
        <v>162.24428571428572</v>
      </c>
      <c r="N14" s="838"/>
      <c r="O14" s="839">
        <v>180.46</v>
      </c>
    </row>
    <row r="15" spans="1:15" ht="13.5" thickBot="1">
      <c r="A15" s="833" t="s">
        <v>60</v>
      </c>
      <c r="B15" s="834" t="s">
        <v>54</v>
      </c>
      <c r="C15" s="835">
        <v>103.4188888888889</v>
      </c>
      <c r="D15" s="835">
        <v>109.38</v>
      </c>
      <c r="E15" s="835">
        <v>96.65</v>
      </c>
      <c r="F15" s="835">
        <v>105.37777777777778</v>
      </c>
      <c r="G15" s="835">
        <v>98.422499999999999</v>
      </c>
      <c r="H15" s="835">
        <v>102.3</v>
      </c>
      <c r="I15" s="835">
        <v>99.534999999999997</v>
      </c>
      <c r="J15" s="835">
        <v>102.49142857142859</v>
      </c>
      <c r="K15" s="835">
        <v>104.04857142857145</v>
      </c>
      <c r="L15" s="835">
        <v>103.72428571428573</v>
      </c>
      <c r="M15" s="835">
        <v>93.795714285714283</v>
      </c>
      <c r="N15" s="835"/>
      <c r="O15" s="836">
        <v>100.11</v>
      </c>
    </row>
    <row r="16" spans="1:15" ht="13.5" thickBot="1">
      <c r="A16" s="833"/>
      <c r="B16" s="834" t="s">
        <v>61</v>
      </c>
      <c r="C16" s="835">
        <v>120.41</v>
      </c>
      <c r="D16" s="835">
        <v>119.5575</v>
      </c>
      <c r="E16" s="835">
        <v>115.98750000000001</v>
      </c>
      <c r="F16" s="835">
        <v>114.91999999999999</v>
      </c>
      <c r="G16" s="835">
        <v>115.30500000000001</v>
      </c>
      <c r="H16" s="835">
        <v>117.73750000000001</v>
      </c>
      <c r="I16" s="835">
        <v>121.29250000000002</v>
      </c>
      <c r="J16" s="835">
        <v>125.125</v>
      </c>
      <c r="K16" s="835">
        <v>121.935</v>
      </c>
      <c r="L16" s="835">
        <v>134.08500000000001</v>
      </c>
      <c r="M16" s="835">
        <v>120.9975</v>
      </c>
      <c r="N16" s="835"/>
      <c r="O16" s="836">
        <v>120.67</v>
      </c>
    </row>
    <row r="17" spans="1:15" s="840" customFormat="1" ht="15.75" thickBot="1">
      <c r="A17" s="833"/>
      <c r="B17" s="837" t="s">
        <v>57</v>
      </c>
      <c r="C17" s="838">
        <v>108.64692307692309</v>
      </c>
      <c r="D17" s="838">
        <v>112.51</v>
      </c>
      <c r="E17" s="838">
        <v>102.6</v>
      </c>
      <c r="F17" s="838">
        <v>108.31384615384614</v>
      </c>
      <c r="G17" s="838">
        <v>104.04999999999997</v>
      </c>
      <c r="H17" s="838">
        <v>107.44583333333333</v>
      </c>
      <c r="I17" s="838">
        <v>106.78749999999998</v>
      </c>
      <c r="J17" s="838">
        <v>110.72181818181819</v>
      </c>
      <c r="K17" s="838">
        <v>110.55272727272727</v>
      </c>
      <c r="L17" s="838">
        <v>114.76454545454546</v>
      </c>
      <c r="M17" s="838">
        <v>103.68727272727273</v>
      </c>
      <c r="N17" s="838"/>
      <c r="O17" s="839">
        <v>106.44</v>
      </c>
    </row>
    <row r="18" spans="1:15" ht="13.5" thickBot="1">
      <c r="A18" s="833" t="s">
        <v>62</v>
      </c>
      <c r="B18" s="834" t="s">
        <v>54</v>
      </c>
      <c r="C18" s="835">
        <v>139.42333333333332</v>
      </c>
      <c r="D18" s="835">
        <v>145.72999999999999</v>
      </c>
      <c r="E18" s="835">
        <v>179.018</v>
      </c>
      <c r="F18" s="835">
        <v>166.958</v>
      </c>
      <c r="G18" s="835">
        <v>185.762</v>
      </c>
      <c r="H18" s="835">
        <v>328.59</v>
      </c>
      <c r="I18" s="835">
        <v>259.02199999999999</v>
      </c>
      <c r="J18" s="835">
        <v>274.59399999999994</v>
      </c>
      <c r="K18" s="835">
        <v>234.05</v>
      </c>
      <c r="L18" s="835">
        <v>231.82</v>
      </c>
      <c r="M18" s="835">
        <v>121.97399999999998</v>
      </c>
      <c r="N18" s="835"/>
      <c r="O18" s="836">
        <v>192.29</v>
      </c>
    </row>
    <row r="19" spans="1:15" ht="13.5" thickBot="1">
      <c r="A19" s="833"/>
      <c r="B19" s="834" t="s">
        <v>55</v>
      </c>
      <c r="C19" s="835">
        <v>354.51249999999999</v>
      </c>
      <c r="D19" s="835">
        <v>315.29000000000002</v>
      </c>
      <c r="E19" s="835">
        <v>261.06</v>
      </c>
      <c r="F19" s="835">
        <v>268.25</v>
      </c>
      <c r="G19" s="835">
        <v>380.315</v>
      </c>
      <c r="H19" s="835">
        <v>700.82500000000005</v>
      </c>
      <c r="I19" s="835">
        <v>521.22749999999996</v>
      </c>
      <c r="J19" s="835">
        <v>631.54750000000013</v>
      </c>
      <c r="K19" s="835">
        <v>682.005</v>
      </c>
      <c r="L19" s="835">
        <v>443.44499999999999</v>
      </c>
      <c r="M19" s="835">
        <v>331.72250000000003</v>
      </c>
      <c r="N19" s="835"/>
      <c r="O19" s="836">
        <v>444.56</v>
      </c>
    </row>
    <row r="20" spans="1:15" s="840" customFormat="1" ht="15.75" thickBot="1">
      <c r="A20" s="833"/>
      <c r="B20" s="837" t="s">
        <v>57</v>
      </c>
      <c r="C20" s="838">
        <v>225.45899999999997</v>
      </c>
      <c r="D20" s="838">
        <v>221.09</v>
      </c>
      <c r="E20" s="838">
        <v>215.48</v>
      </c>
      <c r="F20" s="838">
        <v>211.97666666666666</v>
      </c>
      <c r="G20" s="838">
        <v>272.22999999999996</v>
      </c>
      <c r="H20" s="838">
        <v>494.02777777777777</v>
      </c>
      <c r="I20" s="838">
        <v>375.5577777777778</v>
      </c>
      <c r="J20" s="838">
        <v>433.24</v>
      </c>
      <c r="K20" s="838">
        <v>433.14111111111117</v>
      </c>
      <c r="L20" s="838">
        <v>325.87555555555559</v>
      </c>
      <c r="M20" s="838">
        <v>215.19555555555559</v>
      </c>
      <c r="N20" s="838"/>
      <c r="O20" s="839">
        <v>293.2</v>
      </c>
    </row>
    <row r="21" spans="1:15" s="845" customFormat="1" ht="16.5" thickBot="1">
      <c r="A21" s="841" t="s">
        <v>80</v>
      </c>
      <c r="B21" s="842"/>
      <c r="C21" s="843">
        <v>140.88</v>
      </c>
      <c r="D21" s="843">
        <v>134.46</v>
      </c>
      <c r="E21" s="843">
        <v>125.82</v>
      </c>
      <c r="F21" s="843">
        <v>129.78424528301886</v>
      </c>
      <c r="G21" s="843">
        <v>140.012</v>
      </c>
      <c r="H21" s="843">
        <v>185.13361904761899</v>
      </c>
      <c r="I21" s="843">
        <v>172.93600000000004</v>
      </c>
      <c r="J21" s="843">
        <v>183.98173076923072</v>
      </c>
      <c r="K21" s="843">
        <v>182.52207547169814</v>
      </c>
      <c r="L21" s="843">
        <v>161.58179245283006</v>
      </c>
      <c r="M21" s="843">
        <v>140.96740740740745</v>
      </c>
      <c r="N21" s="843"/>
      <c r="O21" s="844">
        <v>153.03</v>
      </c>
    </row>
    <row r="22" spans="1:15" ht="15" customHeight="1" thickBot="1"/>
    <row r="23" spans="1:15" ht="15.75" customHeight="1" thickBot="1">
      <c r="A23" s="847" t="s">
        <v>64</v>
      </c>
      <c r="B23" s="848" t="s">
        <v>57</v>
      </c>
      <c r="C23" s="849">
        <v>109.62</v>
      </c>
      <c r="D23" s="849">
        <v>109.77</v>
      </c>
      <c r="E23" s="849">
        <v>100.42</v>
      </c>
      <c r="F23" s="849">
        <v>100.96</v>
      </c>
      <c r="G23" s="849">
        <v>101.05</v>
      </c>
      <c r="H23" s="849">
        <v>97.85</v>
      </c>
      <c r="I23" s="849">
        <v>97</v>
      </c>
      <c r="J23" s="849">
        <v>94.78</v>
      </c>
      <c r="K23" s="849">
        <v>94.79</v>
      </c>
      <c r="L23" s="849">
        <v>97.93</v>
      </c>
      <c r="M23" s="849">
        <v>96.97</v>
      </c>
      <c r="N23" s="849"/>
      <c r="O23" s="850">
        <v>100.1</v>
      </c>
    </row>
    <row r="24" spans="1:15" ht="22.5" customHeight="1" thickBot="1"/>
    <row r="25" spans="1:15" ht="24.95" customHeight="1" thickBot="1">
      <c r="A25" s="817" t="s">
        <v>101</v>
      </c>
      <c r="B25" s="818"/>
      <c r="C25" s="818"/>
      <c r="D25" s="818"/>
      <c r="E25" s="818"/>
      <c r="F25" s="818"/>
      <c r="G25" s="818"/>
      <c r="H25" s="818"/>
      <c r="I25" s="818"/>
      <c r="J25" s="818"/>
      <c r="K25" s="818"/>
      <c r="L25" s="818"/>
      <c r="M25" s="818"/>
      <c r="N25" s="818"/>
      <c r="O25" s="819"/>
    </row>
    <row r="26" spans="1:15" ht="12.75" customHeight="1">
      <c r="A26" s="821" t="s">
        <v>50</v>
      </c>
      <c r="B26" s="822" t="s">
        <v>87</v>
      </c>
      <c r="C26" s="823" t="s">
        <v>102</v>
      </c>
      <c r="D26" s="823" t="s">
        <v>103</v>
      </c>
      <c r="E26" s="823" t="s">
        <v>104</v>
      </c>
      <c r="F26" s="823" t="s">
        <v>105</v>
      </c>
      <c r="G26" s="823" t="s">
        <v>106</v>
      </c>
      <c r="H26" s="823" t="s">
        <v>107</v>
      </c>
      <c r="I26" s="823" t="s">
        <v>108</v>
      </c>
      <c r="J26" s="823" t="s">
        <v>109</v>
      </c>
      <c r="K26" s="823" t="s">
        <v>110</v>
      </c>
      <c r="L26" s="823" t="s">
        <v>111</v>
      </c>
      <c r="M26" s="823" t="s">
        <v>112</v>
      </c>
      <c r="N26" s="823" t="s">
        <v>113</v>
      </c>
      <c r="O26" s="824" t="s">
        <v>16</v>
      </c>
    </row>
    <row r="27" spans="1:15" ht="13.5" thickBot="1">
      <c r="A27" s="825"/>
      <c r="B27" s="826"/>
      <c r="C27" s="827" t="s">
        <v>100</v>
      </c>
      <c r="D27" s="827" t="s">
        <v>100</v>
      </c>
      <c r="E27" s="827" t="s">
        <v>100</v>
      </c>
      <c r="F27" s="827" t="s">
        <v>100</v>
      </c>
      <c r="G27" s="827" t="s">
        <v>100</v>
      </c>
      <c r="H27" s="827" t="s">
        <v>100</v>
      </c>
      <c r="I27" s="827" t="s">
        <v>100</v>
      </c>
      <c r="J27" s="827" t="s">
        <v>100</v>
      </c>
      <c r="K27" s="827" t="s">
        <v>100</v>
      </c>
      <c r="L27" s="827" t="s">
        <v>100</v>
      </c>
      <c r="M27" s="827" t="s">
        <v>100</v>
      </c>
      <c r="N27" s="827" t="s">
        <v>100</v>
      </c>
      <c r="O27" s="828" t="s">
        <v>100</v>
      </c>
    </row>
    <row r="28" spans="1:15" ht="12.75" customHeight="1" thickBot="1">
      <c r="A28" s="829" t="s">
        <v>79</v>
      </c>
      <c r="B28" s="830" t="s">
        <v>54</v>
      </c>
      <c r="C28" s="831">
        <v>106.08722222222222</v>
      </c>
      <c r="D28" s="831">
        <v>97.145789473684204</v>
      </c>
      <c r="E28" s="831">
        <v>99.245789473684198</v>
      </c>
      <c r="F28" s="831">
        <v>101.33736842105263</v>
      </c>
      <c r="G28" s="831">
        <v>109.93263157894735</v>
      </c>
      <c r="H28" s="831">
        <v>125.46263157894737</v>
      </c>
      <c r="I28" s="831">
        <v>142.24052631578951</v>
      </c>
      <c r="J28" s="831">
        <v>138.65105263157895</v>
      </c>
      <c r="K28" s="831">
        <v>132.45999999999998</v>
      </c>
      <c r="L28" s="831">
        <v>122.90899999999999</v>
      </c>
      <c r="M28" s="831">
        <v>106.11499999999998</v>
      </c>
      <c r="N28" s="831"/>
      <c r="O28" s="832">
        <v>115.22</v>
      </c>
    </row>
    <row r="29" spans="1:15" ht="13.5" thickBot="1">
      <c r="A29" s="833"/>
      <c r="B29" s="834" t="s">
        <v>55</v>
      </c>
      <c r="C29" s="835">
        <v>113.85599999999999</v>
      </c>
      <c r="D29" s="835">
        <v>114.88600000000001</v>
      </c>
      <c r="E29" s="835">
        <v>110.306</v>
      </c>
      <c r="F29" s="835">
        <v>110.57599999999999</v>
      </c>
      <c r="G29" s="835">
        <v>116.62</v>
      </c>
      <c r="H29" s="835">
        <v>134.82333333333335</v>
      </c>
      <c r="I29" s="835">
        <v>148.66499999999999</v>
      </c>
      <c r="J29" s="835">
        <v>152.11142857142858</v>
      </c>
      <c r="K29" s="835">
        <v>152.24142857142857</v>
      </c>
      <c r="L29" s="835">
        <v>138.66428571428571</v>
      </c>
      <c r="M29" s="835">
        <v>119.98714285714286</v>
      </c>
      <c r="N29" s="835"/>
      <c r="O29" s="836">
        <v>132.06</v>
      </c>
    </row>
    <row r="30" spans="1:15" ht="13.5" thickBot="1">
      <c r="A30" s="833"/>
      <c r="B30" s="834" t="s">
        <v>56</v>
      </c>
      <c r="C30" s="835">
        <v>161.74733333333336</v>
      </c>
      <c r="D30" s="835">
        <v>157.74533333333335</v>
      </c>
      <c r="E30" s="835">
        <v>149.196</v>
      </c>
      <c r="F30" s="835">
        <v>156.08199999999997</v>
      </c>
      <c r="G30" s="835">
        <v>168.78400000000002</v>
      </c>
      <c r="H30" s="835">
        <v>218.2893333333333</v>
      </c>
      <c r="I30" s="835">
        <v>224.87266666666662</v>
      </c>
      <c r="J30" s="835">
        <v>240.51400000000001</v>
      </c>
      <c r="K30" s="835">
        <v>231.196</v>
      </c>
      <c r="L30" s="835">
        <v>205.13</v>
      </c>
      <c r="M30" s="835">
        <v>175.5746666666667</v>
      </c>
      <c r="N30" s="835"/>
      <c r="O30" s="836">
        <v>189.92</v>
      </c>
    </row>
    <row r="31" spans="1:15" ht="15" thickBot="1">
      <c r="A31" s="833"/>
      <c r="B31" s="837" t="s">
        <v>57</v>
      </c>
      <c r="C31" s="838">
        <v>129.08052631578943</v>
      </c>
      <c r="D31" s="838">
        <v>122.72769230769234</v>
      </c>
      <c r="E31" s="838">
        <v>119.87538461538465</v>
      </c>
      <c r="F31" s="838">
        <v>123.5774358974359</v>
      </c>
      <c r="G31" s="838">
        <v>133.42512820512817</v>
      </c>
      <c r="H31" s="838">
        <v>161.67675</v>
      </c>
      <c r="I31" s="838">
        <v>174.19125000000003</v>
      </c>
      <c r="J31" s="838">
        <v>178.21609756097556</v>
      </c>
      <c r="K31" s="838">
        <v>171.01976190476185</v>
      </c>
      <c r="L31" s="838">
        <v>154.8995238095238</v>
      </c>
      <c r="M31" s="838">
        <v>133.23404761904763</v>
      </c>
      <c r="N31" s="838"/>
      <c r="O31" s="839">
        <v>144.71</v>
      </c>
    </row>
    <row r="32" spans="1:15" ht="13.5" thickBot="1">
      <c r="A32" s="833" t="s">
        <v>58</v>
      </c>
      <c r="B32" s="834" t="s">
        <v>54</v>
      </c>
      <c r="C32" s="835">
        <v>118.1348</v>
      </c>
      <c r="D32" s="835">
        <v>105.65559999999998</v>
      </c>
      <c r="E32" s="835">
        <v>105.752</v>
      </c>
      <c r="F32" s="835">
        <v>105.22374999999998</v>
      </c>
      <c r="G32" s="835">
        <v>117.02583333333332</v>
      </c>
      <c r="H32" s="835">
        <v>134.62458333333333</v>
      </c>
      <c r="I32" s="835">
        <v>123.73958333333337</v>
      </c>
      <c r="J32" s="835">
        <v>125.17759999999997</v>
      </c>
      <c r="K32" s="835">
        <v>119.79079999999998</v>
      </c>
      <c r="L32" s="835">
        <v>129.62499999999997</v>
      </c>
      <c r="M32" s="835">
        <v>102.21799999999999</v>
      </c>
      <c r="N32" s="835"/>
      <c r="O32" s="836">
        <v>116.16</v>
      </c>
    </row>
    <row r="33" spans="1:15" ht="13.5" thickBot="1">
      <c r="A33" s="833"/>
      <c r="B33" s="834" t="s">
        <v>55</v>
      </c>
      <c r="C33" s="835">
        <v>150.08285714285716</v>
      </c>
      <c r="D33" s="835">
        <v>125.86285714285714</v>
      </c>
      <c r="E33" s="835">
        <v>119.78142857142858</v>
      </c>
      <c r="F33" s="835">
        <v>118.82142857142857</v>
      </c>
      <c r="G33" s="835">
        <v>118.9</v>
      </c>
      <c r="H33" s="835">
        <v>132.70142857142858</v>
      </c>
      <c r="I33" s="835">
        <v>136.51428571428571</v>
      </c>
      <c r="J33" s="835">
        <v>140.29142857142855</v>
      </c>
      <c r="K33" s="835">
        <v>135.89428571428573</v>
      </c>
      <c r="L33" s="835">
        <v>139.38857142857142</v>
      </c>
      <c r="M33" s="835">
        <v>132.91000000000003</v>
      </c>
      <c r="N33" s="835"/>
      <c r="O33" s="836">
        <v>131.91999999999999</v>
      </c>
    </row>
    <row r="34" spans="1:15" ht="15" thickBot="1">
      <c r="A34" s="833"/>
      <c r="B34" s="837" t="s">
        <v>57</v>
      </c>
      <c r="C34" s="838">
        <v>125.12343749999998</v>
      </c>
      <c r="D34" s="838">
        <v>110.07593749999999</v>
      </c>
      <c r="E34" s="838">
        <v>108.8209375</v>
      </c>
      <c r="F34" s="838">
        <v>108.29419354838709</v>
      </c>
      <c r="G34" s="838">
        <v>117.44903225806449</v>
      </c>
      <c r="H34" s="838">
        <v>134.19032258064516</v>
      </c>
      <c r="I34" s="838">
        <v>126.62419354838713</v>
      </c>
      <c r="J34" s="838">
        <v>128.48374999999999</v>
      </c>
      <c r="K34" s="838">
        <v>123.31343749999999</v>
      </c>
      <c r="L34" s="838">
        <v>131.6960606060606</v>
      </c>
      <c r="M34" s="838">
        <v>108.93187499999999</v>
      </c>
      <c r="N34" s="838"/>
      <c r="O34" s="839">
        <v>119.41</v>
      </c>
    </row>
    <row r="35" spans="1:15" ht="13.5" thickBot="1">
      <c r="A35" s="833" t="s">
        <v>59</v>
      </c>
      <c r="B35" s="834" t="s">
        <v>54</v>
      </c>
      <c r="C35" s="835">
        <v>82.477499999999992</v>
      </c>
      <c r="D35" s="835">
        <v>78.672499999999999</v>
      </c>
      <c r="E35" s="835">
        <v>72.137500000000003</v>
      </c>
      <c r="F35" s="835">
        <v>78.252499999999998</v>
      </c>
      <c r="G35" s="835">
        <v>78.814999999999998</v>
      </c>
      <c r="H35" s="835">
        <v>77.582499999999996</v>
      </c>
      <c r="I35" s="835">
        <v>79.573999999999998</v>
      </c>
      <c r="J35" s="835">
        <v>85.587999999999994</v>
      </c>
      <c r="K35" s="835">
        <v>90.821999999999989</v>
      </c>
      <c r="L35" s="835">
        <v>83.6</v>
      </c>
      <c r="M35" s="835">
        <v>85.006</v>
      </c>
      <c r="N35" s="835"/>
      <c r="O35" s="836">
        <v>83.35</v>
      </c>
    </row>
    <row r="36" spans="1:15" ht="13.5" thickBot="1">
      <c r="A36" s="833"/>
      <c r="B36" s="834" t="s">
        <v>55</v>
      </c>
      <c r="C36" s="835">
        <v>215.13200000000001</v>
      </c>
      <c r="D36" s="835">
        <v>207.28400000000002</v>
      </c>
      <c r="E36" s="835">
        <v>217.36999999999998</v>
      </c>
      <c r="F36" s="835">
        <v>214.46199999999999</v>
      </c>
      <c r="G36" s="835">
        <v>232.14400000000001</v>
      </c>
      <c r="H36" s="835">
        <v>396.28400000000005</v>
      </c>
      <c r="I36" s="835">
        <v>304.98599999999999</v>
      </c>
      <c r="J36" s="835">
        <v>312.37</v>
      </c>
      <c r="K36" s="835">
        <v>318.334</v>
      </c>
      <c r="L36" s="835">
        <v>286.69400000000002</v>
      </c>
      <c r="M36" s="835">
        <v>246.08</v>
      </c>
      <c r="N36" s="835"/>
      <c r="O36" s="836">
        <v>268.29000000000002</v>
      </c>
    </row>
    <row r="37" spans="1:15" ht="13.5" thickBot="1">
      <c r="A37" s="833"/>
      <c r="B37" s="834" t="s">
        <v>56</v>
      </c>
      <c r="C37" s="835">
        <v>157.10333333333335</v>
      </c>
      <c r="D37" s="835">
        <v>153.38999999999999</v>
      </c>
      <c r="E37" s="835">
        <v>151.15</v>
      </c>
      <c r="F37" s="835">
        <v>148.06</v>
      </c>
      <c r="G37" s="835">
        <v>162.97666666666666</v>
      </c>
      <c r="H37" s="835">
        <v>240.84333333333333</v>
      </c>
      <c r="I37" s="835">
        <v>210.81666666666663</v>
      </c>
      <c r="J37" s="835">
        <v>226.22</v>
      </c>
      <c r="K37" s="835">
        <v>228.35000000000002</v>
      </c>
      <c r="L37" s="835">
        <v>221.71666666666667</v>
      </c>
      <c r="M37" s="835">
        <v>163.01</v>
      </c>
      <c r="N37" s="835"/>
      <c r="O37" s="836">
        <v>187.6</v>
      </c>
    </row>
    <row r="38" spans="1:15" ht="15" thickBot="1">
      <c r="A38" s="833"/>
      <c r="B38" s="837" t="s">
        <v>57</v>
      </c>
      <c r="C38" s="838">
        <v>156.40666666666667</v>
      </c>
      <c r="D38" s="838">
        <v>150.94</v>
      </c>
      <c r="E38" s="838">
        <v>152.4</v>
      </c>
      <c r="F38" s="838">
        <v>152.45833333333331</v>
      </c>
      <c r="G38" s="838">
        <v>163.74249999999998</v>
      </c>
      <c r="H38" s="838">
        <v>251.18999999999997</v>
      </c>
      <c r="I38" s="838">
        <v>196.55769230769232</v>
      </c>
      <c r="J38" s="838">
        <v>205.26538461538465</v>
      </c>
      <c r="K38" s="838">
        <v>210.06384615384616</v>
      </c>
      <c r="L38" s="838">
        <v>193.58615384615379</v>
      </c>
      <c r="M38" s="838">
        <v>164.95846153846156</v>
      </c>
      <c r="N38" s="838"/>
      <c r="O38" s="839">
        <v>178.54</v>
      </c>
    </row>
    <row r="39" spans="1:15" ht="13.5" thickBot="1">
      <c r="A39" s="833" t="s">
        <v>60</v>
      </c>
      <c r="B39" s="834" t="s">
        <v>54</v>
      </c>
      <c r="C39" s="835">
        <v>97.070999999999998</v>
      </c>
      <c r="D39" s="835">
        <v>99.239000000000004</v>
      </c>
      <c r="E39" s="835">
        <v>91.023999999999987</v>
      </c>
      <c r="F39" s="835">
        <v>83.14500000000001</v>
      </c>
      <c r="G39" s="835">
        <v>87.800999999999988</v>
      </c>
      <c r="H39" s="835">
        <v>94.938999999999993</v>
      </c>
      <c r="I39" s="835">
        <v>89.971999999999994</v>
      </c>
      <c r="J39" s="835">
        <v>104.16222222222223</v>
      </c>
      <c r="K39" s="835">
        <v>99.826666666666654</v>
      </c>
      <c r="L39" s="835">
        <v>103.88000000000001</v>
      </c>
      <c r="M39" s="835">
        <v>95.388888888888886</v>
      </c>
      <c r="N39" s="835"/>
      <c r="O39" s="836">
        <v>93.41</v>
      </c>
    </row>
    <row r="40" spans="1:15" ht="13.5" thickBot="1">
      <c r="A40" s="833"/>
      <c r="B40" s="834" t="s">
        <v>61</v>
      </c>
      <c r="C40" s="835">
        <v>121.80000000000001</v>
      </c>
      <c r="D40" s="835">
        <v>122.47499999999999</v>
      </c>
      <c r="E40" s="835">
        <v>122.91</v>
      </c>
      <c r="F40" s="835">
        <v>111.66250000000001</v>
      </c>
      <c r="G40" s="835">
        <v>109.77</v>
      </c>
      <c r="H40" s="835">
        <v>117.70750000000001</v>
      </c>
      <c r="I40" s="835">
        <v>119.92749999999999</v>
      </c>
      <c r="J40" s="835">
        <v>120.645</v>
      </c>
      <c r="K40" s="835">
        <v>121.32249999999999</v>
      </c>
      <c r="L40" s="835">
        <v>129.685</v>
      </c>
      <c r="M40" s="835">
        <v>119.08500000000001</v>
      </c>
      <c r="N40" s="835"/>
      <c r="O40" s="836">
        <v>119.73</v>
      </c>
    </row>
    <row r="41" spans="1:15" ht="15" thickBot="1">
      <c r="A41" s="833"/>
      <c r="B41" s="837" t="s">
        <v>57</v>
      </c>
      <c r="C41" s="838">
        <v>104.13642857142857</v>
      </c>
      <c r="D41" s="838">
        <v>105.87785714285714</v>
      </c>
      <c r="E41" s="838">
        <v>100.13428571428574</v>
      </c>
      <c r="F41" s="838">
        <v>91.292857142857159</v>
      </c>
      <c r="G41" s="838">
        <v>94.077857142857141</v>
      </c>
      <c r="H41" s="838">
        <v>101.4442857142857</v>
      </c>
      <c r="I41" s="838">
        <v>98.530714285714296</v>
      </c>
      <c r="J41" s="838">
        <v>109.23384615384614</v>
      </c>
      <c r="K41" s="838">
        <v>106.44076923076923</v>
      </c>
      <c r="L41" s="838">
        <v>111.82000000000001</v>
      </c>
      <c r="M41" s="838">
        <v>102.67999999999999</v>
      </c>
      <c r="N41" s="838"/>
      <c r="O41" s="839">
        <v>100.93</v>
      </c>
    </row>
    <row r="42" spans="1:15" ht="13.5" thickBot="1">
      <c r="A42" s="833" t="s">
        <v>62</v>
      </c>
      <c r="B42" s="834" t="s">
        <v>54</v>
      </c>
      <c r="C42" s="835">
        <v>101.402</v>
      </c>
      <c r="D42" s="835">
        <v>94.162000000000006</v>
      </c>
      <c r="E42" s="835">
        <v>91.376000000000005</v>
      </c>
      <c r="F42" s="835">
        <v>94.763999999999996</v>
      </c>
      <c r="G42" s="835">
        <v>95.011999999999986</v>
      </c>
      <c r="H42" s="835">
        <v>101.63600000000001</v>
      </c>
      <c r="I42" s="835">
        <v>102.19800000000001</v>
      </c>
      <c r="J42" s="835">
        <v>98.123999999999995</v>
      </c>
      <c r="K42" s="835">
        <v>210.09333333333333</v>
      </c>
      <c r="L42" s="835">
        <v>185.13666666666666</v>
      </c>
      <c r="M42" s="835">
        <v>146.83000000000001</v>
      </c>
      <c r="N42" s="835"/>
      <c r="O42" s="836">
        <v>178.67</v>
      </c>
    </row>
    <row r="43" spans="1:15" ht="13.5" thickBot="1">
      <c r="A43" s="833"/>
      <c r="B43" s="834" t="s">
        <v>55</v>
      </c>
      <c r="C43" s="835">
        <v>163.23500000000001</v>
      </c>
      <c r="D43" s="835">
        <v>142.38</v>
      </c>
      <c r="E43" s="835">
        <v>135.47499999999999</v>
      </c>
      <c r="F43" s="835">
        <v>334.02666666666664</v>
      </c>
      <c r="G43" s="835">
        <v>440.46666666666664</v>
      </c>
      <c r="H43" s="835">
        <v>913.79666666666662</v>
      </c>
      <c r="I43" s="835">
        <v>791.23666666666657</v>
      </c>
      <c r="J43" s="835">
        <v>794.44666666666672</v>
      </c>
      <c r="K43" s="835">
        <v>906.15333333333319</v>
      </c>
      <c r="L43" s="835">
        <v>637.46333333333325</v>
      </c>
      <c r="M43" s="835">
        <v>320.38499999999999</v>
      </c>
      <c r="N43" s="835"/>
      <c r="O43" s="836">
        <v>517.75</v>
      </c>
    </row>
    <row r="44" spans="1:15" ht="15" thickBot="1">
      <c r="A44" s="833"/>
      <c r="B44" s="837" t="s">
        <v>57</v>
      </c>
      <c r="C44" s="838">
        <v>119.06857142857143</v>
      </c>
      <c r="D44" s="838">
        <v>107.93857142857144</v>
      </c>
      <c r="E44" s="838">
        <v>103.97571428571429</v>
      </c>
      <c r="F44" s="838">
        <v>184.48749999999998</v>
      </c>
      <c r="G44" s="838">
        <v>224.5575</v>
      </c>
      <c r="H44" s="838">
        <v>406.19625000000002</v>
      </c>
      <c r="I44" s="838">
        <v>360.58749999999998</v>
      </c>
      <c r="J44" s="838">
        <v>359.24500000000006</v>
      </c>
      <c r="K44" s="838">
        <v>442.11333333333323</v>
      </c>
      <c r="L44" s="838">
        <v>335.91222222222223</v>
      </c>
      <c r="M44" s="838">
        <v>216.25199999999995</v>
      </c>
      <c r="N44" s="838"/>
      <c r="O44" s="839">
        <v>314.3</v>
      </c>
    </row>
    <row r="45" spans="1:15" ht="15.75" thickBot="1">
      <c r="A45" s="841" t="s">
        <v>80</v>
      </c>
      <c r="B45" s="842"/>
      <c r="C45" s="843">
        <v>126.96388349514564</v>
      </c>
      <c r="D45" s="843">
        <v>118.82644230769235</v>
      </c>
      <c r="E45" s="843">
        <v>116.5</v>
      </c>
      <c r="F45" s="843">
        <v>122.69365384615382</v>
      </c>
      <c r="G45" s="843">
        <v>133.87461538461542</v>
      </c>
      <c r="H45" s="843">
        <v>174.39085714285724</v>
      </c>
      <c r="I45" s="843">
        <v>167.09792452830183</v>
      </c>
      <c r="J45" s="843">
        <v>171.78308411214951</v>
      </c>
      <c r="K45" s="843">
        <v>176.35266055045875</v>
      </c>
      <c r="L45" s="843">
        <v>162.2294545454545</v>
      </c>
      <c r="M45" s="843">
        <v>133.84972727272728</v>
      </c>
      <c r="N45" s="843"/>
      <c r="O45" s="844">
        <v>150.57</v>
      </c>
    </row>
    <row r="46" spans="1:15" ht="15" customHeight="1" thickBot="1"/>
    <row r="47" spans="1:15" ht="15.75" customHeight="1" thickBot="1">
      <c r="A47" s="847" t="s">
        <v>64</v>
      </c>
      <c r="B47" s="848" t="s">
        <v>57</v>
      </c>
      <c r="C47" s="849">
        <v>98.82</v>
      </c>
      <c r="D47" s="849">
        <v>85.05</v>
      </c>
      <c r="E47" s="849">
        <v>85.41</v>
      </c>
      <c r="F47" s="849">
        <v>79.510000000000005</v>
      </c>
      <c r="G47" s="849">
        <v>82.09</v>
      </c>
      <c r="H47" s="849">
        <v>86.26</v>
      </c>
      <c r="I47" s="849">
        <v>87.55</v>
      </c>
      <c r="J47" s="849">
        <v>88.06</v>
      </c>
      <c r="K47" s="849">
        <v>89.46</v>
      </c>
      <c r="L47" s="849">
        <v>96.41</v>
      </c>
      <c r="M47" s="849">
        <v>89.55</v>
      </c>
      <c r="N47" s="849"/>
      <c r="O47" s="850">
        <v>87.73</v>
      </c>
    </row>
    <row r="48" spans="1:15" ht="22.5" customHeight="1" thickBot="1"/>
    <row r="49" spans="1:16" ht="24.95" customHeight="1" thickBot="1">
      <c r="A49" s="817" t="s">
        <v>114</v>
      </c>
      <c r="B49" s="818"/>
      <c r="C49" s="818"/>
      <c r="D49" s="818"/>
      <c r="E49" s="818"/>
      <c r="F49" s="818"/>
      <c r="G49" s="818"/>
      <c r="H49" s="818"/>
      <c r="I49" s="818"/>
      <c r="J49" s="818"/>
      <c r="K49" s="818"/>
      <c r="L49" s="818"/>
      <c r="M49" s="818"/>
      <c r="N49" s="818"/>
      <c r="O49" s="819"/>
    </row>
    <row r="50" spans="1:16" ht="12.75" customHeight="1">
      <c r="A50" s="851" t="s">
        <v>50</v>
      </c>
      <c r="B50" s="852" t="s">
        <v>87</v>
      </c>
      <c r="C50" s="852" t="s">
        <v>115</v>
      </c>
      <c r="D50" s="852" t="s">
        <v>116</v>
      </c>
      <c r="E50" s="852" t="s">
        <v>117</v>
      </c>
      <c r="F50" s="852" t="s">
        <v>118</v>
      </c>
      <c r="G50" s="852" t="s">
        <v>119</v>
      </c>
      <c r="H50" s="852" t="s">
        <v>120</v>
      </c>
      <c r="I50" s="852" t="s">
        <v>121</v>
      </c>
      <c r="J50" s="852" t="s">
        <v>122</v>
      </c>
      <c r="K50" s="852" t="s">
        <v>123</v>
      </c>
      <c r="L50" s="852" t="s">
        <v>124</v>
      </c>
      <c r="M50" s="852" t="s">
        <v>6</v>
      </c>
      <c r="N50" s="852" t="s">
        <v>125</v>
      </c>
      <c r="O50" s="853" t="s">
        <v>16</v>
      </c>
    </row>
    <row r="51" spans="1:16" ht="13.5" thickBot="1">
      <c r="A51" s="854"/>
      <c r="B51" s="855"/>
      <c r="C51" s="855"/>
      <c r="D51" s="855"/>
      <c r="E51" s="855"/>
      <c r="F51" s="855"/>
      <c r="G51" s="855"/>
      <c r="H51" s="855"/>
      <c r="I51" s="855"/>
      <c r="J51" s="855"/>
      <c r="K51" s="855"/>
      <c r="L51" s="855"/>
      <c r="M51" s="855"/>
      <c r="N51" s="855"/>
      <c r="O51" s="856" t="s">
        <v>100</v>
      </c>
    </row>
    <row r="52" spans="1:16" ht="13.5" thickBot="1">
      <c r="A52" s="857" t="s">
        <v>79</v>
      </c>
      <c r="B52" s="858" t="s">
        <v>54</v>
      </c>
      <c r="C52" s="859">
        <v>-1.4820090386840486E-3</v>
      </c>
      <c r="D52" s="859">
        <v>2.6498426131099821E-2</v>
      </c>
      <c r="E52" s="859">
        <v>-6.6524630502685755E-2</v>
      </c>
      <c r="F52" s="859">
        <v>-4.0719119564144923E-2</v>
      </c>
      <c r="G52" s="859">
        <v>-6.4499789344670155E-2</v>
      </c>
      <c r="H52" s="859">
        <v>-2.2048922094648018E-3</v>
      </c>
      <c r="I52" s="859">
        <v>-3.3471658458430538E-2</v>
      </c>
      <c r="J52" s="859">
        <v>3.3173016698488733E-3</v>
      </c>
      <c r="K52" s="859">
        <v>1.425335950475598E-2</v>
      </c>
      <c r="L52" s="859">
        <v>3.0022211554892497E-3</v>
      </c>
      <c r="M52" s="859">
        <v>3.9571134232586604E-2</v>
      </c>
      <c r="N52" s="859"/>
      <c r="O52" s="860">
        <v>4.1659434126020134E-3</v>
      </c>
      <c r="P52" s="937"/>
    </row>
    <row r="53" spans="1:16" ht="13.5" thickBot="1">
      <c r="A53" s="861"/>
      <c r="B53" s="862" t="s">
        <v>55</v>
      </c>
      <c r="C53" s="863">
        <v>4.0788364249578463E-2</v>
      </c>
      <c r="D53" s="863">
        <v>-1.3518991497161301E-2</v>
      </c>
      <c r="E53" s="863">
        <v>-2.8663121550181154E-2</v>
      </c>
      <c r="F53" s="863">
        <v>-1.2495607416747588E-2</v>
      </c>
      <c r="G53" s="863">
        <v>8.525859323321245E-3</v>
      </c>
      <c r="H53" s="863">
        <v>1.3771107869557604E-2</v>
      </c>
      <c r="I53" s="863">
        <v>7.3943814232382424E-3</v>
      </c>
      <c r="J53" s="863">
        <v>3.8064201055617072E-2</v>
      </c>
      <c r="K53" s="863">
        <v>2.6535624806463608E-2</v>
      </c>
      <c r="L53" s="863">
        <v>-9.8207386802657125E-3</v>
      </c>
      <c r="M53" s="863">
        <v>7.2594087461751777E-2</v>
      </c>
      <c r="N53" s="863"/>
      <c r="O53" s="864">
        <v>3.786157807057398E-3</v>
      </c>
    </row>
    <row r="54" spans="1:16" ht="13.5" thickBot="1">
      <c r="A54" s="861"/>
      <c r="B54" s="862" t="s">
        <v>56</v>
      </c>
      <c r="C54" s="865">
        <v>3.2721817155151239E-2</v>
      </c>
      <c r="D54" s="863">
        <v>2.291457116533821E-2</v>
      </c>
      <c r="E54" s="863">
        <v>-2.5648587540327179E-3</v>
      </c>
      <c r="F54" s="863">
        <v>1.2929101369793172E-2</v>
      </c>
      <c r="G54" s="863">
        <v>2.6341359370556268E-2</v>
      </c>
      <c r="H54" s="863">
        <v>1.4183010927393019E-2</v>
      </c>
      <c r="I54" s="863">
        <v>3.5356305346136936E-2</v>
      </c>
      <c r="J54" s="863">
        <v>4.5521951598105174E-2</v>
      </c>
      <c r="K54" s="863">
        <v>6.2956683218279394E-2</v>
      </c>
      <c r="L54" s="863">
        <v>2.3536294057427153E-2</v>
      </c>
      <c r="M54" s="863">
        <v>0.11643289464691152</v>
      </c>
      <c r="N54" s="863"/>
      <c r="O54" s="864">
        <v>6.3395113732097844E-2</v>
      </c>
    </row>
    <row r="55" spans="1:16" ht="15" thickBot="1">
      <c r="A55" s="861"/>
      <c r="B55" s="866" t="s">
        <v>57</v>
      </c>
      <c r="C55" s="867">
        <v>5.96119109654144E-3</v>
      </c>
      <c r="D55" s="867">
        <v>1.0366916124503038E-2</v>
      </c>
      <c r="E55" s="867">
        <v>-3.9661455516381852E-2</v>
      </c>
      <c r="F55" s="867">
        <v>-2.1226773027782291E-2</v>
      </c>
      <c r="G55" s="867">
        <v>-2.2353429205058058E-2</v>
      </c>
      <c r="H55" s="867">
        <v>-1.3494740055608025E-3</v>
      </c>
      <c r="I55" s="867">
        <v>-3.5186421055403527E-3</v>
      </c>
      <c r="J55" s="867">
        <v>2.3298881690174123E-2</v>
      </c>
      <c r="K55" s="867">
        <v>3.6665181751741709E-2</v>
      </c>
      <c r="L55" s="867">
        <v>7.9076730838346064E-3</v>
      </c>
      <c r="M55" s="867">
        <v>6.6919473965434934E-2</v>
      </c>
      <c r="N55" s="867"/>
      <c r="O55" s="868">
        <v>2.7157763803468855E-2</v>
      </c>
    </row>
    <row r="56" spans="1:16" ht="13.5" thickBot="1">
      <c r="A56" s="861" t="s">
        <v>58</v>
      </c>
      <c r="B56" s="862" t="s">
        <v>54</v>
      </c>
      <c r="C56" s="863">
        <v>8.0156659249356804E-2</v>
      </c>
      <c r="D56" s="863">
        <v>9.856931388397791E-2</v>
      </c>
      <c r="E56" s="863">
        <v>1.495048300042413E-2</v>
      </c>
      <c r="F56" s="863">
        <v>4.4760677733271796E-2</v>
      </c>
      <c r="G56" s="863">
        <v>-3.5205254473079997E-2</v>
      </c>
      <c r="H56" s="863">
        <v>-9.3691801190121798E-2</v>
      </c>
      <c r="I56" s="863">
        <v>-1.8168961268549243E-2</v>
      </c>
      <c r="J56" s="863">
        <v>-5.0120497887510267E-2</v>
      </c>
      <c r="K56" s="863">
        <v>2.7488224167768888E-2</v>
      </c>
      <c r="L56" s="863">
        <v>-7.9516086613482681E-2</v>
      </c>
      <c r="M56" s="863">
        <v>0.13125423559985019</v>
      </c>
      <c r="N56" s="863"/>
      <c r="O56" s="864">
        <v>-1.37741046831953E-3</v>
      </c>
    </row>
    <row r="57" spans="1:16" ht="13.5" thickBot="1">
      <c r="A57" s="861"/>
      <c r="B57" s="862" t="s">
        <v>55</v>
      </c>
      <c r="C57" s="863">
        <v>3.3505301833269894E-3</v>
      </c>
      <c r="D57" s="863">
        <v>6.8407790792699652E-2</v>
      </c>
      <c r="E57" s="863">
        <v>1.6959461876990163E-2</v>
      </c>
      <c r="F57" s="863">
        <v>1.9236549443960168E-4</v>
      </c>
      <c r="G57" s="863">
        <v>2.4137931034482557E-2</v>
      </c>
      <c r="H57" s="863">
        <v>3.7064947088523086E-2</v>
      </c>
      <c r="I57" s="863">
        <v>4.3920050230221851E-2</v>
      </c>
      <c r="J57" s="863">
        <v>1.572237383405977E-2</v>
      </c>
      <c r="K57" s="863">
        <v>3.6152050963984439E-2</v>
      </c>
      <c r="L57" s="863">
        <v>1.2001393842495777E-2</v>
      </c>
      <c r="M57" s="863">
        <v>5.0087599557162325E-3</v>
      </c>
      <c r="N57" s="863"/>
      <c r="O57" s="864">
        <v>2.372650090964239E-2</v>
      </c>
    </row>
    <row r="58" spans="1:16" ht="15" thickBot="1">
      <c r="A58" s="861"/>
      <c r="B58" s="866" t="s">
        <v>57</v>
      </c>
      <c r="C58" s="867">
        <v>6.4160176308653727E-2</v>
      </c>
      <c r="D58" s="867">
        <v>9.3426980805864174E-2</v>
      </c>
      <c r="E58" s="867">
        <v>1.7374681840676528E-2</v>
      </c>
      <c r="F58" s="867">
        <v>3.4999930153596509E-2</v>
      </c>
      <c r="G58" s="867">
        <v>-2.046432371962045E-2</v>
      </c>
      <c r="H58" s="867">
        <v>-6.2682292594898062E-2</v>
      </c>
      <c r="I58" s="867">
        <v>-4.6883585606034546E-4</v>
      </c>
      <c r="J58" s="867">
        <v>-3.02382932498842E-2</v>
      </c>
      <c r="K58" s="867">
        <v>3.2829241646361647E-2</v>
      </c>
      <c r="L58" s="867">
        <v>-5.4138701466828365E-2</v>
      </c>
      <c r="M58" s="867">
        <v>0.10128621593810923</v>
      </c>
      <c r="N58" s="867"/>
      <c r="O58" s="868">
        <v>8.6257432375848025E-3</v>
      </c>
    </row>
    <row r="59" spans="1:16" ht="13.5" thickBot="1">
      <c r="A59" s="861" t="s">
        <v>59</v>
      </c>
      <c r="B59" s="862" t="s">
        <v>54</v>
      </c>
      <c r="C59" s="863">
        <v>9.9184626110151372E-2</v>
      </c>
      <c r="D59" s="863">
        <v>0.25784740538307538</v>
      </c>
      <c r="E59" s="863">
        <v>0.30412060301507521</v>
      </c>
      <c r="F59" s="863">
        <v>0.29396504903996684</v>
      </c>
      <c r="G59" s="863">
        <v>0.21575842162025008</v>
      </c>
      <c r="H59" s="863">
        <v>0.15564721425579231</v>
      </c>
      <c r="I59" s="863">
        <v>3.455902681780481E-2</v>
      </c>
      <c r="J59" s="863">
        <v>-3.2971911950273269E-2</v>
      </c>
      <c r="K59" s="863">
        <v>-2.7474987704887967E-2</v>
      </c>
      <c r="L59" s="863">
        <v>6.991626794258389E-2</v>
      </c>
      <c r="M59" s="863">
        <v>0.17836780148852241</v>
      </c>
      <c r="N59" s="863"/>
      <c r="O59" s="864">
        <v>0.13557288542291557</v>
      </c>
    </row>
    <row r="60" spans="1:16" ht="13.5" thickBot="1">
      <c r="A60" s="861"/>
      <c r="B60" s="862" t="s">
        <v>55</v>
      </c>
      <c r="C60" s="863">
        <v>5.9860922596359376E-2</v>
      </c>
      <c r="D60" s="863">
        <v>0.10111730765519759</v>
      </c>
      <c r="E60" s="863">
        <v>3.8781800616460582E-2</v>
      </c>
      <c r="F60" s="863">
        <v>4.0790443062174143E-2</v>
      </c>
      <c r="G60" s="863">
        <v>7.1550416982562481E-2</v>
      </c>
      <c r="H60" s="863">
        <v>5.5556116320618444E-2</v>
      </c>
      <c r="I60" s="863">
        <v>-2.6840576288747611E-2</v>
      </c>
      <c r="J60" s="863">
        <v>3.3729231360245866E-2</v>
      </c>
      <c r="K60" s="863">
        <v>7.3897227440361563E-2</v>
      </c>
      <c r="L60" s="863">
        <v>-9.8432475043077373E-3</v>
      </c>
      <c r="M60" s="863">
        <v>-5.7111508452535764E-2</v>
      </c>
      <c r="N60" s="863"/>
      <c r="O60" s="864">
        <v>3.339669760333959E-2</v>
      </c>
    </row>
    <row r="61" spans="1:16" ht="13.5" thickBot="1">
      <c r="A61" s="861"/>
      <c r="B61" s="862" t="s">
        <v>56</v>
      </c>
      <c r="C61" s="863">
        <v>5.8814792811525192E-2</v>
      </c>
      <c r="D61" s="863">
        <v>4.2266988286937542E-2</v>
      </c>
      <c r="E61" s="863">
        <v>-4.3334435990737753E-2</v>
      </c>
      <c r="F61" s="863">
        <v>9.9554234769687833E-2</v>
      </c>
      <c r="G61" s="863">
        <v>-4.9332215245536125E-2</v>
      </c>
      <c r="H61" s="863">
        <v>1.696815357147791E-2</v>
      </c>
      <c r="I61" s="863">
        <v>1.2759901968535188E-2</v>
      </c>
      <c r="J61" s="863">
        <v>5.4740223381369135E-2</v>
      </c>
      <c r="K61" s="863">
        <v>-1.2086708999343197E-2</v>
      </c>
      <c r="L61" s="863">
        <v>-2.1904833496203938E-2</v>
      </c>
      <c r="M61" s="863">
        <v>4.3453366869108292E-2</v>
      </c>
      <c r="N61" s="863"/>
      <c r="O61" s="864">
        <v>1.6737739872068308E-2</v>
      </c>
    </row>
    <row r="62" spans="1:16" ht="15" thickBot="1">
      <c r="A62" s="861"/>
      <c r="B62" s="866" t="s">
        <v>57</v>
      </c>
      <c r="C62" s="867">
        <v>2.9058043955107173E-2</v>
      </c>
      <c r="D62" s="867">
        <v>7.8181855245589113E-2</v>
      </c>
      <c r="E62" s="867">
        <v>2.6236624268120252E-2</v>
      </c>
      <c r="F62" s="867">
        <v>6.4971934324216593E-2</v>
      </c>
      <c r="G62" s="867">
        <v>2.7729984109665734E-2</v>
      </c>
      <c r="H62" s="867">
        <v>2.7897974870384843E-3</v>
      </c>
      <c r="I62" s="867">
        <v>-7.4787202817729586E-3</v>
      </c>
      <c r="J62" s="867">
        <v>2.8376023534261458E-2</v>
      </c>
      <c r="K62" s="867">
        <v>-8.4579204334003788E-3</v>
      </c>
      <c r="L62" s="867">
        <v>-3.8224455250068588E-2</v>
      </c>
      <c r="M62" s="867">
        <v>-1.6453692637906938E-2</v>
      </c>
      <c r="N62" s="867"/>
      <c r="O62" s="868">
        <v>1.0753892685112669E-2</v>
      </c>
    </row>
    <row r="63" spans="1:16" ht="13.5" thickBot="1">
      <c r="A63" s="861" t="s">
        <v>60</v>
      </c>
      <c r="B63" s="862" t="s">
        <v>54</v>
      </c>
      <c r="C63" s="863">
        <v>6.5394287571869075E-2</v>
      </c>
      <c r="D63" s="863">
        <v>0.10218764800128972</v>
      </c>
      <c r="E63" s="863">
        <v>6.1807874846194627E-2</v>
      </c>
      <c r="F63" s="863">
        <v>0.26739765202691401</v>
      </c>
      <c r="G63" s="863">
        <v>0.12097242628216094</v>
      </c>
      <c r="H63" s="863">
        <v>7.7533995512908335E-2</v>
      </c>
      <c r="I63" s="863">
        <v>0.10628862312719516</v>
      </c>
      <c r="J63" s="863">
        <v>-1.6040303433898798E-2</v>
      </c>
      <c r="K63" s="863">
        <v>4.2292354366616762E-2</v>
      </c>
      <c r="L63" s="863">
        <v>-1.4989823422630162E-3</v>
      </c>
      <c r="M63" s="863">
        <v>-1.6701888676262582E-2</v>
      </c>
      <c r="N63" s="863"/>
      <c r="O63" s="864">
        <v>7.1726795846269176E-2</v>
      </c>
    </row>
    <row r="64" spans="1:16" ht="13.5" thickBot="1">
      <c r="A64" s="861"/>
      <c r="B64" s="862" t="s">
        <v>61</v>
      </c>
      <c r="C64" s="863">
        <v>-1.1412151067323602E-2</v>
      </c>
      <c r="D64" s="863">
        <v>-2.3821187997550439E-2</v>
      </c>
      <c r="E64" s="863">
        <v>-5.6321698804002812E-2</v>
      </c>
      <c r="F64" s="863">
        <v>2.9172730325758234E-2</v>
      </c>
      <c r="G64" s="863">
        <v>5.0423613009018958E-2</v>
      </c>
      <c r="H64" s="863">
        <v>2.5486906101991066E-4</v>
      </c>
      <c r="I64" s="863">
        <v>1.1381876550416071E-2</v>
      </c>
      <c r="J64" s="863">
        <v>3.7133739483608971E-2</v>
      </c>
      <c r="K64" s="863">
        <v>5.0485276844774172E-3</v>
      </c>
      <c r="L64" s="863">
        <v>3.3928364884142387E-2</v>
      </c>
      <c r="M64" s="863">
        <v>1.6059957173447489E-2</v>
      </c>
      <c r="N64" s="863"/>
      <c r="O64" s="864">
        <v>7.850998079011089E-3</v>
      </c>
    </row>
    <row r="65" spans="1:15" ht="15" thickBot="1">
      <c r="A65" s="861"/>
      <c r="B65" s="866" t="s">
        <v>57</v>
      </c>
      <c r="C65" s="867">
        <v>4.3313320490924193E-2</v>
      </c>
      <c r="D65" s="867">
        <v>6.2639564457697305E-2</v>
      </c>
      <c r="E65" s="867">
        <v>2.4624076240476772E-2</v>
      </c>
      <c r="F65" s="867">
        <v>0.18644381985278596</v>
      </c>
      <c r="G65" s="867">
        <v>0.10599883075568077</v>
      </c>
      <c r="H65" s="867">
        <v>5.9161022001286284E-2</v>
      </c>
      <c r="I65" s="867">
        <v>8.379910542760384E-2</v>
      </c>
      <c r="J65" s="867">
        <v>1.3621895413957801E-2</v>
      </c>
      <c r="K65" s="867">
        <v>3.8631419818501031E-2</v>
      </c>
      <c r="L65" s="867">
        <v>2.6332905156013664E-2</v>
      </c>
      <c r="M65" s="867">
        <v>9.8098239898006916E-3</v>
      </c>
      <c r="N65" s="867"/>
      <c r="O65" s="868">
        <v>5.4592291687307941E-2</v>
      </c>
    </row>
    <row r="66" spans="1:15" ht="13.5" thickBot="1">
      <c r="A66" s="861" t="s">
        <v>62</v>
      </c>
      <c r="B66" s="862" t="s">
        <v>54</v>
      </c>
      <c r="C66" s="869">
        <v>0.37495644398861283</v>
      </c>
      <c r="D66" s="869">
        <v>0.54765191903315547</v>
      </c>
      <c r="E66" s="869">
        <v>0.95913587812992462</v>
      </c>
      <c r="F66" s="869">
        <v>0.76182938668692757</v>
      </c>
      <c r="G66" s="869">
        <v>0.95514250831473946</v>
      </c>
      <c r="H66" s="869">
        <v>2.2330079892951309</v>
      </c>
      <c r="I66" s="869">
        <v>1.5345114385800112</v>
      </c>
      <c r="J66" s="869">
        <v>1.7984387102034156</v>
      </c>
      <c r="K66" s="869">
        <v>0.11402868566351468</v>
      </c>
      <c r="L66" s="869">
        <v>0.25215606488900094</v>
      </c>
      <c r="M66" s="869">
        <v>-0.16928420622488616</v>
      </c>
      <c r="N66" s="869"/>
      <c r="O66" s="870">
        <v>7.62299210835619E-2</v>
      </c>
    </row>
    <row r="67" spans="1:15" ht="13.5" thickBot="1">
      <c r="A67" s="861"/>
      <c r="B67" s="862" t="s">
        <v>55</v>
      </c>
      <c r="C67" s="869">
        <v>1.1717922014273896</v>
      </c>
      <c r="D67" s="869">
        <v>1.2144261834527323</v>
      </c>
      <c r="E67" s="869">
        <v>0.92699760103340112</v>
      </c>
      <c r="F67" s="869">
        <v>-0.19692040555644255</v>
      </c>
      <c r="G67" s="869">
        <v>-0.1365634932647192</v>
      </c>
      <c r="H67" s="869">
        <v>-0.2330624245364577</v>
      </c>
      <c r="I67" s="869">
        <v>-0.34124956292049152</v>
      </c>
      <c r="J67" s="869">
        <v>-0.20504732853894103</v>
      </c>
      <c r="K67" s="869">
        <v>-0.24736247728493327</v>
      </c>
      <c r="L67" s="869">
        <v>-0.30435998933271974</v>
      </c>
      <c r="M67" s="869">
        <v>3.5387112380417418E-2</v>
      </c>
      <c r="N67" s="869"/>
      <c r="O67" s="870">
        <v>-0.14136166103331724</v>
      </c>
    </row>
    <row r="68" spans="1:15" ht="15" thickBot="1">
      <c r="A68" s="861"/>
      <c r="B68" s="866" t="s">
        <v>57</v>
      </c>
      <c r="C68" s="871">
        <v>0.89352234006814779</v>
      </c>
      <c r="D68" s="871">
        <v>1.0482946649549345</v>
      </c>
      <c r="E68" s="871">
        <v>1.0724070181223635</v>
      </c>
      <c r="F68" s="871">
        <v>0.14900286830634421</v>
      </c>
      <c r="G68" s="871">
        <v>0.21229529185175269</v>
      </c>
      <c r="H68" s="871">
        <v>0.21622929255939155</v>
      </c>
      <c r="I68" s="871">
        <v>4.1516352557362149E-2</v>
      </c>
      <c r="J68" s="871">
        <v>0.20597363915990463</v>
      </c>
      <c r="K68" s="871">
        <v>-2.0293941724343817E-2</v>
      </c>
      <c r="L68" s="871">
        <v>-2.9878837394689651E-2</v>
      </c>
      <c r="M68" s="871">
        <v>-4.88524704716889E-3</v>
      </c>
      <c r="N68" s="871"/>
      <c r="O68" s="872">
        <v>-6.7133312122176339E-2</v>
      </c>
    </row>
    <row r="69" spans="1:15" ht="15.75" thickBot="1">
      <c r="A69" s="873" t="s">
        <v>80</v>
      </c>
      <c r="B69" s="874"/>
      <c r="C69" s="875">
        <v>0.10960689072957058</v>
      </c>
      <c r="D69" s="875">
        <v>0.13156631965657703</v>
      </c>
      <c r="E69" s="875">
        <v>7.9999999999999946E-2</v>
      </c>
      <c r="F69" s="875">
        <v>5.7791020273599218E-2</v>
      </c>
      <c r="G69" s="875">
        <v>4.5844274493354556E-2</v>
      </c>
      <c r="H69" s="875">
        <v>6.1601634860716979E-2</v>
      </c>
      <c r="I69" s="875">
        <v>3.4938048980431194E-2</v>
      </c>
      <c r="J69" s="875">
        <v>7.1011920179039636E-2</v>
      </c>
      <c r="K69" s="875">
        <v>3.4983395781965965E-2</v>
      </c>
      <c r="L69" s="875">
        <v>-3.9922595711062905E-3</v>
      </c>
      <c r="M69" s="875">
        <v>5.3176650260761814E-2</v>
      </c>
      <c r="N69" s="875"/>
      <c r="O69" s="876">
        <v>1.6337915919505931E-2</v>
      </c>
    </row>
    <row r="70" spans="1:15" ht="15" customHeight="1" thickBot="1"/>
    <row r="71" spans="1:15" ht="15.75" thickBot="1">
      <c r="A71" s="847" t="s">
        <v>64</v>
      </c>
      <c r="B71" s="848" t="s">
        <v>57</v>
      </c>
      <c r="C71" s="877">
        <v>0.10928961748633892</v>
      </c>
      <c r="D71" s="877">
        <v>0.29065255731922396</v>
      </c>
      <c r="E71" s="877">
        <v>0.17574054560355937</v>
      </c>
      <c r="F71" s="877">
        <v>0.26977738649226496</v>
      </c>
      <c r="G71" s="877">
        <v>0.23096601291265675</v>
      </c>
      <c r="H71" s="877">
        <v>0.13436123348017609</v>
      </c>
      <c r="I71" s="877">
        <v>0.10793832095945177</v>
      </c>
      <c r="J71" s="877">
        <v>7.631160572337041E-2</v>
      </c>
      <c r="K71" s="877">
        <v>5.9579700424770989E-2</v>
      </c>
      <c r="L71" s="877">
        <v>1.5765999377658026E-2</v>
      </c>
      <c r="M71" s="877">
        <v>8.2858738135120069E-2</v>
      </c>
      <c r="N71" s="877"/>
      <c r="O71" s="878">
        <v>0.14100079790265577</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MAY 2015</vt:lpstr>
      <vt:lpstr>REG+OCC BY CLASS FY 2014-2015</vt:lpstr>
      <vt:lpstr>REG+OCC BY CLASS CY 2015</vt:lpstr>
      <vt:lpstr>REG+OCC BY REGION MAY 2015</vt:lpstr>
      <vt:lpstr>REG+OCC BY REGION FY 2014-2015</vt:lpstr>
      <vt:lpstr>REG+OCC BY REGION CY 2015</vt:lpstr>
      <vt:lpstr>ARR$ MAY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MAY 2015'!Print_Area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2016-01-22T18:32:17Z</dcterms:created>
  <dcterms:modified xsi:type="dcterms:W3CDTF">2016-01-22T19:33:47Z</dcterms:modified>
</cp:coreProperties>
</file>