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monthly\"/>
    </mc:Choice>
  </mc:AlternateContent>
  <bookViews>
    <workbookView xWindow="0" yWindow="0" windowWidth="8220" windowHeight="9156"/>
  </bookViews>
  <sheets>
    <sheet name="SUMMARY DASHBOARD" sheetId="12" r:id="rId1"/>
    <sheet name="REG+OCC BY CLASS NOVEMBER 2015" sheetId="1" r:id="rId2"/>
    <sheet name="REG+OCC BY CLASS FY 2015-2016" sheetId="2" r:id="rId3"/>
    <sheet name="REG+OCC BY CLASS CY 2015" sheetId="3" r:id="rId4"/>
    <sheet name="REG+OCC BY REGION NOVEMBER 2015" sheetId="4" r:id="rId5"/>
    <sheet name="REG+OCC BY REGION FY 2015-2016" sheetId="5" r:id="rId6"/>
    <sheet name="REG+OCC BY REGION CY 2015" sheetId="6" r:id="rId7"/>
    <sheet name="ARR$ NOVEMBER 2015" sheetId="7" r:id="rId8"/>
    <sheet name="ARR$ BY REGION FY 14-15" sheetId="8" r:id="rId9"/>
    <sheet name="ARR$ BY AREA FY 14-15" sheetId="9" r:id="rId10"/>
    <sheet name="ARR$ BY REGION CY 2015" sheetId="10" r:id="rId11"/>
    <sheet name="ARR$ BY AREA CY 2015" sheetId="11" r:id="rId12"/>
    <sheet name="CONTACTO" sheetId="13" r:id="rId13"/>
    <sheet name="GLOSSARY" sheetId="14" r:id="rId14"/>
  </sheets>
  <definedNames>
    <definedName name="_xlnm.Print_Area" localSheetId="11">'ARR$ BY AREA CY 2015'!$A$1:$O$39</definedName>
    <definedName name="_xlnm.Print_Area" localSheetId="9">'ARR$ BY AREA FY 14-15'!$A$1:$O$39</definedName>
    <definedName name="_xlnm.Print_Area" localSheetId="10">'ARR$ BY REGION CY 2015'!$A$1:$O$69</definedName>
    <definedName name="_xlnm.Print_Area" localSheetId="8">'ARR$ BY REGION FY 14-15'!$A$1:$O$69</definedName>
    <definedName name="_xlnm.Print_Area" localSheetId="1">'REG+OCC BY CLASS NOVEMBER 2015'!$A$1:$W$30</definedName>
    <definedName name="_xlnm.Print_Area" localSheetId="0">'SUMMARY DASHBOARD'!$A$1:$L$63</definedName>
  </definedNames>
  <calcPr calcId="152511"/>
</workbook>
</file>

<file path=xl/calcChain.xml><?xml version="1.0" encoding="utf-8"?>
<calcChain xmlns="http://schemas.openxmlformats.org/spreadsheetml/2006/main">
  <c r="G16" i="12" l="1"/>
  <c r="F16" i="12"/>
  <c r="E16" i="12"/>
  <c r="E17" i="12" s="1"/>
  <c r="E21" i="12"/>
  <c r="F21" i="12"/>
  <c r="G32" i="12"/>
  <c r="F32" i="12"/>
  <c r="E32" i="12"/>
  <c r="G31" i="12"/>
  <c r="F31" i="12"/>
  <c r="E31" i="12"/>
  <c r="G30" i="12"/>
  <c r="F30" i="12"/>
  <c r="E30" i="12"/>
  <c r="G26" i="12"/>
  <c r="F26" i="12"/>
  <c r="E26" i="12"/>
  <c r="G25" i="12"/>
  <c r="F25" i="12"/>
  <c r="E25" i="12"/>
  <c r="G21" i="12"/>
  <c r="G13" i="12"/>
  <c r="F13" i="12"/>
  <c r="E13" i="12"/>
  <c r="G12" i="12"/>
  <c r="F12" i="12"/>
  <c r="E12" i="12"/>
  <c r="G11" i="12"/>
  <c r="F11" i="12"/>
  <c r="E11" i="12"/>
  <c r="G8" i="12"/>
  <c r="F8" i="12"/>
  <c r="F17" i="12" s="1"/>
  <c r="E8" i="12"/>
  <c r="G17" i="12" l="1"/>
  <c r="T47" i="6"/>
  <c r="G47" i="6"/>
  <c r="J47" i="6"/>
  <c r="I46" i="6"/>
  <c r="T46" i="6"/>
  <c r="J46" i="6"/>
  <c r="D46" i="6"/>
  <c r="S45" i="6"/>
  <c r="J45" i="6"/>
  <c r="F45" i="6"/>
  <c r="T45" i="6"/>
  <c r="G45" i="6"/>
  <c r="W44" i="6"/>
  <c r="S44" i="6"/>
  <c r="U44" i="6" s="1"/>
  <c r="J44" i="6"/>
  <c r="F44" i="6"/>
  <c r="T44" i="6"/>
  <c r="G44" i="6"/>
  <c r="D44" i="6"/>
  <c r="V35" i="6"/>
  <c r="T35" i="6"/>
  <c r="Q35" i="6"/>
  <c r="N35" i="6" s="1"/>
  <c r="P35" i="6"/>
  <c r="I35" i="6"/>
  <c r="G35" i="6"/>
  <c r="W34" i="6"/>
  <c r="T34" i="6"/>
  <c r="S34" i="6"/>
  <c r="Q34" i="6"/>
  <c r="P34" i="6"/>
  <c r="J34" i="6"/>
  <c r="I34" i="6"/>
  <c r="G34" i="6"/>
  <c r="F34" i="6"/>
  <c r="H34" i="6" s="1"/>
  <c r="W33" i="6"/>
  <c r="V33" i="6"/>
  <c r="T33" i="6"/>
  <c r="S33" i="6"/>
  <c r="P33" i="6"/>
  <c r="J33" i="6"/>
  <c r="I33" i="6"/>
  <c r="G33" i="6"/>
  <c r="G37" i="6" s="1"/>
  <c r="F33" i="6"/>
  <c r="T47" i="5"/>
  <c r="J47" i="5"/>
  <c r="G47" i="5"/>
  <c r="T46" i="5"/>
  <c r="J46" i="5"/>
  <c r="G46" i="5"/>
  <c r="D46" i="5"/>
  <c r="T45" i="5"/>
  <c r="J45" i="5"/>
  <c r="G45" i="5"/>
  <c r="D45" i="5"/>
  <c r="W35" i="5"/>
  <c r="V35" i="5"/>
  <c r="T35" i="5"/>
  <c r="S35" i="5"/>
  <c r="Q35" i="5"/>
  <c r="N35" i="5" s="1"/>
  <c r="P35" i="5"/>
  <c r="J35" i="5"/>
  <c r="I35" i="5"/>
  <c r="K35" i="5" s="1"/>
  <c r="G35" i="5"/>
  <c r="F35" i="5"/>
  <c r="W34" i="5"/>
  <c r="T34" i="5"/>
  <c r="S34" i="5"/>
  <c r="P34" i="5"/>
  <c r="J34" i="5"/>
  <c r="I34" i="5"/>
  <c r="K34" i="5" s="1"/>
  <c r="G34" i="5"/>
  <c r="F34" i="5"/>
  <c r="W33" i="5"/>
  <c r="V33" i="5"/>
  <c r="S33" i="5"/>
  <c r="J33" i="5"/>
  <c r="I33" i="5"/>
  <c r="F33" i="5"/>
  <c r="T47" i="4"/>
  <c r="G47" i="4"/>
  <c r="J47" i="4"/>
  <c r="Q46" i="4"/>
  <c r="T46" i="4"/>
  <c r="J46" i="4"/>
  <c r="G46" i="4"/>
  <c r="T45" i="4"/>
  <c r="J45" i="4"/>
  <c r="G45" i="4"/>
  <c r="V44" i="4"/>
  <c r="I44" i="4"/>
  <c r="T44" i="4"/>
  <c r="J44" i="4"/>
  <c r="D44" i="4"/>
  <c r="W35" i="4"/>
  <c r="V35" i="4"/>
  <c r="T35" i="4"/>
  <c r="S35" i="4"/>
  <c r="Q35" i="4"/>
  <c r="P35" i="4"/>
  <c r="J35" i="4"/>
  <c r="I35" i="4"/>
  <c r="G35" i="4"/>
  <c r="W34" i="4"/>
  <c r="T34" i="4"/>
  <c r="S34" i="4"/>
  <c r="Q34" i="4"/>
  <c r="P34" i="4"/>
  <c r="J34" i="4"/>
  <c r="G34" i="4"/>
  <c r="F34" i="4"/>
  <c r="H34" i="4" s="1"/>
  <c r="W33" i="4"/>
  <c r="V33" i="4"/>
  <c r="T33" i="4"/>
  <c r="S33" i="4"/>
  <c r="Q33" i="4"/>
  <c r="P33" i="4"/>
  <c r="J33" i="4"/>
  <c r="I33" i="4"/>
  <c r="G33" i="4"/>
  <c r="G37" i="4" s="1"/>
  <c r="F33" i="4"/>
  <c r="J37" i="5" l="1"/>
  <c r="N34" i="6"/>
  <c r="U45" i="6"/>
  <c r="U34" i="4"/>
  <c r="K35" i="4"/>
  <c r="N34" i="4"/>
  <c r="K44" i="4"/>
  <c r="F43" i="6"/>
  <c r="S43" i="6"/>
  <c r="I37" i="6"/>
  <c r="K33" i="6"/>
  <c r="P37" i="6"/>
  <c r="M33" i="6"/>
  <c r="C45" i="6"/>
  <c r="C46" i="6"/>
  <c r="E46" i="6" s="1"/>
  <c r="S46" i="6"/>
  <c r="U46" i="6" s="1"/>
  <c r="D47" i="6"/>
  <c r="U34" i="6"/>
  <c r="H44" i="6"/>
  <c r="H45" i="6"/>
  <c r="U33" i="6"/>
  <c r="P44" i="6"/>
  <c r="P45" i="6"/>
  <c r="H33" i="6"/>
  <c r="Q43" i="6"/>
  <c r="X33" i="6"/>
  <c r="M34" i="6"/>
  <c r="O34" i="6" s="1"/>
  <c r="R34" i="6"/>
  <c r="J43" i="6"/>
  <c r="J49" i="6" s="1"/>
  <c r="W43" i="6"/>
  <c r="V44" i="6"/>
  <c r="V45" i="6"/>
  <c r="F46" i="6"/>
  <c r="S47" i="6"/>
  <c r="U47" i="6" s="1"/>
  <c r="R35" i="6"/>
  <c r="I44" i="6"/>
  <c r="K44" i="6" s="1"/>
  <c r="Q45" i="6"/>
  <c r="N45" i="6" s="1"/>
  <c r="I45" i="6"/>
  <c r="K45" i="6" s="1"/>
  <c r="W46" i="6"/>
  <c r="Z46" i="6" s="1"/>
  <c r="Q46" i="6"/>
  <c r="N46" i="6" s="1"/>
  <c r="I47" i="6"/>
  <c r="K47" i="6" s="1"/>
  <c r="V47" i="6"/>
  <c r="P47" i="6"/>
  <c r="K34" i="6"/>
  <c r="C33" i="6"/>
  <c r="Y33" i="6" s="1"/>
  <c r="T37" i="6"/>
  <c r="Z44" i="6"/>
  <c r="K46" i="6"/>
  <c r="W37" i="6"/>
  <c r="D35" i="6"/>
  <c r="G46" i="6"/>
  <c r="D33" i="6"/>
  <c r="Q33" i="6"/>
  <c r="R33" i="6" s="1"/>
  <c r="V34" i="6"/>
  <c r="F35" i="6"/>
  <c r="H35" i="6" s="1"/>
  <c r="J35" i="6"/>
  <c r="K35" i="6" s="1"/>
  <c r="S35" i="6"/>
  <c r="U35" i="6" s="1"/>
  <c r="W35" i="6"/>
  <c r="X35" i="6" s="1"/>
  <c r="W45" i="6"/>
  <c r="Q47" i="6"/>
  <c r="N47" i="6" s="1"/>
  <c r="D45" i="6"/>
  <c r="D34" i="6"/>
  <c r="Z34" i="6" s="1"/>
  <c r="G43" i="6"/>
  <c r="G49" i="6" s="1"/>
  <c r="P43" i="6"/>
  <c r="T43" i="6"/>
  <c r="T49" i="6" s="1"/>
  <c r="V46" i="6"/>
  <c r="I37" i="5"/>
  <c r="K37" i="5" s="1"/>
  <c r="K33" i="5"/>
  <c r="Q43" i="5"/>
  <c r="V44" i="5"/>
  <c r="G43" i="5"/>
  <c r="P43" i="5"/>
  <c r="T43" i="5"/>
  <c r="M34" i="5"/>
  <c r="M35" i="5"/>
  <c r="O35" i="5" s="1"/>
  <c r="R35" i="5"/>
  <c r="X35" i="5"/>
  <c r="V45" i="5"/>
  <c r="F37" i="5"/>
  <c r="S37" i="5"/>
  <c r="F45" i="5"/>
  <c r="H45" i="5" s="1"/>
  <c r="S45" i="5"/>
  <c r="U45" i="5" s="1"/>
  <c r="W45" i="5"/>
  <c r="Z45" i="5" s="1"/>
  <c r="I45" i="5"/>
  <c r="K45" i="5" s="1"/>
  <c r="F47" i="5"/>
  <c r="H47" i="5" s="1"/>
  <c r="W37" i="5"/>
  <c r="Q45" i="5"/>
  <c r="N45" i="5" s="1"/>
  <c r="S46" i="5"/>
  <c r="U46" i="5" s="1"/>
  <c r="W46" i="5"/>
  <c r="Z46" i="5" s="1"/>
  <c r="C47" i="5"/>
  <c r="S47" i="5"/>
  <c r="U47" i="5" s="1"/>
  <c r="H34" i="5"/>
  <c r="U34" i="5"/>
  <c r="C35" i="5"/>
  <c r="U35" i="5"/>
  <c r="X33" i="5"/>
  <c r="I44" i="5"/>
  <c r="Q44" i="5"/>
  <c r="W44" i="5"/>
  <c r="P45" i="5"/>
  <c r="F46" i="5"/>
  <c r="H46" i="5" s="1"/>
  <c r="Q46" i="5"/>
  <c r="N46" i="5" s="1"/>
  <c r="I47" i="5"/>
  <c r="K47" i="5" s="1"/>
  <c r="Q47" i="5"/>
  <c r="N47" i="5" s="1"/>
  <c r="P46" i="5"/>
  <c r="P47" i="5"/>
  <c r="V47" i="5"/>
  <c r="H35" i="5"/>
  <c r="D47" i="5"/>
  <c r="Q33" i="5"/>
  <c r="V34" i="5"/>
  <c r="G44" i="5"/>
  <c r="T44" i="5"/>
  <c r="G33" i="5"/>
  <c r="G37" i="5" s="1"/>
  <c r="P33" i="5"/>
  <c r="T33" i="5"/>
  <c r="T37" i="5" s="1"/>
  <c r="Q34" i="5"/>
  <c r="N34" i="5" s="1"/>
  <c r="J44" i="5"/>
  <c r="D34" i="5"/>
  <c r="Z34" i="5" s="1"/>
  <c r="M35" i="4"/>
  <c r="R35" i="4"/>
  <c r="I45" i="4"/>
  <c r="K45" i="4" s="1"/>
  <c r="V45" i="4"/>
  <c r="S37" i="4"/>
  <c r="U33" i="4"/>
  <c r="M34" i="4"/>
  <c r="R34" i="4"/>
  <c r="X35" i="4"/>
  <c r="F44" i="4"/>
  <c r="Q45" i="4"/>
  <c r="N45" i="4" s="1"/>
  <c r="I46" i="4"/>
  <c r="K46" i="4" s="1"/>
  <c r="V46" i="4"/>
  <c r="I47" i="4"/>
  <c r="K47" i="4" s="1"/>
  <c r="K33" i="4"/>
  <c r="Q37" i="4"/>
  <c r="N33" i="4"/>
  <c r="W37" i="4"/>
  <c r="S44" i="4"/>
  <c r="U44" i="4" s="1"/>
  <c r="F45" i="4"/>
  <c r="H45" i="4" s="1"/>
  <c r="S45" i="4"/>
  <c r="U45" i="4" s="1"/>
  <c r="P46" i="4"/>
  <c r="T37" i="4"/>
  <c r="U35" i="4"/>
  <c r="N35" i="4"/>
  <c r="N46" i="4"/>
  <c r="W44" i="4"/>
  <c r="Z44" i="4" s="1"/>
  <c r="S46" i="4"/>
  <c r="U46" i="4" s="1"/>
  <c r="S47" i="4"/>
  <c r="U47" i="4" s="1"/>
  <c r="W47" i="4"/>
  <c r="R33" i="4"/>
  <c r="P37" i="4"/>
  <c r="M33" i="4"/>
  <c r="O33" i="4" s="1"/>
  <c r="X44" i="4"/>
  <c r="I43" i="4"/>
  <c r="F47" i="4"/>
  <c r="H47" i="4" s="1"/>
  <c r="X33" i="4"/>
  <c r="H33" i="4"/>
  <c r="V43" i="4"/>
  <c r="P45" i="4"/>
  <c r="P47" i="4"/>
  <c r="J37" i="4"/>
  <c r="G44" i="4"/>
  <c r="D45" i="4"/>
  <c r="D46" i="4"/>
  <c r="I34" i="4"/>
  <c r="K34" i="4" s="1"/>
  <c r="V34" i="4"/>
  <c r="F35" i="4"/>
  <c r="H35" i="4" s="1"/>
  <c r="C33" i="4"/>
  <c r="T49" i="5" l="1"/>
  <c r="H46" i="6"/>
  <c r="R34" i="5"/>
  <c r="O34" i="4"/>
  <c r="R43" i="6"/>
  <c r="M43" i="6"/>
  <c r="O43" i="6" s="1"/>
  <c r="Q44" i="6"/>
  <c r="N44" i="6" s="1"/>
  <c r="S49" i="6"/>
  <c r="U49" i="6" s="1"/>
  <c r="U43" i="6"/>
  <c r="X34" i="6"/>
  <c r="W47" i="6"/>
  <c r="Z47" i="6" s="1"/>
  <c r="I43" i="6"/>
  <c r="C34" i="6"/>
  <c r="E34" i="6" s="1"/>
  <c r="X44" i="6"/>
  <c r="W49" i="6"/>
  <c r="Z49" i="6" s="1"/>
  <c r="H43" i="6"/>
  <c r="Z35" i="6"/>
  <c r="F37" i="6"/>
  <c r="H37" i="6" s="1"/>
  <c r="S37" i="6"/>
  <c r="U37" i="6" s="1"/>
  <c r="J37" i="6"/>
  <c r="C35" i="6"/>
  <c r="F47" i="6"/>
  <c r="H47" i="6" s="1"/>
  <c r="C47" i="6"/>
  <c r="E47" i="6" s="1"/>
  <c r="M44" i="6"/>
  <c r="O44" i="6" s="1"/>
  <c r="Y46" i="6"/>
  <c r="X46" i="6"/>
  <c r="P46" i="6"/>
  <c r="E33" i="6"/>
  <c r="R47" i="6"/>
  <c r="M47" i="6"/>
  <c r="O47" i="6" s="1"/>
  <c r="X47" i="6"/>
  <c r="M45" i="6"/>
  <c r="O45" i="6" s="1"/>
  <c r="R45" i="6"/>
  <c r="M37" i="6"/>
  <c r="M35" i="6"/>
  <c r="O35" i="6" s="1"/>
  <c r="Z45" i="6"/>
  <c r="V37" i="6"/>
  <c r="E45" i="6"/>
  <c r="V43" i="6"/>
  <c r="C44" i="6"/>
  <c r="E44" i="6" s="1"/>
  <c r="X45" i="6"/>
  <c r="Y45" i="6"/>
  <c r="D43" i="6"/>
  <c r="D49" i="6" s="1"/>
  <c r="D37" i="6"/>
  <c r="Z37" i="6" s="1"/>
  <c r="Z33" i="6"/>
  <c r="K37" i="6"/>
  <c r="Q37" i="6"/>
  <c r="N37" i="6" s="1"/>
  <c r="N33" i="6"/>
  <c r="O33" i="6" s="1"/>
  <c r="N43" i="6"/>
  <c r="F43" i="5"/>
  <c r="I46" i="5"/>
  <c r="K46" i="5" s="1"/>
  <c r="J43" i="5"/>
  <c r="J49" i="5" s="1"/>
  <c r="V46" i="5"/>
  <c r="M45" i="5"/>
  <c r="O45" i="5" s="1"/>
  <c r="R45" i="5"/>
  <c r="S43" i="5"/>
  <c r="M43" i="5" s="1"/>
  <c r="C33" i="5"/>
  <c r="S44" i="5"/>
  <c r="U44" i="5" s="1"/>
  <c r="Q37" i="5"/>
  <c r="N37" i="5" s="1"/>
  <c r="N33" i="5"/>
  <c r="D35" i="5"/>
  <c r="Z35" i="5" s="1"/>
  <c r="Y47" i="5"/>
  <c r="M46" i="5"/>
  <c r="O46" i="5" s="1"/>
  <c r="R46" i="5"/>
  <c r="N44" i="5"/>
  <c r="U33" i="5"/>
  <c r="O34" i="5"/>
  <c r="W43" i="5"/>
  <c r="D33" i="5"/>
  <c r="X34" i="5"/>
  <c r="W47" i="5"/>
  <c r="Z47" i="5" s="1"/>
  <c r="I43" i="5"/>
  <c r="C34" i="5"/>
  <c r="E34" i="5" s="1"/>
  <c r="H37" i="5"/>
  <c r="Y35" i="5"/>
  <c r="G49" i="5"/>
  <c r="F44" i="5"/>
  <c r="H44" i="5" s="1"/>
  <c r="R33" i="5"/>
  <c r="P37" i="5"/>
  <c r="M33" i="5"/>
  <c r="V43" i="5"/>
  <c r="R47" i="5"/>
  <c r="M47" i="5"/>
  <c r="O47" i="5" s="1"/>
  <c r="X45" i="5"/>
  <c r="X44" i="5"/>
  <c r="K44" i="5"/>
  <c r="V37" i="5"/>
  <c r="H33" i="5"/>
  <c r="P44" i="5"/>
  <c r="P49" i="5" s="1"/>
  <c r="R43" i="5"/>
  <c r="N43" i="5"/>
  <c r="Q49" i="5"/>
  <c r="N49" i="5" s="1"/>
  <c r="E47" i="5"/>
  <c r="U37" i="5"/>
  <c r="Y33" i="4"/>
  <c r="Q47" i="4"/>
  <c r="N47" i="4" s="1"/>
  <c r="W46" i="4"/>
  <c r="Z46" i="4" s="1"/>
  <c r="T43" i="4"/>
  <c r="T49" i="4" s="1"/>
  <c r="C34" i="4"/>
  <c r="Y34" i="4" s="1"/>
  <c r="D33" i="4"/>
  <c r="P44" i="4"/>
  <c r="Q44" i="4"/>
  <c r="N44" i="4" s="1"/>
  <c r="S43" i="4"/>
  <c r="W45" i="4"/>
  <c r="Z45" i="4" s="1"/>
  <c r="G43" i="4"/>
  <c r="G49" i="4" s="1"/>
  <c r="F46" i="4"/>
  <c r="H46" i="4" s="1"/>
  <c r="C44" i="4"/>
  <c r="Q43" i="4"/>
  <c r="I49" i="4"/>
  <c r="M37" i="4"/>
  <c r="R37" i="4"/>
  <c r="C46" i="4"/>
  <c r="E46" i="4" s="1"/>
  <c r="M46" i="4"/>
  <c r="O46" i="4" s="1"/>
  <c r="R46" i="4"/>
  <c r="U37" i="4"/>
  <c r="D34" i="4"/>
  <c r="Z34" i="4" s="1"/>
  <c r="F37" i="4"/>
  <c r="H37" i="4" s="1"/>
  <c r="D35" i="4"/>
  <c r="Z35" i="4" s="1"/>
  <c r="I37" i="4"/>
  <c r="K37" i="4" s="1"/>
  <c r="O35" i="4"/>
  <c r="X34" i="4"/>
  <c r="C35" i="4"/>
  <c r="R47" i="4"/>
  <c r="M47" i="4"/>
  <c r="O47" i="4" s="1"/>
  <c r="X45" i="4"/>
  <c r="V37" i="4"/>
  <c r="H44" i="4"/>
  <c r="M45" i="4"/>
  <c r="O45" i="4" s="1"/>
  <c r="R45" i="4"/>
  <c r="N37" i="4"/>
  <c r="W43" i="4"/>
  <c r="X43" i="4" s="1"/>
  <c r="P43" i="4"/>
  <c r="V47" i="4"/>
  <c r="V49" i="4" s="1"/>
  <c r="F43" i="4"/>
  <c r="J43" i="4"/>
  <c r="J49" i="4" s="1"/>
  <c r="O33" i="5" l="1"/>
  <c r="E35" i="5"/>
  <c r="Q49" i="6"/>
  <c r="N49" i="6" s="1"/>
  <c r="O43" i="5"/>
  <c r="R44" i="6"/>
  <c r="Y44" i="6"/>
  <c r="Y34" i="5"/>
  <c r="X46" i="4"/>
  <c r="K43" i="4"/>
  <c r="K49" i="4"/>
  <c r="Y46" i="4"/>
  <c r="M46" i="6"/>
  <c r="O46" i="6" s="1"/>
  <c r="R46" i="6"/>
  <c r="E35" i="6"/>
  <c r="Y35" i="6"/>
  <c r="X43" i="6"/>
  <c r="V49" i="6"/>
  <c r="O37" i="6"/>
  <c r="R37" i="6"/>
  <c r="Y47" i="6"/>
  <c r="C37" i="6"/>
  <c r="E37" i="6" s="1"/>
  <c r="Z43" i="6"/>
  <c r="Y34" i="6"/>
  <c r="C43" i="6"/>
  <c r="Y43" i="6" s="1"/>
  <c r="K43" i="6"/>
  <c r="I49" i="6"/>
  <c r="K49" i="6" s="1"/>
  <c r="X37" i="6"/>
  <c r="F49" i="6"/>
  <c r="H49" i="6" s="1"/>
  <c r="P49" i="6"/>
  <c r="R49" i="5"/>
  <c r="C44" i="5"/>
  <c r="C45" i="5"/>
  <c r="C43" i="5"/>
  <c r="C46" i="5"/>
  <c r="E46" i="5" s="1"/>
  <c r="M37" i="5"/>
  <c r="O37" i="5" s="1"/>
  <c r="R37" i="5"/>
  <c r="D37" i="5"/>
  <c r="Z37" i="5" s="1"/>
  <c r="Z33" i="5"/>
  <c r="W49" i="5"/>
  <c r="E33" i="5"/>
  <c r="C37" i="5"/>
  <c r="Y33" i="5"/>
  <c r="S49" i="5"/>
  <c r="U49" i="5" s="1"/>
  <c r="U43" i="5"/>
  <c r="X47" i="5"/>
  <c r="M44" i="5"/>
  <c r="O44" i="5" s="1"/>
  <c r="R44" i="5"/>
  <c r="X37" i="5"/>
  <c r="K43" i="5"/>
  <c r="I49" i="5"/>
  <c r="K49" i="5" s="1"/>
  <c r="D44" i="5"/>
  <c r="Z44" i="5" s="1"/>
  <c r="X43" i="5"/>
  <c r="V49" i="5"/>
  <c r="D43" i="5"/>
  <c r="D49" i="5" s="1"/>
  <c r="X46" i="5"/>
  <c r="F49" i="5"/>
  <c r="H49" i="5" s="1"/>
  <c r="H43" i="5"/>
  <c r="F49" i="4"/>
  <c r="H49" i="4" s="1"/>
  <c r="H43" i="4"/>
  <c r="C43" i="4"/>
  <c r="R43" i="4"/>
  <c r="P49" i="4"/>
  <c r="M43" i="4"/>
  <c r="C45" i="4"/>
  <c r="E35" i="4"/>
  <c r="Y35" i="4"/>
  <c r="E44" i="4"/>
  <c r="Y44" i="4"/>
  <c r="D37" i="4"/>
  <c r="Z37" i="4" s="1"/>
  <c r="Z33" i="4"/>
  <c r="E33" i="4"/>
  <c r="X37" i="4"/>
  <c r="D43" i="4"/>
  <c r="E34" i="4"/>
  <c r="C37" i="4"/>
  <c r="X47" i="4"/>
  <c r="W49" i="4"/>
  <c r="Z43" i="4"/>
  <c r="D47" i="4"/>
  <c r="Z47" i="4" s="1"/>
  <c r="N43" i="4"/>
  <c r="Q49" i="4"/>
  <c r="N49" i="4" s="1"/>
  <c r="S49" i="4"/>
  <c r="U49" i="4" s="1"/>
  <c r="U43" i="4"/>
  <c r="M44" i="4"/>
  <c r="O44" i="4" s="1"/>
  <c r="R44" i="4"/>
  <c r="C47" i="4"/>
  <c r="O37" i="4"/>
  <c r="E47" i="4" l="1"/>
  <c r="E37" i="4"/>
  <c r="Y37" i="6"/>
  <c r="Y46" i="5"/>
  <c r="Y47" i="4"/>
  <c r="M49" i="6"/>
  <c r="O49" i="6" s="1"/>
  <c r="R49" i="6"/>
  <c r="E43" i="6"/>
  <c r="C49" i="6"/>
  <c r="E49" i="6" s="1"/>
  <c r="X49" i="6"/>
  <c r="E43" i="5"/>
  <c r="C49" i="5"/>
  <c r="E49" i="5" s="1"/>
  <c r="E45" i="5"/>
  <c r="Y45" i="5"/>
  <c r="X49" i="5"/>
  <c r="E44" i="5"/>
  <c r="Y44" i="5"/>
  <c r="E37" i="5"/>
  <c r="Y37" i="5"/>
  <c r="Z49" i="5"/>
  <c r="Y43" i="5"/>
  <c r="Z43" i="5"/>
  <c r="M49" i="5"/>
  <c r="O49" i="5" s="1"/>
  <c r="M49" i="4"/>
  <c r="O49" i="4" s="1"/>
  <c r="R49" i="4"/>
  <c r="E43" i="4"/>
  <c r="C49" i="4"/>
  <c r="Y43" i="4"/>
  <c r="D49" i="4"/>
  <c r="Z49" i="4" s="1"/>
  <c r="O43" i="4"/>
  <c r="X49" i="4"/>
  <c r="E45" i="4"/>
  <c r="Y45" i="4"/>
  <c r="Y37" i="4"/>
  <c r="Y49" i="6" l="1"/>
  <c r="Y49" i="5"/>
  <c r="E49" i="4"/>
  <c r="Y49" i="4"/>
</calcChain>
</file>

<file path=xl/sharedStrings.xml><?xml version="1.0" encoding="utf-8"?>
<sst xmlns="http://schemas.openxmlformats.org/spreadsheetml/2006/main" count="1055" uniqueCount="206">
  <si>
    <t xml:space="preserve">TOTAL </t>
  </si>
  <si>
    <t>%</t>
  </si>
  <si>
    <t>NON</t>
  </si>
  <si>
    <t xml:space="preserve">CHANGE IN </t>
  </si>
  <si>
    <t>ROOM NIGHTS</t>
  </si>
  <si>
    <t>AVERAGE</t>
  </si>
  <si>
    <t>NOVEMBER</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</si>
  <si>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</si>
  <si>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</si>
  <si>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</si>
  <si>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</si>
  <si>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</si>
  <si>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</si>
  <si>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</si>
  <si>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</si>
  <si>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</si>
  <si>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</si>
  <si>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</si>
  <si>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</si>
  <si>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</si>
  <si>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</si>
  <si>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</si>
  <si>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</si>
  <si>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</si>
  <si>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</si>
  <si>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</si>
  <si>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FISCAL-2015-2016</t>
  </si>
  <si>
    <t>ROOMS NIGHT</t>
  </si>
  <si>
    <t>AS OF</t>
  </si>
  <si>
    <t>NOVEMBER 2015</t>
  </si>
  <si>
    <t xml:space="preserve"> ALL HOTELS</t>
  </si>
  <si>
    <t xml:space="preserve">     METROPOLITAN TOTAL</t>
  </si>
  <si>
    <t xml:space="preserve">     NON-METRO AREA TOTAL</t>
  </si>
  <si>
    <t xml:space="preserve"> PARADORES</t>
  </si>
  <si>
    <t xml:space="preserve">     TOURIST HOTELS</t>
  </si>
  <si>
    <t xml:space="preserve">     COMMERCIAL HOTELS</t>
  </si>
  <si>
    <t>CALENDAR YEAR 2015</t>
  </si>
  <si>
    <t>(AS OF NOVEMBER)</t>
  </si>
  <si>
    <t>REGISTRATIONS AND OCCUPANCY RATE</t>
  </si>
  <si>
    <t>FOR THE MONTH OF NOVEMBER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</si>
  <si>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</si>
  <si>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</si>
  <si>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</si>
  <si>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</si>
  <si>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</si>
  <si>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</si>
  <si>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</si>
  <si>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</si>
  <si>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</si>
  <si>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</si>
  <si>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</si>
  <si>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</si>
  <si>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</si>
  <si>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</si>
  <si>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</si>
  <si>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</si>
  <si>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</si>
  <si>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</si>
  <si>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</si>
  <si>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</si>
  <si>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</si>
  <si>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</si>
  <si>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</si>
  <si>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</si>
  <si>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</si>
  <si>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NOVEMBER 2015</t>
  </si>
  <si>
    <t>BY REGION AS OF NOVEMBER 2015</t>
  </si>
  <si>
    <t>2014</t>
  </si>
  <si>
    <t>1/ Metropolitan Region includes the following municipalities: Bayamón, Cataño, Guaynabo, San Juan and Carolina.</t>
  </si>
  <si>
    <t>2/ Includes Paradores.</t>
  </si>
  <si>
    <t>FISCAL YEAR 2015-2016</t>
  </si>
  <si>
    <t xml:space="preserve"> AS OF NOVEMBER 2015</t>
  </si>
  <si>
    <t>16/15</t>
  </si>
  <si>
    <t>BY REGION - NOVEMBER 2015</t>
  </si>
  <si>
    <t>Classification by</t>
  </si>
  <si>
    <t>Average Room Rate $</t>
  </si>
  <si>
    <t>CHANGE %</t>
  </si>
  <si>
    <t>Number of Rooms</t>
  </si>
  <si>
    <t>November 2015</t>
  </si>
  <si>
    <t>November 2014</t>
  </si>
  <si>
    <t>Metropolitan</t>
  </si>
  <si>
    <t>Grand Total</t>
  </si>
  <si>
    <t>BY AREA - NOVEMBER 2015</t>
  </si>
  <si>
    <t>Area</t>
  </si>
  <si>
    <t>Metro</t>
  </si>
  <si>
    <t>Non Metro</t>
  </si>
  <si>
    <t>PARADORES - NOVEMBER 2015</t>
  </si>
  <si>
    <t>FISCAL YEAR 2015-2016 P</t>
  </si>
  <si>
    <t>Class By Num of Rooms</t>
  </si>
  <si>
    <t>2015 Jul</t>
  </si>
  <si>
    <t>2015 Aug</t>
  </si>
  <si>
    <t>2015 Sep</t>
  </si>
  <si>
    <t>2015 Oct</t>
  </si>
  <si>
    <t>2015 Nov</t>
  </si>
  <si>
    <t>2015 Dec</t>
  </si>
  <si>
    <t>2016 Jan</t>
  </si>
  <si>
    <t>2016 Feb</t>
  </si>
  <si>
    <t>2016 Mar</t>
  </si>
  <si>
    <t>2016 Apr</t>
  </si>
  <si>
    <t>2016 May</t>
  </si>
  <si>
    <t>2016 Jun</t>
  </si>
  <si>
    <t>ARR $</t>
  </si>
  <si>
    <t>FISCAL YEAR 2014-2015 R</t>
  </si>
  <si>
    <t>2014 Jul</t>
  </si>
  <si>
    <t>2014 Aug</t>
  </si>
  <si>
    <t>2014 Sep</t>
  </si>
  <si>
    <t>2014 Oct</t>
  </si>
  <si>
    <t>2014 Nov</t>
  </si>
  <si>
    <t>2014 Dec</t>
  </si>
  <si>
    <t>2015 Jan</t>
  </si>
  <si>
    <t>2015 Feb</t>
  </si>
  <si>
    <t>2015 Mar</t>
  </si>
  <si>
    <t>2015 Apr</t>
  </si>
  <si>
    <t>2015 May</t>
  </si>
  <si>
    <t>2015 Jun</t>
  </si>
  <si>
    <t>PERCENTAGE CHANGE:  FISCAL YEAR 2015-2016 vs 2014-2015</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</si>
  <si>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</si>
  <si>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</si>
  <si>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</si>
  <si>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</si>
  <si>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</si>
  <si>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</si>
  <si>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</si>
  <si>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</si>
  <si>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</si>
  <si>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</si>
  <si>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</si>
  <si>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</si>
  <si>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</si>
  <si>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</si>
  <si>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</si>
  <si>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</si>
  <si>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</si>
  <si>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</si>
  <si>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</si>
  <si>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</si>
  <si>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</si>
  <si>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</si>
  <si>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</si>
  <si>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</si>
  <si>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2015 P</t>
  </si>
  <si>
    <t>CALENDAR YEAR 2014 R</t>
  </si>
  <si>
    <t>2014 Jan</t>
  </si>
  <si>
    <t>2014 Feb</t>
  </si>
  <si>
    <t>2014 Mar</t>
  </si>
  <si>
    <t>2014 Apr</t>
  </si>
  <si>
    <t>2014 May</t>
  </si>
  <si>
    <t>2014 Jun</t>
  </si>
  <si>
    <t>PERCENTAGE CHANGE:  CALENDAR YEAR 2015 vs 2014</t>
  </si>
  <si>
    <t>ADR $</t>
  </si>
  <si>
    <t>Jul</t>
  </si>
  <si>
    <t>PRTC MONTHLY STATISTICS REPORT</t>
  </si>
  <si>
    <t>REGISTRATION AND OCCUPANCY SURVEY</t>
  </si>
  <si>
    <t>Occupancy %</t>
  </si>
  <si>
    <t>Total Registrations</t>
  </si>
  <si>
    <t>No-Residentes</t>
  </si>
  <si>
    <t>Residentes</t>
  </si>
  <si>
    <t>CALENDAR YEAR 2015 VS. 2014</t>
  </si>
  <si>
    <t>Rooms Occupied</t>
  </si>
  <si>
    <t>Rooms Available</t>
  </si>
  <si>
    <t>* Sample includes 106 endorsed hotels and paradors representing over 12,500 rooms and over 95% of endorsed universe.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</si>
  <si>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</si>
  <si>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</si>
  <si>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</si>
  <si>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</si>
  <si>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</si>
  <si>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</si>
  <si>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</si>
  <si>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</si>
  <si>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</si>
  <si>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</si>
  <si>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</si>
  <si>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</si>
  <si>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</si>
  <si>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</si>
  <si>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</si>
  <si>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</si>
  <si>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</si>
  <si>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</si>
  <si>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</si>
  <si>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</si>
  <si>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</si>
  <si>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</si>
  <si>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</si>
  <si>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</si>
  <si>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</si>
  <si>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</si>
  <si>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</si>
  <si>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</si>
  <si>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</si>
  <si>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</si>
  <si>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</si>
  <si>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</si>
  <si>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</si>
  <si>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</si>
  <si>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</si>
  <si>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</si>
  <si>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</si>
  <si>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</si>
  <si>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</si>
  <si>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</si>
  <si>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</si>
  <si>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07 de marzo de 2016</t>
  </si>
  <si>
    <t>For the month of November 2015, the occupancy rate remained almost even, closing at 66.4%.  Total registrations increased 3.4% from 189,380 in 2014 to 195,736 in 2015.  Non-residents exceeded last year by a strong 8.2% while Residents fell -6.7%.  Total room demand grew 0.4% or 1,065 more rooms sold.  The Average Room Rate (ARR$) for the month present a 5.2% gain with an average selling rate of $148.73 in 2015 vs. $141.41 in 2014.  As for Paradores, the occupancy rate for November 2015 shows a 0.6 points advance when compared with last year 2014.  On the other hand, total registrations for Paradores shows a reduction of -3.1%.  Calendar Year 2015 finished off with 1.9 percentage points ahead on its occupancy rate closing at 71.8%.  Total registrations ended with a 3.8% climb from 2,320,451 in 2014 to 2,409,418 in 2015.  Non-residents and Residents registrations exceeded by 5.6% and 0.4% respectively.  Room demand ended positive with a 3.3% rise, meanwhile, room supply remains over 2014 by 0.5%.  The (ARR$) for calendar period 2015 turned out 3.4% beyond 2014, closing at $152.61 vs. $147.63 for a total gain of $4.98.</t>
  </si>
  <si>
    <t>ADR</t>
  </si>
  <si>
    <t>RevPAR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</si>
</sst>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7">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
      <left style="medium">
        <color theme="4" tint="-0.24994659260841701"/>
      </left>
      <right/>
      <top/>
      <bottom style="medium">
        <color theme="4" tint="-0.2499465926084170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56">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17" borderId="143" xfId="4" applyFill="1" applyBorder="1"/>
    <xf numFmtId="0" fontId="47" fillId="17" borderId="143" xfId="4" applyFont="1" applyFill="1" applyBorder="1"/>
    <xf numFmtId="0" fontId="13" fillId="17" borderId="144"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6"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6"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2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28" xfId="4" applyFont="1" applyFill="1" applyBorder="1" applyAlignment="1">
      <alignment horizontal="center" vertical="center" wrapText="1"/>
    </xf>
    <xf numFmtId="166" fontId="53" fillId="17" borderId="28" xfId="6" applyNumberFormat="1" applyFont="1" applyFill="1" applyBorder="1" applyAlignment="1">
      <alignment horizontal="center" vertical="center" wrapText="1"/>
    </xf>
    <xf numFmtId="166" fontId="32" fillId="17" borderId="28" xfId="6" applyNumberFormat="1" applyFont="1" applyFill="1" applyBorder="1" applyAlignment="1">
      <alignment horizontal="center" vertical="center" wrapText="1"/>
    </xf>
    <xf numFmtId="165" fontId="54" fillId="17" borderId="28"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0" fillId="17" borderId="0" xfId="0" applyFill="1" applyAlignment="1"/>
    <xf numFmtId="0" fontId="13"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3"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13" fillId="17" borderId="145" xfId="4" applyFill="1" applyBorder="1"/>
    <xf numFmtId="0" fontId="49" fillId="0" borderId="0" xfId="4" applyFont="1" applyFill="1"/>
    <xf numFmtId="0" fontId="13" fillId="0" borderId="0" xfId="4" applyFill="1"/>
    <xf numFmtId="8" fontId="49" fillId="0" borderId="0" xfId="4" applyNumberFormat="1" applyFont="1" applyFill="1"/>
    <xf numFmtId="0" fontId="0" fillId="17" borderId="0" xfId="0" applyFill="1"/>
    <xf numFmtId="0" fontId="58" fillId="17" borderId="151" xfId="4" applyFont="1" applyFill="1" applyBorder="1" applyAlignment="1">
      <alignment horizontal="center" vertical="center" wrapText="1"/>
    </xf>
    <xf numFmtId="0" fontId="13" fillId="17" borderId="151" xfId="4" applyFill="1" applyBorder="1"/>
    <xf numFmtId="0" fontId="13" fillId="17" borderId="152" xfId="4" applyFill="1" applyBorder="1"/>
    <xf numFmtId="0" fontId="13" fillId="0" borderId="0" xfId="4" applyNumberFormat="1"/>
    <xf numFmtId="0" fontId="49" fillId="0" borderId="0" xfId="4" applyFont="1" applyBorder="1"/>
    <xf numFmtId="0" fontId="62"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5" fillId="25" borderId="127" xfId="4" applyFont="1" applyFill="1" applyBorder="1" applyAlignment="1">
      <alignment wrapText="1"/>
    </xf>
    <xf numFmtId="0" fontId="64" fillId="25" borderId="153"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8"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38"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55"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10" fillId="16" borderId="0" xfId="3" applyNumberFormat="1" applyFont="1" applyFill="1"/>
    <xf numFmtId="0" fontId="0" fillId="17" borderId="148" xfId="0" applyFill="1" applyBorder="1" applyAlignment="1">
      <alignment horizontal="center"/>
    </xf>
    <xf numFmtId="0" fontId="49" fillId="17" borderId="145" xfId="4" applyFont="1" applyFill="1" applyBorder="1"/>
    <xf numFmtId="0" fontId="49" fillId="17" borderId="156" xfId="4" applyFont="1" applyFill="1" applyBorder="1"/>
    <xf numFmtId="0" fontId="0" fillId="17" borderId="151" xfId="0" applyFill="1" applyBorder="1" applyAlignment="1">
      <alignment horizontal="center"/>
    </xf>
    <xf numFmtId="0" fontId="61" fillId="0" borderId="0" xfId="4" applyFont="1" applyFill="1" applyBorder="1"/>
    <xf numFmtId="0" fontId="49" fillId="0" borderId="143" xfId="4" applyFont="1" applyFill="1" applyBorder="1"/>
    <xf numFmtId="0" fontId="58" fillId="0" borderId="143" xfId="4" applyFont="1" applyFill="1" applyBorder="1" applyAlignment="1">
      <alignment horizontal="center" vertical="center" wrapText="1"/>
    </xf>
    <xf numFmtId="0" fontId="0" fillId="0" borderId="143" xfId="0" applyFill="1" applyBorder="1" applyAlignment="1">
      <alignment vertical="center" wrapText="1"/>
    </xf>
    <xf numFmtId="0" fontId="13" fillId="0" borderId="143" xfId="4" applyFill="1" applyBorder="1"/>
    <xf numFmtId="3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71" fontId="32" fillId="17" borderId="63" xfId="4" applyNumberFormat="1" applyFont="1" applyFill="1" applyBorder="1" applyAlignment="1">
      <alignment horizontal="center" vertical="center" wrapText="1"/>
    </xf>
    <xf numFmtId="171" fontId="32" fillId="17" borderId="73" xfId="4" applyNumberFormat="1" applyFont="1" applyFill="1" applyBorder="1" applyAlignment="1">
      <alignment horizontal="center" vertical="center" wrapText="1"/>
    </xf>
    <xf numFmtId="8" fontId="32" fillId="17" borderId="127" xfId="4" applyNumberFormat="1" applyFont="1" applyFill="1" applyBorder="1" applyAlignment="1">
      <alignment horizontal="center" vertical="center" wrapText="1"/>
    </xf>
    <xf numFmtId="0" fontId="60" fillId="17" borderId="0" xfId="4" applyFont="1" applyFill="1" applyBorder="1" applyAlignment="1">
      <alignment horizontal="left" vertical="center" wrapText="1"/>
    </xf>
    <xf numFmtId="0" fontId="58" fillId="17" borderId="147" xfId="4" applyFont="1" applyFill="1" applyBorder="1" applyAlignment="1">
      <alignment horizontal="center" vertical="top" wrapText="1"/>
    </xf>
    <xf numFmtId="0" fontId="0" fillId="0" borderId="148" xfId="0" applyBorder="1" applyAlignment="1">
      <alignment horizontal="center"/>
    </xf>
    <xf numFmtId="0" fontId="0" fillId="0" borderId="149"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50" xfId="0" applyBorder="1" applyAlignment="1">
      <alignment horizontal="center"/>
    </xf>
    <xf numFmtId="0" fontId="13" fillId="17" borderId="142" xfId="4" applyFill="1" applyBorder="1" applyAlignment="1"/>
    <xf numFmtId="0" fontId="13" fillId="17" borderId="145"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60" fillId="17" borderId="0" xfId="4" applyFont="1" applyFill="1" applyBorder="1" applyAlignment="1">
      <alignment horizontal="center" vertical="center" wrapText="1"/>
    </xf>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30" fillId="0" borderId="35" xfId="0" applyFont="1" applyBorder="1" applyAlignment="1">
      <alignment horizontal="center" vertical="center"/>
    </xf>
    <xf numFmtId="0" fontId="10" fillId="8" borderId="68" xfId="0" applyFont="1" applyFill="1" applyBorder="1" applyAlignment="1">
      <alignment horizontal="center"/>
    </xf>
    <xf numFmtId="0" fontId="10" fillId="8" borderId="69"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30" fillId="0" borderId="35" xfId="3"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87"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40" fillId="20" borderId="109"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40" fillId="2" borderId="109" xfId="3" applyFont="1" applyFill="1" applyBorder="1" applyAlignment="1">
      <alignment horizontal="left" vertical="center" wrapText="1"/>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39" fillId="2" borderId="138" xfId="3" applyFont="1" applyFill="1" applyBorder="1" applyAlignment="1">
      <alignment horizontal="center"/>
    </xf>
    <xf numFmtId="0" fontId="64" fillId="25" borderId="138" xfId="4" applyFont="1" applyFill="1" applyBorder="1" applyAlignment="1">
      <alignment wrapText="1"/>
    </xf>
    <xf numFmtId="0" fontId="64" fillId="25" borderId="69" xfId="4" applyFont="1" applyFill="1" applyBorder="1" applyAlignment="1">
      <alignment wrapText="1"/>
    </xf>
    <xf numFmtId="0" fontId="64" fillId="25" borderId="138" xfId="4" applyFont="1" applyFill="1" applyBorder="1" applyAlignment="1">
      <alignment horizontal="center" wrapText="1"/>
    </xf>
    <xf numFmtId="0" fontId="64" fillId="25" borderId="69" xfId="4" applyFont="1" applyFill="1" applyBorder="1" applyAlignment="1">
      <alignment horizontal="center" wrapText="1"/>
    </xf>
    <xf numFmtId="0" fontId="64" fillId="25" borderId="138"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4"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38"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38"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38" xfId="4" applyFont="1" applyFill="1" applyBorder="1" applyAlignment="1"/>
    <xf numFmtId="0" fontId="64" fillId="25" borderId="69" xfId="4" applyFont="1" applyFill="1" applyBorder="1" applyAlignment="1"/>
    <xf numFmtId="0" fontId="68" fillId="25" borderId="138"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NOVEMBER </a:t>
            </a:r>
            <a:r>
              <a:rPr lang="en-US"/>
              <a:t>2015</a:t>
            </a:r>
          </a:p>
        </c:rich>
      </c:tx>
      <c:layout>
        <c:manualLayout>
          <c:xMode val="edge"/>
          <c:yMode val="edge"/>
          <c:x val="0.1952709918015974"/>
          <c:y val="4.530769292847427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343"/>
          <c:w val="0.73575068100714569"/>
          <c:h val="0.63125609298839969"/>
        </c:manualLayout>
      </c:layout>
      <c:bar3DChart>
        <c:barDir val="col"/>
        <c:grouping val="clustered"/>
        <c:varyColors val="0"/>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invertIfNegative val="0"/>
          <c:dLbls>
            <c:numFmt formatCode="0.0%" sourceLinked="0"/>
            <c:spPr>
              <a:noFill/>
              <a:ln>
                <a:noFill/>
              </a:ln>
              <a:effectLst/>
            </c:spPr>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'SUMMARY DASHBOARD'!$E$7:$F$7</c:f>
              <c:numCache>
                <c:formatCode>0</c:formatCode>
                <c:ptCount val="2"/>
                <c:pt idx="0">
                  <c:v>2015</c:v>
                </c:pt>
                <c:pt idx="1">
                  <c:v>2014</c:v>
                </c:pt>
              </c:numCache>
            </c:numRef>
          </c:cat>
          <c:val>
            <c:numRef>
              <c:f>'SUMMARY DASHBOARD'!$E$8:$F$8</c:f>
              <c:numCache>
                <c:formatCode>0.0%</c:formatCode>
                <c:ptCount val="2"/>
                <c:pt idx="0">
                  <c:v>0.66380027808371411</c:v>
                </c:pt>
                <c:pt idx="1">
                  <c:v>0.66579008780007976</c:v>
                </c:pt>
              </c:numCache>
            </c:numRef>
          </c:val>
          <c:shape val="cylinder"/>
        </c:ser>
        <c:dLbls>
          <c:showLegendKey val="0"/>
          <c:showVal val="0"/>
          <c:showCatName val="0"/>
          <c:showSerName val="0"/>
          <c:showPercent val="0"/>
          <c:showBubbleSize val="0"/>
        </c:dLbls>
        <c:gapWidth val="150"/>
        <c:shape val="box"/>
        <c:axId val="199554288"/>
        <c:axId val="199555408"/>
        <c:axId val="0"/>
      </c:bar3DChart>
      <c:dateAx>
        <c:axId val="199554288"/>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199555408"/>
        <c:crosses val="autoZero"/>
        <c:auto val="0"/>
        <c:lblOffset val="100"/>
        <c:baseTimeUnit val="days"/>
      </c:dateAx>
      <c:valAx>
        <c:axId val="199555408"/>
        <c:scaling>
          <c:orientation val="minMax"/>
          <c:max val="0.80000000000000104"/>
          <c:min val="0.4"/>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199554288"/>
        <c:crosses val="autoZero"/>
        <c:crossBetween val="between"/>
      </c:valAx>
      <c:spPr>
        <a:noFill/>
        <a:ln w="25400">
          <a:noFill/>
        </a:ln>
      </c:spPr>
    </c:plotArea>
    <c:plotVisOnly val="1"/>
    <c:dispBlanksAs val="gap"/>
    <c:showDLblsOverMax val="0"/>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varyColors val="0"/>
        <c:ser>
          <c:idx val="0"/>
          <c:order val="0"/>
          <c:tx>
            <c:strRef>
              <c:f>'SUMMARY DASHBOARD'!$E$10</c:f>
              <c:strCache>
                <c:ptCount val="1"/>
                <c:pt idx="0">
                  <c:v>2015</c:v>
                </c:pt>
              </c:strCache>
            </c:strRef>
          </c:tx>
          <c:spPr>
            <a:solidFill>
              <a:srgbClr val="00B0F0">
                <a:alpha val="58000"/>
              </a:srgbClr>
            </a:solidFill>
          </c:spPr>
          <c:invertIfNegative val="0"/>
          <c:dLbls>
            <c:dLbl>
              <c:idx val="0"/>
              <c:layout>
                <c:manualLayout>
                  <c:x val="1.1256852387122505E-2"/>
                  <c:y val="1.170485309525636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2658227848101266E-2"/>
                  <c:y val="-6.235387345207752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7037775341373924E-3"/>
                  <c:y val="3.211469970472740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195736</c:v>
                </c:pt>
                <c:pt idx="1">
                  <c:v>138641</c:v>
                </c:pt>
                <c:pt idx="2">
                  <c:v>57095</c:v>
                </c:pt>
              </c:numCache>
            </c:numRef>
          </c:val>
        </c:ser>
        <c:ser>
          <c:idx val="1"/>
          <c:order val="1"/>
          <c:tx>
            <c:strRef>
              <c:f>'SUMMARY DASHBOARD'!$F$10</c:f>
              <c:strCache>
                <c:ptCount val="1"/>
                <c:pt idx="0">
                  <c:v>2014</c:v>
                </c:pt>
              </c:strCache>
            </c:strRef>
          </c:tx>
          <c:spPr>
            <a:solidFill>
              <a:prstClr val="white">
                <a:lumMod val="65000"/>
                <a:alpha val="78000"/>
              </a:prstClr>
            </a:solidFill>
          </c:spPr>
          <c:invertIfNegative val="0"/>
          <c:dLbls>
            <c:dLbl>
              <c:idx val="0"/>
              <c:layout>
                <c:manualLayout>
                  <c:x val="8.5443370211634936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6784943021362826E-2"/>
                  <c:y val="-1.247077469041575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156450380411715E-2"/>
                  <c:y val="7.845786596568475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189380</c:v>
                </c:pt>
                <c:pt idx="1">
                  <c:v>128173</c:v>
                </c:pt>
                <c:pt idx="2">
                  <c:v>61207</c:v>
                </c:pt>
              </c:numCache>
            </c:numRef>
          </c:val>
        </c:ser>
        <c:dLbls>
          <c:showLegendKey val="0"/>
          <c:showVal val="0"/>
          <c:showCatName val="0"/>
          <c:showSerName val="0"/>
          <c:showPercent val="0"/>
          <c:showBubbleSize val="0"/>
        </c:dLbls>
        <c:gapWidth val="150"/>
        <c:shape val="box"/>
        <c:axId val="198120576"/>
        <c:axId val="198125616"/>
        <c:axId val="0"/>
      </c:bar3DChart>
      <c:catAx>
        <c:axId val="198120576"/>
        <c:scaling>
          <c:orientation val="minMax"/>
        </c:scaling>
        <c:delete val="0"/>
        <c:axPos val="b"/>
        <c:numFmt formatCode="General" sourceLinked="1"/>
        <c:majorTickMark val="out"/>
        <c:minorTickMark val="none"/>
        <c:tickLblPos val="nextTo"/>
        <c:txPr>
          <a:bodyPr rot="-480000" anchor="b" anchorCtr="1"/>
          <a:lstStyle/>
          <a:p>
            <a:pPr>
              <a:defRPr sz="800" b="1"/>
            </a:pPr>
            <a:endParaRPr lang="es-PR"/>
          </a:p>
        </c:txPr>
        <c:crossAx val="198125616"/>
        <c:crosses val="autoZero"/>
        <c:auto val="1"/>
        <c:lblAlgn val="ctr"/>
        <c:lblOffset val="100"/>
        <c:tickLblSkip val="1"/>
        <c:noMultiLvlLbl val="0"/>
      </c:catAx>
      <c:valAx>
        <c:axId val="198125616"/>
        <c:scaling>
          <c:orientation val="minMax"/>
          <c:max val="250000"/>
        </c:scaling>
        <c:delete val="0"/>
        <c:axPos val="l"/>
        <c:majorGridlines>
          <c:spPr>
            <a:ln>
              <a:solidFill>
                <a:srgbClr val="FC2E4B"/>
              </a:solidFill>
            </a:ln>
          </c:spPr>
        </c:majorGridlines>
        <c:numFmt formatCode="#,##0" sourceLinked="1"/>
        <c:majorTickMark val="out"/>
        <c:minorTickMark val="none"/>
        <c:tickLblPos val="nextTo"/>
        <c:spPr>
          <a:noFill/>
          <a:ln cap="rnd">
            <a:solidFill>
              <a:srgbClr val="FC2E4B"/>
            </a:solidFill>
          </a:ln>
        </c:spPr>
        <c:txPr>
          <a:bodyPr/>
          <a:lstStyle/>
          <a:p>
            <a:pPr>
              <a:defRPr sz="800" b="1"/>
            </a:pPr>
            <a:endParaRPr lang="es-PR"/>
          </a:p>
        </c:txPr>
        <c:crossAx val="198120576"/>
        <c:crosses val="autoZero"/>
        <c:crossBetween val="between"/>
        <c:majorUnit val="50000"/>
      </c:valAx>
    </c:plotArea>
    <c:legend>
      <c:legendPos val="r"/>
      <c:layout>
        <c:manualLayout>
          <c:xMode val="edge"/>
          <c:yMode val="edge"/>
          <c:x val="0.8647376989268788"/>
          <c:y val="0.3800237828474845"/>
          <c:w val="0.13042483254261991"/>
          <c:h val="0.19523143719185082"/>
        </c:manualLayout>
      </c:layout>
      <c:overlay val="0"/>
      <c:txPr>
        <a:bodyPr/>
        <a:lstStyle/>
        <a:p>
          <a:pPr>
            <a:defRPr sz="800" b="1"/>
          </a:pPr>
          <a:endParaRPr lang="es-PR"/>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100" b="1" i="0" u="none" strike="noStrike" baseline="0">
                <a:solidFill>
                  <a:srgbClr val="FFFFFF"/>
                </a:solidFill>
                <a:latin typeface="Calibri"/>
                <a:ea typeface="Calibri"/>
                <a:cs typeface="Calibri"/>
              </a:defRPr>
            </a:pPr>
            <a:r>
              <a:rPr lang="en-US" sz="1100"/>
              <a:t>REGISTRATIONS CALENDAR YEAR 2015 vs. 2014</a:t>
            </a:r>
          </a:p>
        </c:rich>
      </c:tx>
      <c:layout>
        <c:manualLayout>
          <c:xMode val="edge"/>
          <c:yMode val="edge"/>
          <c:x val="0.1044942713633832"/>
          <c:y val="3.6055957688260365E-2"/>
        </c:manualLayout>
      </c:layout>
      <c:overlay val="0"/>
    </c:title>
    <c:autoTitleDeleted val="0"/>
    <c:view3D>
      <c:rotX val="0"/>
      <c:rotY val="0"/>
      <c:depthPercent val="100"/>
      <c:rAngAx val="0"/>
    </c:view3D>
    <c:floor>
      <c:thickness val="0"/>
    </c:floor>
    <c:sideWall>
      <c:thickness val="0"/>
      <c:spPr>
        <a:ln>
          <a:solidFill>
            <a:srgbClr val="4F81BD"/>
          </a:solidFill>
        </a:ln>
      </c:spPr>
    </c:sideWall>
    <c:backWall>
      <c:thickness val="0"/>
      <c:spPr>
        <a:ln>
          <a:solidFill>
            <a:srgbClr val="4F81BD"/>
          </a:solidFill>
        </a:ln>
      </c:spPr>
    </c:backWall>
    <c:plotArea>
      <c:layout>
        <c:manualLayout>
          <c:layoutTarget val="inner"/>
          <c:xMode val="edge"/>
          <c:yMode val="edge"/>
          <c:x val="0.1798708821168489"/>
          <c:y val="0.16202430867633291"/>
          <c:w val="0.66163241905934855"/>
          <c:h val="0.68175250820920108"/>
        </c:manualLayout>
      </c:layout>
      <c:bar3DChart>
        <c:barDir val="col"/>
        <c:grouping val="clustered"/>
        <c:varyColors val="0"/>
        <c:ser>
          <c:idx val="0"/>
          <c:order val="0"/>
          <c:tx>
            <c:strRef>
              <c:f>'SUMMARY DASHBOARD'!$D$30</c:f>
              <c:strCache>
                <c:ptCount val="1"/>
                <c:pt idx="0">
                  <c:v>Total Registrations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2015</c:v>
                </c:pt>
                <c:pt idx="1">
                  <c:v>2014</c:v>
                </c:pt>
              </c:numCache>
            </c:numRef>
          </c:cat>
          <c:val>
            <c:numRef>
              <c:f>'SUMMARY DASHBOARD'!$E$30:$F$30</c:f>
              <c:numCache>
                <c:formatCode>#,##0</c:formatCode>
                <c:ptCount val="2"/>
                <c:pt idx="0">
                  <c:v>2409418</c:v>
                </c:pt>
                <c:pt idx="1">
                  <c:v>2320451</c:v>
                </c:pt>
              </c:numCache>
            </c:numRef>
          </c:val>
        </c:ser>
        <c:ser>
          <c:idx val="1"/>
          <c:order val="1"/>
          <c:tx>
            <c:strRef>
              <c:f>'SUMMARY DASHBOARD'!$D$31</c:f>
              <c:strCache>
                <c:ptCount val="1"/>
                <c:pt idx="0">
                  <c:v>No-Residentes</c:v>
                </c:pt>
              </c:strCache>
            </c:strRef>
          </c:tx>
          <c:invertIfNegative val="0"/>
          <c:dLbls>
            <c:dLbl>
              <c:idx val="0"/>
              <c:layout>
                <c:manualLayout>
                  <c:x val="6.9767441860465688E-3"/>
                  <c:y val="-2.8054685321335016E-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2015</c:v>
                </c:pt>
                <c:pt idx="1">
                  <c:v>2014</c:v>
                </c:pt>
              </c:numCache>
            </c:numRef>
          </c:cat>
          <c:val>
            <c:numRef>
              <c:f>'SUMMARY DASHBOARD'!$E$31:$F$31</c:f>
              <c:numCache>
                <c:formatCode>#,##0_);[Red]\(#,##0\)</c:formatCode>
                <c:ptCount val="2"/>
                <c:pt idx="0">
                  <c:v>1619806</c:v>
                </c:pt>
                <c:pt idx="1">
                  <c:v>1534001</c:v>
                </c:pt>
              </c:numCache>
            </c:numRef>
          </c:val>
        </c:ser>
        <c:ser>
          <c:idx val="2"/>
          <c:order val="2"/>
          <c:tx>
            <c:strRef>
              <c:f>'SUMMARY DASHBOARD'!$D$32</c:f>
              <c:strCache>
                <c:ptCount val="1"/>
                <c:pt idx="0">
                  <c:v>Residentes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2015</c:v>
                </c:pt>
                <c:pt idx="1">
                  <c:v>2014</c:v>
                </c:pt>
              </c:numCache>
            </c:numRef>
          </c:cat>
          <c:val>
            <c:numRef>
              <c:f>'SUMMARY DASHBOARD'!$E$32:$F$32</c:f>
              <c:numCache>
                <c:formatCode>#,##0_);[Red]\(#,##0\)</c:formatCode>
                <c:ptCount val="2"/>
                <c:pt idx="0">
                  <c:v>789612</c:v>
                </c:pt>
                <c:pt idx="1">
                  <c:v>786450</c:v>
                </c:pt>
              </c:numCache>
            </c:numRef>
          </c:val>
        </c:ser>
        <c:dLbls>
          <c:showLegendKey val="0"/>
          <c:showVal val="0"/>
          <c:showCatName val="0"/>
          <c:showSerName val="0"/>
          <c:showPercent val="0"/>
          <c:showBubbleSize val="0"/>
        </c:dLbls>
        <c:gapWidth val="188"/>
        <c:shape val="cylinder"/>
        <c:axId val="34650080"/>
        <c:axId val="34650640"/>
        <c:axId val="0"/>
      </c:bar3DChart>
      <c:dateAx>
        <c:axId val="34650080"/>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34650640"/>
        <c:crosses val="autoZero"/>
        <c:auto val="0"/>
        <c:lblOffset val="100"/>
        <c:baseTimeUnit val="days"/>
      </c:dateAx>
      <c:valAx>
        <c:axId val="34650640"/>
        <c:scaling>
          <c:orientation val="minMax"/>
          <c:max val="3000000"/>
          <c:min val="100000"/>
        </c:scaling>
        <c:delete val="0"/>
        <c:axPos val="l"/>
        <c:majorGridlines>
          <c:spPr>
            <a:ln>
              <a:solidFill>
                <a:srgbClr val="4F81BD"/>
              </a:solidFill>
            </a:ln>
          </c:spPr>
        </c:majorGridlines>
        <c:numFmt formatCode="#,##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34650080"/>
        <c:crosses val="autoZero"/>
        <c:crossBetween val="between"/>
        <c:majorUnit val="500000"/>
      </c:valAx>
      <c:spPr>
        <a:noFill/>
        <a:ln w="25400">
          <a:noFill/>
        </a:ln>
      </c:spPr>
    </c:plotArea>
    <c:legend>
      <c:legendPos val="r"/>
      <c:layout>
        <c:manualLayout>
          <c:xMode val="edge"/>
          <c:yMode val="edge"/>
          <c:x val="0.82209556098779391"/>
          <c:y val="0.1406322989420162"/>
          <c:w val="0.17790443901220773"/>
          <c:h val="0.72002968885214769"/>
        </c:manualLayout>
      </c:layout>
      <c:overlay val="0"/>
      <c:txPr>
        <a:bodyPr/>
        <a:lstStyle/>
        <a:p>
          <a:pPr>
            <a:defRPr sz="700" b="1" i="0" u="none" strike="noStrike" baseline="0">
              <a:solidFill>
                <a:srgbClr val="FFFFFF"/>
              </a:solidFill>
              <a:latin typeface="Calibri"/>
              <a:ea typeface="Calibri"/>
              <a:cs typeface="Calibri"/>
            </a:defRPr>
          </a:pPr>
          <a:endParaRPr lang="es-PR"/>
        </a:p>
      </c:txPr>
    </c:legend>
    <c:plotVisOnly val="1"/>
    <c:dispBlanksAs val="gap"/>
    <c:showDLblsOverMax val="0"/>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322" l="0.70000000000000062" r="0.70000000000000062" t="0.750000000000003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2015 vs. 2014</a:t>
            </a:r>
          </a:p>
        </c:rich>
      </c:tx>
      <c:layout>
        <c:manualLayout>
          <c:xMode val="edge"/>
          <c:yMode val="edge"/>
          <c:x val="0.11248583384741515"/>
          <c:y val="4.1369906248555979E-2"/>
        </c:manualLayout>
      </c:layout>
      <c:overlay val="0"/>
    </c:title>
    <c:autoTitleDeleted val="0"/>
    <c:view3D>
      <c:rotX val="10"/>
      <c:rotY val="10"/>
      <c:depthPercent val="100"/>
      <c:rAngAx val="1"/>
    </c:view3D>
    <c:floor>
      <c:thickness val="0"/>
      <c:spPr>
        <a:ln>
          <a:solidFill>
            <a:srgbClr val="4F81BD">
              <a:lumMod val="75000"/>
            </a:srgbClr>
          </a:solidFill>
        </a:ln>
      </c:spPr>
    </c:floor>
    <c:side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varyColors val="0"/>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invertIfNegative val="0"/>
          <c:dPt>
            <c:idx val="0"/>
            <c:invertIfNegative val="0"/>
            <c:bubble3D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invertIfNegative val="0"/>
            <c:bubble3D val="0"/>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3595865210706496E-2"/>
                  <c:y val="-1.1842545823406861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b="1" i="0" u="none" strike="noStrike" baseline="0">
                    <a:solidFill>
                      <a:srgbClr val="000000"/>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DASHBOARD'!$E$20:$F$20</c:f>
              <c:numCache>
                <c:formatCode>0</c:formatCode>
                <c:ptCount val="2"/>
                <c:pt idx="0">
                  <c:v>2015</c:v>
                </c:pt>
                <c:pt idx="1">
                  <c:v>2014</c:v>
                </c:pt>
              </c:numCache>
            </c:numRef>
          </c:cat>
          <c:val>
            <c:numRef>
              <c:f>'SUMMARY DASHBOARD'!$E$21:$F$21</c:f>
              <c:numCache>
                <c:formatCode>0.0%</c:formatCode>
                <c:ptCount val="2"/>
                <c:pt idx="0">
                  <c:v>0.71829863662702276</c:v>
                </c:pt>
                <c:pt idx="1">
                  <c:v>0.69893678574981521</c:v>
                </c:pt>
              </c:numCache>
            </c:numRef>
          </c:val>
          <c:shape val="pyramid"/>
        </c:ser>
        <c:dLbls>
          <c:showLegendKey val="0"/>
          <c:showVal val="0"/>
          <c:showCatName val="0"/>
          <c:showSerName val="0"/>
          <c:showPercent val="0"/>
          <c:showBubbleSize val="0"/>
        </c:dLbls>
        <c:gapWidth val="198"/>
        <c:gapDepth val="39"/>
        <c:shape val="cone"/>
        <c:axId val="34644480"/>
        <c:axId val="34647840"/>
        <c:axId val="0"/>
      </c:bar3DChart>
      <c:dateAx>
        <c:axId val="34644480"/>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34647840"/>
        <c:crosses val="autoZero"/>
        <c:auto val="0"/>
        <c:lblOffset val="100"/>
        <c:baseTimeUnit val="days"/>
      </c:dateAx>
      <c:valAx>
        <c:axId val="34647840"/>
        <c:scaling>
          <c:orientation val="minMax"/>
          <c:max val="0.85000000000000164"/>
          <c:min val="0.45000000000000101"/>
        </c:scaling>
        <c:delete val="0"/>
        <c:axPos val="l"/>
        <c:majorGridlines>
          <c:spPr>
            <a:ln>
              <a:solidFill>
                <a:schemeClr val="accent1">
                  <a:lumMod val="75000"/>
                </a:schemeClr>
              </a:solidFill>
            </a:ln>
          </c:spPr>
        </c:majorGridlines>
        <c:numFmt formatCode="0.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34644480"/>
        <c:crosses val="autoZero"/>
        <c:crossBetween val="between"/>
        <c:majorUnit val="0.1"/>
      </c:valAx>
      <c:spPr>
        <a:noFill/>
        <a:ln w="25400">
          <a:noFill/>
        </a:ln>
      </c:spPr>
    </c:plotArea>
    <c:plotVisOnly val="1"/>
    <c:dispBlanksAs val="gap"/>
    <c:showDLblsOverMax val="0"/>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344" l="0.70000000000000062" r="0.70000000000000062" t="0.750000000000003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title>
      <c:tx>
        <c:rich>
          <a:bodyPr/>
          <a:lstStyle/>
          <a:p>
            <a:pPr>
              <a:defRPr sz="1050"/>
            </a:pPr>
            <a:r>
              <a:rPr lang="en-US" sz="1050" baseline="0"/>
              <a:t>ROOM DEMAND AND SUPPLY</a:t>
            </a:r>
          </a:p>
          <a:p>
            <a:pPr>
              <a:defRPr sz="1050"/>
            </a:pPr>
            <a:r>
              <a:rPr lang="en-US" sz="1050" baseline="0"/>
              <a:t>CALENDAR YEAR 2015 vs. 2014 </a:t>
            </a:r>
            <a:r>
              <a:rPr lang="en-US" sz="1050"/>
              <a:t> </a:t>
            </a:r>
          </a:p>
        </c:rich>
      </c:tx>
      <c:overlay val="0"/>
    </c:title>
    <c:autoTitleDeleted val="0"/>
    <c:view3D>
      <c:rotX val="10"/>
      <c:rotY val="10"/>
      <c:depthPercent val="100"/>
      <c:rAngAx val="1"/>
    </c:view3D>
    <c:floor>
      <c:thickness val="0"/>
      <c:spPr>
        <a:ln>
          <a:solidFill>
            <a:srgbClr val="FFFF00"/>
          </a:solidFill>
        </a:ln>
      </c:spPr>
    </c:floor>
    <c:sideWall>
      <c:thickness val="0"/>
      <c:spPr>
        <a:ln>
          <a:solidFill>
            <a:schemeClr val="bg1">
              <a:lumMod val="75000"/>
            </a:schemeClr>
          </a:solidFill>
        </a:ln>
      </c:spPr>
    </c:sideWall>
    <c:backWall>
      <c:thickness val="0"/>
      <c:spPr>
        <a:ln>
          <a:solidFill>
            <a:schemeClr val="bg1">
              <a:lumMod val="75000"/>
            </a:schemeClr>
          </a:solidFill>
        </a:ln>
      </c:spPr>
    </c:backWall>
    <c:plotArea>
      <c:layout>
        <c:manualLayout>
          <c:layoutTarget val="inner"/>
          <c:xMode val="edge"/>
          <c:yMode val="edge"/>
          <c:x val="0.14666273667663199"/>
          <c:y val="0.20641336196611862"/>
          <c:w val="0.70046141732283462"/>
          <c:h val="0.68061943495125643"/>
        </c:manualLayout>
      </c:layout>
      <c:bar3DChart>
        <c:barDir val="col"/>
        <c:grouping val="clustered"/>
        <c:varyColors val="0"/>
        <c:ser>
          <c:idx val="0"/>
          <c:order val="0"/>
          <c:tx>
            <c:strRef>
              <c:f>'SUMMARY DASHBOARD'!$D$25</c:f>
              <c:strCache>
                <c:ptCount val="1"/>
                <c:pt idx="0">
                  <c:v>Rooms Occupied</c:v>
                </c:pt>
              </c:strCache>
            </c:strRef>
          </c:tx>
          <c:spPr>
            <a:solidFill>
              <a:srgbClr val="FFFF00">
                <a:alpha val="69000"/>
              </a:srgb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2015</c:v>
                </c:pt>
                <c:pt idx="1">
                  <c:v>2014</c:v>
                </c:pt>
              </c:numCache>
            </c:numRef>
          </c:cat>
          <c:val>
            <c:numRef>
              <c:f>'SUMMARY DASHBOARD'!$E$25:$F$25</c:f>
              <c:numCache>
                <c:formatCode>#,##0</c:formatCode>
                <c:ptCount val="2"/>
                <c:pt idx="0">
                  <c:v>3235411</c:v>
                </c:pt>
                <c:pt idx="1">
                  <c:v>3133472</c:v>
                </c:pt>
              </c:numCache>
            </c:numRef>
          </c:val>
        </c:ser>
        <c:ser>
          <c:idx val="1"/>
          <c:order val="1"/>
          <c:tx>
            <c:strRef>
              <c:f>'SUMMARY DASHBOARD'!$D$26</c:f>
              <c:strCache>
                <c:ptCount val="1"/>
                <c:pt idx="0">
                  <c:v>Rooms Available</c:v>
                </c:pt>
              </c:strCache>
            </c:strRef>
          </c:tx>
          <c:spPr>
            <a:solidFill>
              <a:schemeClr val="accent4">
                <a:lumMod val="75000"/>
                <a:alpha val="80000"/>
              </a:scheme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2015</c:v>
                </c:pt>
                <c:pt idx="1">
                  <c:v>2014</c:v>
                </c:pt>
              </c:numCache>
            </c:numRef>
          </c:cat>
          <c:val>
            <c:numRef>
              <c:f>'SUMMARY DASHBOARD'!$E$26:$F$26</c:f>
              <c:numCache>
                <c:formatCode>#,##0_);[Red]\(#,##0\)</c:formatCode>
                <c:ptCount val="2"/>
                <c:pt idx="0">
                  <c:v>4504270</c:v>
                </c:pt>
                <c:pt idx="1">
                  <c:v>4483198</c:v>
                </c:pt>
              </c:numCache>
            </c:numRef>
          </c:val>
        </c:ser>
        <c:dLbls>
          <c:showLegendKey val="0"/>
          <c:showVal val="0"/>
          <c:showCatName val="0"/>
          <c:showSerName val="0"/>
          <c:showPercent val="0"/>
          <c:showBubbleSize val="0"/>
        </c:dLbls>
        <c:gapWidth val="150"/>
        <c:shape val="box"/>
        <c:axId val="132195424"/>
        <c:axId val="132201024"/>
        <c:axId val="0"/>
      </c:bar3DChart>
      <c:dateAx>
        <c:axId val="132195424"/>
        <c:scaling>
          <c:orientation val="minMax"/>
        </c:scaling>
        <c:delete val="0"/>
        <c:axPos val="b"/>
        <c:numFmt formatCode="0" sourceLinked="0"/>
        <c:majorTickMark val="none"/>
        <c:minorTickMark val="none"/>
        <c:tickLblPos val="nextTo"/>
        <c:txPr>
          <a:bodyPr rot="0" vert="horz"/>
          <a:lstStyle/>
          <a:p>
            <a:pPr>
              <a:defRPr sz="1000" b="1"/>
            </a:pPr>
            <a:endParaRPr lang="es-PR"/>
          </a:p>
        </c:txPr>
        <c:crossAx val="132201024"/>
        <c:crosses val="autoZero"/>
        <c:auto val="0"/>
        <c:lblOffset val="100"/>
        <c:baseTimeUnit val="days"/>
      </c:dateAx>
      <c:valAx>
        <c:axId val="132201024"/>
        <c:scaling>
          <c:orientation val="minMax"/>
          <c:max val="5000000"/>
        </c:scaling>
        <c:delete val="0"/>
        <c:axPos val="l"/>
        <c:majorGridlines>
          <c:spPr>
            <a:ln>
              <a:solidFill>
                <a:schemeClr val="bg1">
                  <a:lumMod val="65000"/>
                </a:schemeClr>
              </a:solidFill>
            </a:ln>
          </c:spPr>
        </c:majorGridlines>
        <c:numFmt formatCode="#,##0" sourceLinked="1"/>
        <c:majorTickMark val="none"/>
        <c:minorTickMark val="none"/>
        <c:tickLblPos val="nextTo"/>
        <c:txPr>
          <a:bodyPr rot="0" vert="horz"/>
          <a:lstStyle/>
          <a:p>
            <a:pPr>
              <a:defRPr sz="800" b="1"/>
            </a:pPr>
            <a:endParaRPr lang="es-PR"/>
          </a:p>
        </c:txPr>
        <c:crossAx val="132195424"/>
        <c:crosses val="autoZero"/>
        <c:crossBetween val="between"/>
        <c:majorUnit val="1000000"/>
      </c:valAx>
      <c:spPr>
        <a:noFill/>
        <a:ln w="25400">
          <a:noFill/>
        </a:ln>
      </c:spPr>
    </c:plotArea>
    <c:legend>
      <c:legendPos val="r"/>
      <c:layout>
        <c:manualLayout>
          <c:xMode val="edge"/>
          <c:yMode val="edge"/>
          <c:x val="0.85227086614173264"/>
          <c:y val="0.32291672631830337"/>
          <c:w val="0.13346010498687674"/>
          <c:h val="0.40769114769744691"/>
        </c:manualLayout>
      </c:layout>
      <c:overlay val="0"/>
      <c:txPr>
        <a:bodyPr/>
        <a:lstStyle/>
        <a:p>
          <a:pPr>
            <a:defRPr sz="700" b="1"/>
          </a:pPr>
          <a:endParaRPr lang="es-PR"/>
        </a:p>
      </c:txPr>
    </c:legend>
    <c:plotVisOnly val="1"/>
    <c:dispBlanksAs val="gap"/>
    <c:showDLblsOverMax val="0"/>
  </c:chart>
  <c:spPr>
    <a:effectLst>
      <a:outerShdw blurRad="50800" dist="38100" dir="3600000" sx="103000" sy="103000" algn="tl" rotWithShape="0">
        <a:prstClr val="black">
          <a:alpha val="47000"/>
        </a:prstClr>
      </a:outerShdw>
    </a:effectLst>
  </c:spPr>
  <c:printSettings>
    <c:headerFooter/>
    <c:pageMargins b="0.75000000000000289" l="0.70000000000000062" r="0.70000000000000062" t="0.750000000000002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NOVEMBER 2015</a:t>
            </a:r>
          </a:p>
        </c:rich>
      </c:tx>
      <c:overlay val="0"/>
    </c:title>
    <c:autoTitleDeleted val="0"/>
    <c:view3D>
      <c:rotX val="10"/>
      <c:rotY val="20"/>
      <c:depthPercent val="100"/>
      <c:rAngAx val="1"/>
    </c:view3D>
    <c:floor>
      <c:thickness val="0"/>
      <c:spPr>
        <a:solidFill>
          <a:srgbClr val="4F81BD">
            <a:alpha val="63000"/>
          </a:srgbClr>
        </a:solidFill>
        <a:ln w="12700">
          <a:solidFill>
            <a:srgbClr val="4F81BD">
              <a:lumMod val="75000"/>
            </a:srgbClr>
          </a:solidFill>
        </a:ln>
      </c:spPr>
    </c:floor>
    <c:sideWall>
      <c:thickness val="0"/>
      <c:spPr>
        <a:ln w="12700">
          <a:solidFill>
            <a:srgbClr val="4F81BD">
              <a:lumMod val="75000"/>
            </a:srgbClr>
          </a:solidFill>
        </a:ln>
      </c:spPr>
    </c:sideWall>
    <c:backWall>
      <c:thickness val="0"/>
      <c:spPr>
        <a:ln w="12700">
          <a:solidFill>
            <a:srgbClr val="4F81BD">
              <a:lumMod val="75000"/>
            </a:srgbClr>
          </a:solidFill>
        </a:ln>
      </c:spPr>
    </c:backWall>
    <c:plotArea>
      <c:layout>
        <c:manualLayout>
          <c:layoutTarget val="inner"/>
          <c:xMode val="edge"/>
          <c:yMode val="edge"/>
          <c:x val="0.10718890241418429"/>
          <c:y val="0.22027296587926509"/>
          <c:w val="0.72078714743330619"/>
          <c:h val="0.66481277340332456"/>
        </c:manualLayout>
      </c:layout>
      <c:bar3DChart>
        <c:barDir val="bar"/>
        <c:grouping val="clustered"/>
        <c:varyColors val="0"/>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2015</c:v>
                </c:pt>
                <c:pt idx="1">
                  <c:v>2014</c:v>
                </c:pt>
              </c:numCache>
            </c:numRef>
          </c:cat>
          <c:val>
            <c:numRef>
              <c:f>'SUMMARY DASHBOARD'!$E$16:$F$16</c:f>
              <c:numCache>
                <c:formatCode>"$"#,##0.00</c:formatCode>
                <c:ptCount val="2"/>
                <c:pt idx="0">
                  <c:v>148.73405660377358</c:v>
                </c:pt>
                <c:pt idx="1">
                  <c:v>141.40999999999994</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2015</c:v>
                </c:pt>
                <c:pt idx="1">
                  <c:v>2014</c:v>
                </c:pt>
              </c:numCache>
            </c:numRef>
          </c:cat>
          <c:val>
            <c:numRef>
              <c:f>'SUMMARY DASHBOARD'!$E$17:$F$17</c:f>
              <c:numCache>
                <c:formatCode>"$"#,##0.00_);[Red]\("$"#,##0.00\)</c:formatCode>
                <c:ptCount val="2"/>
                <c:pt idx="0">
                  <c:v>98.729708134103774</c:v>
                </c:pt>
                <c:pt idx="1">
                  <c:v>94.149376315809235</c:v>
                </c:pt>
              </c:numCache>
            </c:numRef>
          </c:val>
          <c:shape val="cylinder"/>
        </c:ser>
        <c:dLbls>
          <c:showLegendKey val="0"/>
          <c:showVal val="0"/>
          <c:showCatName val="0"/>
          <c:showSerName val="0"/>
          <c:showPercent val="0"/>
          <c:showBubbleSize val="0"/>
        </c:dLbls>
        <c:gapWidth val="150"/>
        <c:shape val="box"/>
        <c:axId val="202961648"/>
        <c:axId val="202962208"/>
        <c:axId val="0"/>
      </c:bar3DChart>
      <c:dateAx>
        <c:axId val="202961648"/>
        <c:scaling>
          <c:orientation val="minMax"/>
        </c:scaling>
        <c:delete val="0"/>
        <c:axPos val="l"/>
        <c:numFmt formatCode="0" sourceLinked="1"/>
        <c:majorTickMark val="none"/>
        <c:minorTickMark val="none"/>
        <c:tickLblPos val="nextTo"/>
        <c:txPr>
          <a:bodyPr rot="0" vert="horz"/>
          <a:lstStyle/>
          <a:p>
            <a:pPr>
              <a:defRPr sz="900" b="1" i="0" u="none" strike="noStrike" baseline="0">
                <a:solidFill>
                  <a:srgbClr val="FFFFFF"/>
                </a:solidFill>
                <a:latin typeface="Calibri"/>
                <a:ea typeface="Calibri"/>
                <a:cs typeface="Calibri"/>
              </a:defRPr>
            </a:pPr>
            <a:endParaRPr lang="es-PR"/>
          </a:p>
        </c:txPr>
        <c:crossAx val="202962208"/>
        <c:crosses val="autoZero"/>
        <c:auto val="0"/>
        <c:lblOffset val="100"/>
        <c:baseTimeUnit val="days"/>
      </c:dateAx>
      <c:valAx>
        <c:axId val="202962208"/>
        <c:scaling>
          <c:orientation val="minMax"/>
          <c:max val="185"/>
          <c:min val="75"/>
        </c:scaling>
        <c:delete val="0"/>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min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s-PR"/>
          </a:p>
        </c:txPr>
        <c:crossAx val="202961648"/>
        <c:crosses val="autoZero"/>
        <c:crossBetween val="between"/>
        <c:majorUnit val="20"/>
        <c:minorUnit val="5"/>
      </c:valAx>
      <c:spPr>
        <a:noFill/>
        <a:ln w="25400">
          <a:noFill/>
        </a:ln>
      </c:spPr>
    </c:plotArea>
    <c:legend>
      <c:legendPos val="r"/>
      <c:layout>
        <c:manualLayout>
          <c:xMode val="edge"/>
          <c:yMode val="edge"/>
          <c:x val="0.84479823519177744"/>
          <c:y val="0.39921566054243213"/>
          <c:w val="0.13706117264787224"/>
          <c:h val="0.26795494313210849"/>
        </c:manualLayout>
      </c:layout>
      <c:overlay val="0"/>
      <c:txPr>
        <a:bodyPr/>
        <a:lstStyle/>
        <a:p>
          <a:pPr>
            <a:defRPr sz="800" b="1" i="0" u="none" strike="noStrike" baseline="0">
              <a:solidFill>
                <a:srgbClr val="FFFFFF"/>
              </a:solidFill>
              <a:latin typeface="Calibri"/>
              <a:ea typeface="Calibri"/>
              <a:cs typeface="Calibri"/>
            </a:defRPr>
          </a:pPr>
          <a:endParaRPr lang="es-PR"/>
        </a:p>
      </c:txPr>
    </c:legend>
    <c:plotVisOnly val="1"/>
    <c:dispBlanksAs val="gap"/>
    <c:showDLblsOverMax val="0"/>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611187</xdr:colOff>
      <xdr:row>52</xdr:row>
      <xdr:rowOff>39687</xdr:rowOff>
    </xdr:from>
    <xdr:ext cx="416589" cy="233205"/>
    <xdr:sp macro="" textlink="">
      <xdr:nvSpPr>
        <xdr:cNvPr id="6" name="TextBox 5"/>
        <xdr:cNvSpPr txBox="1"/>
      </xdr:nvSpPr>
      <xdr:spPr>
        <a:xfrm>
          <a:off x="6699250" y="14112875"/>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0.4%</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404813</xdr:colOff>
      <xdr:row>19</xdr:row>
      <xdr:rowOff>198436</xdr:rowOff>
    </xdr:from>
    <xdr:to>
      <xdr:col>10</xdr:col>
      <xdr:colOff>642938</xdr:colOff>
      <xdr:row>19</xdr:row>
      <xdr:rowOff>293686</xdr:rowOff>
    </xdr:to>
    <xdr:cxnSp macro="">
      <xdr:nvCxnSpPr>
        <xdr:cNvPr id="12" name="Straight Arrow Connector 11"/>
        <xdr:cNvCxnSpPr/>
      </xdr:nvCxnSpPr>
      <xdr:spPr>
        <a:xfrm flipV="1">
          <a:off x="7318376" y="6445249"/>
          <a:ext cx="238125" cy="95250"/>
        </a:xfrm>
        <a:prstGeom prst="straightConnector1">
          <a:avLst/>
        </a:prstGeom>
        <a:ln w="25400">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365124</xdr:colOff>
      <xdr:row>19</xdr:row>
      <xdr:rowOff>269874</xdr:rowOff>
    </xdr:from>
    <xdr:ext cx="436563" cy="233205"/>
    <xdr:sp macro="" textlink="">
      <xdr:nvSpPr>
        <xdr:cNvPr id="13" name="TextBox 12"/>
        <xdr:cNvSpPr txBox="1"/>
      </xdr:nvSpPr>
      <xdr:spPr>
        <a:xfrm>
          <a:off x="7278687" y="6516687"/>
          <a:ext cx="436563"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92D050"/>
              </a:solidFill>
            </a:rPr>
            <a:t>5.2%</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0.4966</cdr:x>
      <cdr:y>0.31317</cdr:y>
    </cdr:from>
    <cdr:to>
      <cdr:x>0.58277</cdr:x>
      <cdr:y>0.33367</cdr:y>
    </cdr:to>
    <cdr:sp macro="" textlink="">
      <cdr:nvSpPr>
        <cdr:cNvPr id="5" name="Straight Arrow Connector 4"/>
        <cdr:cNvSpPr/>
      </cdr:nvSpPr>
      <cdr:spPr>
        <a:xfrm xmlns:a="http://schemas.openxmlformats.org/drawingml/2006/main">
          <a:off x="1738327" y="698508"/>
          <a:ext cx="301612" cy="45719"/>
        </a:xfrm>
        <a:prstGeom xmlns:a="http://schemas.openxmlformats.org/drawingml/2006/main" prst="straightConnector1">
          <a:avLst/>
        </a:prstGeom>
        <a:ln xmlns:a="http://schemas.openxmlformats.org/drawingml/2006/main" w="22225">
          <a:solidFill>
            <a:srgbClr val="FF000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0.47619</cdr:x>
      <cdr:y>0.35943</cdr:y>
    </cdr:from>
    <cdr:to>
      <cdr:x>0.58731</cdr:x>
      <cdr:y>0.48043</cdr:y>
    </cdr:to>
    <cdr:sp macro="" textlink="">
      <cdr:nvSpPr>
        <cdr:cNvPr id="6" name="TextBox 5"/>
        <cdr:cNvSpPr txBox="1"/>
      </cdr:nvSpPr>
      <cdr:spPr>
        <a:xfrm xmlns:a="http://schemas.openxmlformats.org/drawingml/2006/main">
          <a:off x="1666857" y="801691"/>
          <a:ext cx="388968" cy="26988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50" b="1">
              <a:solidFill>
                <a:srgbClr val="FF0000"/>
              </a:solidFill>
            </a:rPr>
            <a:t>-0.2</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NOVEMBER 2015</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0.29663</cdr:x>
      <cdr:y>0.39272</cdr:y>
    </cdr:from>
    <cdr:to>
      <cdr:x>0.60417</cdr:x>
      <cdr:y>0.42507</cdr:y>
    </cdr:to>
    <cdr:sp macro="" textlink="">
      <cdr:nvSpPr>
        <cdr:cNvPr id="5" name="Straight Arrow Connector 4"/>
        <cdr:cNvSpPr/>
      </cdr:nvSpPr>
      <cdr:spPr>
        <a:xfrm xmlns:a="http://schemas.openxmlformats.org/drawingml/2006/main" flipV="1">
          <a:off x="1057161" y="895271"/>
          <a:ext cx="1096053" cy="73746"/>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0.39055</cdr:x>
      <cdr:y>0.30626</cdr:y>
    </cdr:from>
    <cdr:to>
      <cdr:x>0.47519</cdr:x>
      <cdr:y>0.38533</cdr:y>
    </cdr:to>
    <cdr:sp macro="" textlink="">
      <cdr:nvSpPr>
        <cdr:cNvPr id="6" name="TextBox 5"/>
        <cdr:cNvSpPr txBox="1"/>
      </cdr:nvSpPr>
      <cdr:spPr>
        <a:xfrm xmlns:a="http://schemas.openxmlformats.org/drawingml/2006/main">
          <a:off x="1391910" y="702541"/>
          <a:ext cx="301651" cy="18138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3.8%</a:t>
          </a:r>
        </a:p>
      </cdr:txBody>
    </cdr:sp>
  </cdr:relSizeAnchor>
  <cdr:relSizeAnchor xmlns:cdr="http://schemas.openxmlformats.org/drawingml/2006/chartDrawing">
    <cdr:from>
      <cdr:x>0.43118</cdr:x>
      <cdr:y>0.47254</cdr:y>
    </cdr:from>
    <cdr:to>
      <cdr:x>0.52808</cdr:x>
      <cdr:y>0.56458</cdr:y>
    </cdr:to>
    <cdr:sp macro="" textlink="">
      <cdr:nvSpPr>
        <cdr:cNvPr id="7" name="TextBox 6"/>
        <cdr:cNvSpPr txBox="1"/>
      </cdr:nvSpPr>
      <cdr:spPr>
        <a:xfrm xmlns:a="http://schemas.openxmlformats.org/drawingml/2006/main">
          <a:off x="1536708" y="1083977"/>
          <a:ext cx="345345" cy="21113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5.6%</a:t>
          </a:r>
        </a:p>
      </cdr:txBody>
    </cdr:sp>
  </cdr:relSizeAnchor>
  <cdr:relSizeAnchor xmlns:cdr="http://schemas.openxmlformats.org/drawingml/2006/chartDrawing">
    <cdr:from>
      <cdr:x>0.3588</cdr:x>
      <cdr:y>0.55779</cdr:y>
    </cdr:from>
    <cdr:to>
      <cdr:x>0.66634</cdr:x>
      <cdr:y>0.59014</cdr:y>
    </cdr:to>
    <cdr:sp macro="" textlink="">
      <cdr:nvSpPr>
        <cdr:cNvPr id="8" name="Straight Arrow Connector 7"/>
        <cdr:cNvSpPr/>
      </cdr:nvSpPr>
      <cdr:spPr>
        <a:xfrm xmlns:a="http://schemas.openxmlformats.org/drawingml/2006/main" flipV="1">
          <a:off x="1278741" y="1271570"/>
          <a:ext cx="1096053" cy="73747"/>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0.41648</cdr:x>
      <cdr:y>0.71882</cdr:y>
    </cdr:from>
    <cdr:to>
      <cdr:x>0.7249</cdr:x>
      <cdr:y>0.73887</cdr:y>
    </cdr:to>
    <cdr:sp macro="" textlink="">
      <cdr:nvSpPr>
        <cdr:cNvPr id="9" name="Straight Arrow Connector 8"/>
        <cdr:cNvSpPr/>
      </cdr:nvSpPr>
      <cdr:spPr>
        <a:xfrm xmlns:a="http://schemas.openxmlformats.org/drawingml/2006/main" flipV="1">
          <a:off x="1484313" y="1638650"/>
          <a:ext cx="1099169" cy="45719"/>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diamond" w="lg" len="sm"/>
          <a:tailEnd type="diamond" w="lg" len="sm"/>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0.36005</cdr:x>
      <cdr:y>0.4469</cdr:y>
    </cdr:from>
    <cdr:to>
      <cdr:x>0.71099</cdr:x>
      <cdr:y>0.47307</cdr:y>
    </cdr:to>
    <cdr:sp macro="" textlink="">
      <cdr:nvSpPr>
        <cdr:cNvPr id="3" name="Straight Arrow Connector 2"/>
        <cdr:cNvSpPr/>
      </cdr:nvSpPr>
      <cdr:spPr>
        <a:xfrm xmlns:a="http://schemas.openxmlformats.org/drawingml/2006/main" flipV="1">
          <a:off x="1271774" y="1025164"/>
          <a:ext cx="1239586" cy="60032"/>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0.35484</cdr:y>
    </cdr:from>
    <cdr:to>
      <cdr:x>0.57046</cdr:x>
      <cdr:y>0.43433</cdr:y>
    </cdr:to>
    <cdr:sp macro="" textlink="">
      <cdr:nvSpPr>
        <cdr:cNvPr id="4" name="TextBox 3"/>
        <cdr:cNvSpPr txBox="1"/>
      </cdr:nvSpPr>
      <cdr:spPr>
        <a:xfrm xmlns:a="http://schemas.openxmlformats.org/drawingml/2006/main">
          <a:off x="1741531" y="813981"/>
          <a:ext cx="273427" cy="18234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chemeClr val="tx1"/>
              </a:solidFill>
            </a:rPr>
            <a:t>1.9</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4"/>
  <sheetViews>
    <sheetView tabSelected="1" zoomScale="120" zoomScaleNormal="120" workbookViewId="0">
      <selection activeCell="D3" sqref="D3:G3"/>
    </sheetView>
  </sheetViews>
  <sheetFormatPr defaultRowHeight="13.2"/>
  <cols>
    <col min="1" max="1" width="1.88671875" style="861" customWidth="1"/>
    <col min="2" max="2" width="2.6640625" style="861" customWidth="1"/>
    <col min="3" max="11" width="12.44140625" style="861" customWidth="1"/>
    <col min="12" max="12" width="15.33203125" style="861" customWidth="1"/>
    <col min="13" max="18" width="12.44140625" style="861" customWidth="1"/>
    <col min="19" max="256" width="9.109375" style="861"/>
    <col min="257" max="257" width="1.88671875" style="861" customWidth="1"/>
    <col min="258" max="258" width="2.6640625" style="861" customWidth="1"/>
    <col min="259" max="274" width="12.44140625" style="861" customWidth="1"/>
    <col min="275" max="512" width="9.109375" style="861"/>
    <col min="513" max="513" width="1.88671875" style="861" customWidth="1"/>
    <col min="514" max="514" width="2.6640625" style="861" customWidth="1"/>
    <col min="515" max="530" width="12.44140625" style="861" customWidth="1"/>
    <col min="531" max="768" width="9.109375" style="861"/>
    <col min="769" max="769" width="1.88671875" style="861" customWidth="1"/>
    <col min="770" max="770" width="2.6640625" style="861" customWidth="1"/>
    <col min="771" max="786" width="12.44140625" style="861" customWidth="1"/>
    <col min="787" max="1024" width="9.109375" style="861"/>
    <col min="1025" max="1025" width="1.88671875" style="861" customWidth="1"/>
    <col min="1026" max="1026" width="2.6640625" style="861" customWidth="1"/>
    <col min="1027" max="1042" width="12.44140625" style="861" customWidth="1"/>
    <col min="1043" max="1280" width="9.109375" style="861"/>
    <col min="1281" max="1281" width="1.88671875" style="861" customWidth="1"/>
    <col min="1282" max="1282" width="2.6640625" style="861" customWidth="1"/>
    <col min="1283" max="1298" width="12.44140625" style="861" customWidth="1"/>
    <col min="1299" max="1536" width="9.109375" style="861"/>
    <col min="1537" max="1537" width="1.88671875" style="861" customWidth="1"/>
    <col min="1538" max="1538" width="2.6640625" style="861" customWidth="1"/>
    <col min="1539" max="1554" width="12.44140625" style="861" customWidth="1"/>
    <col min="1555" max="1792" width="9.109375" style="861"/>
    <col min="1793" max="1793" width="1.88671875" style="861" customWidth="1"/>
    <col min="1794" max="1794" width="2.6640625" style="861" customWidth="1"/>
    <col min="1795" max="1810" width="12.44140625" style="861" customWidth="1"/>
    <col min="1811" max="2048" width="9.109375" style="861"/>
    <col min="2049" max="2049" width="1.88671875" style="861" customWidth="1"/>
    <col min="2050" max="2050" width="2.6640625" style="861" customWidth="1"/>
    <col min="2051" max="2066" width="12.44140625" style="861" customWidth="1"/>
    <col min="2067" max="2304" width="9.109375" style="861"/>
    <col min="2305" max="2305" width="1.88671875" style="861" customWidth="1"/>
    <col min="2306" max="2306" width="2.6640625" style="861" customWidth="1"/>
    <col min="2307" max="2322" width="12.44140625" style="861" customWidth="1"/>
    <col min="2323" max="2560" width="9.109375" style="861"/>
    <col min="2561" max="2561" width="1.88671875" style="861" customWidth="1"/>
    <col min="2562" max="2562" width="2.6640625" style="861" customWidth="1"/>
    <col min="2563" max="2578" width="12.44140625" style="861" customWidth="1"/>
    <col min="2579" max="2816" width="9.109375" style="861"/>
    <col min="2817" max="2817" width="1.88671875" style="861" customWidth="1"/>
    <col min="2818" max="2818" width="2.6640625" style="861" customWidth="1"/>
    <col min="2819" max="2834" width="12.44140625" style="861" customWidth="1"/>
    <col min="2835" max="3072" width="9.109375" style="861"/>
    <col min="3073" max="3073" width="1.88671875" style="861" customWidth="1"/>
    <col min="3074" max="3074" width="2.6640625" style="861" customWidth="1"/>
    <col min="3075" max="3090" width="12.44140625" style="861" customWidth="1"/>
    <col min="3091" max="3328" width="9.109375" style="861"/>
    <col min="3329" max="3329" width="1.88671875" style="861" customWidth="1"/>
    <col min="3330" max="3330" width="2.6640625" style="861" customWidth="1"/>
    <col min="3331" max="3346" width="12.44140625" style="861" customWidth="1"/>
    <col min="3347" max="3584" width="9.109375" style="861"/>
    <col min="3585" max="3585" width="1.88671875" style="861" customWidth="1"/>
    <col min="3586" max="3586" width="2.6640625" style="861" customWidth="1"/>
    <col min="3587" max="3602" width="12.44140625" style="861" customWidth="1"/>
    <col min="3603" max="3840" width="9.109375" style="861"/>
    <col min="3841" max="3841" width="1.88671875" style="861" customWidth="1"/>
    <col min="3842" max="3842" width="2.6640625" style="861" customWidth="1"/>
    <col min="3843" max="3858" width="12.44140625" style="861" customWidth="1"/>
    <col min="3859" max="4096" width="9.109375" style="861"/>
    <col min="4097" max="4097" width="1.88671875" style="861" customWidth="1"/>
    <col min="4098" max="4098" width="2.6640625" style="861" customWidth="1"/>
    <col min="4099" max="4114" width="12.44140625" style="861" customWidth="1"/>
    <col min="4115" max="4352" width="9.109375" style="861"/>
    <col min="4353" max="4353" width="1.88671875" style="861" customWidth="1"/>
    <col min="4354" max="4354" width="2.6640625" style="861" customWidth="1"/>
    <col min="4355" max="4370" width="12.44140625" style="861" customWidth="1"/>
    <col min="4371" max="4608" width="9.109375" style="861"/>
    <col min="4609" max="4609" width="1.88671875" style="861" customWidth="1"/>
    <col min="4610" max="4610" width="2.6640625" style="861" customWidth="1"/>
    <col min="4611" max="4626" width="12.44140625" style="861" customWidth="1"/>
    <col min="4627" max="4864" width="9.109375" style="861"/>
    <col min="4865" max="4865" width="1.88671875" style="861" customWidth="1"/>
    <col min="4866" max="4866" width="2.6640625" style="861" customWidth="1"/>
    <col min="4867" max="4882" width="12.44140625" style="861" customWidth="1"/>
    <col min="4883" max="5120" width="9.109375" style="861"/>
    <col min="5121" max="5121" width="1.88671875" style="861" customWidth="1"/>
    <col min="5122" max="5122" width="2.6640625" style="861" customWidth="1"/>
    <col min="5123" max="5138" width="12.44140625" style="861" customWidth="1"/>
    <col min="5139" max="5376" width="9.109375" style="861"/>
    <col min="5377" max="5377" width="1.88671875" style="861" customWidth="1"/>
    <col min="5378" max="5378" width="2.6640625" style="861" customWidth="1"/>
    <col min="5379" max="5394" width="12.44140625" style="861" customWidth="1"/>
    <col min="5395" max="5632" width="9.109375" style="861"/>
    <col min="5633" max="5633" width="1.88671875" style="861" customWidth="1"/>
    <col min="5634" max="5634" width="2.6640625" style="861" customWidth="1"/>
    <col min="5635" max="5650" width="12.44140625" style="861" customWidth="1"/>
    <col min="5651" max="5888" width="9.109375" style="861"/>
    <col min="5889" max="5889" width="1.88671875" style="861" customWidth="1"/>
    <col min="5890" max="5890" width="2.6640625" style="861" customWidth="1"/>
    <col min="5891" max="5906" width="12.44140625" style="861" customWidth="1"/>
    <col min="5907" max="6144" width="9.109375" style="861"/>
    <col min="6145" max="6145" width="1.88671875" style="861" customWidth="1"/>
    <col min="6146" max="6146" width="2.6640625" style="861" customWidth="1"/>
    <col min="6147" max="6162" width="12.44140625" style="861" customWidth="1"/>
    <col min="6163" max="6400" width="9.109375" style="861"/>
    <col min="6401" max="6401" width="1.88671875" style="861" customWidth="1"/>
    <col min="6402" max="6402" width="2.6640625" style="861" customWidth="1"/>
    <col min="6403" max="6418" width="12.44140625" style="861" customWidth="1"/>
    <col min="6419" max="6656" width="9.109375" style="861"/>
    <col min="6657" max="6657" width="1.88671875" style="861" customWidth="1"/>
    <col min="6658" max="6658" width="2.6640625" style="861" customWidth="1"/>
    <col min="6659" max="6674" width="12.44140625" style="861" customWidth="1"/>
    <col min="6675" max="6912" width="9.109375" style="861"/>
    <col min="6913" max="6913" width="1.88671875" style="861" customWidth="1"/>
    <col min="6914" max="6914" width="2.6640625" style="861" customWidth="1"/>
    <col min="6915" max="6930" width="12.44140625" style="861" customWidth="1"/>
    <col min="6931" max="7168" width="9.109375" style="861"/>
    <col min="7169" max="7169" width="1.88671875" style="861" customWidth="1"/>
    <col min="7170" max="7170" width="2.6640625" style="861" customWidth="1"/>
    <col min="7171" max="7186" width="12.44140625" style="861" customWidth="1"/>
    <col min="7187" max="7424" width="9.109375" style="861"/>
    <col min="7425" max="7425" width="1.88671875" style="861" customWidth="1"/>
    <col min="7426" max="7426" width="2.6640625" style="861" customWidth="1"/>
    <col min="7427" max="7442" width="12.44140625" style="861" customWidth="1"/>
    <col min="7443" max="7680" width="9.109375" style="861"/>
    <col min="7681" max="7681" width="1.88671875" style="861" customWidth="1"/>
    <col min="7682" max="7682" width="2.6640625" style="861" customWidth="1"/>
    <col min="7683" max="7698" width="12.44140625" style="861" customWidth="1"/>
    <col min="7699" max="7936" width="9.109375" style="861"/>
    <col min="7937" max="7937" width="1.88671875" style="861" customWidth="1"/>
    <col min="7938" max="7938" width="2.6640625" style="861" customWidth="1"/>
    <col min="7939" max="7954" width="12.44140625" style="861" customWidth="1"/>
    <col min="7955" max="8192" width="9.109375" style="861"/>
    <col min="8193" max="8193" width="1.88671875" style="861" customWidth="1"/>
    <col min="8194" max="8194" width="2.6640625" style="861" customWidth="1"/>
    <col min="8195" max="8210" width="12.44140625" style="861" customWidth="1"/>
    <col min="8211" max="8448" width="9.109375" style="861"/>
    <col min="8449" max="8449" width="1.88671875" style="861" customWidth="1"/>
    <col min="8450" max="8450" width="2.6640625" style="861" customWidth="1"/>
    <col min="8451" max="8466" width="12.44140625" style="861" customWidth="1"/>
    <col min="8467" max="8704" width="9.109375" style="861"/>
    <col min="8705" max="8705" width="1.88671875" style="861" customWidth="1"/>
    <col min="8706" max="8706" width="2.6640625" style="861" customWidth="1"/>
    <col min="8707" max="8722" width="12.44140625" style="861" customWidth="1"/>
    <col min="8723" max="8960" width="9.109375" style="861"/>
    <col min="8961" max="8961" width="1.88671875" style="861" customWidth="1"/>
    <col min="8962" max="8962" width="2.6640625" style="861" customWidth="1"/>
    <col min="8963" max="8978" width="12.44140625" style="861" customWidth="1"/>
    <col min="8979" max="9216" width="9.109375" style="861"/>
    <col min="9217" max="9217" width="1.88671875" style="861" customWidth="1"/>
    <col min="9218" max="9218" width="2.6640625" style="861" customWidth="1"/>
    <col min="9219" max="9234" width="12.44140625" style="861" customWidth="1"/>
    <col min="9235" max="9472" width="9.109375" style="861"/>
    <col min="9473" max="9473" width="1.88671875" style="861" customWidth="1"/>
    <col min="9474" max="9474" width="2.6640625" style="861" customWidth="1"/>
    <col min="9475" max="9490" width="12.44140625" style="861" customWidth="1"/>
    <col min="9491" max="9728" width="9.109375" style="861"/>
    <col min="9729" max="9729" width="1.88671875" style="861" customWidth="1"/>
    <col min="9730" max="9730" width="2.6640625" style="861" customWidth="1"/>
    <col min="9731" max="9746" width="12.44140625" style="861" customWidth="1"/>
    <col min="9747" max="9984" width="9.109375" style="861"/>
    <col min="9985" max="9985" width="1.88671875" style="861" customWidth="1"/>
    <col min="9986" max="9986" width="2.6640625" style="861" customWidth="1"/>
    <col min="9987" max="10002" width="12.44140625" style="861" customWidth="1"/>
    <col min="10003" max="10240" width="9.109375" style="861"/>
    <col min="10241" max="10241" width="1.88671875" style="861" customWidth="1"/>
    <col min="10242" max="10242" width="2.6640625" style="861" customWidth="1"/>
    <col min="10243" max="10258" width="12.44140625" style="861" customWidth="1"/>
    <col min="10259" max="10496" width="9.109375" style="861"/>
    <col min="10497" max="10497" width="1.88671875" style="861" customWidth="1"/>
    <col min="10498" max="10498" width="2.6640625" style="861" customWidth="1"/>
    <col min="10499" max="10514" width="12.44140625" style="861" customWidth="1"/>
    <col min="10515" max="10752" width="9.109375" style="861"/>
    <col min="10753" max="10753" width="1.88671875" style="861" customWidth="1"/>
    <col min="10754" max="10754" width="2.6640625" style="861" customWidth="1"/>
    <col min="10755" max="10770" width="12.44140625" style="861" customWidth="1"/>
    <col min="10771" max="11008" width="9.109375" style="861"/>
    <col min="11009" max="11009" width="1.88671875" style="861" customWidth="1"/>
    <col min="11010" max="11010" width="2.6640625" style="861" customWidth="1"/>
    <col min="11011" max="11026" width="12.44140625" style="861" customWidth="1"/>
    <col min="11027" max="11264" width="9.109375" style="861"/>
    <col min="11265" max="11265" width="1.88671875" style="861" customWidth="1"/>
    <col min="11266" max="11266" width="2.6640625" style="861" customWidth="1"/>
    <col min="11267" max="11282" width="12.44140625" style="861" customWidth="1"/>
    <col min="11283" max="11520" width="9.109375" style="861"/>
    <col min="11521" max="11521" width="1.88671875" style="861" customWidth="1"/>
    <col min="11522" max="11522" width="2.6640625" style="861" customWidth="1"/>
    <col min="11523" max="11538" width="12.44140625" style="861" customWidth="1"/>
    <col min="11539" max="11776" width="9.109375" style="861"/>
    <col min="11777" max="11777" width="1.88671875" style="861" customWidth="1"/>
    <col min="11778" max="11778" width="2.6640625" style="861" customWidth="1"/>
    <col min="11779" max="11794" width="12.44140625" style="861" customWidth="1"/>
    <col min="11795" max="12032" width="9.109375" style="861"/>
    <col min="12033" max="12033" width="1.88671875" style="861" customWidth="1"/>
    <col min="12034" max="12034" width="2.6640625" style="861" customWidth="1"/>
    <col min="12035" max="12050" width="12.44140625" style="861" customWidth="1"/>
    <col min="12051" max="12288" width="9.109375" style="861"/>
    <col min="12289" max="12289" width="1.88671875" style="861" customWidth="1"/>
    <col min="12290" max="12290" width="2.6640625" style="861" customWidth="1"/>
    <col min="12291" max="12306" width="12.44140625" style="861" customWidth="1"/>
    <col min="12307" max="12544" width="9.109375" style="861"/>
    <col min="12545" max="12545" width="1.88671875" style="861" customWidth="1"/>
    <col min="12546" max="12546" width="2.6640625" style="861" customWidth="1"/>
    <col min="12547" max="12562" width="12.44140625" style="861" customWidth="1"/>
    <col min="12563" max="12800" width="9.109375" style="861"/>
    <col min="12801" max="12801" width="1.88671875" style="861" customWidth="1"/>
    <col min="12802" max="12802" width="2.6640625" style="861" customWidth="1"/>
    <col min="12803" max="12818" width="12.44140625" style="861" customWidth="1"/>
    <col min="12819" max="13056" width="9.109375" style="861"/>
    <col min="13057" max="13057" width="1.88671875" style="861" customWidth="1"/>
    <col min="13058" max="13058" width="2.6640625" style="861" customWidth="1"/>
    <col min="13059" max="13074" width="12.44140625" style="861" customWidth="1"/>
    <col min="13075" max="13312" width="9.109375" style="861"/>
    <col min="13313" max="13313" width="1.88671875" style="861" customWidth="1"/>
    <col min="13314" max="13314" width="2.6640625" style="861" customWidth="1"/>
    <col min="13315" max="13330" width="12.44140625" style="861" customWidth="1"/>
    <col min="13331" max="13568" width="9.109375" style="861"/>
    <col min="13569" max="13569" width="1.88671875" style="861" customWidth="1"/>
    <col min="13570" max="13570" width="2.6640625" style="861" customWidth="1"/>
    <col min="13571" max="13586" width="12.44140625" style="861" customWidth="1"/>
    <col min="13587" max="13824" width="9.109375" style="861"/>
    <col min="13825" max="13825" width="1.88671875" style="861" customWidth="1"/>
    <col min="13826" max="13826" width="2.6640625" style="861" customWidth="1"/>
    <col min="13827" max="13842" width="12.44140625" style="861" customWidth="1"/>
    <col min="13843" max="14080" width="9.109375" style="861"/>
    <col min="14081" max="14081" width="1.88671875" style="861" customWidth="1"/>
    <col min="14082" max="14082" width="2.6640625" style="861" customWidth="1"/>
    <col min="14083" max="14098" width="12.44140625" style="861" customWidth="1"/>
    <col min="14099" max="14336" width="9.109375" style="861"/>
    <col min="14337" max="14337" width="1.88671875" style="861" customWidth="1"/>
    <col min="14338" max="14338" width="2.6640625" style="861" customWidth="1"/>
    <col min="14339" max="14354" width="12.44140625" style="861" customWidth="1"/>
    <col min="14355" max="14592" width="9.109375" style="861"/>
    <col min="14593" max="14593" width="1.88671875" style="861" customWidth="1"/>
    <col min="14594" max="14594" width="2.6640625" style="861" customWidth="1"/>
    <col min="14595" max="14610" width="12.44140625" style="861" customWidth="1"/>
    <col min="14611" max="14848" width="9.109375" style="861"/>
    <col min="14849" max="14849" width="1.88671875" style="861" customWidth="1"/>
    <col min="14850" max="14850" width="2.6640625" style="861" customWidth="1"/>
    <col min="14851" max="14866" width="12.44140625" style="861" customWidth="1"/>
    <col min="14867" max="15104" width="9.109375" style="861"/>
    <col min="15105" max="15105" width="1.88671875" style="861" customWidth="1"/>
    <col min="15106" max="15106" width="2.6640625" style="861" customWidth="1"/>
    <col min="15107" max="15122" width="12.44140625" style="861" customWidth="1"/>
    <col min="15123" max="15360" width="9.109375" style="861"/>
    <col min="15361" max="15361" width="1.88671875" style="861" customWidth="1"/>
    <col min="15362" max="15362" width="2.6640625" style="861" customWidth="1"/>
    <col min="15363" max="15378" width="12.44140625" style="861" customWidth="1"/>
    <col min="15379" max="15616" width="9.109375" style="861"/>
    <col min="15617" max="15617" width="1.88671875" style="861" customWidth="1"/>
    <col min="15618" max="15618" width="2.6640625" style="861" customWidth="1"/>
    <col min="15619" max="15634" width="12.44140625" style="861" customWidth="1"/>
    <col min="15635" max="15872" width="9.109375" style="861"/>
    <col min="15873" max="15873" width="1.88671875" style="861" customWidth="1"/>
    <col min="15874" max="15874" width="2.6640625" style="861" customWidth="1"/>
    <col min="15875" max="15890" width="12.44140625" style="861" customWidth="1"/>
    <col min="15891" max="16128" width="9.109375" style="861"/>
    <col min="16129" max="16129" width="1.88671875" style="861" customWidth="1"/>
    <col min="16130" max="16130" width="2.6640625" style="861" customWidth="1"/>
    <col min="16131" max="16146" width="12.44140625" style="861" customWidth="1"/>
    <col min="16147" max="16384" width="9.109375" style="861"/>
  </cols>
  <sheetData>
    <row r="1" spans="1:29" ht="74.25" customHeight="1">
      <c r="A1" s="985"/>
      <c r="B1" s="858"/>
      <c r="C1" s="858"/>
      <c r="D1" s="858"/>
      <c r="E1" s="858"/>
      <c r="F1" s="858"/>
      <c r="G1" s="859"/>
      <c r="H1" s="858"/>
      <c r="I1" s="858"/>
      <c r="J1" s="858"/>
      <c r="K1" s="858"/>
      <c r="L1" s="860"/>
    </row>
    <row r="2" spans="1:29" ht="28.8">
      <c r="A2" s="986"/>
      <c r="B2" s="862"/>
      <c r="C2" s="987" t="s">
        <v>151</v>
      </c>
      <c r="D2" s="987"/>
      <c r="E2" s="987"/>
      <c r="F2" s="987"/>
      <c r="G2" s="987"/>
      <c r="H2" s="987"/>
      <c r="I2" s="863"/>
      <c r="J2" s="863"/>
      <c r="K2" s="864"/>
      <c r="L2" s="865"/>
      <c r="M2" s="866"/>
      <c r="N2" s="866"/>
      <c r="O2" s="866"/>
      <c r="P2" s="866"/>
      <c r="Q2" s="866"/>
      <c r="R2" s="866"/>
      <c r="S2" s="866"/>
      <c r="T2" s="866"/>
      <c r="U2" s="866"/>
      <c r="V2" s="866"/>
      <c r="W2" s="866"/>
      <c r="X2" s="866"/>
      <c r="Y2" s="866"/>
      <c r="Z2" s="866"/>
      <c r="AA2" s="866"/>
      <c r="AB2" s="866"/>
      <c r="AC2" s="866"/>
    </row>
    <row r="3" spans="1:29" ht="18">
      <c r="A3" s="986"/>
      <c r="B3" s="864"/>
      <c r="C3" s="864"/>
      <c r="D3" s="988" t="s">
        <v>29</v>
      </c>
      <c r="E3" s="988"/>
      <c r="F3" s="988"/>
      <c r="G3" s="988"/>
      <c r="H3" s="864"/>
      <c r="I3" s="864"/>
      <c r="J3" s="864"/>
      <c r="K3" s="864"/>
      <c r="L3" s="865"/>
      <c r="M3" s="866"/>
      <c r="N3" s="866"/>
      <c r="O3" s="866"/>
      <c r="P3" s="866"/>
      <c r="Q3" s="866"/>
      <c r="R3" s="866"/>
      <c r="S3" s="866"/>
      <c r="T3" s="866"/>
      <c r="U3" s="866"/>
      <c r="V3" s="866"/>
      <c r="W3" s="866"/>
      <c r="X3" s="866"/>
      <c r="Y3" s="866"/>
      <c r="Z3" s="866"/>
      <c r="AA3" s="866"/>
      <c r="AB3" s="866"/>
      <c r="AC3" s="866"/>
    </row>
    <row r="4" spans="1:29">
      <c r="A4" s="986"/>
      <c r="B4" s="864"/>
      <c r="C4" s="864"/>
      <c r="D4" s="864"/>
      <c r="E4" s="864"/>
      <c r="F4" s="864"/>
      <c r="G4" s="864"/>
      <c r="H4" s="864"/>
      <c r="I4" s="864"/>
      <c r="J4" s="864"/>
      <c r="K4" s="864"/>
      <c r="L4" s="865"/>
      <c r="M4" s="866"/>
      <c r="N4" s="866"/>
      <c r="O4" s="866"/>
      <c r="P4" s="866"/>
      <c r="Q4" s="866"/>
      <c r="R4" s="866"/>
      <c r="S4" s="866"/>
      <c r="T4" s="866"/>
      <c r="U4" s="866"/>
      <c r="V4" s="866"/>
      <c r="W4" s="866"/>
      <c r="X4" s="866"/>
      <c r="Y4" s="866"/>
      <c r="Z4" s="866"/>
      <c r="AA4" s="866"/>
      <c r="AB4" s="866"/>
      <c r="AC4" s="866"/>
    </row>
    <row r="5" spans="1:29" ht="15.6">
      <c r="A5" s="986"/>
      <c r="B5" s="867"/>
      <c r="C5" s="989" t="s">
        <v>152</v>
      </c>
      <c r="D5" s="989"/>
      <c r="E5" s="989"/>
      <c r="F5" s="989"/>
      <c r="G5" s="989"/>
      <c r="H5" s="989"/>
      <c r="I5" s="864"/>
      <c r="J5" s="864"/>
      <c r="K5" s="864"/>
      <c r="L5" s="865"/>
      <c r="M5" s="866"/>
      <c r="N5" s="866"/>
      <c r="O5" s="866"/>
      <c r="P5" s="866"/>
      <c r="Q5" s="866"/>
      <c r="R5" s="866"/>
      <c r="S5" s="866"/>
      <c r="T5" s="866"/>
      <c r="U5" s="866"/>
      <c r="V5" s="866"/>
      <c r="W5" s="866"/>
      <c r="X5" s="866"/>
      <c r="Y5" s="866"/>
      <c r="Z5" s="866"/>
      <c r="AA5" s="866"/>
      <c r="AB5" s="866"/>
      <c r="AC5" s="866"/>
    </row>
    <row r="6" spans="1:29" ht="13.8" thickBot="1">
      <c r="A6" s="986"/>
      <c r="B6" s="864"/>
      <c r="C6" s="864"/>
      <c r="D6" s="864"/>
      <c r="E6" s="864"/>
      <c r="F6" s="864"/>
      <c r="G6" s="864"/>
      <c r="H6" s="864"/>
      <c r="I6" s="864"/>
      <c r="J6" s="864"/>
      <c r="K6" s="864"/>
      <c r="L6" s="865"/>
      <c r="M6" s="866"/>
      <c r="N6" s="866"/>
      <c r="O6" s="866"/>
      <c r="P6" s="866"/>
      <c r="Q6" s="866"/>
      <c r="R6" s="866"/>
      <c r="S6" s="866"/>
      <c r="T6" s="866"/>
      <c r="U6" s="866"/>
      <c r="V6" s="866"/>
      <c r="W6" s="866"/>
      <c r="X6" s="866"/>
      <c r="Y6" s="866"/>
      <c r="Z6" s="866"/>
      <c r="AA6" s="866"/>
      <c r="AB6" s="866"/>
      <c r="AC6" s="866"/>
    </row>
    <row r="7" spans="1:29" ht="25.5" customHeight="1" thickBot="1">
      <c r="A7" s="986"/>
      <c r="B7" s="868"/>
      <c r="C7" s="869"/>
      <c r="D7" s="868"/>
      <c r="E7" s="870">
        <v>2015</v>
      </c>
      <c r="F7" s="871">
        <v>2014</v>
      </c>
      <c r="G7" s="872" t="s">
        <v>8</v>
      </c>
      <c r="H7" s="864"/>
      <c r="I7" s="864"/>
      <c r="J7" s="864"/>
      <c r="K7" s="868"/>
      <c r="L7" s="873"/>
      <c r="M7" s="874"/>
      <c r="N7" s="875"/>
      <c r="O7" s="866"/>
      <c r="P7" s="866"/>
      <c r="Q7" s="866"/>
      <c r="R7" s="866"/>
      <c r="S7" s="866"/>
      <c r="T7" s="866"/>
      <c r="U7" s="866"/>
      <c r="V7" s="866"/>
      <c r="W7" s="866"/>
      <c r="X7" s="866"/>
      <c r="Y7" s="866"/>
      <c r="Z7" s="866"/>
      <c r="AA7" s="866"/>
      <c r="AB7" s="866"/>
      <c r="AC7" s="866"/>
    </row>
    <row r="8" spans="1:29" ht="25.5" customHeight="1" thickBot="1">
      <c r="A8" s="986"/>
      <c r="B8" s="876"/>
      <c r="C8" s="877"/>
      <c r="D8" s="878" t="s">
        <v>153</v>
      </c>
      <c r="E8" s="879">
        <f>'REG+OCC BY CLASS NOVEMBER 2015'!K6</f>
        <v>0.66380027808371411</v>
      </c>
      <c r="F8" s="880">
        <f>'REG+OCC BY CLASS NOVEMBER 2015'!L6</f>
        <v>0.66579008780007976</v>
      </c>
      <c r="G8" s="881">
        <f>'REG+OCC BY CLASS NOVEMBER 2015'!M6</f>
        <v>-0.2</v>
      </c>
      <c r="H8" s="864"/>
      <c r="I8" s="864"/>
      <c r="J8" s="864"/>
      <c r="K8" s="876"/>
      <c r="L8" s="882"/>
      <c r="M8" s="883"/>
      <c r="N8" s="884"/>
      <c r="O8" s="866"/>
      <c r="P8" s="866"/>
      <c r="Q8" s="866"/>
      <c r="R8" s="866"/>
      <c r="S8" s="866"/>
      <c r="T8" s="866"/>
      <c r="U8" s="866"/>
      <c r="V8" s="866"/>
      <c r="W8" s="866"/>
      <c r="X8" s="866"/>
      <c r="Y8" s="866"/>
      <c r="Z8" s="866"/>
      <c r="AA8" s="866"/>
      <c r="AB8" s="866"/>
      <c r="AC8" s="866"/>
    </row>
    <row r="9" spans="1:29" ht="17.25" customHeight="1" thickBot="1">
      <c r="A9" s="986"/>
      <c r="B9" s="876"/>
      <c r="C9" s="877"/>
      <c r="D9" s="885"/>
      <c r="E9" s="886"/>
      <c r="F9" s="887"/>
      <c r="G9" s="888"/>
      <c r="H9" s="864"/>
      <c r="I9" s="864"/>
      <c r="J9" s="864"/>
      <c r="K9" s="876"/>
      <c r="L9" s="882"/>
      <c r="M9" s="883"/>
      <c r="N9" s="884"/>
      <c r="O9" s="866"/>
      <c r="P9" s="866"/>
      <c r="Q9" s="866"/>
      <c r="R9" s="866"/>
      <c r="S9" s="866"/>
      <c r="T9" s="866"/>
      <c r="U9" s="866"/>
      <c r="V9" s="866"/>
      <c r="W9" s="866"/>
      <c r="X9" s="866"/>
      <c r="Y9" s="866"/>
      <c r="Z9" s="866"/>
      <c r="AA9" s="866"/>
      <c r="AB9" s="866"/>
      <c r="AC9" s="866"/>
    </row>
    <row r="10" spans="1:29" ht="25.5" customHeight="1" thickBot="1">
      <c r="A10" s="986"/>
      <c r="B10" s="876"/>
      <c r="C10" s="877"/>
      <c r="D10" s="889"/>
      <c r="E10" s="870">
        <v>2015</v>
      </c>
      <c r="F10" s="871">
        <v>2014</v>
      </c>
      <c r="G10" s="872" t="s">
        <v>8</v>
      </c>
      <c r="H10" s="864"/>
      <c r="I10" s="864"/>
      <c r="J10" s="864"/>
      <c r="K10" s="876"/>
      <c r="L10" s="882"/>
      <c r="M10" s="883"/>
      <c r="N10" s="884"/>
      <c r="O10" s="866"/>
      <c r="P10" s="866"/>
      <c r="Q10" s="866"/>
      <c r="R10" s="866"/>
      <c r="S10" s="866"/>
      <c r="T10" s="866"/>
      <c r="U10" s="866"/>
      <c r="V10" s="866"/>
      <c r="W10" s="866"/>
      <c r="X10" s="866"/>
      <c r="Y10" s="866"/>
      <c r="Z10" s="866"/>
      <c r="AA10" s="866"/>
      <c r="AB10" s="866"/>
      <c r="AC10" s="866"/>
    </row>
    <row r="11" spans="1:29" ht="30" customHeight="1" thickBot="1">
      <c r="A11" s="986"/>
      <c r="B11" s="876"/>
      <c r="C11" s="890"/>
      <c r="D11" s="891" t="s">
        <v>154</v>
      </c>
      <c r="E11" s="892">
        <f>'REG+OCC BY CLASS NOVEMBER 2015'!B6</f>
        <v>195736</v>
      </c>
      <c r="F11" s="893">
        <f>'REG+OCC BY CLASS NOVEMBER 2015'!C6</f>
        <v>189380</v>
      </c>
      <c r="G11" s="894">
        <f>'REG+OCC BY CLASS NOVEMBER 2015'!D6</f>
        <v>3.3562150174252826E-2</v>
      </c>
      <c r="H11" s="864"/>
      <c r="I11" s="864"/>
      <c r="J11" s="864"/>
      <c r="K11" s="876"/>
      <c r="L11" s="895"/>
      <c r="M11" s="896"/>
      <c r="N11" s="884"/>
      <c r="O11" s="866"/>
      <c r="P11" s="866"/>
      <c r="Q11" s="866"/>
      <c r="R11" s="866"/>
      <c r="S11" s="866"/>
      <c r="T11" s="866"/>
      <c r="U11" s="866"/>
      <c r="V11" s="866"/>
      <c r="W11" s="866"/>
      <c r="X11" s="866"/>
      <c r="Y11" s="866"/>
      <c r="Z11" s="866"/>
      <c r="AA11" s="866"/>
      <c r="AB11" s="866"/>
      <c r="AC11" s="866"/>
    </row>
    <row r="12" spans="1:29" ht="28.5" customHeight="1" thickBot="1">
      <c r="A12" s="986"/>
      <c r="B12" s="876"/>
      <c r="C12" s="890"/>
      <c r="D12" s="897" t="s">
        <v>155</v>
      </c>
      <c r="E12" s="898">
        <f>'REG+OCC BY CLASS NOVEMBER 2015'!E6</f>
        <v>138641</v>
      </c>
      <c r="F12" s="898">
        <f>'REG+OCC BY CLASS NOVEMBER 2015'!F6</f>
        <v>128173</v>
      </c>
      <c r="G12" s="899">
        <f>'REG+OCC BY CLASS NOVEMBER 2015'!G6</f>
        <v>8.1670866719199833E-2</v>
      </c>
      <c r="H12" s="864"/>
      <c r="I12" s="864"/>
      <c r="J12" s="864"/>
      <c r="K12" s="876"/>
      <c r="L12" s="895"/>
      <c r="M12" s="896"/>
      <c r="N12" s="884"/>
      <c r="O12" s="866"/>
      <c r="P12" s="866"/>
      <c r="Q12" s="866"/>
      <c r="R12" s="866"/>
      <c r="S12" s="866"/>
      <c r="T12" s="866"/>
      <c r="U12" s="866"/>
      <c r="V12" s="866"/>
      <c r="W12" s="866"/>
      <c r="X12" s="866"/>
      <c r="Y12" s="866"/>
      <c r="Z12" s="866"/>
      <c r="AA12" s="866"/>
      <c r="AB12" s="866"/>
      <c r="AC12" s="866"/>
    </row>
    <row r="13" spans="1:29" ht="25.5" customHeight="1" thickBot="1">
      <c r="A13" s="986"/>
      <c r="B13" s="876"/>
      <c r="C13" s="890"/>
      <c r="D13" s="897" t="s">
        <v>156</v>
      </c>
      <c r="E13" s="898">
        <f>'REG+OCC BY CLASS NOVEMBER 2015'!H6</f>
        <v>57095</v>
      </c>
      <c r="F13" s="898">
        <f>'REG+OCC BY CLASS NOVEMBER 2015'!I6</f>
        <v>61207</v>
      </c>
      <c r="G13" s="899">
        <f>'REG+OCC BY CLASS NOVEMBER 2015'!J6</f>
        <v>-6.7181858284183188E-2</v>
      </c>
      <c r="H13" s="864"/>
      <c r="I13" s="864"/>
      <c r="J13" s="864"/>
      <c r="K13" s="876"/>
      <c r="L13" s="895"/>
      <c r="M13" s="896"/>
      <c r="N13" s="884"/>
      <c r="O13" s="866"/>
      <c r="P13" s="866"/>
      <c r="Q13" s="866"/>
      <c r="R13" s="866"/>
      <c r="S13" s="866"/>
      <c r="T13" s="866"/>
      <c r="U13" s="866"/>
      <c r="V13" s="866"/>
      <c r="W13" s="866"/>
      <c r="X13" s="866"/>
      <c r="Y13" s="866"/>
      <c r="Z13" s="866"/>
      <c r="AA13" s="866"/>
      <c r="AB13" s="866"/>
      <c r="AC13" s="866"/>
    </row>
    <row r="14" spans="1:29" ht="21" customHeight="1" thickBot="1">
      <c r="A14" s="986"/>
      <c r="B14" s="876"/>
      <c r="C14" s="890"/>
      <c r="D14" s="876"/>
      <c r="E14" s="973"/>
      <c r="F14" s="973"/>
      <c r="G14" s="974"/>
      <c r="H14" s="864"/>
      <c r="I14" s="864"/>
      <c r="J14" s="864"/>
      <c r="K14" s="876"/>
      <c r="L14" s="895"/>
      <c r="M14" s="896"/>
      <c r="N14" s="884"/>
      <c r="O14" s="866"/>
      <c r="P14" s="866"/>
      <c r="Q14" s="866"/>
      <c r="R14" s="866"/>
      <c r="S14" s="866"/>
      <c r="T14" s="866"/>
      <c r="U14" s="866"/>
      <c r="V14" s="866"/>
      <c r="W14" s="866"/>
      <c r="X14" s="866"/>
      <c r="Y14" s="866"/>
      <c r="Z14" s="866"/>
      <c r="AA14" s="866"/>
      <c r="AB14" s="866"/>
      <c r="AC14" s="866"/>
    </row>
    <row r="15" spans="1:29" ht="25.5" customHeight="1" thickBot="1">
      <c r="A15" s="986"/>
      <c r="B15" s="876"/>
      <c r="C15" s="890"/>
      <c r="D15" s="889"/>
      <c r="E15" s="870">
        <v>2015</v>
      </c>
      <c r="F15" s="871">
        <v>2014</v>
      </c>
      <c r="G15" s="872" t="s">
        <v>8</v>
      </c>
      <c r="H15" s="864"/>
      <c r="I15" s="864"/>
      <c r="J15" s="864"/>
      <c r="K15" s="876"/>
      <c r="L15" s="895"/>
      <c r="M15" s="896"/>
      <c r="N15" s="884"/>
      <c r="O15" s="866"/>
      <c r="P15" s="866"/>
      <c r="Q15" s="866"/>
      <c r="R15" s="866"/>
      <c r="S15" s="866"/>
      <c r="T15" s="866"/>
      <c r="U15" s="866"/>
      <c r="V15" s="866"/>
      <c r="W15" s="866"/>
      <c r="X15" s="866"/>
      <c r="Y15" s="866"/>
      <c r="Z15" s="866"/>
      <c r="AA15" s="866"/>
      <c r="AB15" s="866"/>
      <c r="AC15" s="866"/>
    </row>
    <row r="16" spans="1:29" ht="25.5" customHeight="1" thickBot="1">
      <c r="A16" s="986"/>
      <c r="B16" s="876"/>
      <c r="C16" s="890"/>
      <c r="D16" s="891" t="s">
        <v>204</v>
      </c>
      <c r="E16" s="975">
        <f>'ARR$ NOVEMBER 2015'!C21</f>
        <v>148.73405660377358</v>
      </c>
      <c r="F16" s="976">
        <f>'ARR$ NOVEMBER 2015'!D21</f>
        <v>141.40999999999994</v>
      </c>
      <c r="G16" s="894">
        <f>'ARR$ NOVEMBER 2015'!E21</f>
        <v>5.1793059923439959E-2</v>
      </c>
      <c r="H16" s="864"/>
      <c r="I16" s="864"/>
      <c r="J16" s="864"/>
      <c r="K16" s="876"/>
      <c r="L16" s="895"/>
      <c r="M16" s="896"/>
      <c r="N16" s="884"/>
      <c r="O16" s="866"/>
      <c r="P16" s="866"/>
      <c r="Q16" s="866"/>
      <c r="R16" s="866"/>
      <c r="S16" s="866"/>
      <c r="T16" s="866"/>
      <c r="U16" s="866"/>
      <c r="V16" s="866"/>
      <c r="W16" s="866"/>
      <c r="X16" s="866"/>
      <c r="Y16" s="866"/>
      <c r="Z16" s="866"/>
      <c r="AA16" s="866"/>
      <c r="AB16" s="866"/>
      <c r="AC16" s="866"/>
    </row>
    <row r="17" spans="1:32" ht="25.5" customHeight="1" thickBot="1">
      <c r="A17" s="986"/>
      <c r="B17" s="876"/>
      <c r="C17" s="890"/>
      <c r="D17" s="897" t="s">
        <v>205</v>
      </c>
      <c r="E17" s="977">
        <f>E8*E16</f>
        <v>98.729708134103774</v>
      </c>
      <c r="F17" s="977">
        <f>F8*F16</f>
        <v>94.149376315809235</v>
      </c>
      <c r="G17" s="899">
        <f t="shared" ref="G17" si="0">(E17-F17)/F17</f>
        <v>4.8649624644676752E-2</v>
      </c>
      <c r="H17" s="864"/>
      <c r="I17" s="864"/>
      <c r="J17" s="864"/>
      <c r="K17" s="876"/>
      <c r="L17" s="895"/>
      <c r="M17" s="896"/>
      <c r="N17" s="884"/>
      <c r="O17" s="866"/>
      <c r="P17" s="866"/>
      <c r="Q17" s="866"/>
      <c r="R17" s="866"/>
      <c r="S17" s="866"/>
      <c r="T17" s="866"/>
      <c r="U17" s="866"/>
      <c r="V17" s="866"/>
      <c r="W17" s="866"/>
      <c r="X17" s="866"/>
      <c r="Y17" s="866"/>
      <c r="Z17" s="866"/>
      <c r="AA17" s="866"/>
      <c r="AB17" s="866"/>
      <c r="AC17" s="866"/>
    </row>
    <row r="18" spans="1:32" ht="25.5" customHeight="1">
      <c r="A18" s="986"/>
      <c r="B18" s="876"/>
      <c r="C18" s="890"/>
      <c r="D18" s="876"/>
      <c r="E18" s="973"/>
      <c r="F18" s="973"/>
      <c r="G18" s="974"/>
      <c r="H18" s="864"/>
      <c r="I18" s="864"/>
      <c r="J18" s="864"/>
      <c r="K18" s="876"/>
      <c r="L18" s="895"/>
      <c r="M18" s="896"/>
      <c r="N18" s="884"/>
      <c r="O18" s="866"/>
      <c r="P18" s="866"/>
      <c r="Q18" s="866"/>
      <c r="R18" s="866"/>
      <c r="S18" s="866"/>
      <c r="T18" s="866"/>
      <c r="U18" s="866"/>
      <c r="V18" s="866"/>
      <c r="W18" s="866"/>
      <c r="X18" s="866"/>
      <c r="Y18" s="866"/>
      <c r="Z18" s="866"/>
      <c r="AA18" s="866"/>
      <c r="AB18" s="866"/>
      <c r="AC18" s="866"/>
    </row>
    <row r="19" spans="1:32" ht="25.5" customHeight="1" thickBot="1">
      <c r="A19" s="986"/>
      <c r="B19" s="876"/>
      <c r="C19" s="890"/>
      <c r="D19" s="876"/>
      <c r="E19" s="990" t="s">
        <v>157</v>
      </c>
      <c r="F19" s="991"/>
      <c r="G19" s="991"/>
      <c r="H19" s="864"/>
      <c r="I19" s="864"/>
      <c r="J19" s="864"/>
      <c r="K19" s="876"/>
      <c r="L19" s="895"/>
      <c r="M19" s="896"/>
      <c r="N19" s="884"/>
      <c r="O19" s="866"/>
      <c r="P19" s="866"/>
      <c r="Q19" s="866"/>
      <c r="R19" s="866"/>
      <c r="S19" s="866"/>
      <c r="T19" s="866"/>
      <c r="U19" s="866"/>
      <c r="V19" s="866"/>
      <c r="W19" s="866"/>
      <c r="X19" s="866"/>
      <c r="Y19" s="866"/>
      <c r="Z19" s="866"/>
      <c r="AA19" s="866"/>
      <c r="AB19" s="866"/>
      <c r="AC19" s="866"/>
    </row>
    <row r="20" spans="1:32" ht="31.5" customHeight="1" thickBot="1">
      <c r="A20" s="986"/>
      <c r="B20" s="876"/>
      <c r="C20" s="890"/>
      <c r="D20" s="889"/>
      <c r="E20" s="870">
        <v>2015</v>
      </c>
      <c r="F20" s="871">
        <v>2014</v>
      </c>
      <c r="G20" s="872" t="s">
        <v>8</v>
      </c>
      <c r="H20" s="864"/>
      <c r="I20" s="864"/>
      <c r="J20" s="864"/>
      <c r="K20" s="876"/>
      <c r="L20" s="895"/>
      <c r="M20" s="896"/>
      <c r="N20" s="884"/>
      <c r="O20" s="866"/>
      <c r="P20" s="866"/>
      <c r="Q20" s="866"/>
      <c r="R20" s="866"/>
      <c r="S20" s="866"/>
      <c r="T20" s="866"/>
      <c r="U20" s="866"/>
      <c r="V20" s="866"/>
      <c r="W20" s="866"/>
      <c r="X20" s="866"/>
      <c r="Y20" s="866"/>
      <c r="Z20" s="866"/>
      <c r="AA20" s="866"/>
      <c r="AB20" s="866"/>
      <c r="AC20" s="866"/>
    </row>
    <row r="21" spans="1:32" ht="30.75" customHeight="1" thickBot="1">
      <c r="A21" s="986"/>
      <c r="B21" s="900"/>
      <c r="C21" s="900"/>
      <c r="D21" s="878" t="s">
        <v>153</v>
      </c>
      <c r="E21" s="901">
        <f>'REG+OCC BY CLASS CY 2015'!K6</f>
        <v>0.71829863662702276</v>
      </c>
      <c r="F21" s="902">
        <f>'REG+OCC BY CLASS CY 2015'!L6</f>
        <v>0.69893678574981521</v>
      </c>
      <c r="G21" s="903">
        <f>'REG+OCC BY CLASS CY 2015'!M6</f>
        <v>1.9</v>
      </c>
      <c r="H21" s="900"/>
      <c r="I21" s="864"/>
      <c r="J21" s="864"/>
      <c r="K21" s="864"/>
      <c r="L21" s="865"/>
      <c r="M21" s="866"/>
      <c r="N21" s="904"/>
      <c r="O21" s="866"/>
      <c r="P21" s="866"/>
      <c r="Q21" s="866"/>
      <c r="R21" s="866"/>
      <c r="S21" s="866"/>
      <c r="T21" s="866"/>
      <c r="U21" s="866"/>
      <c r="V21" s="866"/>
      <c r="W21" s="866"/>
      <c r="X21" s="866"/>
      <c r="Y21" s="866"/>
      <c r="Z21" s="866"/>
      <c r="AA21" s="866"/>
      <c r="AB21" s="866"/>
      <c r="AC21" s="866"/>
    </row>
    <row r="22" spans="1:32" ht="20.25" customHeight="1">
      <c r="A22" s="986"/>
      <c r="B22" s="900"/>
      <c r="C22" s="900"/>
      <c r="D22" s="885"/>
      <c r="E22" s="905"/>
      <c r="F22" s="905"/>
      <c r="G22" s="906"/>
      <c r="H22" s="900"/>
      <c r="I22" s="864"/>
      <c r="J22" s="864"/>
      <c r="K22" s="864"/>
      <c r="L22" s="865"/>
      <c r="M22" s="866"/>
      <c r="N22" s="866"/>
      <c r="O22" s="866"/>
      <c r="P22" s="866"/>
      <c r="Q22" s="866"/>
      <c r="R22" s="866"/>
      <c r="S22" s="866"/>
      <c r="T22" s="866"/>
      <c r="U22" s="866"/>
      <c r="V22" s="866"/>
      <c r="W22" s="866"/>
      <c r="X22" s="866"/>
      <c r="Y22" s="866"/>
      <c r="Z22" s="866"/>
      <c r="AA22" s="866"/>
      <c r="AB22" s="866"/>
      <c r="AC22" s="866"/>
      <c r="AD22" s="866"/>
      <c r="AE22" s="866"/>
      <c r="AF22" s="866"/>
    </row>
    <row r="23" spans="1:32" ht="25.5" customHeight="1" thickBot="1">
      <c r="A23" s="986"/>
      <c r="B23" s="900"/>
      <c r="C23" s="907"/>
      <c r="D23" s="900"/>
      <c r="E23" s="992" t="s">
        <v>157</v>
      </c>
      <c r="F23" s="993"/>
      <c r="G23" s="993"/>
      <c r="H23" s="900"/>
      <c r="I23" s="864"/>
      <c r="J23" s="864"/>
      <c r="K23" s="864"/>
      <c r="L23" s="865"/>
      <c r="M23" s="866"/>
      <c r="N23" s="866"/>
      <c r="O23" s="866"/>
      <c r="P23" s="866"/>
      <c r="Q23" s="866"/>
      <c r="R23" s="866"/>
      <c r="S23" s="866"/>
      <c r="T23" s="866"/>
      <c r="U23" s="866"/>
      <c r="V23" s="866"/>
      <c r="W23" s="866"/>
      <c r="X23" s="866"/>
      <c r="Y23" s="866"/>
      <c r="Z23" s="866"/>
      <c r="AA23" s="866"/>
      <c r="AB23" s="866"/>
      <c r="AC23" s="866"/>
      <c r="AD23" s="866"/>
      <c r="AE23" s="866"/>
      <c r="AF23" s="866"/>
    </row>
    <row r="24" spans="1:32" ht="31.5" customHeight="1" thickBot="1">
      <c r="A24" s="986"/>
      <c r="B24" s="900"/>
      <c r="C24" s="908"/>
      <c r="D24" s="889"/>
      <c r="E24" s="870">
        <v>2015</v>
      </c>
      <c r="F24" s="871">
        <v>2014</v>
      </c>
      <c r="G24" s="872" t="s">
        <v>8</v>
      </c>
      <c r="H24" s="909"/>
      <c r="I24" s="910"/>
      <c r="J24" s="864"/>
      <c r="K24" s="864"/>
      <c r="L24" s="865"/>
      <c r="M24" s="866"/>
      <c r="N24" s="866"/>
      <c r="O24" s="866"/>
      <c r="P24" s="866"/>
      <c r="Q24" s="866"/>
      <c r="R24" s="866"/>
      <c r="S24" s="866"/>
      <c r="T24" s="866"/>
      <c r="U24" s="866"/>
      <c r="V24" s="866"/>
      <c r="W24" s="866"/>
      <c r="X24" s="866"/>
      <c r="Y24" s="866"/>
      <c r="Z24" s="866"/>
      <c r="AA24" s="866"/>
      <c r="AB24" s="866"/>
      <c r="AC24" s="866"/>
      <c r="AD24" s="866"/>
      <c r="AE24" s="866"/>
      <c r="AF24" s="866"/>
    </row>
    <row r="25" spans="1:32" ht="30" customHeight="1" thickBot="1">
      <c r="A25" s="986"/>
      <c r="B25" s="900"/>
      <c r="C25" s="911"/>
      <c r="D25" s="891" t="s">
        <v>158</v>
      </c>
      <c r="E25" s="892">
        <f>'REG+OCC BY CLASS CY 2015'!N6</f>
        <v>3235411</v>
      </c>
      <c r="F25" s="893">
        <f>'REG+OCC BY CLASS CY 2015'!O6</f>
        <v>3133472</v>
      </c>
      <c r="G25" s="894">
        <f>'REG+OCC BY CLASS CY 2015'!P6</f>
        <v>3.2532283677658522E-2</v>
      </c>
      <c r="H25" s="900"/>
      <c r="I25" s="864"/>
      <c r="J25" s="864"/>
      <c r="K25" s="864"/>
      <c r="L25" s="865"/>
      <c r="M25" s="866"/>
      <c r="N25" s="866"/>
      <c r="O25" s="866"/>
      <c r="P25" s="866"/>
      <c r="Q25" s="866"/>
      <c r="R25" s="866"/>
      <c r="S25" s="866"/>
      <c r="T25" s="866"/>
      <c r="U25" s="866"/>
      <c r="V25" s="866"/>
      <c r="W25" s="866"/>
      <c r="X25" s="866"/>
      <c r="Y25" s="866"/>
      <c r="Z25" s="866"/>
      <c r="AA25" s="866"/>
      <c r="AB25" s="866"/>
      <c r="AC25" s="866"/>
      <c r="AD25" s="866"/>
      <c r="AE25" s="866"/>
      <c r="AF25" s="866"/>
    </row>
    <row r="26" spans="1:32" ht="29.4" thickBot="1">
      <c r="A26" s="986"/>
      <c r="B26" s="912"/>
      <c r="C26" s="913"/>
      <c r="D26" s="897" t="s">
        <v>159</v>
      </c>
      <c r="E26" s="898">
        <f>'REG+OCC BY CLASS CY 2015'!Q6</f>
        <v>4504270</v>
      </c>
      <c r="F26" s="898">
        <f>'REG+OCC BY CLASS CY 2015'!R6</f>
        <v>4483198</v>
      </c>
      <c r="G26" s="899">
        <f>'REG+OCC BY CLASS CY 2015'!S6</f>
        <v>4.7002162295754057E-3</v>
      </c>
      <c r="H26" s="907"/>
      <c r="I26" s="864"/>
      <c r="J26" s="864"/>
      <c r="K26" s="864"/>
      <c r="L26" s="865"/>
      <c r="M26" s="866"/>
      <c r="N26" s="866"/>
      <c r="O26" s="866"/>
      <c r="P26" s="866"/>
      <c r="Q26" s="866"/>
      <c r="R26" s="866"/>
      <c r="S26" s="866"/>
      <c r="T26" s="866"/>
      <c r="U26" s="866"/>
      <c r="V26" s="866"/>
      <c r="W26" s="866"/>
      <c r="X26" s="866"/>
      <c r="Y26" s="866"/>
      <c r="Z26" s="866"/>
      <c r="AA26" s="866"/>
      <c r="AB26" s="866"/>
      <c r="AC26" s="866"/>
      <c r="AD26" s="866"/>
      <c r="AE26" s="866"/>
      <c r="AF26" s="866"/>
    </row>
    <row r="27" spans="1:32" ht="24" customHeight="1">
      <c r="A27" s="986"/>
      <c r="B27" s="864"/>
      <c r="C27" s="914"/>
      <c r="D27" s="900"/>
      <c r="E27" s="900"/>
      <c r="F27" s="900"/>
      <c r="G27" s="900"/>
      <c r="H27" s="908"/>
      <c r="I27" s="908"/>
      <c r="J27" s="864"/>
      <c r="K27" s="864"/>
      <c r="L27" s="865"/>
      <c r="M27" s="866"/>
      <c r="N27" s="866"/>
      <c r="O27" s="866"/>
      <c r="P27" s="866"/>
      <c r="Q27" s="866"/>
      <c r="R27" s="866"/>
      <c r="S27" s="866"/>
      <c r="T27" s="866"/>
      <c r="U27" s="866"/>
      <c r="V27" s="866"/>
      <c r="W27" s="866"/>
      <c r="X27" s="866"/>
      <c r="Y27" s="866"/>
      <c r="Z27" s="866"/>
      <c r="AA27" s="866"/>
      <c r="AB27" s="866"/>
      <c r="AC27" s="866"/>
      <c r="AD27" s="866"/>
      <c r="AE27" s="866"/>
      <c r="AF27" s="866"/>
    </row>
    <row r="28" spans="1:32" ht="13.5" customHeight="1" thickBot="1">
      <c r="A28" s="986"/>
      <c r="B28" s="864"/>
      <c r="C28" s="914"/>
      <c r="D28" s="900"/>
      <c r="E28" s="992" t="s">
        <v>157</v>
      </c>
      <c r="F28" s="993"/>
      <c r="G28" s="993"/>
      <c r="H28" s="900"/>
      <c r="I28" s="864"/>
      <c r="J28" s="864"/>
      <c r="K28" s="864"/>
      <c r="L28" s="865"/>
      <c r="M28" s="866"/>
      <c r="N28" s="866"/>
      <c r="O28" s="866"/>
      <c r="P28" s="866"/>
      <c r="Q28" s="866"/>
      <c r="R28" s="866"/>
      <c r="S28" s="866"/>
      <c r="T28" s="866"/>
      <c r="U28" s="866"/>
      <c r="V28" s="866"/>
      <c r="W28" s="866"/>
      <c r="X28" s="866"/>
      <c r="Y28" s="866"/>
      <c r="Z28" s="866"/>
      <c r="AA28" s="866"/>
      <c r="AB28" s="866"/>
      <c r="AC28" s="866"/>
      <c r="AD28" s="866"/>
      <c r="AE28" s="866"/>
      <c r="AF28" s="866"/>
    </row>
    <row r="29" spans="1:32" ht="30" customHeight="1" thickBot="1">
      <c r="A29" s="986"/>
      <c r="B29" s="915"/>
      <c r="C29" s="914"/>
      <c r="D29" s="889"/>
      <c r="E29" s="870">
        <v>2015</v>
      </c>
      <c r="F29" s="871">
        <v>2014</v>
      </c>
      <c r="G29" s="872" t="s">
        <v>8</v>
      </c>
      <c r="H29" s="913"/>
      <c r="I29" s="864"/>
      <c r="J29" s="864"/>
      <c r="K29" s="864"/>
      <c r="L29" s="865"/>
      <c r="M29" s="866"/>
      <c r="N29" s="866"/>
      <c r="O29" s="866"/>
      <c r="P29" s="866"/>
      <c r="Q29" s="866"/>
      <c r="R29" s="866"/>
      <c r="S29" s="866"/>
      <c r="T29" s="866"/>
      <c r="U29" s="866"/>
      <c r="V29" s="866"/>
      <c r="W29" s="866"/>
      <c r="X29" s="866"/>
      <c r="Y29" s="866"/>
      <c r="Z29" s="866"/>
      <c r="AA29" s="866"/>
      <c r="AB29" s="866"/>
      <c r="AC29" s="866"/>
      <c r="AD29" s="866"/>
      <c r="AE29" s="866"/>
      <c r="AF29" s="866"/>
    </row>
    <row r="30" spans="1:32" ht="30" customHeight="1" thickBot="1">
      <c r="A30" s="986"/>
      <c r="B30" s="915"/>
      <c r="C30" s="914"/>
      <c r="D30" s="891" t="s">
        <v>154</v>
      </c>
      <c r="E30" s="892">
        <f>'REG+OCC BY CLASS CY 2015'!B6</f>
        <v>2409418</v>
      </c>
      <c r="F30" s="893">
        <f>'REG+OCC BY CLASS CY 2015'!C6</f>
        <v>2320451</v>
      </c>
      <c r="G30" s="894">
        <f>'REG+OCC BY CLASS CY 2015'!D6</f>
        <v>3.834039158766981E-2</v>
      </c>
      <c r="H30" s="913"/>
      <c r="I30" s="864"/>
      <c r="J30" s="864"/>
      <c r="K30" s="864"/>
      <c r="L30" s="865"/>
      <c r="M30" s="866"/>
      <c r="N30" s="866"/>
      <c r="O30" s="904"/>
      <c r="P30" s="866"/>
      <c r="Q30" s="866"/>
      <c r="R30" s="866"/>
      <c r="S30" s="866"/>
      <c r="T30" s="866"/>
      <c r="U30" s="866"/>
      <c r="V30" s="866"/>
      <c r="W30" s="866"/>
      <c r="X30" s="866"/>
      <c r="Y30" s="866"/>
      <c r="Z30" s="866"/>
      <c r="AA30" s="866"/>
      <c r="AB30" s="866"/>
      <c r="AC30" s="866"/>
      <c r="AD30" s="866"/>
      <c r="AE30" s="866"/>
      <c r="AF30" s="866"/>
    </row>
    <row r="31" spans="1:32" ht="30" customHeight="1" thickBot="1">
      <c r="A31" s="986"/>
      <c r="B31" s="915"/>
      <c r="C31" s="914"/>
      <c r="D31" s="897" t="s">
        <v>155</v>
      </c>
      <c r="E31" s="898">
        <f>'REG+OCC BY CLASS CY 2015'!E6</f>
        <v>1619806</v>
      </c>
      <c r="F31" s="898">
        <f>'REG+OCC BY CLASS CY 2015'!F6</f>
        <v>1534001</v>
      </c>
      <c r="G31" s="899">
        <f>'REG+OCC BY CLASS CY 2015'!G6</f>
        <v>5.5935426378470418E-2</v>
      </c>
      <c r="H31" s="913"/>
      <c r="I31" s="864"/>
      <c r="J31" s="864"/>
      <c r="K31" s="864"/>
      <c r="L31" s="865"/>
      <c r="M31" s="866"/>
      <c r="N31" s="866"/>
      <c r="O31" s="866"/>
      <c r="P31" s="866"/>
      <c r="Q31" s="866"/>
      <c r="R31" s="866"/>
      <c r="S31" s="866"/>
      <c r="T31" s="866"/>
      <c r="U31" s="866"/>
      <c r="V31" s="866"/>
      <c r="W31" s="866"/>
      <c r="X31" s="866"/>
      <c r="Y31" s="866"/>
      <c r="Z31" s="866"/>
      <c r="AA31" s="866"/>
      <c r="AB31" s="866"/>
      <c r="AC31" s="866"/>
      <c r="AD31" s="866"/>
      <c r="AE31" s="866"/>
      <c r="AF31" s="866"/>
    </row>
    <row r="32" spans="1:32" ht="30" customHeight="1" thickBot="1">
      <c r="A32" s="986"/>
      <c r="B32" s="915"/>
      <c r="C32" s="914"/>
      <c r="D32" s="897" t="s">
        <v>156</v>
      </c>
      <c r="E32" s="898">
        <f>'REG+OCC BY CLASS CY 2015'!H6</f>
        <v>789612</v>
      </c>
      <c r="F32" s="898">
        <f>'REG+OCC BY CLASS CY 2015'!I6</f>
        <v>786450</v>
      </c>
      <c r="G32" s="899">
        <f>'REG+OCC BY CLASS CY 2015'!J6</f>
        <v>4.0205988937631124E-3</v>
      </c>
      <c r="H32" s="913"/>
      <c r="I32" s="864"/>
      <c r="J32" s="864"/>
      <c r="K32" s="864"/>
      <c r="L32" s="865"/>
      <c r="M32" s="866"/>
      <c r="N32" s="866"/>
      <c r="O32" s="866"/>
      <c r="P32" s="866"/>
      <c r="Q32" s="866"/>
      <c r="R32" s="866"/>
      <c r="S32" s="866"/>
      <c r="T32" s="866"/>
      <c r="U32" s="866"/>
      <c r="V32" s="866"/>
      <c r="W32" s="866"/>
      <c r="X32" s="866"/>
      <c r="Y32" s="866"/>
      <c r="Z32" s="866"/>
      <c r="AA32" s="866"/>
      <c r="AB32" s="866"/>
      <c r="AC32" s="866"/>
      <c r="AD32" s="866"/>
      <c r="AE32" s="866"/>
      <c r="AF32" s="866"/>
    </row>
    <row r="33" spans="1:32" ht="15" customHeight="1">
      <c r="A33" s="986"/>
      <c r="B33" s="915"/>
      <c r="C33" s="914"/>
      <c r="D33" s="914"/>
      <c r="E33" s="914"/>
      <c r="F33" s="914"/>
      <c r="G33" s="914"/>
      <c r="H33" s="913"/>
      <c r="I33" s="864"/>
      <c r="J33" s="864"/>
      <c r="K33" s="864"/>
      <c r="L33" s="865"/>
      <c r="M33" s="866"/>
      <c r="N33" s="916"/>
      <c r="O33" s="866"/>
      <c r="P33" s="866"/>
      <c r="Q33" s="866"/>
      <c r="R33" s="866"/>
      <c r="S33" s="866"/>
      <c r="T33" s="866"/>
      <c r="U33" s="866"/>
      <c r="V33" s="866"/>
      <c r="W33" s="866"/>
      <c r="X33" s="866"/>
      <c r="Y33" s="866"/>
      <c r="Z33" s="866"/>
      <c r="AA33" s="866"/>
      <c r="AB33" s="866"/>
      <c r="AC33" s="866"/>
      <c r="AD33" s="866"/>
      <c r="AE33" s="866"/>
      <c r="AF33" s="866"/>
    </row>
    <row r="34" spans="1:32" ht="15" customHeight="1">
      <c r="A34" s="986"/>
      <c r="B34" s="915"/>
      <c r="C34" s="994" t="s">
        <v>160</v>
      </c>
      <c r="D34" s="994"/>
      <c r="E34" s="994"/>
      <c r="F34" s="994"/>
      <c r="G34" s="994"/>
      <c r="H34" s="913"/>
      <c r="I34" s="864"/>
      <c r="J34" s="864"/>
      <c r="K34" s="864"/>
      <c r="L34" s="865"/>
      <c r="M34" s="866"/>
      <c r="N34" s="866"/>
      <c r="O34" s="866"/>
      <c r="P34" s="866"/>
      <c r="Q34" s="866"/>
      <c r="R34" s="866"/>
      <c r="S34" s="866"/>
      <c r="T34" s="866"/>
      <c r="U34" s="866"/>
      <c r="V34" s="866"/>
      <c r="W34" s="866"/>
      <c r="X34" s="866"/>
      <c r="Y34" s="866"/>
      <c r="Z34" s="866"/>
      <c r="AA34" s="866"/>
      <c r="AB34" s="866"/>
      <c r="AC34" s="866"/>
      <c r="AD34" s="866"/>
      <c r="AE34" s="866"/>
      <c r="AF34" s="866"/>
    </row>
    <row r="35" spans="1:32" ht="15" customHeight="1">
      <c r="A35" s="986"/>
      <c r="B35" s="915"/>
      <c r="C35" s="994"/>
      <c r="D35" s="994"/>
      <c r="E35" s="994"/>
      <c r="F35" s="994"/>
      <c r="G35" s="994"/>
      <c r="H35" s="913"/>
      <c r="I35" s="864"/>
      <c r="J35" s="864"/>
      <c r="K35" s="864"/>
      <c r="L35" s="865"/>
      <c r="M35" s="866"/>
      <c r="N35" s="904"/>
      <c r="O35" s="866"/>
      <c r="P35" s="866"/>
      <c r="Q35" s="866"/>
      <c r="R35" s="866"/>
      <c r="S35" s="866"/>
      <c r="T35" s="866"/>
      <c r="U35" s="866"/>
      <c r="V35" s="866"/>
      <c r="W35" s="866"/>
      <c r="X35" s="866"/>
      <c r="Y35" s="866"/>
      <c r="Z35" s="866"/>
      <c r="AA35" s="866"/>
      <c r="AB35" s="866"/>
      <c r="AC35" s="866"/>
      <c r="AD35" s="866"/>
      <c r="AE35" s="866"/>
      <c r="AF35" s="866"/>
    </row>
    <row r="36" spans="1:32" ht="14.25" customHeight="1">
      <c r="A36" s="986"/>
      <c r="B36" s="915"/>
      <c r="C36" s="994" t="s">
        <v>161</v>
      </c>
      <c r="D36" s="994"/>
      <c r="E36" s="994"/>
      <c r="F36" s="994"/>
      <c r="G36" s="994"/>
      <c r="H36" s="913"/>
      <c r="I36" s="864"/>
      <c r="J36" s="864"/>
      <c r="K36" s="864"/>
      <c r="L36" s="865"/>
      <c r="M36" s="866"/>
      <c r="N36" s="866"/>
      <c r="O36" s="866"/>
      <c r="P36" s="866"/>
      <c r="Q36" s="866"/>
      <c r="R36" s="866"/>
      <c r="S36" s="866"/>
      <c r="T36" s="866"/>
      <c r="U36" s="866"/>
      <c r="V36" s="866"/>
      <c r="W36" s="866"/>
      <c r="X36" s="866"/>
      <c r="Y36" s="866"/>
      <c r="Z36" s="866"/>
      <c r="AA36" s="866"/>
      <c r="AB36" s="866"/>
      <c r="AC36" s="866"/>
      <c r="AD36" s="866"/>
      <c r="AE36" s="866"/>
      <c r="AF36" s="866"/>
    </row>
    <row r="37" spans="1:32" ht="12.75" customHeight="1" thickBot="1">
      <c r="A37" s="917"/>
      <c r="B37" s="915"/>
      <c r="C37" s="978" t="s">
        <v>162</v>
      </c>
      <c r="D37" s="978"/>
      <c r="E37" s="978"/>
      <c r="F37" s="978"/>
      <c r="G37" s="978"/>
      <c r="H37" s="913"/>
      <c r="I37" s="864"/>
      <c r="J37" s="864"/>
      <c r="K37" s="864"/>
      <c r="L37" s="865"/>
      <c r="M37" s="866"/>
      <c r="N37" s="904"/>
      <c r="O37" s="866"/>
      <c r="P37" s="866"/>
      <c r="Q37" s="866"/>
      <c r="R37" s="866"/>
      <c r="S37" s="866"/>
      <c r="T37" s="866"/>
      <c r="U37" s="866"/>
      <c r="V37" s="866"/>
      <c r="W37" s="866"/>
      <c r="X37" s="866"/>
      <c r="Y37" s="866"/>
      <c r="Z37" s="866"/>
      <c r="AA37" s="866"/>
      <c r="AB37" s="866"/>
      <c r="AC37" s="866"/>
      <c r="AD37" s="866"/>
      <c r="AE37" s="866"/>
      <c r="AF37" s="866"/>
    </row>
    <row r="38" spans="1:32" ht="12.75" customHeight="1" thickTop="1">
      <c r="A38" s="917"/>
      <c r="B38" s="915"/>
      <c r="C38" s="979" t="s">
        <v>203</v>
      </c>
      <c r="D38" s="980"/>
      <c r="E38" s="980"/>
      <c r="F38" s="980"/>
      <c r="G38" s="981"/>
      <c r="H38" s="913"/>
      <c r="I38" s="864"/>
      <c r="J38" s="864"/>
      <c r="K38" s="864"/>
      <c r="L38" s="865"/>
      <c r="M38" s="866"/>
      <c r="N38" s="866"/>
      <c r="O38" s="866"/>
      <c r="P38" s="866"/>
      <c r="Q38" s="866"/>
      <c r="R38" s="866"/>
      <c r="S38" s="866"/>
      <c r="T38" s="866"/>
      <c r="U38" s="866"/>
      <c r="V38" s="866"/>
      <c r="W38" s="866"/>
      <c r="X38" s="866"/>
      <c r="Y38" s="866"/>
      <c r="Z38" s="866"/>
      <c r="AA38" s="866"/>
      <c r="AB38" s="866"/>
      <c r="AC38" s="866"/>
      <c r="AD38" s="866"/>
      <c r="AE38" s="866"/>
      <c r="AF38" s="866"/>
    </row>
    <row r="39" spans="1:32" ht="12.75" customHeight="1">
      <c r="A39" s="917"/>
      <c r="B39" s="915"/>
      <c r="C39" s="982"/>
      <c r="D39" s="983"/>
      <c r="E39" s="983"/>
      <c r="F39" s="983"/>
      <c r="G39" s="984"/>
      <c r="H39" s="913"/>
      <c r="I39" s="864"/>
      <c r="J39" s="864"/>
      <c r="K39" s="864"/>
      <c r="L39" s="865"/>
      <c r="M39" s="866"/>
      <c r="N39" s="866"/>
      <c r="O39" s="866"/>
      <c r="P39" s="866"/>
      <c r="Q39" s="866"/>
      <c r="R39" s="866"/>
      <c r="S39" s="866"/>
      <c r="T39" s="866"/>
      <c r="U39" s="866"/>
      <c r="V39" s="866"/>
      <c r="W39" s="866"/>
      <c r="X39" s="866"/>
      <c r="Y39" s="866"/>
      <c r="Z39" s="866"/>
      <c r="AA39" s="866"/>
      <c r="AB39" s="866"/>
      <c r="AC39" s="866"/>
      <c r="AD39" s="866"/>
      <c r="AE39" s="866"/>
      <c r="AF39" s="866"/>
    </row>
    <row r="40" spans="1:32" ht="12.75" customHeight="1">
      <c r="A40" s="965"/>
      <c r="B40" s="915"/>
      <c r="C40" s="982"/>
      <c r="D40" s="983"/>
      <c r="E40" s="983"/>
      <c r="F40" s="983"/>
      <c r="G40" s="984"/>
      <c r="H40" s="913"/>
      <c r="I40" s="864"/>
      <c r="J40" s="864"/>
      <c r="K40" s="864"/>
      <c r="L40" s="865"/>
      <c r="M40" s="866"/>
      <c r="N40" s="866"/>
      <c r="O40" s="866"/>
      <c r="P40" s="866"/>
      <c r="Q40" s="866"/>
      <c r="R40" s="866"/>
      <c r="S40" s="866"/>
      <c r="T40" s="866"/>
      <c r="U40" s="866"/>
      <c r="V40" s="866"/>
      <c r="W40" s="866"/>
      <c r="X40" s="866"/>
      <c r="Y40" s="866"/>
      <c r="Z40" s="866"/>
      <c r="AA40" s="866"/>
      <c r="AB40" s="866"/>
      <c r="AC40" s="866"/>
      <c r="AD40" s="866"/>
      <c r="AE40" s="866"/>
      <c r="AF40" s="866"/>
    </row>
    <row r="41" spans="1:32" s="919" customFormat="1" ht="12.75" customHeight="1">
      <c r="A41" s="965"/>
      <c r="B41" s="915"/>
      <c r="C41" s="982"/>
      <c r="D41" s="983"/>
      <c r="E41" s="983"/>
      <c r="F41" s="983"/>
      <c r="G41" s="984"/>
      <c r="H41" s="913"/>
      <c r="I41" s="864"/>
      <c r="J41" s="864"/>
      <c r="K41" s="864"/>
      <c r="L41" s="865"/>
      <c r="M41" s="918"/>
      <c r="N41" s="918"/>
      <c r="O41" s="918"/>
      <c r="P41" s="918"/>
      <c r="Q41" s="918"/>
      <c r="R41" s="918"/>
      <c r="S41" s="918"/>
      <c r="T41" s="918"/>
      <c r="U41" s="918"/>
      <c r="V41" s="918"/>
      <c r="W41" s="918"/>
      <c r="X41" s="918"/>
      <c r="Y41" s="918"/>
      <c r="Z41" s="918"/>
      <c r="AA41" s="918"/>
      <c r="AB41" s="918"/>
      <c r="AC41" s="918"/>
      <c r="AD41" s="918"/>
      <c r="AE41" s="918"/>
      <c r="AF41" s="918"/>
    </row>
    <row r="42" spans="1:32" s="919" customFormat="1" ht="12.75" customHeight="1">
      <c r="A42" s="965"/>
      <c r="B42" s="915"/>
      <c r="C42" s="982"/>
      <c r="D42" s="983"/>
      <c r="E42" s="983"/>
      <c r="F42" s="983"/>
      <c r="G42" s="984"/>
      <c r="H42" s="913"/>
      <c r="I42" s="864"/>
      <c r="J42" s="864"/>
      <c r="K42" s="864"/>
      <c r="L42" s="865"/>
      <c r="M42" s="918"/>
      <c r="N42" s="918"/>
      <c r="O42" s="918"/>
      <c r="P42" s="918"/>
      <c r="Q42" s="918"/>
      <c r="R42" s="918"/>
      <c r="S42" s="918"/>
      <c r="T42" s="918"/>
      <c r="U42" s="918"/>
      <c r="V42" s="918"/>
      <c r="W42" s="918"/>
      <c r="X42" s="918"/>
      <c r="Y42" s="918"/>
      <c r="Z42" s="918"/>
      <c r="AA42" s="918"/>
      <c r="AB42" s="918"/>
      <c r="AC42" s="918"/>
      <c r="AD42" s="918"/>
      <c r="AE42" s="918"/>
      <c r="AF42" s="918"/>
    </row>
    <row r="43" spans="1:32" s="919" customFormat="1" ht="12.75" customHeight="1">
      <c r="A43" s="965"/>
      <c r="B43" s="915"/>
      <c r="C43" s="982"/>
      <c r="D43" s="983"/>
      <c r="E43" s="983"/>
      <c r="F43" s="983"/>
      <c r="G43" s="984"/>
      <c r="H43" s="913"/>
      <c r="I43" s="864"/>
      <c r="J43" s="864"/>
      <c r="K43" s="864"/>
      <c r="L43" s="865"/>
      <c r="M43" s="918"/>
      <c r="N43" s="920"/>
      <c r="O43" s="918"/>
      <c r="P43" s="918"/>
      <c r="Q43" s="918"/>
      <c r="R43" s="918"/>
      <c r="S43" s="918"/>
      <c r="T43" s="918"/>
      <c r="U43" s="918"/>
      <c r="V43" s="918"/>
      <c r="W43" s="918"/>
      <c r="X43" s="918"/>
      <c r="Y43" s="918"/>
      <c r="Z43" s="918"/>
      <c r="AA43" s="918"/>
      <c r="AB43" s="918"/>
      <c r="AC43" s="918"/>
      <c r="AD43" s="918"/>
      <c r="AE43" s="918"/>
      <c r="AF43" s="918"/>
    </row>
    <row r="44" spans="1:32" s="919" customFormat="1" ht="12.75" customHeight="1">
      <c r="A44" s="965"/>
      <c r="B44" s="915"/>
      <c r="C44" s="982"/>
      <c r="D44" s="983"/>
      <c r="E44" s="983"/>
      <c r="F44" s="983"/>
      <c r="G44" s="984"/>
      <c r="H44" s="913"/>
      <c r="I44" s="864"/>
      <c r="J44" s="864"/>
      <c r="K44" s="864"/>
      <c r="L44" s="865"/>
      <c r="M44" s="918"/>
      <c r="N44" s="918"/>
      <c r="O44" s="918"/>
      <c r="P44" s="918"/>
      <c r="Q44" s="918"/>
      <c r="R44" s="918"/>
      <c r="S44" s="918"/>
      <c r="T44" s="918"/>
      <c r="U44" s="918"/>
      <c r="V44" s="918"/>
      <c r="W44" s="918"/>
      <c r="X44" s="918"/>
      <c r="Y44" s="918"/>
      <c r="Z44" s="918"/>
      <c r="AA44" s="918"/>
      <c r="AB44" s="918"/>
      <c r="AC44" s="918"/>
      <c r="AD44" s="918"/>
      <c r="AE44" s="918"/>
      <c r="AF44" s="918"/>
    </row>
    <row r="45" spans="1:32" s="919" customFormat="1" ht="12.75" customHeight="1">
      <c r="A45" s="965"/>
      <c r="B45" s="915"/>
      <c r="C45" s="982"/>
      <c r="D45" s="983"/>
      <c r="E45" s="983"/>
      <c r="F45" s="983"/>
      <c r="G45" s="984"/>
      <c r="H45" s="913"/>
      <c r="I45" s="864"/>
      <c r="J45" s="864"/>
      <c r="K45" s="864"/>
      <c r="L45" s="865"/>
      <c r="M45" s="918"/>
      <c r="N45" s="918"/>
      <c r="O45" s="918"/>
      <c r="P45" s="918"/>
      <c r="Q45" s="918"/>
      <c r="R45" s="918"/>
      <c r="S45" s="918"/>
      <c r="T45" s="918"/>
      <c r="U45" s="918"/>
      <c r="V45" s="918"/>
      <c r="W45" s="918"/>
      <c r="X45" s="918"/>
      <c r="Y45" s="918"/>
      <c r="Z45" s="918"/>
      <c r="AA45" s="918"/>
      <c r="AB45" s="918"/>
      <c r="AC45" s="918"/>
      <c r="AD45" s="918"/>
      <c r="AE45" s="918"/>
      <c r="AF45" s="918"/>
    </row>
    <row r="46" spans="1:32" ht="12.75" customHeight="1">
      <c r="A46" s="965"/>
      <c r="B46" s="915"/>
      <c r="C46" s="982"/>
      <c r="D46" s="983"/>
      <c r="E46" s="983"/>
      <c r="F46" s="983"/>
      <c r="G46" s="984"/>
      <c r="H46" s="913"/>
      <c r="I46" s="864"/>
      <c r="J46" s="864"/>
      <c r="K46" s="864"/>
      <c r="L46" s="865"/>
      <c r="M46" s="866"/>
      <c r="N46" s="866"/>
      <c r="O46" s="866"/>
      <c r="P46" s="866"/>
      <c r="Q46" s="866"/>
      <c r="R46" s="866"/>
      <c r="S46" s="866"/>
      <c r="T46" s="866"/>
      <c r="U46" s="866"/>
      <c r="V46" s="866"/>
      <c r="W46" s="866"/>
      <c r="X46" s="866"/>
      <c r="Y46" s="866"/>
      <c r="Z46" s="866"/>
      <c r="AA46" s="866"/>
      <c r="AB46" s="866"/>
      <c r="AC46" s="866"/>
      <c r="AD46" s="866"/>
      <c r="AE46" s="866"/>
      <c r="AF46" s="866"/>
    </row>
    <row r="47" spans="1:32" ht="12.75" customHeight="1">
      <c r="A47" s="965"/>
      <c r="B47" s="915"/>
      <c r="C47" s="982"/>
      <c r="D47" s="983"/>
      <c r="E47" s="983"/>
      <c r="F47" s="983"/>
      <c r="G47" s="984"/>
      <c r="H47" s="913"/>
      <c r="I47" s="864"/>
      <c r="J47" s="864"/>
      <c r="K47" s="864"/>
      <c r="L47" s="865"/>
      <c r="M47" s="866"/>
      <c r="N47" s="904"/>
      <c r="O47" s="866"/>
      <c r="P47" s="866"/>
      <c r="Q47" s="866"/>
      <c r="R47" s="866"/>
      <c r="S47" s="866"/>
      <c r="T47" s="866"/>
      <c r="U47" s="866"/>
      <c r="V47" s="866"/>
      <c r="W47" s="866"/>
      <c r="X47" s="866"/>
      <c r="Y47" s="866"/>
      <c r="Z47" s="866"/>
      <c r="AA47" s="866"/>
      <c r="AB47" s="866"/>
      <c r="AC47" s="866"/>
      <c r="AD47" s="866"/>
      <c r="AE47" s="866"/>
      <c r="AF47" s="866"/>
    </row>
    <row r="48" spans="1:32" ht="12.75" customHeight="1">
      <c r="A48" s="965"/>
      <c r="B48" s="915"/>
      <c r="C48" s="982"/>
      <c r="D48" s="983"/>
      <c r="E48" s="983"/>
      <c r="F48" s="983"/>
      <c r="G48" s="984"/>
      <c r="H48" s="913"/>
      <c r="I48" s="864"/>
      <c r="J48" s="864"/>
      <c r="K48" s="864"/>
      <c r="L48" s="865"/>
      <c r="M48" s="866"/>
      <c r="N48" s="866"/>
      <c r="O48" s="866"/>
      <c r="P48" s="866"/>
      <c r="Q48" s="866"/>
      <c r="R48" s="866"/>
      <c r="S48" s="866"/>
      <c r="T48" s="866"/>
      <c r="U48" s="866"/>
      <c r="V48" s="866"/>
      <c r="W48" s="866"/>
      <c r="X48" s="866"/>
      <c r="Y48" s="866"/>
      <c r="Z48" s="866"/>
      <c r="AA48" s="866"/>
      <c r="AB48" s="866"/>
      <c r="AC48" s="866"/>
      <c r="AD48" s="866"/>
      <c r="AE48" s="866"/>
      <c r="AF48" s="866"/>
    </row>
    <row r="49" spans="1:32" ht="12.75" customHeight="1">
      <c r="A49" s="965"/>
      <c r="B49" s="915"/>
      <c r="C49" s="982"/>
      <c r="D49" s="983"/>
      <c r="E49" s="983"/>
      <c r="F49" s="983"/>
      <c r="G49" s="984"/>
      <c r="H49" s="913"/>
      <c r="I49" s="864"/>
      <c r="J49" s="864"/>
      <c r="K49" s="864"/>
      <c r="L49" s="865"/>
      <c r="M49" s="866"/>
      <c r="N49" s="866"/>
      <c r="O49" s="866"/>
      <c r="P49" s="866"/>
      <c r="Q49" s="866"/>
      <c r="R49" s="866"/>
      <c r="S49" s="866"/>
      <c r="T49" s="866"/>
      <c r="U49" s="866"/>
      <c r="V49" s="866"/>
      <c r="W49" s="866"/>
      <c r="X49" s="866"/>
      <c r="Y49" s="866"/>
      <c r="Z49" s="866"/>
      <c r="AA49" s="866"/>
      <c r="AB49" s="866"/>
      <c r="AC49" s="866"/>
      <c r="AD49" s="866"/>
      <c r="AE49" s="866"/>
      <c r="AF49" s="866"/>
    </row>
    <row r="50" spans="1:32" ht="12.75" customHeight="1">
      <c r="A50" s="965"/>
      <c r="B50" s="915"/>
      <c r="C50" s="982"/>
      <c r="D50" s="983"/>
      <c r="E50" s="983"/>
      <c r="F50" s="983"/>
      <c r="G50" s="984"/>
      <c r="H50" s="913"/>
      <c r="I50" s="864"/>
      <c r="J50" s="864"/>
      <c r="K50" s="864"/>
      <c r="L50" s="865"/>
      <c r="M50" s="866"/>
      <c r="N50" s="866"/>
      <c r="O50" s="866"/>
      <c r="P50" s="866"/>
      <c r="Q50" s="866"/>
      <c r="R50" s="866"/>
      <c r="S50" s="866"/>
      <c r="T50" s="866"/>
      <c r="U50" s="866"/>
      <c r="V50" s="866"/>
      <c r="W50" s="866"/>
      <c r="X50" s="866"/>
      <c r="Y50" s="866"/>
      <c r="Z50" s="866"/>
      <c r="AA50" s="866"/>
      <c r="AB50" s="866"/>
      <c r="AC50" s="866"/>
      <c r="AD50" s="866"/>
      <c r="AE50" s="866"/>
      <c r="AF50" s="866"/>
    </row>
    <row r="51" spans="1:32" ht="12.75" customHeight="1">
      <c r="A51" s="965"/>
      <c r="B51" s="915"/>
      <c r="C51" s="982"/>
      <c r="D51" s="983"/>
      <c r="E51" s="983"/>
      <c r="F51" s="983"/>
      <c r="G51" s="984"/>
      <c r="H51" s="913"/>
      <c r="I51" s="864"/>
      <c r="J51" s="864"/>
      <c r="K51" s="864"/>
      <c r="L51" s="865"/>
      <c r="M51" s="866"/>
      <c r="N51" s="866"/>
      <c r="O51" s="866"/>
      <c r="P51" s="866"/>
      <c r="Q51" s="866"/>
      <c r="R51" s="866"/>
      <c r="S51" s="866"/>
      <c r="T51" s="866"/>
      <c r="U51" s="866"/>
      <c r="V51" s="866"/>
      <c r="W51" s="866"/>
      <c r="X51" s="866"/>
      <c r="Y51" s="866"/>
      <c r="Z51" s="866"/>
      <c r="AA51" s="866"/>
      <c r="AB51" s="866"/>
      <c r="AC51" s="866"/>
      <c r="AD51" s="866"/>
      <c r="AE51" s="866"/>
      <c r="AF51" s="866"/>
    </row>
    <row r="52" spans="1:32" ht="12.75" customHeight="1">
      <c r="A52" s="965"/>
      <c r="B52" s="914"/>
      <c r="C52" s="982"/>
      <c r="D52" s="983"/>
      <c r="E52" s="983"/>
      <c r="F52" s="983"/>
      <c r="G52" s="984"/>
      <c r="H52" s="914"/>
      <c r="I52" s="864"/>
      <c r="J52" s="864"/>
      <c r="K52" s="864"/>
      <c r="L52" s="865"/>
      <c r="M52" s="866"/>
      <c r="N52" s="866"/>
      <c r="O52" s="866"/>
      <c r="P52" s="866"/>
      <c r="Q52" s="866"/>
      <c r="R52" s="866"/>
      <c r="S52" s="866"/>
      <c r="T52" s="866"/>
      <c r="U52" s="866"/>
      <c r="V52" s="866"/>
      <c r="W52" s="866"/>
      <c r="X52" s="866"/>
      <c r="Y52" s="866"/>
      <c r="Z52" s="866"/>
      <c r="AA52" s="866"/>
      <c r="AB52" s="866"/>
      <c r="AC52" s="866"/>
      <c r="AD52" s="866"/>
      <c r="AE52" s="866"/>
      <c r="AF52" s="866"/>
    </row>
    <row r="53" spans="1:32" ht="12.75" customHeight="1">
      <c r="A53" s="965"/>
      <c r="B53" s="914"/>
      <c r="C53" s="982"/>
      <c r="D53" s="983"/>
      <c r="E53" s="983"/>
      <c r="F53" s="983"/>
      <c r="G53" s="984"/>
      <c r="H53" s="914"/>
      <c r="I53" s="864"/>
      <c r="J53" s="864"/>
      <c r="K53" s="864"/>
      <c r="L53" s="865"/>
      <c r="M53" s="866"/>
      <c r="N53" s="866"/>
      <c r="O53" s="866"/>
      <c r="P53" s="866"/>
      <c r="Q53" s="866"/>
      <c r="R53" s="866"/>
      <c r="S53" s="866"/>
      <c r="T53" s="866"/>
      <c r="U53" s="866"/>
      <c r="V53" s="866"/>
      <c r="W53" s="866"/>
      <c r="X53" s="866"/>
      <c r="Y53" s="866"/>
      <c r="Z53" s="866"/>
      <c r="AA53" s="866"/>
      <c r="AB53" s="866"/>
      <c r="AC53" s="866"/>
      <c r="AD53" s="866"/>
      <c r="AE53" s="866"/>
      <c r="AF53" s="866"/>
    </row>
    <row r="54" spans="1:32" ht="12.75" customHeight="1">
      <c r="A54" s="965"/>
      <c r="B54" s="914"/>
      <c r="C54" s="982"/>
      <c r="D54" s="983"/>
      <c r="E54" s="983"/>
      <c r="F54" s="983"/>
      <c r="G54" s="984"/>
      <c r="H54" s="914"/>
      <c r="I54" s="864"/>
      <c r="J54" s="864"/>
      <c r="K54" s="864"/>
      <c r="L54" s="865"/>
      <c r="M54" s="866"/>
      <c r="N54" s="866"/>
      <c r="O54" s="866"/>
      <c r="P54" s="866"/>
      <c r="Q54" s="866"/>
      <c r="R54" s="866"/>
      <c r="S54" s="866"/>
      <c r="T54" s="866"/>
      <c r="U54" s="866"/>
      <c r="V54" s="866"/>
      <c r="W54" s="866"/>
      <c r="X54" s="866"/>
      <c r="Y54" s="866"/>
      <c r="Z54" s="866"/>
      <c r="AA54" s="866"/>
      <c r="AB54" s="866"/>
      <c r="AC54" s="866"/>
      <c r="AD54" s="866"/>
      <c r="AE54" s="866"/>
      <c r="AF54" s="866"/>
    </row>
    <row r="55" spans="1:32" ht="12.75" customHeight="1">
      <c r="A55" s="965"/>
      <c r="B55" s="914"/>
      <c r="C55" s="982"/>
      <c r="D55" s="983"/>
      <c r="E55" s="983"/>
      <c r="F55" s="983"/>
      <c r="G55" s="984"/>
      <c r="H55" s="914"/>
      <c r="I55" s="864"/>
      <c r="J55" s="864"/>
      <c r="K55" s="864"/>
      <c r="L55" s="865"/>
      <c r="M55" s="866"/>
      <c r="N55" s="866"/>
      <c r="O55" s="866"/>
      <c r="P55" s="866"/>
      <c r="Q55" s="866"/>
      <c r="R55" s="866"/>
      <c r="S55" s="866"/>
      <c r="T55" s="866"/>
      <c r="U55" s="866"/>
      <c r="V55" s="866"/>
      <c r="W55" s="866"/>
      <c r="X55" s="866"/>
      <c r="Y55" s="866"/>
      <c r="Z55" s="866"/>
      <c r="AA55" s="866"/>
      <c r="AB55" s="866"/>
      <c r="AC55" s="866"/>
      <c r="AD55" s="866"/>
      <c r="AE55" s="866"/>
      <c r="AF55" s="866"/>
    </row>
    <row r="56" spans="1:32" ht="12.75" customHeight="1">
      <c r="A56" s="965"/>
      <c r="B56" s="914"/>
      <c r="C56" s="982"/>
      <c r="D56" s="983"/>
      <c r="E56" s="983"/>
      <c r="F56" s="983"/>
      <c r="G56" s="984"/>
      <c r="H56" s="900"/>
      <c r="I56" s="864"/>
      <c r="J56" s="864"/>
      <c r="K56" s="864"/>
      <c r="L56" s="865"/>
      <c r="M56" s="866"/>
      <c r="N56" s="866"/>
      <c r="O56" s="866"/>
      <c r="P56" s="866"/>
      <c r="Q56" s="866"/>
      <c r="R56" s="866"/>
      <c r="S56" s="866"/>
      <c r="T56" s="866"/>
      <c r="U56" s="866"/>
      <c r="V56" s="866"/>
      <c r="W56" s="866"/>
      <c r="X56" s="866"/>
      <c r="Y56" s="866"/>
      <c r="Z56" s="866"/>
      <c r="AA56" s="866"/>
      <c r="AB56" s="866"/>
      <c r="AC56" s="866"/>
      <c r="AD56" s="866"/>
      <c r="AE56" s="866"/>
      <c r="AF56" s="866"/>
    </row>
    <row r="57" spans="1:32" ht="12.75" customHeight="1">
      <c r="A57" s="965"/>
      <c r="B57" s="914"/>
      <c r="C57" s="982"/>
      <c r="D57" s="983"/>
      <c r="E57" s="983"/>
      <c r="F57" s="983"/>
      <c r="G57" s="984"/>
      <c r="H57" s="921"/>
      <c r="I57" s="864"/>
      <c r="J57" s="864"/>
      <c r="K57" s="864"/>
      <c r="L57" s="865"/>
      <c r="M57" s="866"/>
      <c r="N57" s="866"/>
      <c r="O57" s="866"/>
      <c r="P57" s="866"/>
      <c r="Q57" s="866"/>
      <c r="R57" s="866"/>
      <c r="S57" s="866"/>
      <c r="T57" s="866"/>
      <c r="U57" s="866"/>
      <c r="V57" s="866"/>
      <c r="W57" s="866"/>
      <c r="X57" s="866"/>
      <c r="Y57" s="866"/>
      <c r="Z57" s="866"/>
      <c r="AA57" s="866"/>
      <c r="AB57" s="866"/>
      <c r="AC57" s="866"/>
      <c r="AD57" s="866"/>
      <c r="AE57" s="866"/>
      <c r="AF57" s="866"/>
    </row>
    <row r="58" spans="1:32" ht="12.75" customHeight="1" thickBot="1">
      <c r="A58" s="965"/>
      <c r="B58" s="914"/>
      <c r="C58" s="982"/>
      <c r="D58" s="983"/>
      <c r="E58" s="983"/>
      <c r="F58" s="983"/>
      <c r="G58" s="984"/>
      <c r="H58" s="900"/>
      <c r="I58" s="864"/>
      <c r="J58" s="864"/>
      <c r="K58" s="864"/>
      <c r="L58" s="865"/>
      <c r="M58" s="866"/>
      <c r="N58" s="866"/>
      <c r="O58" s="866"/>
      <c r="P58" s="866"/>
      <c r="Q58" s="866"/>
      <c r="R58" s="866"/>
      <c r="S58" s="866"/>
      <c r="T58" s="866"/>
      <c r="U58" s="866"/>
      <c r="V58" s="866"/>
      <c r="W58" s="866"/>
      <c r="X58" s="866"/>
      <c r="Y58" s="866"/>
      <c r="Z58" s="866"/>
      <c r="AA58" s="866"/>
      <c r="AB58" s="866"/>
      <c r="AC58" s="866"/>
      <c r="AD58" s="866"/>
      <c r="AE58" s="866"/>
      <c r="AF58" s="866"/>
    </row>
    <row r="59" spans="1:32" ht="12.75" customHeight="1" thickTop="1">
      <c r="A59" s="965"/>
      <c r="B59" s="914"/>
      <c r="C59" s="964"/>
      <c r="D59" s="964"/>
      <c r="E59" s="964"/>
      <c r="F59" s="964"/>
      <c r="G59" s="964"/>
      <c r="H59" s="914"/>
      <c r="I59" s="864"/>
      <c r="J59" s="864"/>
      <c r="K59" s="864"/>
      <c r="L59" s="865"/>
      <c r="M59" s="866"/>
      <c r="N59" s="866"/>
      <c r="O59" s="866"/>
      <c r="P59" s="866"/>
      <c r="Q59" s="866"/>
      <c r="R59" s="866"/>
      <c r="S59" s="866"/>
      <c r="T59" s="866"/>
      <c r="U59" s="866"/>
      <c r="V59" s="866"/>
      <c r="W59" s="866"/>
      <c r="X59" s="866"/>
      <c r="Y59" s="866"/>
      <c r="Z59" s="866"/>
      <c r="AA59" s="866"/>
      <c r="AB59" s="866"/>
      <c r="AC59" s="866"/>
      <c r="AD59" s="866"/>
      <c r="AE59" s="866"/>
      <c r="AF59" s="866"/>
    </row>
    <row r="60" spans="1:32" ht="12.75" customHeight="1" thickBot="1">
      <c r="A60" s="966"/>
      <c r="B60" s="922"/>
      <c r="C60" s="967"/>
      <c r="D60" s="967"/>
      <c r="E60" s="967"/>
      <c r="F60" s="967"/>
      <c r="G60" s="967"/>
      <c r="H60" s="922"/>
      <c r="I60" s="923"/>
      <c r="J60" s="923"/>
      <c r="K60" s="923"/>
      <c r="L60" s="924"/>
      <c r="M60" s="866"/>
      <c r="N60" s="866"/>
      <c r="O60" s="866"/>
      <c r="P60" s="866"/>
      <c r="Q60" s="866"/>
      <c r="R60" s="866"/>
      <c r="S60" s="866"/>
      <c r="T60" s="866"/>
      <c r="U60" s="866"/>
      <c r="V60" s="866"/>
      <c r="W60" s="866"/>
      <c r="X60" s="866"/>
      <c r="Y60" s="866"/>
      <c r="Z60" s="866"/>
      <c r="AA60" s="866"/>
      <c r="AB60" s="866"/>
      <c r="AC60" s="866"/>
      <c r="AD60" s="866"/>
      <c r="AE60" s="866"/>
      <c r="AF60" s="866"/>
    </row>
    <row r="61" spans="1:32" ht="13.5" customHeight="1">
      <c r="A61" s="969"/>
      <c r="B61" s="970"/>
      <c r="C61" s="970"/>
      <c r="D61" s="971"/>
      <c r="E61" s="971"/>
      <c r="F61" s="971"/>
      <c r="G61" s="971"/>
      <c r="H61" s="970"/>
      <c r="I61" s="972"/>
      <c r="J61" s="972"/>
      <c r="K61" s="972"/>
      <c r="L61" s="972"/>
      <c r="M61" s="866"/>
      <c r="N61" s="866"/>
      <c r="O61" s="866"/>
      <c r="Q61" s="925"/>
    </row>
    <row r="62" spans="1:32" ht="12.75" customHeight="1">
      <c r="A62" s="866"/>
      <c r="B62" s="926"/>
      <c r="C62" s="968"/>
      <c r="D62" s="427"/>
      <c r="E62" s="427"/>
      <c r="F62" s="427"/>
      <c r="G62" s="427"/>
      <c r="H62" s="927"/>
      <c r="I62" s="926"/>
      <c r="J62" s="926"/>
      <c r="K62" s="926"/>
      <c r="L62" s="926"/>
      <c r="M62" s="866"/>
      <c r="N62" s="866"/>
      <c r="O62" s="866"/>
    </row>
    <row r="63" spans="1:32" ht="12.75" customHeight="1">
      <c r="A63" s="866"/>
      <c r="B63" s="926"/>
      <c r="C63" s="928"/>
      <c r="D63" s="929"/>
      <c r="E63" s="929"/>
      <c r="F63" s="929"/>
      <c r="G63" s="929"/>
      <c r="H63" s="927"/>
      <c r="I63" s="926"/>
      <c r="J63" s="926"/>
      <c r="K63" s="926"/>
      <c r="L63" s="926"/>
      <c r="M63" s="866"/>
      <c r="N63" s="866"/>
      <c r="O63" s="866"/>
    </row>
    <row r="64" spans="1:32" ht="13.5" customHeight="1">
      <c r="A64" s="866"/>
      <c r="B64" s="926"/>
      <c r="C64" s="928"/>
      <c r="D64" s="929"/>
      <c r="E64" s="929"/>
      <c r="F64" s="929"/>
      <c r="G64" s="929"/>
      <c r="H64" s="927"/>
      <c r="I64" s="926"/>
      <c r="J64" s="926"/>
      <c r="K64" s="926"/>
      <c r="L64" s="926"/>
      <c r="M64" s="866"/>
      <c r="N64" s="866"/>
      <c r="O64" s="866"/>
    </row>
    <row r="65" spans="1:15" ht="15">
      <c r="A65" s="866"/>
      <c r="B65" s="866"/>
      <c r="C65" s="930"/>
      <c r="D65" s="929"/>
      <c r="E65" s="929"/>
      <c r="F65" s="929"/>
      <c r="G65" s="929"/>
      <c r="H65" s="931"/>
      <c r="I65" s="866"/>
      <c r="J65" s="866"/>
      <c r="K65" s="866"/>
      <c r="L65" s="866"/>
      <c r="M65" s="866"/>
      <c r="N65" s="866"/>
      <c r="O65" s="866"/>
    </row>
    <row r="66" spans="1:15" ht="15">
      <c r="A66" s="866"/>
      <c r="B66" s="866"/>
      <c r="C66" s="930"/>
      <c r="D66" s="929"/>
      <c r="E66" s="929"/>
      <c r="F66" s="929"/>
      <c r="G66" s="929"/>
      <c r="H66" s="931"/>
      <c r="I66" s="866"/>
      <c r="J66" s="866"/>
      <c r="K66" s="866"/>
      <c r="L66" s="866"/>
      <c r="M66" s="866"/>
      <c r="N66" s="866"/>
      <c r="O66" s="866"/>
    </row>
    <row r="67" spans="1:15">
      <c r="A67" s="866"/>
      <c r="B67" s="866"/>
      <c r="C67" s="930"/>
      <c r="D67" s="928"/>
      <c r="E67" s="928"/>
      <c r="F67" s="928"/>
      <c r="G67" s="928"/>
      <c r="H67" s="931"/>
      <c r="I67" s="866"/>
      <c r="J67" s="866"/>
      <c r="K67" s="866"/>
      <c r="L67" s="866"/>
      <c r="M67" s="866"/>
      <c r="N67" s="866"/>
      <c r="O67" s="866"/>
    </row>
    <row r="68" spans="1:15">
      <c r="A68" s="866"/>
      <c r="B68" s="866"/>
      <c r="C68" s="931"/>
      <c r="D68" s="928"/>
      <c r="E68" s="932"/>
      <c r="F68" s="932"/>
      <c r="G68" s="928"/>
      <c r="H68" s="931"/>
      <c r="I68" s="866"/>
      <c r="J68" s="866"/>
      <c r="K68" s="866"/>
      <c r="L68" s="866"/>
      <c r="M68" s="866"/>
      <c r="N68" s="866"/>
      <c r="O68" s="866"/>
    </row>
    <row r="69" spans="1:15" ht="13.5" customHeight="1">
      <c r="A69" s="866"/>
      <c r="B69" s="866"/>
      <c r="C69" s="931"/>
      <c r="D69" s="928"/>
      <c r="E69" s="932"/>
      <c r="F69" s="932"/>
      <c r="G69" s="928"/>
      <c r="H69" s="931"/>
      <c r="I69" s="866"/>
      <c r="J69" s="866"/>
      <c r="K69" s="866"/>
      <c r="L69" s="866"/>
      <c r="M69" s="866"/>
      <c r="N69" s="866"/>
      <c r="O69" s="866"/>
    </row>
    <row r="70" spans="1:15" ht="12.75" customHeight="1">
      <c r="A70" s="866"/>
      <c r="B70" s="866"/>
      <c r="C70" s="931"/>
      <c r="D70" s="930"/>
      <c r="E70" s="933"/>
      <c r="F70" s="933"/>
      <c r="G70" s="930"/>
      <c r="H70" s="931"/>
      <c r="I70" s="866"/>
      <c r="J70" s="866"/>
      <c r="K70" s="866"/>
      <c r="L70" s="866"/>
      <c r="M70" s="866"/>
      <c r="N70" s="866"/>
      <c r="O70" s="866"/>
    </row>
    <row r="71" spans="1:15" ht="12.75" customHeight="1">
      <c r="A71" s="866"/>
      <c r="B71" s="866"/>
      <c r="C71" s="931"/>
      <c r="D71" s="930"/>
      <c r="E71" s="930"/>
      <c r="F71" s="930"/>
      <c r="G71" s="930"/>
      <c r="H71" s="866"/>
      <c r="I71" s="866"/>
      <c r="J71" s="866"/>
      <c r="K71" s="866"/>
      <c r="L71" s="866"/>
      <c r="M71" s="866"/>
      <c r="N71" s="866"/>
      <c r="O71" s="866"/>
    </row>
    <row r="72" spans="1:15" ht="12.75" customHeight="1">
      <c r="A72" s="866"/>
      <c r="B72" s="866"/>
      <c r="C72" s="866"/>
      <c r="D72" s="930"/>
      <c r="E72" s="930"/>
      <c r="F72" s="930"/>
      <c r="G72" s="930"/>
      <c r="H72" s="866"/>
      <c r="I72" s="866"/>
      <c r="J72" s="866"/>
      <c r="K72" s="866"/>
      <c r="L72" s="866"/>
      <c r="M72" s="866"/>
      <c r="N72" s="866"/>
      <c r="O72" s="866"/>
    </row>
    <row r="73" spans="1:15" ht="12.75" customHeight="1">
      <c r="A73" s="866"/>
      <c r="B73" s="866"/>
      <c r="C73" s="866"/>
      <c r="D73" s="931"/>
      <c r="E73" s="931"/>
      <c r="F73" s="931"/>
      <c r="G73" s="931"/>
      <c r="H73" s="866"/>
      <c r="I73" s="866"/>
      <c r="J73" s="866"/>
      <c r="K73" s="866"/>
      <c r="L73" s="866"/>
      <c r="M73" s="866"/>
      <c r="N73" s="866"/>
      <c r="O73" s="866"/>
    </row>
    <row r="74" spans="1:15" ht="12.75" customHeight="1">
      <c r="A74" s="866"/>
      <c r="B74" s="866"/>
      <c r="C74" s="866"/>
      <c r="D74" s="931"/>
      <c r="E74" s="931"/>
      <c r="F74" s="931"/>
      <c r="G74" s="931"/>
      <c r="H74" s="866"/>
      <c r="I74" s="866"/>
      <c r="J74" s="866"/>
      <c r="K74" s="866"/>
      <c r="L74" s="866"/>
      <c r="M74" s="866"/>
      <c r="N74" s="866"/>
      <c r="O74" s="866"/>
    </row>
    <row r="75" spans="1:15" ht="12.75" customHeight="1">
      <c r="A75" s="866"/>
      <c r="B75" s="866"/>
      <c r="C75" s="866"/>
      <c r="D75" s="931"/>
      <c r="E75" s="931"/>
      <c r="F75" s="931"/>
      <c r="G75" s="931"/>
      <c r="H75" s="866"/>
      <c r="I75" s="866"/>
      <c r="J75" s="866"/>
      <c r="K75" s="866"/>
      <c r="L75" s="866"/>
      <c r="M75" s="866"/>
      <c r="N75" s="866"/>
      <c r="O75" s="866"/>
    </row>
    <row r="76" spans="1:15" ht="12.75" customHeight="1">
      <c r="A76" s="866"/>
      <c r="B76" s="866"/>
      <c r="C76" s="866"/>
      <c r="D76" s="931"/>
      <c r="E76" s="931"/>
      <c r="F76" s="931"/>
      <c r="G76" s="931"/>
      <c r="H76" s="866"/>
      <c r="I76" s="866"/>
      <c r="J76" s="866"/>
      <c r="K76" s="866"/>
      <c r="L76" s="866"/>
      <c r="M76" s="866"/>
      <c r="N76" s="866"/>
      <c r="O76" s="866"/>
    </row>
    <row r="77" spans="1:15" ht="12.75" customHeight="1">
      <c r="A77" s="866"/>
      <c r="B77" s="866"/>
      <c r="C77" s="866"/>
      <c r="D77" s="931"/>
      <c r="E77" s="931"/>
      <c r="F77" s="931"/>
      <c r="G77" s="931"/>
      <c r="H77" s="866"/>
      <c r="I77" s="866"/>
      <c r="J77" s="866"/>
      <c r="K77" s="866"/>
      <c r="L77" s="866"/>
      <c r="M77" s="866"/>
      <c r="N77" s="866"/>
      <c r="O77" s="866"/>
    </row>
    <row r="78" spans="1:15" ht="12.75" customHeight="1">
      <c r="A78" s="866"/>
      <c r="B78" s="866"/>
      <c r="C78" s="866"/>
      <c r="D78" s="866"/>
      <c r="E78" s="866"/>
      <c r="F78" s="866"/>
      <c r="G78" s="866"/>
      <c r="H78" s="866"/>
      <c r="I78" s="866"/>
      <c r="J78" s="866"/>
      <c r="K78" s="866"/>
      <c r="L78" s="866"/>
      <c r="M78" s="866"/>
      <c r="N78" s="866"/>
      <c r="O78" s="866"/>
    </row>
    <row r="79" spans="1:15" ht="12.75" customHeight="1">
      <c r="A79" s="866"/>
      <c r="B79" s="866"/>
      <c r="C79" s="866"/>
      <c r="D79" s="866"/>
      <c r="E79" s="866"/>
      <c r="F79" s="866"/>
      <c r="G79" s="866"/>
      <c r="H79" s="866"/>
      <c r="I79" s="866"/>
      <c r="J79" s="866"/>
      <c r="K79" s="866"/>
      <c r="L79" s="866"/>
      <c r="M79" s="866"/>
      <c r="N79" s="866"/>
      <c r="O79" s="866"/>
    </row>
    <row r="80" spans="1:15" ht="12.75" customHeight="1">
      <c r="A80" s="866"/>
      <c r="B80" s="866"/>
      <c r="C80" s="866"/>
      <c r="D80" s="866"/>
      <c r="E80" s="866"/>
      <c r="F80" s="866"/>
      <c r="G80" s="866"/>
      <c r="H80" s="866"/>
      <c r="I80" s="866"/>
      <c r="J80" s="866"/>
      <c r="K80" s="866"/>
      <c r="L80" s="866"/>
      <c r="M80" s="866"/>
      <c r="N80" s="866"/>
      <c r="O80" s="866"/>
    </row>
    <row r="81" spans="1:15" ht="12.75" customHeight="1">
      <c r="A81" s="866"/>
      <c r="B81" s="866"/>
      <c r="C81" s="866"/>
      <c r="D81" s="866"/>
      <c r="E81" s="866"/>
      <c r="F81" s="866"/>
      <c r="G81" s="866"/>
      <c r="H81" s="866"/>
      <c r="I81" s="866"/>
      <c r="J81" s="866"/>
      <c r="K81" s="866"/>
      <c r="L81" s="866"/>
      <c r="M81" s="866"/>
      <c r="N81" s="866"/>
      <c r="O81" s="866"/>
    </row>
    <row r="82" spans="1:15" ht="12.75" customHeight="1">
      <c r="A82" s="866"/>
      <c r="B82" s="866"/>
      <c r="C82" s="866"/>
      <c r="D82" s="866"/>
      <c r="E82" s="866"/>
      <c r="F82" s="866"/>
      <c r="G82" s="866"/>
      <c r="H82" s="866"/>
      <c r="I82" s="866"/>
      <c r="J82" s="866"/>
      <c r="K82" s="866"/>
      <c r="L82" s="866"/>
      <c r="M82" s="866"/>
      <c r="N82" s="866"/>
      <c r="O82" s="866"/>
    </row>
    <row r="83" spans="1:15" ht="12.75" customHeight="1">
      <c r="A83" s="866"/>
      <c r="B83" s="866"/>
      <c r="C83" s="866"/>
      <c r="D83" s="866"/>
      <c r="E83" s="866"/>
      <c r="F83" s="866"/>
      <c r="G83" s="866"/>
      <c r="H83" s="866"/>
      <c r="I83" s="866"/>
      <c r="J83" s="866"/>
      <c r="K83" s="866"/>
      <c r="L83" s="866"/>
      <c r="M83" s="866"/>
      <c r="N83" s="866"/>
      <c r="O83" s="866"/>
    </row>
    <row r="84" spans="1:15" ht="12.75" customHeight="1">
      <c r="A84" s="866"/>
      <c r="B84" s="866"/>
      <c r="C84" s="866"/>
      <c r="D84" s="866"/>
      <c r="E84" s="866"/>
      <c r="F84" s="866"/>
      <c r="G84" s="866"/>
      <c r="H84" s="866"/>
      <c r="I84" s="866"/>
      <c r="J84" s="866"/>
      <c r="K84" s="866"/>
      <c r="L84" s="866"/>
      <c r="M84" s="866"/>
      <c r="N84" s="866"/>
      <c r="O84" s="866"/>
    </row>
    <row r="85" spans="1:15" ht="12.75" customHeight="1">
      <c r="A85" s="866"/>
      <c r="B85" s="866"/>
      <c r="C85" s="866"/>
      <c r="D85" s="866"/>
      <c r="E85" s="866"/>
      <c r="F85" s="866"/>
      <c r="G85" s="866"/>
      <c r="H85" s="866"/>
      <c r="I85" s="866"/>
      <c r="J85" s="866"/>
      <c r="K85" s="866"/>
      <c r="L85" s="866"/>
      <c r="M85" s="866"/>
      <c r="N85" s="866"/>
      <c r="O85" s="866"/>
    </row>
    <row r="86" spans="1:15" ht="12.75" customHeight="1">
      <c r="A86" s="866"/>
      <c r="B86" s="866"/>
      <c r="C86" s="866"/>
      <c r="D86" s="866"/>
      <c r="E86" s="866"/>
      <c r="F86" s="866"/>
      <c r="G86" s="866"/>
      <c r="H86" s="866"/>
      <c r="I86" s="866"/>
      <c r="J86" s="866"/>
      <c r="K86" s="866"/>
      <c r="L86" s="866"/>
      <c r="M86" s="866"/>
      <c r="N86" s="866"/>
      <c r="O86" s="866"/>
    </row>
    <row r="87" spans="1:15" ht="12.75" customHeight="1">
      <c r="A87" s="866"/>
      <c r="B87" s="866"/>
      <c r="C87" s="866"/>
      <c r="D87" s="866"/>
      <c r="E87" s="866"/>
      <c r="F87" s="866"/>
      <c r="G87" s="866"/>
      <c r="H87" s="866"/>
      <c r="I87" s="866"/>
      <c r="J87" s="866"/>
      <c r="K87" s="866"/>
      <c r="L87" s="866"/>
      <c r="M87" s="866"/>
      <c r="N87" s="866"/>
      <c r="O87" s="866"/>
    </row>
    <row r="88" spans="1:15" ht="12.75" customHeight="1">
      <c r="A88" s="866"/>
      <c r="B88" s="866"/>
      <c r="C88" s="866"/>
      <c r="D88" s="866"/>
      <c r="E88" s="866"/>
      <c r="F88" s="866"/>
      <c r="G88" s="866"/>
      <c r="H88" s="866"/>
      <c r="I88" s="866"/>
      <c r="J88" s="866"/>
      <c r="K88" s="866"/>
      <c r="L88" s="866"/>
      <c r="M88" s="866"/>
      <c r="N88" s="866"/>
      <c r="O88" s="866"/>
    </row>
    <row r="89" spans="1:15" ht="12.75" customHeight="1">
      <c r="A89" s="866"/>
      <c r="B89" s="866"/>
      <c r="C89" s="866"/>
      <c r="D89" s="866"/>
      <c r="E89" s="866"/>
      <c r="F89" s="866"/>
      <c r="G89" s="866"/>
      <c r="H89" s="866"/>
      <c r="I89" s="866"/>
      <c r="J89" s="866"/>
      <c r="K89" s="866"/>
      <c r="L89" s="866"/>
      <c r="M89" s="866"/>
      <c r="N89" s="866"/>
      <c r="O89" s="866"/>
    </row>
    <row r="90" spans="1:15" ht="12.75" customHeight="1">
      <c r="A90" s="866"/>
      <c r="B90" s="866"/>
      <c r="C90" s="866"/>
      <c r="D90" s="866"/>
      <c r="E90" s="866"/>
      <c r="F90" s="866"/>
      <c r="G90" s="866"/>
      <c r="H90" s="866"/>
      <c r="I90" s="866"/>
      <c r="J90" s="866"/>
      <c r="K90" s="866"/>
      <c r="L90" s="866"/>
      <c r="M90" s="866"/>
      <c r="N90" s="866"/>
      <c r="O90" s="866"/>
    </row>
    <row r="91" spans="1:15" ht="12.75" customHeight="1">
      <c r="A91" s="866"/>
      <c r="B91" s="866"/>
      <c r="C91" s="866"/>
      <c r="D91" s="866"/>
      <c r="E91" s="866"/>
      <c r="F91" s="866"/>
      <c r="G91" s="866"/>
      <c r="H91" s="866"/>
      <c r="I91" s="866"/>
      <c r="J91" s="866"/>
      <c r="K91" s="866"/>
      <c r="L91" s="866"/>
      <c r="M91" s="866"/>
      <c r="N91" s="866"/>
      <c r="O91" s="866"/>
    </row>
    <row r="92" spans="1:15" ht="12.75" customHeight="1">
      <c r="A92" s="866"/>
      <c r="B92" s="866"/>
      <c r="C92" s="866"/>
      <c r="D92" s="866"/>
      <c r="E92" s="866"/>
      <c r="F92" s="866"/>
      <c r="G92" s="866"/>
      <c r="H92" s="866"/>
      <c r="I92" s="866"/>
      <c r="J92" s="866"/>
      <c r="K92" s="866"/>
      <c r="L92" s="866"/>
      <c r="M92" s="866"/>
      <c r="N92" s="866"/>
      <c r="O92" s="866"/>
    </row>
    <row r="93" spans="1:15" ht="13.5" customHeight="1">
      <c r="A93" s="866"/>
      <c r="B93" s="866"/>
      <c r="C93" s="866"/>
      <c r="D93" s="866"/>
      <c r="E93" s="866"/>
      <c r="F93" s="866"/>
      <c r="G93" s="866"/>
      <c r="H93" s="866"/>
      <c r="I93" s="866"/>
      <c r="J93" s="866"/>
      <c r="K93" s="866"/>
      <c r="L93" s="866"/>
      <c r="M93" s="866"/>
      <c r="N93" s="866"/>
      <c r="O93" s="866"/>
    </row>
    <row r="94" spans="1:15">
      <c r="A94" s="866"/>
      <c r="B94" s="866"/>
      <c r="C94" s="866"/>
      <c r="D94" s="866"/>
      <c r="E94" s="866"/>
      <c r="F94" s="866"/>
      <c r="G94" s="866"/>
      <c r="H94" s="866"/>
      <c r="I94" s="866"/>
      <c r="J94" s="866"/>
      <c r="K94" s="866"/>
      <c r="L94" s="866"/>
      <c r="M94" s="866"/>
      <c r="N94" s="866"/>
      <c r="O94" s="866"/>
    </row>
    <row r="95" spans="1:15">
      <c r="A95" s="866"/>
      <c r="B95" s="866"/>
      <c r="C95" s="866"/>
      <c r="D95" s="866"/>
      <c r="E95" s="866"/>
      <c r="F95" s="866"/>
      <c r="G95" s="866"/>
      <c r="H95" s="866"/>
      <c r="I95" s="866"/>
      <c r="J95" s="866"/>
      <c r="K95" s="866"/>
      <c r="L95" s="866"/>
      <c r="M95" s="866"/>
      <c r="N95" s="866"/>
      <c r="O95" s="866"/>
    </row>
    <row r="96" spans="1:15">
      <c r="A96" s="866"/>
      <c r="B96" s="866"/>
      <c r="C96" s="866"/>
      <c r="D96" s="866"/>
      <c r="E96" s="866"/>
      <c r="F96" s="866"/>
      <c r="G96" s="866"/>
      <c r="H96" s="866"/>
      <c r="I96" s="866"/>
      <c r="J96" s="866"/>
      <c r="K96" s="866"/>
      <c r="L96" s="866"/>
      <c r="M96" s="866"/>
      <c r="N96" s="866"/>
      <c r="O96" s="866"/>
    </row>
    <row r="97" spans="1:15">
      <c r="A97" s="866"/>
      <c r="B97" s="866"/>
      <c r="C97" s="866"/>
      <c r="D97" s="866"/>
      <c r="E97" s="866"/>
      <c r="F97" s="866"/>
      <c r="G97" s="866"/>
      <c r="H97" s="866"/>
      <c r="I97" s="866"/>
      <c r="J97" s="866"/>
      <c r="K97" s="866"/>
      <c r="L97" s="866"/>
      <c r="M97" s="866"/>
      <c r="N97" s="866"/>
      <c r="O97" s="866"/>
    </row>
    <row r="98" spans="1:15">
      <c r="A98" s="866"/>
      <c r="B98" s="866"/>
      <c r="C98" s="866"/>
      <c r="D98" s="866"/>
      <c r="E98" s="866"/>
      <c r="F98" s="866"/>
      <c r="G98" s="866"/>
      <c r="H98" s="866"/>
      <c r="I98" s="866"/>
      <c r="J98" s="866"/>
      <c r="K98" s="866"/>
      <c r="L98" s="866"/>
      <c r="M98" s="866"/>
      <c r="N98" s="866"/>
      <c r="O98" s="866"/>
    </row>
    <row r="99" spans="1:15">
      <c r="A99" s="866"/>
      <c r="B99" s="866"/>
      <c r="C99" s="866"/>
      <c r="D99" s="866"/>
      <c r="E99" s="866"/>
      <c r="F99" s="866"/>
      <c r="G99" s="866"/>
      <c r="H99" s="866"/>
      <c r="I99" s="866"/>
      <c r="J99" s="866"/>
      <c r="K99" s="866"/>
      <c r="L99" s="866"/>
      <c r="M99" s="866"/>
      <c r="N99" s="866"/>
      <c r="O99" s="866"/>
    </row>
    <row r="100" spans="1:15">
      <c r="A100" s="866"/>
      <c r="B100" s="866"/>
      <c r="C100" s="866"/>
      <c r="D100" s="866"/>
      <c r="E100" s="866"/>
      <c r="F100" s="866"/>
      <c r="G100" s="866"/>
      <c r="H100" s="866"/>
      <c r="I100" s="866"/>
      <c r="J100" s="866"/>
      <c r="K100" s="866"/>
      <c r="L100" s="866"/>
      <c r="M100" s="866"/>
      <c r="N100" s="866"/>
      <c r="O100" s="866"/>
    </row>
    <row r="101" spans="1:15">
      <c r="A101" s="866"/>
      <c r="B101" s="866"/>
      <c r="C101" s="866"/>
      <c r="D101" s="866"/>
      <c r="E101" s="866"/>
      <c r="F101" s="866"/>
      <c r="G101" s="866"/>
      <c r="H101" s="866"/>
      <c r="I101" s="866"/>
      <c r="J101" s="866"/>
      <c r="K101" s="866"/>
      <c r="L101" s="866"/>
      <c r="M101" s="866"/>
      <c r="N101" s="866"/>
      <c r="O101" s="866"/>
    </row>
    <row r="102" spans="1:15">
      <c r="A102" s="866"/>
      <c r="B102" s="866"/>
      <c r="C102" s="866"/>
      <c r="D102" s="866"/>
      <c r="E102" s="866"/>
      <c r="F102" s="866"/>
      <c r="G102" s="866"/>
      <c r="H102" s="866"/>
      <c r="I102" s="866"/>
      <c r="J102" s="866"/>
      <c r="K102" s="866"/>
      <c r="L102" s="866"/>
      <c r="M102" s="866"/>
      <c r="N102" s="866"/>
      <c r="O102" s="866"/>
    </row>
    <row r="103" spans="1:15">
      <c r="A103" s="866"/>
      <c r="B103" s="866"/>
      <c r="C103" s="866"/>
      <c r="D103" s="866"/>
      <c r="E103" s="866"/>
      <c r="F103" s="866"/>
      <c r="G103" s="866"/>
      <c r="H103" s="866"/>
      <c r="I103" s="866"/>
      <c r="J103" s="866"/>
      <c r="K103" s="866"/>
      <c r="L103" s="866"/>
      <c r="M103" s="866"/>
      <c r="N103" s="866"/>
      <c r="O103" s="866"/>
    </row>
    <row r="104" spans="1:15">
      <c r="A104" s="866"/>
      <c r="B104" s="866"/>
      <c r="C104" s="866"/>
      <c r="D104" s="866"/>
      <c r="E104" s="866"/>
      <c r="F104" s="866"/>
      <c r="G104" s="866"/>
      <c r="H104" s="866"/>
      <c r="I104" s="866"/>
      <c r="J104" s="866"/>
      <c r="K104" s="866"/>
      <c r="L104" s="866"/>
      <c r="M104" s="866"/>
      <c r="N104" s="866"/>
      <c r="O104" s="866"/>
    </row>
    <row r="105" spans="1:15">
      <c r="A105" s="866"/>
      <c r="B105" s="866"/>
      <c r="C105" s="866"/>
      <c r="D105" s="866"/>
      <c r="E105" s="866"/>
      <c r="F105" s="866"/>
      <c r="G105" s="866"/>
      <c r="H105" s="866"/>
      <c r="I105" s="866"/>
      <c r="J105" s="866"/>
      <c r="K105" s="866"/>
      <c r="L105" s="866"/>
      <c r="M105" s="866"/>
      <c r="N105" s="866"/>
      <c r="O105" s="866"/>
    </row>
    <row r="106" spans="1:15">
      <c r="A106" s="866"/>
      <c r="B106" s="866"/>
      <c r="C106" s="866"/>
      <c r="D106" s="866"/>
      <c r="E106" s="866"/>
      <c r="F106" s="866"/>
      <c r="G106" s="866"/>
      <c r="H106" s="866"/>
      <c r="I106" s="866"/>
      <c r="J106" s="866"/>
      <c r="K106" s="866"/>
      <c r="L106" s="866"/>
      <c r="M106" s="866"/>
      <c r="N106" s="866"/>
      <c r="O106" s="866"/>
    </row>
    <row r="107" spans="1:15">
      <c r="A107" s="866"/>
      <c r="B107" s="866"/>
      <c r="C107" s="866"/>
      <c r="D107" s="866"/>
      <c r="E107" s="866"/>
      <c r="F107" s="866"/>
      <c r="G107" s="866"/>
      <c r="H107" s="866"/>
      <c r="I107" s="866"/>
      <c r="J107" s="866"/>
      <c r="K107" s="866"/>
      <c r="L107" s="866"/>
      <c r="M107" s="866"/>
      <c r="N107" s="866"/>
      <c r="O107" s="866"/>
    </row>
    <row r="108" spans="1:15">
      <c r="A108" s="866"/>
      <c r="B108" s="866"/>
      <c r="C108" s="866"/>
      <c r="D108" s="866"/>
      <c r="E108" s="866"/>
      <c r="F108" s="866"/>
      <c r="G108" s="866"/>
      <c r="H108" s="866"/>
      <c r="I108" s="866"/>
      <c r="J108" s="866"/>
      <c r="K108" s="866"/>
      <c r="L108" s="866"/>
      <c r="M108" s="866"/>
      <c r="N108" s="866"/>
      <c r="O108" s="866"/>
    </row>
    <row r="109" spans="1:15">
      <c r="A109" s="866"/>
      <c r="B109" s="866"/>
      <c r="C109" s="866"/>
      <c r="D109" s="866"/>
      <c r="E109" s="866"/>
      <c r="F109" s="866"/>
      <c r="G109" s="866"/>
      <c r="H109" s="866"/>
      <c r="I109" s="866"/>
      <c r="J109" s="866"/>
      <c r="K109" s="866"/>
      <c r="L109" s="866"/>
      <c r="M109" s="866"/>
      <c r="N109" s="866"/>
      <c r="O109" s="866"/>
    </row>
    <row r="110" spans="1:15">
      <c r="A110" s="866"/>
      <c r="B110" s="866"/>
      <c r="C110" s="866"/>
      <c r="D110" s="866"/>
      <c r="E110" s="866"/>
      <c r="F110" s="866"/>
      <c r="G110" s="866"/>
      <c r="H110" s="866"/>
      <c r="I110" s="866"/>
      <c r="J110" s="866"/>
      <c r="K110" s="866"/>
      <c r="L110" s="866"/>
      <c r="M110" s="866"/>
      <c r="N110" s="866"/>
      <c r="O110" s="866"/>
    </row>
    <row r="111" spans="1:15">
      <c r="A111" s="866"/>
      <c r="B111" s="866"/>
      <c r="C111" s="866"/>
      <c r="D111" s="866"/>
      <c r="E111" s="866"/>
      <c r="F111" s="866"/>
      <c r="G111" s="866"/>
      <c r="H111" s="866"/>
      <c r="I111" s="866"/>
      <c r="J111" s="866"/>
      <c r="K111" s="866"/>
      <c r="L111" s="866"/>
      <c r="M111" s="866"/>
      <c r="N111" s="866"/>
      <c r="O111" s="866"/>
    </row>
    <row r="112" spans="1:15">
      <c r="A112" s="866"/>
      <c r="B112" s="866"/>
      <c r="C112" s="866"/>
      <c r="D112" s="866"/>
      <c r="E112" s="866"/>
      <c r="F112" s="866"/>
      <c r="G112" s="866"/>
      <c r="H112" s="866"/>
      <c r="I112" s="866"/>
      <c r="J112" s="866"/>
      <c r="K112" s="866"/>
      <c r="L112" s="866"/>
      <c r="M112" s="866"/>
      <c r="N112" s="866"/>
      <c r="O112" s="866"/>
    </row>
    <row r="113" spans="1:15">
      <c r="A113" s="866"/>
      <c r="B113" s="866"/>
      <c r="C113" s="866"/>
      <c r="D113" s="866"/>
      <c r="E113" s="866"/>
      <c r="F113" s="866"/>
      <c r="G113" s="866"/>
      <c r="H113" s="866"/>
      <c r="I113" s="866"/>
      <c r="J113" s="866"/>
      <c r="K113" s="866"/>
      <c r="L113" s="866"/>
      <c r="M113" s="866"/>
      <c r="N113" s="866"/>
      <c r="O113" s="866"/>
    </row>
    <row r="114" spans="1:15">
      <c r="A114" s="866"/>
      <c r="B114" s="866"/>
      <c r="C114" s="866"/>
      <c r="D114" s="866"/>
      <c r="E114" s="866"/>
      <c r="F114" s="866"/>
      <c r="G114" s="866"/>
      <c r="H114" s="866"/>
      <c r="I114" s="866"/>
      <c r="J114" s="866"/>
      <c r="K114" s="866"/>
      <c r="L114" s="866"/>
      <c r="M114" s="866"/>
      <c r="N114" s="866"/>
      <c r="O114" s="866"/>
    </row>
    <row r="115" spans="1:15">
      <c r="A115" s="866"/>
      <c r="B115" s="866"/>
      <c r="C115" s="866"/>
      <c r="D115" s="866"/>
      <c r="E115" s="866"/>
      <c r="F115" s="866"/>
      <c r="G115" s="866"/>
      <c r="H115" s="866"/>
      <c r="I115" s="866"/>
      <c r="J115" s="866"/>
      <c r="K115" s="866"/>
      <c r="L115" s="866"/>
      <c r="M115" s="866"/>
      <c r="N115" s="866"/>
      <c r="O115" s="866"/>
    </row>
    <row r="116" spans="1:15">
      <c r="A116" s="866"/>
      <c r="B116" s="866"/>
      <c r="C116" s="866"/>
      <c r="D116" s="866"/>
      <c r="E116" s="866"/>
      <c r="F116" s="866"/>
      <c r="G116" s="866"/>
      <c r="H116" s="866"/>
      <c r="I116" s="866"/>
      <c r="J116" s="866"/>
      <c r="K116" s="866"/>
      <c r="L116" s="866"/>
      <c r="M116" s="866"/>
      <c r="N116" s="866"/>
      <c r="O116" s="866"/>
    </row>
    <row r="117" spans="1:15">
      <c r="A117" s="866"/>
      <c r="B117" s="866"/>
      <c r="C117" s="866"/>
      <c r="D117" s="866"/>
      <c r="E117" s="866"/>
      <c r="F117" s="866"/>
      <c r="G117" s="866"/>
      <c r="H117" s="866"/>
      <c r="I117" s="866"/>
      <c r="J117" s="866"/>
      <c r="K117" s="866"/>
      <c r="L117" s="866"/>
      <c r="M117" s="866"/>
      <c r="N117" s="866"/>
      <c r="O117" s="866"/>
    </row>
    <row r="118" spans="1:15">
      <c r="A118" s="866"/>
      <c r="B118" s="866"/>
      <c r="C118" s="866"/>
      <c r="D118" s="866"/>
      <c r="E118" s="866"/>
      <c r="F118" s="866"/>
      <c r="G118" s="866"/>
      <c r="H118" s="866"/>
      <c r="I118" s="866"/>
      <c r="J118" s="866"/>
      <c r="K118" s="866"/>
      <c r="L118" s="866"/>
      <c r="M118" s="866"/>
      <c r="N118" s="866"/>
      <c r="O118" s="866"/>
    </row>
    <row r="119" spans="1:15">
      <c r="A119" s="866"/>
      <c r="B119" s="866"/>
      <c r="C119" s="866"/>
      <c r="D119" s="866"/>
      <c r="E119" s="866"/>
      <c r="F119" s="866"/>
      <c r="G119" s="866"/>
      <c r="H119" s="866"/>
      <c r="I119" s="866"/>
      <c r="J119" s="866"/>
      <c r="K119" s="866"/>
      <c r="L119" s="866"/>
      <c r="M119" s="866"/>
      <c r="N119" s="866"/>
      <c r="O119" s="866"/>
    </row>
    <row r="120" spans="1:15">
      <c r="A120" s="866"/>
      <c r="B120" s="866"/>
      <c r="C120" s="866"/>
      <c r="D120" s="866"/>
      <c r="E120" s="866"/>
      <c r="F120" s="866"/>
      <c r="G120" s="866"/>
      <c r="H120" s="866"/>
      <c r="I120" s="866"/>
      <c r="J120" s="866"/>
      <c r="K120" s="866"/>
      <c r="L120" s="866"/>
      <c r="M120" s="866"/>
      <c r="N120" s="866"/>
      <c r="O120" s="866"/>
    </row>
    <row r="121" spans="1:15">
      <c r="A121" s="866"/>
      <c r="B121" s="866"/>
      <c r="C121" s="866"/>
      <c r="D121" s="866"/>
      <c r="E121" s="866"/>
      <c r="F121" s="866"/>
      <c r="G121" s="866"/>
      <c r="H121" s="866"/>
      <c r="I121" s="866"/>
      <c r="J121" s="866"/>
      <c r="K121" s="866"/>
      <c r="L121" s="866"/>
      <c r="M121" s="866"/>
      <c r="N121" s="866"/>
      <c r="O121" s="866"/>
    </row>
    <row r="122" spans="1:15">
      <c r="A122" s="866"/>
      <c r="B122" s="866"/>
      <c r="C122" s="866"/>
      <c r="D122" s="866"/>
      <c r="E122" s="866"/>
      <c r="F122" s="866"/>
      <c r="G122" s="866"/>
      <c r="H122" s="866"/>
      <c r="I122" s="866"/>
      <c r="J122" s="866"/>
      <c r="K122" s="866"/>
      <c r="L122" s="866"/>
      <c r="M122" s="866"/>
      <c r="N122" s="866"/>
      <c r="O122" s="866"/>
    </row>
    <row r="123" spans="1:15">
      <c r="A123" s="866"/>
      <c r="B123" s="866"/>
      <c r="C123" s="866"/>
      <c r="D123" s="866"/>
      <c r="E123" s="866"/>
      <c r="F123" s="866"/>
      <c r="G123" s="866"/>
      <c r="H123" s="866"/>
      <c r="I123" s="866"/>
      <c r="J123" s="866"/>
      <c r="K123" s="866"/>
      <c r="L123" s="866"/>
      <c r="M123" s="866"/>
      <c r="N123" s="866"/>
      <c r="O123" s="866"/>
    </row>
    <row r="124" spans="1:15">
      <c r="A124" s="866"/>
      <c r="B124" s="866"/>
      <c r="C124" s="866"/>
      <c r="D124" s="866"/>
      <c r="E124" s="866"/>
      <c r="F124" s="866"/>
      <c r="G124" s="866"/>
      <c r="H124" s="866"/>
      <c r="I124" s="866"/>
      <c r="J124" s="866"/>
      <c r="K124" s="866"/>
      <c r="L124" s="866"/>
      <c r="M124" s="866"/>
      <c r="N124" s="866"/>
      <c r="O124" s="866"/>
    </row>
    <row r="125" spans="1:15">
      <c r="A125" s="866"/>
      <c r="B125" s="866"/>
      <c r="C125" s="866"/>
      <c r="D125" s="866"/>
      <c r="E125" s="866"/>
      <c r="F125" s="866"/>
      <c r="G125" s="866"/>
      <c r="H125" s="866"/>
      <c r="I125" s="866"/>
      <c r="J125" s="866"/>
      <c r="K125" s="866"/>
      <c r="L125" s="866"/>
      <c r="M125" s="866"/>
      <c r="N125" s="866"/>
      <c r="O125" s="866"/>
    </row>
    <row r="126" spans="1:15">
      <c r="A126" s="866"/>
      <c r="B126" s="866"/>
      <c r="C126" s="866"/>
      <c r="D126" s="866"/>
      <c r="E126" s="866"/>
      <c r="F126" s="866"/>
      <c r="G126" s="866"/>
      <c r="H126" s="866"/>
      <c r="I126" s="866"/>
      <c r="J126" s="866"/>
      <c r="K126" s="866"/>
      <c r="L126" s="866"/>
      <c r="M126" s="866"/>
      <c r="N126" s="866"/>
      <c r="O126" s="866"/>
    </row>
    <row r="127" spans="1:15">
      <c r="A127" s="866"/>
      <c r="B127" s="866"/>
      <c r="C127" s="866"/>
      <c r="D127" s="866"/>
      <c r="E127" s="866"/>
      <c r="F127" s="866"/>
      <c r="G127" s="866"/>
      <c r="H127" s="866"/>
      <c r="I127" s="866"/>
      <c r="J127" s="866"/>
      <c r="K127" s="866"/>
      <c r="L127" s="866"/>
      <c r="M127" s="866"/>
      <c r="N127" s="866"/>
      <c r="O127" s="866"/>
    </row>
    <row r="128" spans="1:15">
      <c r="A128" s="866"/>
      <c r="B128" s="866"/>
      <c r="C128" s="866"/>
      <c r="D128" s="866"/>
      <c r="E128" s="866"/>
      <c r="F128" s="866"/>
      <c r="G128" s="866"/>
      <c r="H128" s="866"/>
      <c r="I128" s="866"/>
      <c r="J128" s="866"/>
      <c r="K128" s="866"/>
      <c r="L128" s="866"/>
      <c r="M128" s="866"/>
      <c r="N128" s="866"/>
      <c r="O128" s="866"/>
    </row>
    <row r="129" spans="1:15">
      <c r="A129" s="866"/>
      <c r="B129" s="866"/>
      <c r="C129" s="866"/>
      <c r="D129" s="866"/>
      <c r="E129" s="866"/>
      <c r="F129" s="866"/>
      <c r="G129" s="866"/>
      <c r="H129" s="866"/>
      <c r="I129" s="866"/>
      <c r="J129" s="866"/>
      <c r="K129" s="866"/>
      <c r="L129" s="866"/>
      <c r="M129" s="866"/>
      <c r="N129" s="866"/>
      <c r="O129" s="866"/>
    </row>
    <row r="130" spans="1:15">
      <c r="A130" s="866"/>
      <c r="B130" s="866"/>
      <c r="C130" s="866"/>
      <c r="D130" s="866"/>
      <c r="E130" s="866"/>
      <c r="F130" s="866"/>
      <c r="G130" s="866"/>
      <c r="H130" s="866"/>
      <c r="I130" s="866"/>
      <c r="J130" s="866"/>
      <c r="K130" s="866"/>
      <c r="L130" s="866"/>
      <c r="M130" s="866"/>
      <c r="N130" s="866"/>
      <c r="O130" s="866"/>
    </row>
    <row r="131" spans="1:15">
      <c r="A131" s="866"/>
      <c r="B131" s="866"/>
      <c r="C131" s="866"/>
      <c r="D131" s="866"/>
      <c r="E131" s="866"/>
      <c r="F131" s="866"/>
      <c r="G131" s="866"/>
      <c r="H131" s="866"/>
      <c r="I131" s="866"/>
      <c r="J131" s="866"/>
      <c r="K131" s="866"/>
      <c r="L131" s="866"/>
      <c r="M131" s="866"/>
      <c r="N131" s="866"/>
      <c r="O131" s="866"/>
    </row>
    <row r="132" spans="1:15">
      <c r="A132" s="866"/>
      <c r="B132" s="866"/>
      <c r="C132" s="866"/>
      <c r="D132" s="866"/>
      <c r="E132" s="866"/>
      <c r="F132" s="866"/>
      <c r="G132" s="866"/>
      <c r="H132" s="866"/>
      <c r="I132" s="866"/>
      <c r="J132" s="866"/>
      <c r="K132" s="866"/>
      <c r="L132" s="866"/>
      <c r="M132" s="866"/>
      <c r="N132" s="866"/>
      <c r="O132" s="866"/>
    </row>
    <row r="133" spans="1:15">
      <c r="A133" s="866"/>
      <c r="B133" s="866"/>
      <c r="C133" s="866"/>
      <c r="D133" s="866"/>
      <c r="E133" s="866"/>
      <c r="F133" s="866"/>
      <c r="G133" s="866"/>
      <c r="H133" s="866"/>
      <c r="I133" s="866"/>
      <c r="J133" s="866"/>
      <c r="K133" s="866"/>
      <c r="L133" s="866"/>
      <c r="M133" s="866"/>
      <c r="N133" s="866"/>
      <c r="O133" s="866"/>
    </row>
    <row r="134" spans="1:15">
      <c r="A134" s="866"/>
      <c r="B134" s="866"/>
      <c r="C134" s="866"/>
      <c r="D134" s="866"/>
      <c r="E134" s="866"/>
      <c r="F134" s="866"/>
      <c r="G134" s="866"/>
      <c r="H134" s="866"/>
      <c r="I134" s="866"/>
      <c r="J134" s="866"/>
      <c r="K134" s="866"/>
      <c r="L134" s="866"/>
      <c r="M134" s="866"/>
      <c r="N134" s="866"/>
      <c r="O134" s="866"/>
    </row>
    <row r="135" spans="1:15">
      <c r="A135" s="866"/>
      <c r="B135" s="866"/>
      <c r="C135" s="866"/>
      <c r="D135" s="866"/>
      <c r="E135" s="866"/>
      <c r="F135" s="866"/>
      <c r="G135" s="866"/>
      <c r="H135" s="866"/>
      <c r="I135" s="866"/>
      <c r="J135" s="866"/>
      <c r="K135" s="866"/>
      <c r="L135" s="866"/>
      <c r="M135" s="866"/>
      <c r="N135" s="866"/>
      <c r="O135" s="866"/>
    </row>
    <row r="136" spans="1:15">
      <c r="A136" s="866"/>
      <c r="B136" s="866"/>
      <c r="C136" s="866"/>
      <c r="D136" s="866"/>
      <c r="E136" s="866"/>
      <c r="F136" s="866"/>
      <c r="G136" s="866"/>
      <c r="H136" s="866"/>
      <c r="I136" s="866"/>
      <c r="J136" s="866"/>
      <c r="K136" s="866"/>
      <c r="L136" s="866"/>
      <c r="M136" s="866"/>
      <c r="N136" s="866"/>
      <c r="O136" s="866"/>
    </row>
    <row r="137" spans="1:15">
      <c r="A137" s="866"/>
      <c r="B137" s="866"/>
      <c r="C137" s="866"/>
      <c r="D137" s="866"/>
      <c r="E137" s="866"/>
      <c r="F137" s="866"/>
      <c r="G137" s="866"/>
      <c r="H137" s="866"/>
      <c r="I137" s="866"/>
      <c r="J137" s="866"/>
      <c r="K137" s="866"/>
      <c r="L137" s="866"/>
      <c r="M137" s="866"/>
      <c r="N137" s="866"/>
      <c r="O137" s="866"/>
    </row>
    <row r="138" spans="1:15">
      <c r="A138" s="866"/>
      <c r="B138" s="866"/>
      <c r="C138" s="866"/>
      <c r="D138" s="866"/>
      <c r="E138" s="866"/>
      <c r="F138" s="866"/>
      <c r="G138" s="866"/>
      <c r="H138" s="866"/>
      <c r="I138" s="866"/>
      <c r="J138" s="866"/>
      <c r="K138" s="866"/>
      <c r="L138" s="866"/>
      <c r="M138" s="866"/>
      <c r="N138" s="866"/>
      <c r="O138" s="866"/>
    </row>
    <row r="139" spans="1:15">
      <c r="A139" s="866"/>
      <c r="B139" s="866"/>
      <c r="C139" s="866"/>
      <c r="D139" s="866"/>
      <c r="E139" s="866"/>
      <c r="F139" s="866"/>
      <c r="G139" s="866"/>
      <c r="H139" s="866"/>
      <c r="I139" s="866"/>
      <c r="J139" s="866"/>
      <c r="K139" s="866"/>
      <c r="L139" s="866"/>
      <c r="M139" s="866"/>
      <c r="N139" s="866"/>
      <c r="O139" s="866"/>
    </row>
    <row r="140" spans="1:15">
      <c r="A140" s="866"/>
      <c r="B140" s="866"/>
      <c r="C140" s="866"/>
      <c r="D140" s="866"/>
      <c r="E140" s="866"/>
      <c r="F140" s="866"/>
      <c r="G140" s="866"/>
      <c r="H140" s="866"/>
      <c r="I140" s="866"/>
      <c r="J140" s="866"/>
      <c r="K140" s="866"/>
      <c r="L140" s="866"/>
      <c r="M140" s="866"/>
      <c r="N140" s="866"/>
      <c r="O140" s="866"/>
    </row>
    <row r="141" spans="1:15">
      <c r="A141" s="866"/>
      <c r="B141" s="866"/>
      <c r="C141" s="866"/>
      <c r="D141" s="866"/>
      <c r="E141" s="866"/>
      <c r="F141" s="866"/>
      <c r="G141" s="866"/>
      <c r="H141" s="866"/>
      <c r="I141" s="866"/>
      <c r="J141" s="866"/>
      <c r="K141" s="866"/>
      <c r="L141" s="866"/>
      <c r="M141" s="866"/>
      <c r="N141" s="866"/>
      <c r="O141" s="866"/>
    </row>
    <row r="142" spans="1:15">
      <c r="A142" s="866"/>
      <c r="B142" s="866"/>
      <c r="C142" s="866"/>
      <c r="D142" s="866"/>
      <c r="E142" s="866"/>
      <c r="F142" s="866"/>
      <c r="G142" s="866"/>
      <c r="H142" s="866"/>
      <c r="I142" s="866"/>
      <c r="J142" s="866"/>
      <c r="K142" s="866"/>
      <c r="L142" s="866"/>
      <c r="M142" s="866"/>
      <c r="N142" s="866"/>
      <c r="O142" s="866"/>
    </row>
    <row r="143" spans="1:15">
      <c r="A143" s="866"/>
      <c r="B143" s="866"/>
      <c r="C143" s="866"/>
      <c r="D143" s="866"/>
      <c r="E143" s="866"/>
      <c r="F143" s="866"/>
      <c r="G143" s="866"/>
      <c r="H143" s="866"/>
      <c r="I143" s="866"/>
      <c r="J143" s="866"/>
      <c r="K143" s="866"/>
      <c r="L143" s="866"/>
      <c r="M143" s="866"/>
      <c r="N143" s="866"/>
      <c r="O143" s="866"/>
    </row>
    <row r="144" spans="1:15">
      <c r="A144" s="866"/>
      <c r="B144" s="866"/>
      <c r="C144" s="866"/>
      <c r="D144" s="866"/>
      <c r="E144" s="866"/>
      <c r="F144" s="866"/>
      <c r="G144" s="866"/>
      <c r="H144" s="866"/>
      <c r="I144" s="866"/>
      <c r="J144" s="866"/>
      <c r="K144" s="866"/>
      <c r="L144" s="866"/>
      <c r="M144" s="866"/>
      <c r="N144" s="866"/>
      <c r="O144" s="866"/>
    </row>
    <row r="145" spans="1:15">
      <c r="A145" s="866"/>
      <c r="B145" s="866"/>
      <c r="C145" s="866"/>
      <c r="D145" s="866"/>
      <c r="E145" s="866"/>
      <c r="F145" s="866"/>
      <c r="G145" s="866"/>
      <c r="H145" s="866"/>
      <c r="I145" s="866"/>
      <c r="J145" s="866"/>
      <c r="K145" s="866"/>
      <c r="L145" s="866"/>
      <c r="M145" s="866"/>
      <c r="N145" s="866"/>
      <c r="O145" s="866"/>
    </row>
    <row r="146" spans="1:15">
      <c r="A146" s="866"/>
      <c r="B146" s="866"/>
      <c r="C146" s="866"/>
      <c r="D146" s="866"/>
      <c r="E146" s="866"/>
      <c r="F146" s="866"/>
      <c r="G146" s="866"/>
      <c r="H146" s="866"/>
      <c r="I146" s="866"/>
      <c r="J146" s="866"/>
      <c r="K146" s="866"/>
      <c r="L146" s="866"/>
      <c r="M146" s="866"/>
      <c r="N146" s="866"/>
      <c r="O146" s="866"/>
    </row>
    <row r="147" spans="1:15">
      <c r="A147" s="866"/>
      <c r="B147" s="866"/>
      <c r="C147" s="866"/>
      <c r="D147" s="866"/>
      <c r="E147" s="866"/>
      <c r="F147" s="866"/>
      <c r="G147" s="866"/>
      <c r="H147" s="866"/>
      <c r="I147" s="866"/>
      <c r="J147" s="866"/>
      <c r="K147" s="866"/>
      <c r="L147" s="866"/>
      <c r="M147" s="866"/>
      <c r="N147" s="866"/>
      <c r="O147" s="866"/>
    </row>
    <row r="148" spans="1:15">
      <c r="A148" s="866"/>
      <c r="B148" s="866"/>
      <c r="C148" s="866"/>
      <c r="D148" s="866"/>
      <c r="E148" s="866"/>
      <c r="F148" s="866"/>
      <c r="G148" s="866"/>
      <c r="H148" s="866"/>
      <c r="I148" s="866"/>
      <c r="J148" s="866"/>
      <c r="K148" s="866"/>
      <c r="L148" s="866"/>
      <c r="M148" s="866"/>
      <c r="N148" s="866"/>
      <c r="O148" s="866"/>
    </row>
    <row r="149" spans="1:15">
      <c r="A149" s="866"/>
      <c r="B149" s="866"/>
      <c r="C149" s="866"/>
      <c r="D149" s="866"/>
      <c r="E149" s="866"/>
      <c r="F149" s="866"/>
      <c r="G149" s="866"/>
      <c r="H149" s="866"/>
      <c r="I149" s="866"/>
      <c r="J149" s="866"/>
      <c r="K149" s="866"/>
      <c r="L149" s="866"/>
      <c r="M149" s="866"/>
      <c r="N149" s="866"/>
      <c r="O149" s="866"/>
    </row>
    <row r="150" spans="1:15">
      <c r="A150" s="866"/>
      <c r="B150" s="866"/>
      <c r="C150" s="866"/>
      <c r="D150" s="866"/>
      <c r="E150" s="866"/>
      <c r="F150" s="866"/>
      <c r="G150" s="866"/>
      <c r="H150" s="866"/>
      <c r="I150" s="866"/>
      <c r="J150" s="866"/>
      <c r="K150" s="866"/>
      <c r="L150" s="866"/>
      <c r="M150" s="866"/>
      <c r="N150" s="866"/>
      <c r="O150" s="866"/>
    </row>
    <row r="151" spans="1:15">
      <c r="A151" s="866"/>
      <c r="B151" s="866"/>
      <c r="C151" s="866"/>
      <c r="D151" s="866"/>
      <c r="E151" s="866"/>
      <c r="F151" s="866"/>
      <c r="G151" s="866"/>
      <c r="H151" s="866"/>
      <c r="I151" s="866"/>
      <c r="J151" s="866"/>
      <c r="K151" s="866"/>
      <c r="L151" s="866"/>
      <c r="M151" s="866"/>
      <c r="N151" s="866"/>
      <c r="O151" s="866"/>
    </row>
    <row r="152" spans="1:15">
      <c r="A152" s="866"/>
      <c r="B152" s="866"/>
      <c r="C152" s="866"/>
      <c r="D152" s="866"/>
      <c r="E152" s="866"/>
      <c r="F152" s="866"/>
      <c r="G152" s="866"/>
      <c r="H152" s="866"/>
      <c r="I152" s="866"/>
      <c r="J152" s="866"/>
      <c r="K152" s="866"/>
      <c r="L152" s="866"/>
      <c r="M152" s="866"/>
      <c r="N152" s="866"/>
      <c r="O152" s="866"/>
    </row>
    <row r="153" spans="1:15">
      <c r="A153" s="866"/>
      <c r="B153" s="866"/>
      <c r="C153" s="866"/>
      <c r="D153" s="866"/>
      <c r="E153" s="866"/>
      <c r="F153" s="866"/>
      <c r="G153" s="866"/>
      <c r="H153" s="866"/>
      <c r="I153" s="866"/>
      <c r="J153" s="866"/>
      <c r="K153" s="866"/>
      <c r="L153" s="866"/>
      <c r="M153" s="866"/>
      <c r="N153" s="866"/>
      <c r="O153" s="866"/>
    </row>
    <row r="154" spans="1:15">
      <c r="A154" s="866"/>
      <c r="B154" s="866"/>
      <c r="C154" s="866"/>
      <c r="D154" s="866"/>
      <c r="E154" s="866"/>
      <c r="F154" s="866"/>
      <c r="G154" s="866"/>
      <c r="H154" s="866"/>
      <c r="I154" s="866"/>
      <c r="J154" s="866"/>
      <c r="K154" s="866"/>
      <c r="L154" s="866"/>
      <c r="M154" s="866"/>
      <c r="N154" s="866"/>
      <c r="O154" s="866"/>
    </row>
    <row r="155" spans="1:15">
      <c r="A155" s="866"/>
      <c r="B155" s="866"/>
      <c r="C155" s="866"/>
      <c r="D155" s="866"/>
      <c r="E155" s="866"/>
      <c r="F155" s="866"/>
      <c r="G155" s="866"/>
      <c r="H155" s="866"/>
      <c r="I155" s="866"/>
      <c r="J155" s="866"/>
      <c r="K155" s="866"/>
      <c r="L155" s="866"/>
      <c r="M155" s="866"/>
      <c r="N155" s="866"/>
      <c r="O155" s="866"/>
    </row>
    <row r="156" spans="1:15">
      <c r="A156" s="866"/>
      <c r="B156" s="866"/>
      <c r="C156" s="866"/>
      <c r="D156" s="866"/>
      <c r="E156" s="866"/>
      <c r="F156" s="866"/>
      <c r="G156" s="866"/>
      <c r="H156" s="866"/>
      <c r="I156" s="866"/>
      <c r="J156" s="866"/>
      <c r="K156" s="866"/>
      <c r="L156" s="866"/>
      <c r="M156" s="866"/>
      <c r="N156" s="866"/>
      <c r="O156" s="866"/>
    </row>
    <row r="157" spans="1:15">
      <c r="A157" s="866"/>
      <c r="B157" s="866"/>
      <c r="C157" s="866"/>
      <c r="D157" s="866"/>
      <c r="E157" s="866"/>
      <c r="F157" s="866"/>
      <c r="G157" s="866"/>
      <c r="H157" s="866"/>
      <c r="I157" s="866"/>
      <c r="J157" s="866"/>
      <c r="K157" s="866"/>
      <c r="L157" s="866"/>
      <c r="M157" s="866"/>
      <c r="N157" s="866"/>
      <c r="O157" s="866"/>
    </row>
    <row r="158" spans="1:15">
      <c r="A158" s="866"/>
      <c r="B158" s="866"/>
      <c r="C158" s="866"/>
      <c r="D158" s="866"/>
      <c r="E158" s="866"/>
      <c r="F158" s="866"/>
      <c r="G158" s="866"/>
      <c r="H158" s="866"/>
      <c r="I158" s="866"/>
      <c r="J158" s="866"/>
      <c r="K158" s="866"/>
      <c r="L158" s="866"/>
      <c r="M158" s="866"/>
      <c r="N158" s="866"/>
      <c r="O158" s="866"/>
    </row>
    <row r="159" spans="1:15">
      <c r="A159" s="866"/>
      <c r="B159" s="866"/>
      <c r="C159" s="866"/>
      <c r="D159" s="866"/>
      <c r="E159" s="866"/>
      <c r="F159" s="866"/>
      <c r="G159" s="866"/>
      <c r="H159" s="866"/>
      <c r="I159" s="866"/>
      <c r="J159" s="866"/>
      <c r="K159" s="866"/>
      <c r="L159" s="866"/>
      <c r="M159" s="866"/>
      <c r="N159" s="866"/>
      <c r="O159" s="866"/>
    </row>
    <row r="160" spans="1:15">
      <c r="A160" s="866"/>
      <c r="B160" s="866"/>
      <c r="C160" s="866"/>
      <c r="D160" s="866"/>
      <c r="E160" s="866"/>
      <c r="F160" s="866"/>
      <c r="G160" s="866"/>
      <c r="H160" s="866"/>
      <c r="I160" s="866"/>
      <c r="J160" s="866"/>
      <c r="K160" s="866"/>
      <c r="L160" s="866"/>
      <c r="M160" s="866"/>
      <c r="N160" s="866"/>
      <c r="O160" s="866"/>
    </row>
    <row r="161" spans="1:15">
      <c r="A161" s="866"/>
      <c r="B161" s="866"/>
      <c r="C161" s="866"/>
      <c r="D161" s="866"/>
      <c r="E161" s="866"/>
      <c r="F161" s="866"/>
      <c r="G161" s="866"/>
      <c r="H161" s="866"/>
      <c r="I161" s="866"/>
      <c r="J161" s="866"/>
      <c r="K161" s="866"/>
      <c r="L161" s="866"/>
      <c r="M161" s="866"/>
      <c r="N161" s="866"/>
      <c r="O161" s="866"/>
    </row>
    <row r="162" spans="1:15">
      <c r="A162" s="866"/>
      <c r="B162" s="866"/>
      <c r="C162" s="866"/>
      <c r="D162" s="866"/>
      <c r="E162" s="866"/>
      <c r="F162" s="866"/>
      <c r="G162" s="866"/>
      <c r="H162" s="866"/>
      <c r="I162" s="866"/>
      <c r="J162" s="866"/>
      <c r="K162" s="866"/>
      <c r="L162" s="866"/>
      <c r="M162" s="866"/>
      <c r="N162" s="866"/>
      <c r="O162" s="866"/>
    </row>
    <row r="163" spans="1:15">
      <c r="A163" s="866"/>
      <c r="B163" s="866"/>
      <c r="C163" s="866"/>
      <c r="D163" s="866"/>
      <c r="E163" s="866"/>
      <c r="F163" s="866"/>
      <c r="G163" s="866"/>
      <c r="H163" s="866"/>
      <c r="I163" s="866"/>
      <c r="J163" s="866"/>
      <c r="K163" s="866"/>
      <c r="L163" s="866"/>
      <c r="M163" s="866"/>
      <c r="N163" s="866"/>
      <c r="O163" s="866"/>
    </row>
    <row r="164" spans="1:15">
      <c r="A164" s="866"/>
      <c r="B164" s="866"/>
      <c r="C164" s="866"/>
      <c r="D164" s="866"/>
      <c r="E164" s="866"/>
      <c r="F164" s="866"/>
      <c r="G164" s="866"/>
      <c r="H164" s="866"/>
      <c r="I164" s="866"/>
      <c r="J164" s="866"/>
      <c r="K164" s="866"/>
      <c r="L164" s="866"/>
      <c r="M164" s="866"/>
      <c r="N164" s="866"/>
      <c r="O164" s="866"/>
    </row>
    <row r="165" spans="1:15">
      <c r="A165" s="866"/>
      <c r="B165" s="866"/>
      <c r="C165" s="866"/>
      <c r="D165" s="866"/>
      <c r="E165" s="866"/>
      <c r="F165" s="866"/>
      <c r="G165" s="866"/>
      <c r="H165" s="866"/>
      <c r="I165" s="866"/>
      <c r="J165" s="866"/>
      <c r="K165" s="866"/>
      <c r="L165" s="866"/>
      <c r="M165" s="866"/>
      <c r="N165" s="866"/>
      <c r="O165" s="866"/>
    </row>
    <row r="166" spans="1:15">
      <c r="A166" s="866"/>
      <c r="B166" s="866"/>
      <c r="C166" s="866"/>
      <c r="D166" s="866"/>
      <c r="E166" s="866"/>
      <c r="F166" s="866"/>
      <c r="G166" s="866"/>
      <c r="H166" s="866"/>
      <c r="I166" s="866"/>
      <c r="J166" s="866"/>
      <c r="K166" s="866"/>
      <c r="L166" s="866"/>
      <c r="M166" s="866"/>
      <c r="N166" s="866"/>
      <c r="O166" s="866"/>
    </row>
    <row r="167" spans="1:15">
      <c r="A167" s="866"/>
      <c r="B167" s="866"/>
      <c r="C167" s="866"/>
      <c r="D167" s="866"/>
      <c r="E167" s="866"/>
      <c r="F167" s="866"/>
      <c r="G167" s="866"/>
      <c r="H167" s="866"/>
      <c r="I167" s="866"/>
      <c r="J167" s="866"/>
      <c r="K167" s="866"/>
      <c r="L167" s="866"/>
      <c r="M167" s="866"/>
      <c r="N167" s="866"/>
      <c r="O167" s="866"/>
    </row>
    <row r="168" spans="1:15">
      <c r="A168" s="866"/>
      <c r="B168" s="866"/>
      <c r="C168" s="866"/>
      <c r="D168" s="866"/>
      <c r="E168" s="866"/>
      <c r="F168" s="866"/>
      <c r="G168" s="866"/>
      <c r="H168" s="866"/>
      <c r="I168" s="866"/>
      <c r="J168" s="866"/>
      <c r="K168" s="866"/>
      <c r="L168" s="866"/>
      <c r="M168" s="866"/>
      <c r="N168" s="866"/>
      <c r="O168" s="866"/>
    </row>
    <row r="169" spans="1:15">
      <c r="A169" s="866"/>
      <c r="B169" s="866"/>
      <c r="C169" s="866"/>
      <c r="D169" s="866"/>
      <c r="E169" s="866"/>
      <c r="F169" s="866"/>
      <c r="G169" s="866"/>
      <c r="H169" s="866"/>
      <c r="I169" s="866"/>
      <c r="J169" s="866"/>
      <c r="K169" s="866"/>
      <c r="L169" s="866"/>
      <c r="M169" s="866"/>
      <c r="N169" s="866"/>
      <c r="O169" s="866"/>
    </row>
    <row r="170" spans="1:15">
      <c r="A170" s="866"/>
      <c r="B170" s="866"/>
      <c r="C170" s="866"/>
      <c r="D170" s="866"/>
      <c r="E170" s="866"/>
      <c r="F170" s="866"/>
      <c r="G170" s="866"/>
      <c r="H170" s="866"/>
      <c r="I170" s="866"/>
      <c r="J170" s="866"/>
      <c r="K170" s="866"/>
      <c r="L170" s="866"/>
      <c r="M170" s="866"/>
      <c r="N170" s="866"/>
      <c r="O170" s="866"/>
    </row>
    <row r="171" spans="1:15">
      <c r="A171" s="866"/>
      <c r="B171" s="866"/>
      <c r="C171" s="866"/>
      <c r="D171" s="866"/>
      <c r="E171" s="866"/>
      <c r="F171" s="866"/>
      <c r="G171" s="866"/>
      <c r="H171" s="866"/>
      <c r="I171" s="866"/>
      <c r="J171" s="866"/>
      <c r="K171" s="866"/>
      <c r="L171" s="866"/>
      <c r="M171" s="866"/>
      <c r="N171" s="866"/>
      <c r="O171" s="866"/>
    </row>
    <row r="172" spans="1:15">
      <c r="A172" s="866"/>
      <c r="B172" s="866"/>
      <c r="C172" s="866"/>
      <c r="D172" s="866"/>
      <c r="E172" s="866"/>
      <c r="F172" s="866"/>
      <c r="G172" s="866"/>
      <c r="H172" s="866"/>
      <c r="I172" s="866"/>
      <c r="J172" s="866"/>
      <c r="K172" s="866"/>
      <c r="L172" s="866"/>
      <c r="M172" s="866"/>
      <c r="N172" s="866"/>
      <c r="O172" s="866"/>
    </row>
    <row r="173" spans="1:15">
      <c r="A173" s="866"/>
      <c r="B173" s="866"/>
      <c r="C173" s="866"/>
      <c r="D173" s="866"/>
      <c r="E173" s="866"/>
      <c r="F173" s="866"/>
      <c r="G173" s="866"/>
      <c r="H173" s="866"/>
      <c r="I173" s="866"/>
      <c r="J173" s="866"/>
      <c r="K173" s="866"/>
      <c r="L173" s="866"/>
      <c r="M173" s="866"/>
      <c r="N173" s="866"/>
      <c r="O173" s="866"/>
    </row>
    <row r="174" spans="1:15">
      <c r="A174" s="866"/>
      <c r="B174" s="866"/>
      <c r="C174" s="866"/>
      <c r="D174" s="866"/>
      <c r="E174" s="866"/>
      <c r="F174" s="866"/>
      <c r="G174" s="866"/>
      <c r="H174" s="866"/>
      <c r="I174" s="866"/>
      <c r="J174" s="866"/>
      <c r="K174" s="866"/>
      <c r="L174" s="866"/>
      <c r="M174" s="866"/>
      <c r="N174" s="866"/>
      <c r="O174" s="866"/>
    </row>
    <row r="175" spans="1:15">
      <c r="A175" s="866"/>
      <c r="B175" s="866"/>
      <c r="C175" s="866"/>
      <c r="D175" s="866"/>
      <c r="E175" s="866"/>
      <c r="F175" s="866"/>
      <c r="G175" s="866"/>
      <c r="H175" s="866"/>
      <c r="I175" s="866"/>
      <c r="J175" s="866"/>
      <c r="K175" s="866"/>
      <c r="L175" s="866"/>
      <c r="M175" s="866"/>
      <c r="N175" s="866"/>
      <c r="O175" s="866"/>
    </row>
    <row r="176" spans="1:15">
      <c r="A176" s="866"/>
      <c r="B176" s="866"/>
      <c r="C176" s="866"/>
      <c r="D176" s="866"/>
      <c r="E176" s="866"/>
      <c r="F176" s="866"/>
      <c r="G176" s="866"/>
      <c r="H176" s="866"/>
      <c r="I176" s="866"/>
      <c r="J176" s="866"/>
      <c r="K176" s="866"/>
      <c r="L176" s="866"/>
      <c r="M176" s="866"/>
      <c r="N176" s="866"/>
      <c r="O176" s="866"/>
    </row>
    <row r="177" spans="1:15">
      <c r="A177" s="866"/>
      <c r="B177" s="866"/>
      <c r="C177" s="866"/>
      <c r="D177" s="866"/>
      <c r="E177" s="866"/>
      <c r="F177" s="866"/>
      <c r="G177" s="866"/>
      <c r="H177" s="866"/>
      <c r="I177" s="866"/>
      <c r="J177" s="866"/>
      <c r="K177" s="866"/>
      <c r="L177" s="866"/>
      <c r="M177" s="866"/>
      <c r="N177" s="866"/>
      <c r="O177" s="866"/>
    </row>
    <row r="178" spans="1:15">
      <c r="A178" s="866"/>
      <c r="B178" s="866"/>
      <c r="C178" s="866"/>
      <c r="D178" s="866"/>
      <c r="E178" s="866"/>
      <c r="F178" s="866"/>
      <c r="G178" s="866"/>
      <c r="H178" s="866"/>
      <c r="I178" s="866"/>
      <c r="J178" s="866"/>
      <c r="K178" s="866"/>
      <c r="L178" s="866"/>
      <c r="M178" s="866"/>
      <c r="N178" s="866"/>
      <c r="O178" s="866"/>
    </row>
    <row r="179" spans="1:15">
      <c r="A179" s="866"/>
      <c r="B179" s="866"/>
      <c r="C179" s="866"/>
      <c r="D179" s="866"/>
      <c r="E179" s="866"/>
      <c r="F179" s="866"/>
      <c r="G179" s="866"/>
      <c r="H179" s="866"/>
      <c r="I179" s="866"/>
      <c r="J179" s="866"/>
      <c r="K179" s="866"/>
      <c r="L179" s="866"/>
      <c r="M179" s="866"/>
      <c r="N179" s="866"/>
      <c r="O179" s="866"/>
    </row>
    <row r="180" spans="1:15">
      <c r="A180" s="866"/>
      <c r="B180" s="866"/>
      <c r="C180" s="866"/>
      <c r="D180" s="866"/>
      <c r="E180" s="866"/>
      <c r="F180" s="866"/>
      <c r="G180" s="866"/>
      <c r="H180" s="866"/>
      <c r="I180" s="866"/>
      <c r="J180" s="866"/>
      <c r="K180" s="866"/>
      <c r="L180" s="866"/>
      <c r="M180" s="866"/>
      <c r="N180" s="866"/>
      <c r="O180" s="866"/>
    </row>
    <row r="181" spans="1:15">
      <c r="A181" s="866"/>
      <c r="B181" s="866"/>
      <c r="C181" s="866"/>
      <c r="D181" s="866"/>
      <c r="E181" s="866"/>
      <c r="F181" s="866"/>
      <c r="G181" s="866"/>
      <c r="H181" s="866"/>
      <c r="I181" s="866"/>
      <c r="J181" s="866"/>
      <c r="K181" s="866"/>
      <c r="L181" s="866"/>
      <c r="M181" s="866"/>
      <c r="N181" s="866"/>
      <c r="O181" s="866"/>
    </row>
    <row r="182" spans="1:15">
      <c r="A182" s="866"/>
      <c r="B182" s="866"/>
      <c r="C182" s="866"/>
      <c r="D182" s="866"/>
      <c r="E182" s="866"/>
      <c r="F182" s="866"/>
      <c r="G182" s="866"/>
      <c r="H182" s="866"/>
      <c r="I182" s="866"/>
      <c r="J182" s="866"/>
      <c r="K182" s="866"/>
      <c r="L182" s="866"/>
      <c r="M182" s="866"/>
      <c r="N182" s="866"/>
      <c r="O182" s="866"/>
    </row>
    <row r="183" spans="1:15">
      <c r="A183" s="866"/>
      <c r="B183" s="866"/>
      <c r="C183" s="866"/>
      <c r="D183" s="866"/>
      <c r="E183" s="866"/>
      <c r="F183" s="866"/>
      <c r="G183" s="866"/>
      <c r="H183" s="866"/>
      <c r="I183" s="866"/>
      <c r="J183" s="866"/>
      <c r="K183" s="866"/>
      <c r="L183" s="866"/>
      <c r="M183" s="866"/>
      <c r="N183" s="866"/>
      <c r="O183" s="866"/>
    </row>
    <row r="184" spans="1:15">
      <c r="A184" s="866"/>
      <c r="B184" s="866"/>
      <c r="C184" s="866"/>
      <c r="D184" s="866"/>
      <c r="E184" s="866"/>
      <c r="F184" s="866"/>
      <c r="G184" s="866"/>
      <c r="H184" s="866"/>
      <c r="I184" s="866"/>
      <c r="J184" s="866"/>
      <c r="K184" s="866"/>
      <c r="L184" s="866"/>
      <c r="M184" s="866"/>
      <c r="N184" s="866"/>
      <c r="O184" s="866"/>
    </row>
    <row r="185" spans="1:15">
      <c r="A185" s="866"/>
      <c r="B185" s="866"/>
      <c r="C185" s="866"/>
      <c r="D185" s="866"/>
      <c r="E185" s="866"/>
      <c r="F185" s="866"/>
      <c r="G185" s="866"/>
      <c r="H185" s="866"/>
      <c r="I185" s="866"/>
      <c r="J185" s="866"/>
      <c r="K185" s="866"/>
      <c r="L185" s="866"/>
      <c r="M185" s="866"/>
      <c r="N185" s="866"/>
      <c r="O185" s="866"/>
    </row>
    <row r="186" spans="1:15">
      <c r="A186" s="866"/>
      <c r="B186" s="866"/>
      <c r="C186" s="866"/>
      <c r="D186" s="866"/>
      <c r="E186" s="866"/>
      <c r="F186" s="866"/>
      <c r="G186" s="866"/>
      <c r="H186" s="866"/>
      <c r="I186" s="866"/>
      <c r="J186" s="866"/>
      <c r="K186" s="866"/>
      <c r="L186" s="866"/>
      <c r="M186" s="866"/>
      <c r="N186" s="866"/>
      <c r="O186" s="866"/>
    </row>
    <row r="187" spans="1:15">
      <c r="A187" s="866"/>
      <c r="B187" s="866"/>
      <c r="C187" s="866"/>
      <c r="D187" s="866"/>
      <c r="E187" s="866"/>
      <c r="F187" s="866"/>
      <c r="G187" s="866"/>
      <c r="H187" s="866"/>
      <c r="I187" s="866"/>
      <c r="J187" s="866"/>
      <c r="K187" s="866"/>
      <c r="L187" s="866"/>
      <c r="M187" s="866"/>
      <c r="N187" s="866"/>
      <c r="O187" s="866"/>
    </row>
    <row r="188" spans="1:15">
      <c r="A188" s="866"/>
      <c r="B188" s="866"/>
      <c r="C188" s="866"/>
      <c r="D188" s="866"/>
      <c r="E188" s="866"/>
      <c r="F188" s="866"/>
      <c r="G188" s="866"/>
      <c r="H188" s="866"/>
      <c r="I188" s="866"/>
      <c r="J188" s="866"/>
      <c r="K188" s="866"/>
      <c r="L188" s="866"/>
      <c r="M188" s="866"/>
      <c r="N188" s="866"/>
      <c r="O188" s="866"/>
    </row>
    <row r="189" spans="1:15">
      <c r="A189" s="866"/>
      <c r="B189" s="866"/>
      <c r="C189" s="866"/>
      <c r="D189" s="866"/>
      <c r="E189" s="866"/>
      <c r="F189" s="866"/>
      <c r="G189" s="866"/>
      <c r="H189" s="866"/>
      <c r="I189" s="866"/>
      <c r="J189" s="866"/>
      <c r="K189" s="866"/>
      <c r="L189" s="866"/>
      <c r="M189" s="866"/>
      <c r="N189" s="866"/>
      <c r="O189" s="866"/>
    </row>
    <row r="190" spans="1:15">
      <c r="A190" s="866"/>
      <c r="B190" s="866"/>
      <c r="C190" s="866"/>
      <c r="D190" s="866"/>
      <c r="E190" s="866"/>
      <c r="F190" s="866"/>
      <c r="G190" s="866"/>
      <c r="H190" s="866"/>
      <c r="I190" s="866"/>
      <c r="J190" s="866"/>
      <c r="K190" s="866"/>
      <c r="L190" s="866"/>
      <c r="M190" s="866"/>
      <c r="N190" s="866"/>
      <c r="O190" s="866"/>
    </row>
    <row r="191" spans="1:15">
      <c r="A191" s="866"/>
      <c r="B191" s="866"/>
      <c r="C191" s="866"/>
      <c r="D191" s="866"/>
      <c r="E191" s="866"/>
      <c r="F191" s="866"/>
      <c r="G191" s="866"/>
      <c r="H191" s="866"/>
      <c r="I191" s="866"/>
      <c r="J191" s="866"/>
      <c r="K191" s="866"/>
      <c r="L191" s="866"/>
      <c r="M191" s="866"/>
      <c r="N191" s="866"/>
      <c r="O191" s="866"/>
    </row>
    <row r="192" spans="1:15">
      <c r="A192" s="866"/>
      <c r="B192" s="866"/>
      <c r="C192" s="866"/>
      <c r="D192" s="866"/>
      <c r="E192" s="866"/>
      <c r="F192" s="866"/>
      <c r="G192" s="866"/>
      <c r="H192" s="866"/>
      <c r="I192" s="866"/>
      <c r="J192" s="866"/>
      <c r="K192" s="866"/>
      <c r="L192" s="866"/>
      <c r="M192" s="866"/>
      <c r="N192" s="866"/>
      <c r="O192" s="866"/>
    </row>
    <row r="193" spans="1:15">
      <c r="A193" s="866"/>
      <c r="B193" s="866"/>
      <c r="C193" s="866"/>
      <c r="D193" s="866"/>
      <c r="E193" s="866"/>
      <c r="F193" s="866"/>
      <c r="G193" s="866"/>
      <c r="H193" s="866"/>
      <c r="I193" s="866"/>
      <c r="J193" s="866"/>
      <c r="K193" s="866"/>
      <c r="L193" s="866"/>
      <c r="M193" s="866"/>
      <c r="N193" s="866"/>
      <c r="O193" s="866"/>
    </row>
    <row r="194" spans="1:15">
      <c r="A194" s="866"/>
      <c r="B194" s="866"/>
      <c r="C194" s="866"/>
      <c r="D194" s="866"/>
      <c r="E194" s="866"/>
      <c r="F194" s="866"/>
      <c r="G194" s="866"/>
      <c r="H194" s="866"/>
      <c r="I194" s="866"/>
      <c r="J194" s="866"/>
      <c r="K194" s="866"/>
      <c r="L194" s="866"/>
      <c r="M194" s="866"/>
      <c r="N194" s="866"/>
      <c r="O194" s="866"/>
    </row>
    <row r="195" spans="1:15">
      <c r="A195" s="866"/>
      <c r="B195" s="866"/>
      <c r="C195" s="866"/>
      <c r="D195" s="866"/>
      <c r="E195" s="866"/>
      <c r="F195" s="866"/>
      <c r="G195" s="866"/>
      <c r="H195" s="866"/>
      <c r="I195" s="866"/>
      <c r="J195" s="866"/>
      <c r="K195" s="866"/>
      <c r="L195" s="866"/>
      <c r="M195" s="866"/>
      <c r="N195" s="866"/>
      <c r="O195" s="866"/>
    </row>
    <row r="196" spans="1:15">
      <c r="A196" s="866"/>
      <c r="B196" s="866"/>
      <c r="C196" s="866"/>
      <c r="D196" s="866"/>
      <c r="E196" s="866"/>
      <c r="F196" s="866"/>
      <c r="G196" s="866"/>
      <c r="H196" s="866"/>
      <c r="I196" s="866"/>
      <c r="J196" s="866"/>
      <c r="K196" s="866"/>
      <c r="L196" s="866"/>
      <c r="M196" s="866"/>
      <c r="N196" s="866"/>
      <c r="O196" s="866"/>
    </row>
    <row r="197" spans="1:15">
      <c r="A197" s="866"/>
      <c r="B197" s="866"/>
      <c r="C197" s="866"/>
      <c r="D197" s="866"/>
      <c r="E197" s="866"/>
      <c r="F197" s="866"/>
      <c r="G197" s="866"/>
      <c r="H197" s="866"/>
      <c r="I197" s="866"/>
      <c r="J197" s="866"/>
      <c r="K197" s="866"/>
      <c r="L197" s="866"/>
      <c r="M197" s="866"/>
      <c r="N197" s="866"/>
      <c r="O197" s="866"/>
    </row>
    <row r="198" spans="1:15">
      <c r="A198" s="866"/>
      <c r="B198" s="866"/>
      <c r="C198" s="866"/>
      <c r="D198" s="866"/>
      <c r="E198" s="866"/>
      <c r="F198" s="866"/>
      <c r="G198" s="866"/>
      <c r="H198" s="866"/>
      <c r="I198" s="866"/>
      <c r="J198" s="866"/>
      <c r="K198" s="866"/>
      <c r="L198" s="866"/>
      <c r="M198" s="866"/>
      <c r="N198" s="866"/>
      <c r="O198" s="866"/>
    </row>
    <row r="199" spans="1:15">
      <c r="A199" s="866"/>
      <c r="B199" s="866"/>
      <c r="C199" s="866"/>
      <c r="D199" s="866"/>
      <c r="E199" s="866"/>
      <c r="F199" s="866"/>
      <c r="G199" s="866"/>
      <c r="H199" s="866"/>
      <c r="I199" s="866"/>
      <c r="J199" s="866"/>
      <c r="K199" s="866"/>
      <c r="L199" s="866"/>
      <c r="M199" s="866"/>
      <c r="N199" s="866"/>
      <c r="O199" s="866"/>
    </row>
    <row r="200" spans="1:15">
      <c r="A200" s="866"/>
      <c r="B200" s="866"/>
      <c r="C200" s="866"/>
      <c r="D200" s="866"/>
      <c r="E200" s="866"/>
      <c r="F200" s="866"/>
      <c r="G200" s="866"/>
      <c r="H200" s="866"/>
      <c r="I200" s="866"/>
      <c r="J200" s="866"/>
      <c r="K200" s="866"/>
      <c r="L200" s="866"/>
      <c r="M200" s="866"/>
      <c r="N200" s="866"/>
      <c r="O200" s="866"/>
    </row>
    <row r="201" spans="1:15">
      <c r="A201" s="866"/>
      <c r="B201" s="866"/>
      <c r="C201" s="866"/>
      <c r="D201" s="866"/>
      <c r="E201" s="866"/>
      <c r="F201" s="866"/>
      <c r="G201" s="866"/>
      <c r="H201" s="866"/>
      <c r="I201" s="866"/>
      <c r="J201" s="866"/>
      <c r="K201" s="866"/>
      <c r="L201" s="866"/>
      <c r="M201" s="866"/>
      <c r="N201" s="866"/>
      <c r="O201" s="866"/>
    </row>
    <row r="202" spans="1:15">
      <c r="A202" s="866"/>
      <c r="B202" s="866"/>
      <c r="C202" s="866"/>
      <c r="D202" s="866"/>
      <c r="E202" s="866"/>
      <c r="F202" s="866"/>
      <c r="G202" s="866"/>
      <c r="H202" s="866"/>
      <c r="I202" s="866"/>
      <c r="J202" s="866"/>
      <c r="K202" s="866"/>
      <c r="L202" s="866"/>
      <c r="M202" s="866"/>
      <c r="N202" s="866"/>
      <c r="O202" s="866"/>
    </row>
    <row r="203" spans="1:15">
      <c r="A203" s="866"/>
      <c r="B203" s="866"/>
      <c r="C203" s="866"/>
      <c r="D203" s="866"/>
      <c r="E203" s="866"/>
      <c r="F203" s="866"/>
      <c r="G203" s="866"/>
      <c r="H203" s="866"/>
      <c r="I203" s="866"/>
      <c r="J203" s="866"/>
      <c r="K203" s="866"/>
      <c r="L203" s="866"/>
      <c r="M203" s="866"/>
      <c r="N203" s="866"/>
      <c r="O203" s="866"/>
    </row>
    <row r="204" spans="1:15">
      <c r="A204" s="866"/>
      <c r="B204" s="866"/>
      <c r="C204" s="866"/>
      <c r="D204" s="866"/>
      <c r="E204" s="866"/>
      <c r="F204" s="866"/>
      <c r="G204" s="866"/>
      <c r="H204" s="866"/>
      <c r="I204" s="866"/>
      <c r="J204" s="866"/>
      <c r="K204" s="866"/>
      <c r="L204" s="866"/>
      <c r="M204" s="866"/>
      <c r="N204" s="866"/>
      <c r="O204" s="866"/>
    </row>
    <row r="205" spans="1:15">
      <c r="A205" s="866"/>
      <c r="B205" s="866"/>
      <c r="C205" s="866"/>
      <c r="D205" s="866"/>
      <c r="E205" s="866"/>
      <c r="F205" s="866"/>
      <c r="G205" s="866"/>
      <c r="H205" s="866"/>
      <c r="I205" s="866"/>
      <c r="J205" s="866"/>
      <c r="K205" s="866"/>
      <c r="L205" s="866"/>
      <c r="M205" s="866"/>
      <c r="N205" s="866"/>
      <c r="O205" s="866"/>
    </row>
    <row r="206" spans="1:15">
      <c r="A206" s="866"/>
      <c r="B206" s="866"/>
      <c r="C206" s="866"/>
      <c r="D206" s="866"/>
      <c r="E206" s="866"/>
      <c r="F206" s="866"/>
      <c r="G206" s="866"/>
      <c r="H206" s="866"/>
      <c r="I206" s="866"/>
      <c r="J206" s="866"/>
      <c r="K206" s="866"/>
      <c r="L206" s="866"/>
      <c r="M206" s="866"/>
      <c r="N206" s="866"/>
      <c r="O206" s="866"/>
    </row>
    <row r="207" spans="1:15">
      <c r="A207" s="866"/>
      <c r="B207" s="866"/>
      <c r="C207" s="866"/>
      <c r="D207" s="866"/>
      <c r="E207" s="866"/>
      <c r="F207" s="866"/>
      <c r="G207" s="866"/>
      <c r="H207" s="866"/>
      <c r="I207" s="866"/>
      <c r="J207" s="866"/>
      <c r="K207" s="866"/>
      <c r="L207" s="866"/>
      <c r="M207" s="866"/>
      <c r="N207" s="866"/>
      <c r="O207" s="866"/>
    </row>
    <row r="208" spans="1:15">
      <c r="A208" s="866"/>
      <c r="B208" s="866"/>
      <c r="C208" s="866"/>
      <c r="D208" s="866"/>
      <c r="E208" s="866"/>
      <c r="F208" s="866"/>
      <c r="G208" s="866"/>
      <c r="H208" s="866"/>
      <c r="I208" s="866"/>
      <c r="J208" s="866"/>
      <c r="K208" s="866"/>
      <c r="L208" s="866"/>
      <c r="M208" s="866"/>
      <c r="N208" s="866"/>
      <c r="O208" s="866"/>
    </row>
    <row r="209" spans="1:15">
      <c r="A209" s="866"/>
      <c r="B209" s="866"/>
      <c r="C209" s="866"/>
      <c r="D209" s="866"/>
      <c r="E209" s="866"/>
      <c r="F209" s="866"/>
      <c r="G209" s="866"/>
      <c r="H209" s="866"/>
      <c r="I209" s="866"/>
      <c r="J209" s="866"/>
      <c r="K209" s="866"/>
      <c r="L209" s="866"/>
      <c r="M209" s="866"/>
      <c r="N209" s="866"/>
      <c r="O209" s="866"/>
    </row>
    <row r="210" spans="1:15">
      <c r="A210" s="866"/>
      <c r="B210" s="866"/>
      <c r="C210" s="866"/>
      <c r="D210" s="866"/>
      <c r="E210" s="866"/>
      <c r="F210" s="866"/>
      <c r="G210" s="866"/>
      <c r="H210" s="866"/>
      <c r="I210" s="866"/>
      <c r="J210" s="866"/>
      <c r="K210" s="866"/>
      <c r="L210" s="866"/>
      <c r="M210" s="866"/>
      <c r="N210" s="866"/>
      <c r="O210" s="866"/>
    </row>
    <row r="211" spans="1:15">
      <c r="A211" s="866"/>
      <c r="B211" s="866"/>
      <c r="C211" s="866"/>
      <c r="D211" s="866"/>
      <c r="E211" s="866"/>
      <c r="F211" s="866"/>
      <c r="G211" s="866"/>
      <c r="H211" s="866"/>
      <c r="I211" s="866"/>
      <c r="J211" s="866"/>
      <c r="K211" s="866"/>
      <c r="L211" s="866"/>
      <c r="M211" s="866"/>
      <c r="N211" s="866"/>
      <c r="O211" s="866"/>
    </row>
    <row r="212" spans="1:15">
      <c r="A212" s="866"/>
      <c r="B212" s="866"/>
      <c r="C212" s="866"/>
      <c r="D212" s="866"/>
      <c r="E212" s="866"/>
      <c r="F212" s="866"/>
      <c r="G212" s="866"/>
      <c r="H212" s="866"/>
      <c r="I212" s="866"/>
      <c r="J212" s="866"/>
      <c r="K212" s="866"/>
      <c r="L212" s="866"/>
      <c r="M212" s="866"/>
      <c r="N212" s="866"/>
      <c r="O212" s="866"/>
    </row>
    <row r="213" spans="1:15">
      <c r="A213" s="866"/>
      <c r="B213" s="866"/>
      <c r="C213" s="866"/>
      <c r="D213" s="866"/>
      <c r="E213" s="866"/>
      <c r="F213" s="866"/>
      <c r="G213" s="866"/>
      <c r="H213" s="866"/>
      <c r="I213" s="866"/>
      <c r="J213" s="866"/>
      <c r="K213" s="866"/>
      <c r="L213" s="866"/>
      <c r="M213" s="866"/>
      <c r="N213" s="866"/>
      <c r="O213" s="866"/>
    </row>
    <row r="214" spans="1:15">
      <c r="A214" s="866"/>
      <c r="B214" s="866"/>
      <c r="C214" s="866"/>
      <c r="D214" s="866"/>
      <c r="E214" s="866"/>
      <c r="F214" s="866"/>
      <c r="G214" s="866"/>
      <c r="H214" s="866"/>
      <c r="I214" s="866"/>
      <c r="J214" s="866"/>
      <c r="K214" s="866"/>
      <c r="L214" s="866"/>
      <c r="M214" s="866"/>
      <c r="N214" s="866"/>
      <c r="O214" s="866"/>
    </row>
    <row r="215" spans="1:15">
      <c r="A215" s="866"/>
      <c r="B215" s="866"/>
      <c r="C215" s="866"/>
      <c r="D215" s="866"/>
      <c r="E215" s="866"/>
      <c r="F215" s="866"/>
      <c r="G215" s="866"/>
      <c r="H215" s="866"/>
      <c r="I215" s="866"/>
      <c r="J215" s="866"/>
      <c r="K215" s="866"/>
      <c r="L215" s="866"/>
      <c r="M215" s="866"/>
      <c r="N215" s="866"/>
      <c r="O215" s="866"/>
    </row>
    <row r="216" spans="1:15">
      <c r="A216" s="866"/>
      <c r="B216" s="866"/>
      <c r="C216" s="866"/>
      <c r="D216" s="866"/>
      <c r="E216" s="866"/>
      <c r="F216" s="866"/>
      <c r="G216" s="866"/>
      <c r="H216" s="866"/>
      <c r="I216" s="866"/>
      <c r="J216" s="866"/>
      <c r="K216" s="866"/>
      <c r="L216" s="866"/>
      <c r="M216" s="866"/>
      <c r="N216" s="866"/>
      <c r="O216" s="866"/>
    </row>
    <row r="217" spans="1:15">
      <c r="A217" s="866"/>
      <c r="B217" s="866"/>
      <c r="C217" s="866"/>
      <c r="D217" s="866"/>
      <c r="E217" s="866"/>
      <c r="F217" s="866"/>
      <c r="G217" s="866"/>
      <c r="H217" s="866"/>
      <c r="I217" s="866"/>
      <c r="J217" s="866"/>
      <c r="K217" s="866"/>
      <c r="L217" s="866"/>
      <c r="M217" s="866"/>
      <c r="N217" s="866"/>
      <c r="O217" s="866"/>
    </row>
    <row r="218" spans="1:15">
      <c r="A218" s="866"/>
      <c r="B218" s="866"/>
      <c r="C218" s="866"/>
      <c r="D218" s="866"/>
      <c r="E218" s="866"/>
      <c r="F218" s="866"/>
      <c r="G218" s="866"/>
      <c r="H218" s="866"/>
      <c r="I218" s="866"/>
      <c r="J218" s="866"/>
      <c r="K218" s="866"/>
      <c r="L218" s="866"/>
      <c r="M218" s="866"/>
      <c r="N218" s="866"/>
      <c r="O218" s="866"/>
    </row>
    <row r="219" spans="1:15">
      <c r="A219" s="866"/>
      <c r="B219" s="866"/>
      <c r="C219" s="866"/>
      <c r="D219" s="866"/>
      <c r="E219" s="866"/>
      <c r="F219" s="866"/>
      <c r="G219" s="866"/>
      <c r="H219" s="866"/>
      <c r="I219" s="866"/>
      <c r="J219" s="866"/>
      <c r="K219" s="866"/>
      <c r="L219" s="866"/>
      <c r="M219" s="866"/>
      <c r="N219" s="866"/>
      <c r="O219" s="866"/>
    </row>
    <row r="220" spans="1:15">
      <c r="A220" s="866"/>
      <c r="B220" s="866"/>
      <c r="C220" s="866"/>
      <c r="D220" s="866"/>
      <c r="E220" s="866"/>
      <c r="F220" s="866"/>
      <c r="G220" s="866"/>
      <c r="H220" s="866"/>
      <c r="I220" s="866"/>
      <c r="J220" s="866"/>
      <c r="K220" s="866"/>
      <c r="L220" s="866"/>
      <c r="M220" s="866"/>
      <c r="N220" s="866"/>
      <c r="O220" s="866"/>
    </row>
    <row r="221" spans="1:15">
      <c r="A221" s="866"/>
      <c r="B221" s="866"/>
      <c r="C221" s="866"/>
      <c r="D221" s="866"/>
      <c r="E221" s="866"/>
      <c r="F221" s="866"/>
      <c r="G221" s="866"/>
      <c r="H221" s="866"/>
      <c r="I221" s="866"/>
      <c r="J221" s="866"/>
      <c r="K221" s="866"/>
      <c r="L221" s="866"/>
      <c r="M221" s="866"/>
      <c r="N221" s="866"/>
      <c r="O221" s="866"/>
    </row>
    <row r="222" spans="1:15">
      <c r="A222" s="866"/>
      <c r="B222" s="866"/>
      <c r="C222" s="866"/>
      <c r="D222" s="866"/>
      <c r="E222" s="866"/>
      <c r="F222" s="866"/>
      <c r="G222" s="866"/>
      <c r="H222" s="866"/>
      <c r="I222" s="866"/>
      <c r="J222" s="866"/>
      <c r="K222" s="866"/>
      <c r="L222" s="866"/>
      <c r="M222" s="866"/>
      <c r="N222" s="866"/>
      <c r="O222" s="866"/>
    </row>
    <row r="223" spans="1:15">
      <c r="A223" s="866"/>
      <c r="B223" s="866"/>
      <c r="C223" s="866"/>
      <c r="D223" s="866"/>
      <c r="E223" s="866"/>
      <c r="F223" s="866"/>
      <c r="G223" s="866"/>
      <c r="H223" s="866"/>
      <c r="I223" s="866"/>
      <c r="J223" s="866"/>
      <c r="K223" s="866"/>
      <c r="L223" s="866"/>
      <c r="M223" s="866"/>
      <c r="N223" s="866"/>
      <c r="O223" s="866"/>
    </row>
    <row r="224" spans="1:15">
      <c r="A224" s="866"/>
      <c r="B224" s="866"/>
      <c r="C224" s="866"/>
      <c r="D224" s="866"/>
      <c r="E224" s="866"/>
      <c r="F224" s="866"/>
      <c r="G224" s="866"/>
      <c r="H224" s="866"/>
      <c r="I224" s="866"/>
      <c r="J224" s="866"/>
      <c r="K224" s="866"/>
      <c r="L224" s="866"/>
      <c r="M224" s="866"/>
      <c r="N224" s="866"/>
      <c r="O224" s="866"/>
    </row>
    <row r="225" spans="1:15">
      <c r="A225" s="866"/>
      <c r="B225" s="866"/>
      <c r="C225" s="866"/>
      <c r="D225" s="866"/>
      <c r="E225" s="866"/>
      <c r="F225" s="866"/>
      <c r="G225" s="866"/>
      <c r="H225" s="866"/>
      <c r="I225" s="866"/>
      <c r="J225" s="866"/>
      <c r="K225" s="866"/>
      <c r="L225" s="866"/>
      <c r="M225" s="866"/>
      <c r="N225" s="866"/>
      <c r="O225" s="866"/>
    </row>
    <row r="226" spans="1:15">
      <c r="A226" s="866"/>
      <c r="B226" s="866"/>
      <c r="C226" s="866"/>
      <c r="D226" s="866"/>
      <c r="E226" s="866"/>
      <c r="F226" s="866"/>
      <c r="G226" s="866"/>
      <c r="K226" s="866"/>
      <c r="L226" s="866"/>
      <c r="M226" s="866"/>
      <c r="N226" s="866"/>
      <c r="O226" s="866"/>
    </row>
    <row r="227" spans="1:15">
      <c r="A227" s="866"/>
      <c r="B227" s="866"/>
      <c r="C227" s="866"/>
      <c r="D227" s="866"/>
      <c r="E227" s="866"/>
      <c r="F227" s="866"/>
      <c r="G227" s="866"/>
      <c r="K227" s="866"/>
      <c r="L227" s="866"/>
      <c r="M227" s="866"/>
      <c r="N227" s="866"/>
      <c r="O227" s="866"/>
    </row>
    <row r="228" spans="1:15">
      <c r="A228" s="866"/>
      <c r="B228" s="866"/>
      <c r="C228" s="866"/>
      <c r="D228" s="866"/>
      <c r="E228" s="866"/>
      <c r="F228" s="866"/>
      <c r="G228" s="866"/>
      <c r="K228" s="866"/>
      <c r="L228" s="866"/>
      <c r="M228" s="866"/>
      <c r="N228" s="866"/>
      <c r="O228" s="866"/>
    </row>
    <row r="229" spans="1:15">
      <c r="A229" s="866"/>
      <c r="B229" s="866"/>
      <c r="C229" s="866"/>
      <c r="D229" s="866"/>
      <c r="E229" s="866"/>
      <c r="F229" s="866"/>
      <c r="G229" s="866"/>
      <c r="K229" s="866"/>
      <c r="L229" s="866"/>
      <c r="M229" s="866"/>
      <c r="N229" s="866"/>
      <c r="O229" s="866"/>
    </row>
    <row r="230" spans="1:15">
      <c r="A230" s="866"/>
      <c r="B230" s="866"/>
      <c r="C230" s="866"/>
      <c r="D230" s="866"/>
      <c r="E230" s="866"/>
      <c r="F230" s="866"/>
      <c r="G230" s="866"/>
      <c r="K230" s="866"/>
      <c r="L230" s="866"/>
      <c r="M230" s="866"/>
      <c r="N230" s="866"/>
      <c r="O230" s="866"/>
    </row>
    <row r="231" spans="1:15">
      <c r="A231" s="866"/>
      <c r="B231" s="866"/>
      <c r="C231" s="866"/>
      <c r="K231" s="866"/>
      <c r="L231" s="866"/>
      <c r="M231" s="866"/>
      <c r="N231" s="866"/>
      <c r="O231" s="866"/>
    </row>
    <row r="232" spans="1:15">
      <c r="A232" s="866"/>
      <c r="B232" s="866"/>
      <c r="C232" s="866"/>
      <c r="K232" s="866"/>
      <c r="L232" s="866"/>
      <c r="M232" s="866"/>
      <c r="N232" s="866"/>
      <c r="O232" s="866"/>
    </row>
    <row r="233" spans="1:15">
      <c r="B233" s="866"/>
      <c r="C233" s="866"/>
      <c r="K233" s="866"/>
      <c r="L233" s="866"/>
      <c r="M233" s="866"/>
      <c r="N233" s="866"/>
      <c r="O233" s="866"/>
    </row>
    <row r="234" spans="1:15">
      <c r="B234" s="866"/>
      <c r="C234" s="866"/>
      <c r="K234" s="866"/>
      <c r="L234" s="866"/>
      <c r="M234" s="866"/>
      <c r="N234" s="866"/>
      <c r="O234" s="866"/>
    </row>
    <row r="235" spans="1:15">
      <c r="B235" s="866"/>
      <c r="C235" s="866"/>
      <c r="K235" s="866"/>
      <c r="L235" s="866"/>
      <c r="M235" s="866"/>
      <c r="N235" s="866"/>
      <c r="O235" s="866"/>
    </row>
    <row r="236" spans="1:15">
      <c r="B236" s="866"/>
      <c r="C236" s="866"/>
      <c r="K236" s="866"/>
      <c r="L236" s="866"/>
      <c r="M236" s="866"/>
      <c r="N236" s="866"/>
      <c r="O236" s="866"/>
    </row>
    <row r="237" spans="1:15">
      <c r="B237" s="866"/>
      <c r="C237" s="866"/>
      <c r="K237" s="866"/>
      <c r="L237" s="866"/>
      <c r="M237" s="866"/>
      <c r="N237" s="866"/>
      <c r="O237" s="866"/>
    </row>
    <row r="238" spans="1:15">
      <c r="B238" s="866"/>
      <c r="C238" s="866"/>
      <c r="K238" s="866"/>
      <c r="L238" s="866"/>
      <c r="M238" s="866"/>
      <c r="N238" s="866"/>
      <c r="O238" s="866"/>
    </row>
    <row r="239" spans="1:15">
      <c r="B239" s="866"/>
      <c r="C239" s="866"/>
      <c r="K239" s="866"/>
      <c r="L239" s="866"/>
      <c r="M239" s="866"/>
      <c r="N239" s="866"/>
      <c r="O239" s="866"/>
    </row>
    <row r="240" spans="1:15">
      <c r="B240" s="866"/>
      <c r="C240" s="866"/>
      <c r="K240" s="866"/>
      <c r="L240" s="866"/>
      <c r="M240" s="866"/>
      <c r="N240" s="866"/>
      <c r="O240" s="866"/>
    </row>
    <row r="241" spans="2:15">
      <c r="B241" s="866"/>
      <c r="C241" s="866"/>
      <c r="K241" s="866"/>
      <c r="L241" s="866"/>
      <c r="M241" s="866"/>
      <c r="N241" s="866"/>
      <c r="O241" s="866"/>
    </row>
    <row r="242" spans="2:15">
      <c r="B242" s="866"/>
      <c r="C242" s="866"/>
      <c r="K242" s="866"/>
      <c r="L242" s="866"/>
      <c r="M242" s="866"/>
      <c r="N242" s="866"/>
      <c r="O242" s="866"/>
    </row>
    <row r="243" spans="2:15">
      <c r="B243" s="866"/>
      <c r="C243" s="866"/>
      <c r="K243" s="866"/>
      <c r="L243" s="866"/>
      <c r="M243" s="866"/>
      <c r="N243" s="866"/>
      <c r="O243" s="866"/>
    </row>
    <row r="244" spans="2:15">
      <c r="B244" s="866"/>
      <c r="C244" s="866"/>
      <c r="K244" s="866"/>
      <c r="L244" s="866"/>
      <c r="M244" s="866"/>
      <c r="N244" s="866"/>
      <c r="O244" s="866"/>
    </row>
    <row r="245" spans="2:15">
      <c r="B245" s="866"/>
      <c r="C245" s="866"/>
      <c r="K245" s="866"/>
      <c r="L245" s="866"/>
      <c r="M245" s="866"/>
      <c r="N245" s="866"/>
      <c r="O245" s="866"/>
    </row>
    <row r="246" spans="2:15">
      <c r="B246" s="866"/>
      <c r="C246" s="866"/>
      <c r="K246" s="866"/>
      <c r="L246" s="866"/>
      <c r="M246" s="866"/>
      <c r="N246" s="866"/>
      <c r="O246" s="866"/>
    </row>
    <row r="247" spans="2:15">
      <c r="B247" s="866"/>
      <c r="C247" s="866"/>
      <c r="K247" s="866"/>
      <c r="L247" s="866"/>
      <c r="M247" s="866"/>
      <c r="N247" s="866"/>
      <c r="O247" s="866"/>
    </row>
    <row r="248" spans="2:15">
      <c r="B248" s="866"/>
      <c r="C248" s="866"/>
      <c r="K248" s="866"/>
      <c r="L248" s="866"/>
      <c r="M248" s="866"/>
      <c r="N248" s="866"/>
      <c r="O248" s="866"/>
    </row>
    <row r="249" spans="2:15">
      <c r="B249" s="866"/>
      <c r="C249" s="866"/>
      <c r="K249" s="866"/>
      <c r="L249" s="866"/>
      <c r="M249" s="866"/>
      <c r="N249" s="866"/>
      <c r="O249" s="866"/>
    </row>
    <row r="250" spans="2:15">
      <c r="B250" s="866"/>
      <c r="C250" s="866"/>
      <c r="K250" s="866"/>
      <c r="L250" s="866"/>
    </row>
    <row r="251" spans="2:15">
      <c r="B251" s="866"/>
      <c r="C251" s="866"/>
      <c r="K251" s="866"/>
      <c r="L251" s="866"/>
    </row>
    <row r="252" spans="2:15">
      <c r="B252" s="866"/>
      <c r="C252" s="866"/>
      <c r="K252" s="866"/>
      <c r="L252" s="866"/>
    </row>
    <row r="253" spans="2:15">
      <c r="B253" s="866"/>
      <c r="C253" s="866"/>
      <c r="K253" s="866"/>
      <c r="L253" s="866"/>
    </row>
    <row r="254" spans="2:15">
      <c r="B254" s="866"/>
      <c r="C254" s="866"/>
      <c r="K254" s="866"/>
      <c r="L254" s="866"/>
    </row>
  </sheetData>
  <mergeCells count="11">
    <mergeCell ref="C37:G37"/>
    <mergeCell ref="C38:G58"/>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9" customWidth="1"/>
    <col min="2" max="2" width="26.109375" style="489" bestFit="1" customWidth="1"/>
    <col min="3" max="14" width="12.5546875" style="784" bestFit="1" customWidth="1"/>
    <col min="15" max="15" width="15.5546875" style="489" bestFit="1" customWidth="1"/>
    <col min="16" max="16384" width="9.109375" style="489"/>
  </cols>
  <sheetData>
    <row r="1" spans="1:15" ht="21" customHeight="1" thickBot="1">
      <c r="A1" s="1104" t="s">
        <v>87</v>
      </c>
      <c r="B1" s="1105"/>
      <c r="C1" s="1105"/>
      <c r="D1" s="1105"/>
      <c r="E1" s="1105"/>
      <c r="F1" s="1105"/>
      <c r="G1" s="1105"/>
      <c r="H1" s="1105"/>
      <c r="I1" s="1105"/>
      <c r="J1" s="1105"/>
      <c r="K1" s="1105"/>
      <c r="L1" s="1105"/>
      <c r="M1" s="1105"/>
      <c r="N1" s="1105"/>
      <c r="O1" s="1106"/>
    </row>
    <row r="2" spans="1:15" s="774" customFormat="1" ht="27" customHeight="1" thickBot="1">
      <c r="A2" s="770" t="s">
        <v>83</v>
      </c>
      <c r="B2" s="771" t="s">
        <v>88</v>
      </c>
      <c r="C2" s="772" t="s">
        <v>89</v>
      </c>
      <c r="D2" s="772" t="s">
        <v>90</v>
      </c>
      <c r="E2" s="772" t="s">
        <v>91</v>
      </c>
      <c r="F2" s="772" t="s">
        <v>92</v>
      </c>
      <c r="G2" s="772" t="s">
        <v>93</v>
      </c>
      <c r="H2" s="772" t="s">
        <v>94</v>
      </c>
      <c r="I2" s="772" t="s">
        <v>95</v>
      </c>
      <c r="J2" s="772" t="s">
        <v>96</v>
      </c>
      <c r="K2" s="772" t="s">
        <v>97</v>
      </c>
      <c r="L2" s="772" t="s">
        <v>98</v>
      </c>
      <c r="M2" s="772" t="s">
        <v>99</v>
      </c>
      <c r="N2" s="772" t="s">
        <v>100</v>
      </c>
      <c r="O2" s="773" t="s">
        <v>16</v>
      </c>
    </row>
    <row r="3" spans="1:15" ht="15" customHeight="1" thickBot="1">
      <c r="A3" s="1107" t="s">
        <v>84</v>
      </c>
      <c r="B3" s="775" t="s">
        <v>54</v>
      </c>
      <c r="C3" s="776">
        <v>106.69</v>
      </c>
      <c r="D3" s="776">
        <v>100.13</v>
      </c>
      <c r="E3" s="776">
        <v>96.280476190476193</v>
      </c>
      <c r="F3" s="776">
        <v>101.23571428571428</v>
      </c>
      <c r="G3" s="776">
        <v>115.25666666666663</v>
      </c>
      <c r="H3" s="776"/>
      <c r="I3" s="776"/>
      <c r="J3" s="776"/>
      <c r="K3" s="776"/>
      <c r="L3" s="776"/>
      <c r="M3" s="776"/>
      <c r="N3" s="776"/>
      <c r="O3" s="777">
        <v>103.39</v>
      </c>
    </row>
    <row r="4" spans="1:15" ht="15" customHeight="1" thickBot="1">
      <c r="A4" s="1107"/>
      <c r="B4" s="778" t="s">
        <v>55</v>
      </c>
      <c r="C4" s="776">
        <v>132.86000000000001</v>
      </c>
      <c r="D4" s="776">
        <v>127.34</v>
      </c>
      <c r="E4" s="776">
        <v>120.24875</v>
      </c>
      <c r="F4" s="776">
        <v>120.00750000000001</v>
      </c>
      <c r="G4" s="776">
        <v>127.1875</v>
      </c>
      <c r="H4" s="776"/>
      <c r="I4" s="776"/>
      <c r="J4" s="776"/>
      <c r="K4" s="776"/>
      <c r="L4" s="776"/>
      <c r="M4" s="776"/>
      <c r="N4" s="776"/>
      <c r="O4" s="777">
        <v>125.53</v>
      </c>
    </row>
    <row r="5" spans="1:15" ht="15" customHeight="1" thickBot="1">
      <c r="A5" s="1107"/>
      <c r="B5" s="778" t="s">
        <v>56</v>
      </c>
      <c r="C5" s="776">
        <v>189.37</v>
      </c>
      <c r="D5" s="776">
        <v>173.87</v>
      </c>
      <c r="E5" s="776">
        <v>163.06399999999996</v>
      </c>
      <c r="F5" s="776">
        <v>174.30799999999999</v>
      </c>
      <c r="G5" s="776">
        <v>189.15533333333335</v>
      </c>
      <c r="H5" s="776"/>
      <c r="I5" s="776"/>
      <c r="J5" s="776"/>
      <c r="K5" s="776"/>
      <c r="L5" s="776"/>
      <c r="M5" s="776"/>
      <c r="N5" s="776"/>
      <c r="O5" s="777">
        <v>177.95</v>
      </c>
    </row>
    <row r="6" spans="1:15" ht="15" customHeight="1" thickBot="1">
      <c r="A6" s="1108"/>
      <c r="B6" s="779" t="s">
        <v>57</v>
      </c>
      <c r="C6" s="780">
        <v>138.9</v>
      </c>
      <c r="D6" s="780">
        <v>129.54</v>
      </c>
      <c r="E6" s="780">
        <v>123.40545454545455</v>
      </c>
      <c r="F6" s="780">
        <v>129.5597727272727</v>
      </c>
      <c r="G6" s="780">
        <v>142.61863636363634</v>
      </c>
      <c r="H6" s="780"/>
      <c r="I6" s="780"/>
      <c r="J6" s="780"/>
      <c r="K6" s="780"/>
      <c r="L6" s="780"/>
      <c r="M6" s="780"/>
      <c r="N6" s="780"/>
      <c r="O6" s="781">
        <v>132.18</v>
      </c>
    </row>
    <row r="7" spans="1:15" ht="15" customHeight="1" thickBot="1">
      <c r="A7" s="1109" t="s">
        <v>85</v>
      </c>
      <c r="B7" s="778" t="s">
        <v>54</v>
      </c>
      <c r="C7" s="776">
        <v>127.27</v>
      </c>
      <c r="D7" s="776">
        <v>116.38</v>
      </c>
      <c r="E7" s="776">
        <v>124.1585</v>
      </c>
      <c r="F7" s="776">
        <v>115.75666666666667</v>
      </c>
      <c r="G7" s="776">
        <v>117.04024999999999</v>
      </c>
      <c r="H7" s="776"/>
      <c r="I7" s="776"/>
      <c r="J7" s="776"/>
      <c r="K7" s="776"/>
      <c r="L7" s="776"/>
      <c r="M7" s="776"/>
      <c r="N7" s="776"/>
      <c r="O7" s="777">
        <v>120.14</v>
      </c>
    </row>
    <row r="8" spans="1:15" ht="15" customHeight="1" thickBot="1">
      <c r="A8" s="1107"/>
      <c r="B8" s="778" t="s">
        <v>55</v>
      </c>
      <c r="C8" s="776">
        <v>212.32</v>
      </c>
      <c r="D8" s="776">
        <v>209.79</v>
      </c>
      <c r="E8" s="776">
        <v>182.8472222222222</v>
      </c>
      <c r="F8" s="776">
        <v>181.89388888888891</v>
      </c>
      <c r="G8" s="776">
        <v>231.24055555555549</v>
      </c>
      <c r="H8" s="776"/>
      <c r="I8" s="776"/>
      <c r="J8" s="776"/>
      <c r="K8" s="776"/>
      <c r="L8" s="776"/>
      <c r="M8" s="776"/>
      <c r="N8" s="776"/>
      <c r="O8" s="777">
        <v>203.62</v>
      </c>
    </row>
    <row r="9" spans="1:15" ht="15" customHeight="1" thickBot="1">
      <c r="A9" s="1107"/>
      <c r="B9" s="778" t="s">
        <v>56</v>
      </c>
      <c r="C9" s="776">
        <v>174.42</v>
      </c>
      <c r="D9" s="776">
        <v>165.04</v>
      </c>
      <c r="E9" s="776">
        <v>162.61249999999998</v>
      </c>
      <c r="F9" s="776">
        <v>160.93</v>
      </c>
      <c r="G9" s="776">
        <v>161.66249999999999</v>
      </c>
      <c r="H9" s="776"/>
      <c r="I9" s="776"/>
      <c r="J9" s="776"/>
      <c r="K9" s="776"/>
      <c r="L9" s="776"/>
      <c r="M9" s="776"/>
      <c r="N9" s="776"/>
      <c r="O9" s="777">
        <v>164.93</v>
      </c>
    </row>
    <row r="10" spans="1:15" ht="15" customHeight="1" thickBot="1">
      <c r="A10" s="1108"/>
      <c r="B10" s="779" t="s">
        <v>57</v>
      </c>
      <c r="C10" s="780">
        <v>155</v>
      </c>
      <c r="D10" s="780">
        <v>146.63999999999999</v>
      </c>
      <c r="E10" s="780">
        <v>143.67806451612907</v>
      </c>
      <c r="F10" s="780">
        <v>138.23475409836058</v>
      </c>
      <c r="G10" s="780">
        <v>153.07403225806451</v>
      </c>
      <c r="H10" s="780"/>
      <c r="I10" s="780"/>
      <c r="J10" s="780"/>
      <c r="K10" s="780"/>
      <c r="L10" s="780"/>
      <c r="M10" s="780"/>
      <c r="N10" s="780"/>
      <c r="O10" s="781">
        <v>147.26</v>
      </c>
    </row>
    <row r="11" spans="1:15" ht="15" customHeight="1" thickBot="1">
      <c r="A11" s="1094" t="s">
        <v>81</v>
      </c>
      <c r="B11" s="1095"/>
      <c r="C11" s="782">
        <v>148.22999999999999</v>
      </c>
      <c r="D11" s="782">
        <v>139.44999999999999</v>
      </c>
      <c r="E11" s="782">
        <v>135.26301886792444</v>
      </c>
      <c r="F11" s="782">
        <v>134.59952380952376</v>
      </c>
      <c r="G11" s="782">
        <v>148.73405660377358</v>
      </c>
      <c r="H11" s="782"/>
      <c r="I11" s="782"/>
      <c r="J11" s="782"/>
      <c r="K11" s="782"/>
      <c r="L11" s="782"/>
      <c r="M11" s="782"/>
      <c r="N11" s="782"/>
      <c r="O11" s="783">
        <v>140.91999999999999</v>
      </c>
    </row>
    <row r="12" spans="1:15" ht="15" customHeight="1" thickBot="1">
      <c r="O12" s="642"/>
    </row>
    <row r="13" spans="1:15" ht="15" customHeight="1" thickBot="1">
      <c r="A13" s="785" t="s">
        <v>64</v>
      </c>
      <c r="B13" s="747" t="s">
        <v>57</v>
      </c>
      <c r="C13" s="748">
        <v>109.27</v>
      </c>
      <c r="D13" s="748">
        <v>99.78</v>
      </c>
      <c r="E13" s="748">
        <v>93.85</v>
      </c>
      <c r="F13" s="748">
        <v>91.87</v>
      </c>
      <c r="G13" s="748">
        <v>93.06</v>
      </c>
      <c r="H13" s="748"/>
      <c r="I13" s="748"/>
      <c r="J13" s="748"/>
      <c r="K13" s="748"/>
      <c r="L13" s="748"/>
      <c r="M13" s="748"/>
      <c r="N13" s="748"/>
      <c r="O13" s="786">
        <v>97.57</v>
      </c>
    </row>
    <row r="14" spans="1:15" ht="22.5" customHeight="1">
      <c r="O14" s="642"/>
    </row>
    <row r="15" spans="1:15" ht="20.399999999999999" thickBot="1">
      <c r="A15" s="1110" t="s">
        <v>102</v>
      </c>
      <c r="B15" s="1110"/>
      <c r="C15" s="1110"/>
      <c r="D15" s="1110"/>
      <c r="E15" s="1110"/>
      <c r="F15" s="1110"/>
      <c r="G15" s="1110"/>
      <c r="H15" s="1110"/>
      <c r="I15" s="1110"/>
      <c r="J15" s="1110"/>
      <c r="K15" s="1110"/>
      <c r="L15" s="1110"/>
      <c r="M15" s="1110"/>
      <c r="N15" s="1110"/>
      <c r="O15" s="1110"/>
    </row>
    <row r="16" spans="1:15" ht="27" customHeight="1" thickBot="1">
      <c r="A16" s="787" t="s">
        <v>83</v>
      </c>
      <c r="B16" s="788" t="s">
        <v>88</v>
      </c>
      <c r="C16" s="789" t="s">
        <v>103</v>
      </c>
      <c r="D16" s="789" t="s">
        <v>104</v>
      </c>
      <c r="E16" s="789" t="s">
        <v>105</v>
      </c>
      <c r="F16" s="789" t="s">
        <v>106</v>
      </c>
      <c r="G16" s="789" t="s">
        <v>107</v>
      </c>
      <c r="H16" s="789" t="s">
        <v>108</v>
      </c>
      <c r="I16" s="789" t="s">
        <v>109</v>
      </c>
      <c r="J16" s="789" t="s">
        <v>110</v>
      </c>
      <c r="K16" s="789" t="s">
        <v>111</v>
      </c>
      <c r="L16" s="789" t="s">
        <v>112</v>
      </c>
      <c r="M16" s="789" t="s">
        <v>113</v>
      </c>
      <c r="N16" s="790" t="s">
        <v>114</v>
      </c>
      <c r="O16" s="791" t="s">
        <v>16</v>
      </c>
    </row>
    <row r="17" spans="1:15" ht="15" customHeight="1" thickBot="1">
      <c r="A17" s="1107" t="s">
        <v>84</v>
      </c>
      <c r="B17" s="775" t="s">
        <v>54</v>
      </c>
      <c r="C17" s="776">
        <v>105.93</v>
      </c>
      <c r="D17" s="776">
        <v>99.72</v>
      </c>
      <c r="E17" s="776">
        <v>92.532499999999999</v>
      </c>
      <c r="F17" s="776">
        <v>96.747999999999976</v>
      </c>
      <c r="G17" s="776">
        <v>104.9325</v>
      </c>
      <c r="H17" s="776"/>
      <c r="I17" s="776"/>
      <c r="J17" s="776"/>
      <c r="K17" s="776"/>
      <c r="L17" s="776"/>
      <c r="M17" s="776"/>
      <c r="N17" s="792"/>
      <c r="O17" s="777">
        <v>99.97</v>
      </c>
    </row>
    <row r="18" spans="1:15" ht="15" customHeight="1" thickBot="1">
      <c r="A18" s="1107"/>
      <c r="B18" s="778" t="s">
        <v>55</v>
      </c>
      <c r="C18" s="776">
        <v>118.58</v>
      </c>
      <c r="D18" s="776">
        <v>114.74</v>
      </c>
      <c r="E18" s="776">
        <v>109.5575</v>
      </c>
      <c r="F18" s="776">
        <v>112.09375</v>
      </c>
      <c r="G18" s="776">
        <v>118.80500000000001</v>
      </c>
      <c r="H18" s="776"/>
      <c r="I18" s="776"/>
      <c r="J18" s="776"/>
      <c r="K18" s="776"/>
      <c r="L18" s="776"/>
      <c r="M18" s="776"/>
      <c r="N18" s="792"/>
      <c r="O18" s="777">
        <v>114.76</v>
      </c>
    </row>
    <row r="19" spans="1:15" ht="15" customHeight="1" thickBot="1">
      <c r="A19" s="1107"/>
      <c r="B19" s="778" t="s">
        <v>56</v>
      </c>
      <c r="C19" s="776">
        <v>167.04</v>
      </c>
      <c r="D19" s="776">
        <v>161.36000000000001</v>
      </c>
      <c r="E19" s="776">
        <v>150.20600000000002</v>
      </c>
      <c r="F19" s="776">
        <v>158.10000000000002</v>
      </c>
      <c r="G19" s="776">
        <v>173.23000000000005</v>
      </c>
      <c r="H19" s="776"/>
      <c r="I19" s="776"/>
      <c r="J19" s="776"/>
      <c r="K19" s="776"/>
      <c r="L19" s="776"/>
      <c r="M19" s="776"/>
      <c r="N19" s="792"/>
      <c r="O19" s="777">
        <v>161.99</v>
      </c>
    </row>
    <row r="20" spans="1:15" ht="15" customHeight="1" thickBot="1">
      <c r="A20" s="1108"/>
      <c r="B20" s="779" t="s">
        <v>57</v>
      </c>
      <c r="C20" s="780">
        <v>129.6</v>
      </c>
      <c r="D20" s="780">
        <v>124.02</v>
      </c>
      <c r="E20" s="780">
        <v>115.81860465116283</v>
      </c>
      <c r="F20" s="780">
        <v>121.00488372093024</v>
      </c>
      <c r="G20" s="780">
        <v>131.33813953488371</v>
      </c>
      <c r="H20" s="780"/>
      <c r="I20" s="780"/>
      <c r="J20" s="780"/>
      <c r="K20" s="780"/>
      <c r="L20" s="780"/>
      <c r="M20" s="780"/>
      <c r="N20" s="793"/>
      <c r="O20" s="781">
        <v>124.36</v>
      </c>
    </row>
    <row r="21" spans="1:15" ht="15" customHeight="1" thickBot="1">
      <c r="A21" s="1109" t="s">
        <v>85</v>
      </c>
      <c r="B21" s="778" t="s">
        <v>54</v>
      </c>
      <c r="C21" s="776">
        <v>119.71</v>
      </c>
      <c r="D21" s="776">
        <v>116.13</v>
      </c>
      <c r="E21" s="776">
        <v>112.03952380952383</v>
      </c>
      <c r="F21" s="776">
        <v>114.83487804878054</v>
      </c>
      <c r="G21" s="776">
        <v>118.47774999999999</v>
      </c>
      <c r="H21" s="776"/>
      <c r="I21" s="776"/>
      <c r="J21" s="776"/>
      <c r="K21" s="776"/>
      <c r="L21" s="776"/>
      <c r="M21" s="776"/>
      <c r="N21" s="792"/>
      <c r="O21" s="777">
        <v>115.66</v>
      </c>
    </row>
    <row r="22" spans="1:15" ht="15" customHeight="1" thickBot="1">
      <c r="A22" s="1107"/>
      <c r="B22" s="778" t="s">
        <v>55</v>
      </c>
      <c r="C22" s="776">
        <v>211.46</v>
      </c>
      <c r="D22" s="776">
        <v>196.06</v>
      </c>
      <c r="E22" s="776">
        <v>178.93444444444444</v>
      </c>
      <c r="F22" s="776">
        <v>178.19777777777779</v>
      </c>
      <c r="G22" s="776">
        <v>211.48888888888894</v>
      </c>
      <c r="H22" s="776"/>
      <c r="I22" s="776"/>
      <c r="J22" s="776"/>
      <c r="K22" s="776"/>
      <c r="L22" s="776"/>
      <c r="M22" s="776"/>
      <c r="N22" s="792"/>
      <c r="O22" s="777">
        <v>195.23</v>
      </c>
    </row>
    <row r="23" spans="1:15" ht="15" customHeight="1" thickBot="1">
      <c r="A23" s="1107"/>
      <c r="B23" s="778" t="s">
        <v>56</v>
      </c>
      <c r="C23" s="776">
        <v>166.88</v>
      </c>
      <c r="D23" s="776">
        <v>161.96</v>
      </c>
      <c r="E23" s="776">
        <v>148.7825</v>
      </c>
      <c r="F23" s="776">
        <v>161.85000000000002</v>
      </c>
      <c r="G23" s="776">
        <v>163.65</v>
      </c>
      <c r="H23" s="776"/>
      <c r="I23" s="776"/>
      <c r="J23" s="776"/>
      <c r="K23" s="776"/>
      <c r="L23" s="776"/>
      <c r="M23" s="776"/>
      <c r="N23" s="792"/>
      <c r="O23" s="777">
        <v>160.63</v>
      </c>
    </row>
    <row r="24" spans="1:15" ht="15" customHeight="1" thickBot="1">
      <c r="A24" s="1108"/>
      <c r="B24" s="779" t="s">
        <v>57</v>
      </c>
      <c r="C24" s="780">
        <v>148.46</v>
      </c>
      <c r="D24" s="780">
        <v>141.47</v>
      </c>
      <c r="E24" s="780">
        <v>133.15015625000001</v>
      </c>
      <c r="F24" s="780">
        <v>135.92365079365078</v>
      </c>
      <c r="G24" s="780">
        <v>148.39532258064517</v>
      </c>
      <c r="H24" s="780"/>
      <c r="I24" s="780"/>
      <c r="J24" s="780"/>
      <c r="K24" s="780"/>
      <c r="L24" s="780"/>
      <c r="M24" s="780"/>
      <c r="N24" s="793"/>
      <c r="O24" s="781">
        <v>140.46</v>
      </c>
    </row>
    <row r="25" spans="1:15" ht="15" customHeight="1" thickBot="1">
      <c r="A25" s="1094" t="s">
        <v>81</v>
      </c>
      <c r="B25" s="1095"/>
      <c r="C25" s="782">
        <v>140.88</v>
      </c>
      <c r="D25" s="782">
        <v>134.46</v>
      </c>
      <c r="E25" s="782">
        <v>126.18514018691592</v>
      </c>
      <c r="F25" s="782">
        <v>129.87169811320751</v>
      </c>
      <c r="G25" s="782">
        <v>141.40999999999994</v>
      </c>
      <c r="H25" s="782"/>
      <c r="I25" s="782"/>
      <c r="J25" s="782"/>
      <c r="K25" s="782"/>
      <c r="L25" s="782"/>
      <c r="M25" s="782"/>
      <c r="N25" s="794"/>
      <c r="O25" s="783">
        <v>134.05000000000001</v>
      </c>
    </row>
    <row r="26" spans="1:15" ht="15" customHeight="1" thickBot="1">
      <c r="O26" s="642"/>
    </row>
    <row r="27" spans="1:15" ht="15" customHeight="1" thickBot="1">
      <c r="A27" s="785" t="s">
        <v>64</v>
      </c>
      <c r="B27" s="747" t="s">
        <v>57</v>
      </c>
      <c r="C27" s="748">
        <v>109.62</v>
      </c>
      <c r="D27" s="748">
        <v>109.77</v>
      </c>
      <c r="E27" s="748">
        <v>100.42</v>
      </c>
      <c r="F27" s="748">
        <v>100.98</v>
      </c>
      <c r="G27" s="748">
        <v>101.05</v>
      </c>
      <c r="H27" s="748"/>
      <c r="I27" s="748"/>
      <c r="J27" s="748"/>
      <c r="K27" s="748"/>
      <c r="L27" s="748"/>
      <c r="M27" s="748"/>
      <c r="N27" s="748"/>
      <c r="O27" s="786">
        <v>104.37</v>
      </c>
    </row>
    <row r="28" spans="1:15" ht="22.5" customHeight="1" thickBot="1">
      <c r="O28" s="642"/>
    </row>
    <row r="29" spans="1:15" ht="20.399999999999999" thickBot="1">
      <c r="A29" s="1111" t="s">
        <v>115</v>
      </c>
      <c r="B29" s="1105"/>
      <c r="C29" s="1105"/>
      <c r="D29" s="1105"/>
      <c r="E29" s="1105"/>
      <c r="F29" s="1105"/>
      <c r="G29" s="1105"/>
      <c r="H29" s="1105"/>
      <c r="I29" s="1105"/>
      <c r="J29" s="1105"/>
      <c r="K29" s="1105"/>
      <c r="L29" s="1105"/>
      <c r="M29" s="1105"/>
      <c r="N29" s="1105"/>
      <c r="O29" s="1106"/>
    </row>
    <row r="30" spans="1:15" ht="27" customHeight="1" thickBot="1">
      <c r="A30" s="787" t="s">
        <v>83</v>
      </c>
      <c r="B30" s="788" t="s">
        <v>88</v>
      </c>
      <c r="C30" s="795" t="s">
        <v>128</v>
      </c>
      <c r="D30" s="795" t="s">
        <v>129</v>
      </c>
      <c r="E30" s="795" t="s">
        <v>130</v>
      </c>
      <c r="F30" s="795" t="s">
        <v>131</v>
      </c>
      <c r="G30" s="795" t="s">
        <v>132</v>
      </c>
      <c r="H30" s="795" t="s">
        <v>133</v>
      </c>
      <c r="I30" s="795" t="s">
        <v>134</v>
      </c>
      <c r="J30" s="795" t="s">
        <v>135</v>
      </c>
      <c r="K30" s="795" t="s">
        <v>136</v>
      </c>
      <c r="L30" s="795" t="s">
        <v>137</v>
      </c>
      <c r="M30" s="795" t="s">
        <v>138</v>
      </c>
      <c r="N30" s="796" t="s">
        <v>139</v>
      </c>
      <c r="O30" s="797" t="s">
        <v>16</v>
      </c>
    </row>
    <row r="31" spans="1:15" ht="15" customHeight="1" thickBot="1">
      <c r="A31" s="1112" t="s">
        <v>84</v>
      </c>
      <c r="B31" s="798" t="s">
        <v>54</v>
      </c>
      <c r="C31" s="799">
        <v>7.1745492306239103E-3</v>
      </c>
      <c r="D31" s="799">
        <v>4.1115122342558824E-3</v>
      </c>
      <c r="E31" s="799">
        <v>4.0504430232363706E-2</v>
      </c>
      <c r="F31" s="799">
        <v>4.6385602655499909E-2</v>
      </c>
      <c r="G31" s="799">
        <v>9.838864666968411E-2</v>
      </c>
      <c r="H31" s="799"/>
      <c r="I31" s="799"/>
      <c r="J31" s="799"/>
      <c r="K31" s="799"/>
      <c r="L31" s="799"/>
      <c r="M31" s="799"/>
      <c r="N31" s="800"/>
      <c r="O31" s="801">
        <v>3.4210263078923692E-2</v>
      </c>
    </row>
    <row r="32" spans="1:15" ht="15" customHeight="1" thickBot="1">
      <c r="A32" s="1112"/>
      <c r="B32" s="802" t="s">
        <v>55</v>
      </c>
      <c r="C32" s="799">
        <v>0.12042502951593874</v>
      </c>
      <c r="D32" s="799">
        <v>0.10981349137179719</v>
      </c>
      <c r="E32" s="799">
        <v>9.7585742646555423E-2</v>
      </c>
      <c r="F32" s="799">
        <v>7.0599386674100983E-2</v>
      </c>
      <c r="G32" s="799">
        <v>7.0556794747695745E-2</v>
      </c>
      <c r="H32" s="799"/>
      <c r="I32" s="799"/>
      <c r="J32" s="799"/>
      <c r="K32" s="799"/>
      <c r="L32" s="799"/>
      <c r="M32" s="799"/>
      <c r="N32" s="800"/>
      <c r="O32" s="801">
        <v>9.3848030672708221E-2</v>
      </c>
    </row>
    <row r="33" spans="1:15" ht="15" customHeight="1" thickBot="1">
      <c r="A33" s="1112"/>
      <c r="B33" s="802" t="s">
        <v>56</v>
      </c>
      <c r="C33" s="799">
        <v>0.13368055555555564</v>
      </c>
      <c r="D33" s="799">
        <v>7.7528507684680156E-2</v>
      </c>
      <c r="E33" s="799">
        <v>8.5602439316671414E-2</v>
      </c>
      <c r="F33" s="799">
        <v>0.10251739405439575</v>
      </c>
      <c r="G33" s="799">
        <v>9.1931728530469867E-2</v>
      </c>
      <c r="H33" s="799"/>
      <c r="I33" s="799"/>
      <c r="J33" s="799"/>
      <c r="K33" s="799"/>
      <c r="L33" s="799"/>
      <c r="M33" s="799"/>
      <c r="N33" s="800"/>
      <c r="O33" s="801">
        <v>9.852460028396802E-2</v>
      </c>
    </row>
    <row r="34" spans="1:15" ht="15" customHeight="1" thickBot="1">
      <c r="A34" s="1113"/>
      <c r="B34" s="803" t="s">
        <v>57</v>
      </c>
      <c r="C34" s="804">
        <v>7.1759259259259356E-2</v>
      </c>
      <c r="D34" s="804">
        <v>4.4508950169327495E-2</v>
      </c>
      <c r="E34" s="804">
        <v>6.550631409472385E-2</v>
      </c>
      <c r="F34" s="804">
        <v>7.0698708541981958E-2</v>
      </c>
      <c r="G34" s="804">
        <v>8.5888964688406497E-2</v>
      </c>
      <c r="H34" s="804"/>
      <c r="I34" s="804"/>
      <c r="J34" s="804"/>
      <c r="K34" s="804"/>
      <c r="L34" s="804"/>
      <c r="M34" s="804"/>
      <c r="N34" s="805"/>
      <c r="O34" s="806">
        <v>6.2881955612737281E-2</v>
      </c>
    </row>
    <row r="35" spans="1:15" ht="15" customHeight="1" thickBot="1">
      <c r="A35" s="1114" t="s">
        <v>85</v>
      </c>
      <c r="B35" s="802" t="s">
        <v>54</v>
      </c>
      <c r="C35" s="799">
        <v>6.3152618828836382E-2</v>
      </c>
      <c r="D35" s="799">
        <v>2.1527598381124603E-3</v>
      </c>
      <c r="E35" s="799">
        <v>0.10816697338949249</v>
      </c>
      <c r="F35" s="799">
        <v>8.0270788243844444E-3</v>
      </c>
      <c r="G35" s="799">
        <v>-1.213307983988555E-2</v>
      </c>
      <c r="H35" s="799"/>
      <c r="I35" s="799"/>
      <c r="J35" s="799"/>
      <c r="K35" s="799"/>
      <c r="L35" s="799"/>
      <c r="M35" s="799"/>
      <c r="N35" s="800"/>
      <c r="O35" s="801">
        <v>3.8734220992564447E-2</v>
      </c>
    </row>
    <row r="36" spans="1:15" ht="15" customHeight="1" thickBot="1">
      <c r="A36" s="1112"/>
      <c r="B36" s="802" t="s">
        <v>55</v>
      </c>
      <c r="C36" s="799">
        <v>4.0669630190106176E-3</v>
      </c>
      <c r="D36" s="799">
        <v>7.0029582780781335E-2</v>
      </c>
      <c r="E36" s="799">
        <v>2.1867102166528936E-2</v>
      </c>
      <c r="F36" s="799">
        <v>2.0741622915861339E-2</v>
      </c>
      <c r="G36" s="799">
        <v>9.3393401281916005E-2</v>
      </c>
      <c r="H36" s="799"/>
      <c r="I36" s="799"/>
      <c r="J36" s="799"/>
      <c r="K36" s="799"/>
      <c r="L36" s="799"/>
      <c r="M36" s="799"/>
      <c r="N36" s="800"/>
      <c r="O36" s="801">
        <v>4.297495261998676E-2</v>
      </c>
    </row>
    <row r="37" spans="1:15" ht="15" customHeight="1" thickBot="1">
      <c r="A37" s="1112"/>
      <c r="B37" s="802" t="s">
        <v>56</v>
      </c>
      <c r="C37" s="799">
        <v>4.5182166826462082E-2</v>
      </c>
      <c r="D37" s="799">
        <v>1.9017041244751693E-2</v>
      </c>
      <c r="E37" s="799">
        <v>9.2954480533664813E-2</v>
      </c>
      <c r="F37" s="799">
        <v>-5.6842755637937338E-3</v>
      </c>
      <c r="G37" s="799">
        <v>-1.2144821264894662E-2</v>
      </c>
      <c r="H37" s="799"/>
      <c r="I37" s="799"/>
      <c r="J37" s="799"/>
      <c r="K37" s="799"/>
      <c r="L37" s="799"/>
      <c r="M37" s="799"/>
      <c r="N37" s="800"/>
      <c r="O37" s="801">
        <v>2.6769594720786972E-2</v>
      </c>
    </row>
    <row r="38" spans="1:15" ht="15" customHeight="1" thickBot="1">
      <c r="A38" s="1113"/>
      <c r="B38" s="803" t="s">
        <v>57</v>
      </c>
      <c r="C38" s="804">
        <v>4.4052269971709496E-2</v>
      </c>
      <c r="D38" s="804">
        <v>3.6544850498338784E-2</v>
      </c>
      <c r="E38" s="804">
        <v>7.9067937752638276E-2</v>
      </c>
      <c r="F38" s="804">
        <v>1.7002951960276208E-2</v>
      </c>
      <c r="G38" s="804">
        <v>3.152868699669896E-2</v>
      </c>
      <c r="H38" s="804"/>
      <c r="I38" s="804"/>
      <c r="J38" s="804"/>
      <c r="K38" s="804"/>
      <c r="L38" s="804"/>
      <c r="M38" s="804"/>
      <c r="N38" s="805"/>
      <c r="O38" s="806">
        <v>4.8412359390573707E-2</v>
      </c>
    </row>
    <row r="39" spans="1:15" ht="15" customHeight="1" thickBot="1">
      <c r="A39" s="1094" t="s">
        <v>81</v>
      </c>
      <c r="B39" s="1095"/>
      <c r="C39" s="807">
        <v>5.2172061328790424E-2</v>
      </c>
      <c r="D39" s="807">
        <v>3.7111408597352229E-2</v>
      </c>
      <c r="E39" s="807">
        <v>7.1940948574147637E-2</v>
      </c>
      <c r="F39" s="807">
        <v>3.6403818268357889E-2</v>
      </c>
      <c r="G39" s="807">
        <v>5.1793059923439959E-2</v>
      </c>
      <c r="H39" s="807"/>
      <c r="I39" s="807"/>
      <c r="J39" s="807"/>
      <c r="K39" s="807"/>
      <c r="L39" s="807"/>
      <c r="M39" s="807"/>
      <c r="N39" s="808"/>
      <c r="O39" s="809">
        <v>5.1249533756060991E-2</v>
      </c>
    </row>
    <row r="40" spans="1:15" ht="15" customHeight="1" thickBot="1"/>
    <row r="41" spans="1:15" ht="16.8" thickBot="1">
      <c r="A41" s="785" t="s">
        <v>64</v>
      </c>
      <c r="B41" s="747" t="s">
        <v>57</v>
      </c>
      <c r="C41" s="768">
        <v>-3.1928480204343052E-3</v>
      </c>
      <c r="D41" s="768">
        <v>-9.1008472260180329E-2</v>
      </c>
      <c r="E41" s="768">
        <v>-6.5425214100776813E-2</v>
      </c>
      <c r="F41" s="768">
        <v>-9.0215884333531379E-2</v>
      </c>
      <c r="G41" s="768">
        <v>-7.9069767441860422E-2</v>
      </c>
      <c r="H41" s="768"/>
      <c r="I41" s="768"/>
      <c r="J41" s="768"/>
      <c r="K41" s="768"/>
      <c r="L41" s="768"/>
      <c r="M41" s="768"/>
      <c r="N41" s="768"/>
      <c r="O41" s="810">
        <v>-6.5152821692057217E-2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workbookViewId="0">
      <selection sqref="A1:O1"/>
    </sheetView>
  </sheetViews>
  <sheetFormatPr defaultColWidth="13" defaultRowHeight="13.2"/>
  <cols>
    <col min="1" max="1" width="21.109375" style="727" bestFit="1" customWidth="1"/>
    <col min="2" max="2" width="30.33203125" style="727" bestFit="1" customWidth="1"/>
    <col min="3" max="4" width="13" style="727" bestFit="1" customWidth="1"/>
    <col min="5" max="6" width="12.88671875" style="727" bestFit="1" customWidth="1"/>
    <col min="7" max="10" width="13" style="727" bestFit="1" customWidth="1"/>
    <col min="11" max="14" width="12.88671875" style="727" bestFit="1" customWidth="1"/>
    <col min="15" max="15" width="16.5546875" style="745" customWidth="1"/>
    <col min="16" max="256" width="13" style="727"/>
    <col min="257" max="257" width="21.109375" style="727" bestFit="1" customWidth="1"/>
    <col min="258" max="258" width="30.33203125" style="727" bestFit="1" customWidth="1"/>
    <col min="259" max="260" width="13" style="727" bestFit="1" customWidth="1"/>
    <col min="261" max="262" width="12.88671875" style="727" bestFit="1" customWidth="1"/>
    <col min="263" max="266" width="13" style="727" bestFit="1" customWidth="1"/>
    <col min="267" max="270" width="12.88671875" style="727" bestFit="1" customWidth="1"/>
    <col min="271" max="271" width="16.5546875" style="727" customWidth="1"/>
    <col min="272" max="512" width="13" style="727"/>
    <col min="513" max="513" width="21.109375" style="727" bestFit="1" customWidth="1"/>
    <col min="514" max="514" width="30.33203125" style="727" bestFit="1" customWidth="1"/>
    <col min="515" max="516" width="13" style="727" bestFit="1" customWidth="1"/>
    <col min="517" max="518" width="12.88671875" style="727" bestFit="1" customWidth="1"/>
    <col min="519" max="522" width="13" style="727" bestFit="1" customWidth="1"/>
    <col min="523" max="526" width="12.88671875" style="727" bestFit="1" customWidth="1"/>
    <col min="527" max="527" width="16.5546875" style="727" customWidth="1"/>
    <col min="528" max="768" width="13" style="727"/>
    <col min="769" max="769" width="21.109375" style="727" bestFit="1" customWidth="1"/>
    <col min="770" max="770" width="30.33203125" style="727" bestFit="1" customWidth="1"/>
    <col min="771" max="772" width="13" style="727" bestFit="1" customWidth="1"/>
    <col min="773" max="774" width="12.88671875" style="727" bestFit="1" customWidth="1"/>
    <col min="775" max="778" width="13" style="727" bestFit="1" customWidth="1"/>
    <col min="779" max="782" width="12.88671875" style="727" bestFit="1" customWidth="1"/>
    <col min="783" max="783" width="16.5546875" style="727" customWidth="1"/>
    <col min="784" max="1024" width="13" style="727"/>
    <col min="1025" max="1025" width="21.109375" style="727" bestFit="1" customWidth="1"/>
    <col min="1026" max="1026" width="30.33203125" style="727" bestFit="1" customWidth="1"/>
    <col min="1027" max="1028" width="13" style="727" bestFit="1" customWidth="1"/>
    <col min="1029" max="1030" width="12.88671875" style="727" bestFit="1" customWidth="1"/>
    <col min="1031" max="1034" width="13" style="727" bestFit="1" customWidth="1"/>
    <col min="1035" max="1038" width="12.88671875" style="727" bestFit="1" customWidth="1"/>
    <col min="1039" max="1039" width="16.5546875" style="727" customWidth="1"/>
    <col min="1040" max="1280" width="13" style="727"/>
    <col min="1281" max="1281" width="21.109375" style="727" bestFit="1" customWidth="1"/>
    <col min="1282" max="1282" width="30.33203125" style="727" bestFit="1" customWidth="1"/>
    <col min="1283" max="1284" width="13" style="727" bestFit="1" customWidth="1"/>
    <col min="1285" max="1286" width="12.88671875" style="727" bestFit="1" customWidth="1"/>
    <col min="1287" max="1290" width="13" style="727" bestFit="1" customWidth="1"/>
    <col min="1291" max="1294" width="12.88671875" style="727" bestFit="1" customWidth="1"/>
    <col min="1295" max="1295" width="16.5546875" style="727" customWidth="1"/>
    <col min="1296" max="1536" width="13" style="727"/>
    <col min="1537" max="1537" width="21.109375" style="727" bestFit="1" customWidth="1"/>
    <col min="1538" max="1538" width="30.33203125" style="727" bestFit="1" customWidth="1"/>
    <col min="1539" max="1540" width="13" style="727" bestFit="1" customWidth="1"/>
    <col min="1541" max="1542" width="12.88671875" style="727" bestFit="1" customWidth="1"/>
    <col min="1543" max="1546" width="13" style="727" bestFit="1" customWidth="1"/>
    <col min="1547" max="1550" width="12.88671875" style="727" bestFit="1" customWidth="1"/>
    <col min="1551" max="1551" width="16.5546875" style="727" customWidth="1"/>
    <col min="1552" max="1792" width="13" style="727"/>
    <col min="1793" max="1793" width="21.109375" style="727" bestFit="1" customWidth="1"/>
    <col min="1794" max="1794" width="30.33203125" style="727" bestFit="1" customWidth="1"/>
    <col min="1795" max="1796" width="13" style="727" bestFit="1" customWidth="1"/>
    <col min="1797" max="1798" width="12.88671875" style="727" bestFit="1" customWidth="1"/>
    <col min="1799" max="1802" width="13" style="727" bestFit="1" customWidth="1"/>
    <col min="1803" max="1806" width="12.88671875" style="727" bestFit="1" customWidth="1"/>
    <col min="1807" max="1807" width="16.5546875" style="727" customWidth="1"/>
    <col min="1808" max="2048" width="13" style="727"/>
    <col min="2049" max="2049" width="21.109375" style="727" bestFit="1" customWidth="1"/>
    <col min="2050" max="2050" width="30.33203125" style="727" bestFit="1" customWidth="1"/>
    <col min="2051" max="2052" width="13" style="727" bestFit="1" customWidth="1"/>
    <col min="2053" max="2054" width="12.88671875" style="727" bestFit="1" customWidth="1"/>
    <col min="2055" max="2058" width="13" style="727" bestFit="1" customWidth="1"/>
    <col min="2059" max="2062" width="12.88671875" style="727" bestFit="1" customWidth="1"/>
    <col min="2063" max="2063" width="16.5546875" style="727" customWidth="1"/>
    <col min="2064" max="2304" width="13" style="727"/>
    <col min="2305" max="2305" width="21.109375" style="727" bestFit="1" customWidth="1"/>
    <col min="2306" max="2306" width="30.33203125" style="727" bestFit="1" customWidth="1"/>
    <col min="2307" max="2308" width="13" style="727" bestFit="1" customWidth="1"/>
    <col min="2309" max="2310" width="12.88671875" style="727" bestFit="1" customWidth="1"/>
    <col min="2311" max="2314" width="13" style="727" bestFit="1" customWidth="1"/>
    <col min="2315" max="2318" width="12.88671875" style="727" bestFit="1" customWidth="1"/>
    <col min="2319" max="2319" width="16.5546875" style="727" customWidth="1"/>
    <col min="2320" max="2560" width="13" style="727"/>
    <col min="2561" max="2561" width="21.109375" style="727" bestFit="1" customWidth="1"/>
    <col min="2562" max="2562" width="30.33203125" style="727" bestFit="1" customWidth="1"/>
    <col min="2563" max="2564" width="13" style="727" bestFit="1" customWidth="1"/>
    <col min="2565" max="2566" width="12.88671875" style="727" bestFit="1" customWidth="1"/>
    <col min="2567" max="2570" width="13" style="727" bestFit="1" customWidth="1"/>
    <col min="2571" max="2574" width="12.88671875" style="727" bestFit="1" customWidth="1"/>
    <col min="2575" max="2575" width="16.5546875" style="727" customWidth="1"/>
    <col min="2576" max="2816" width="13" style="727"/>
    <col min="2817" max="2817" width="21.109375" style="727" bestFit="1" customWidth="1"/>
    <col min="2818" max="2818" width="30.33203125" style="727" bestFit="1" customWidth="1"/>
    <col min="2819" max="2820" width="13" style="727" bestFit="1" customWidth="1"/>
    <col min="2821" max="2822" width="12.88671875" style="727" bestFit="1" customWidth="1"/>
    <col min="2823" max="2826" width="13" style="727" bestFit="1" customWidth="1"/>
    <col min="2827" max="2830" width="12.88671875" style="727" bestFit="1" customWidth="1"/>
    <col min="2831" max="2831" width="16.5546875" style="727" customWidth="1"/>
    <col min="2832" max="3072" width="13" style="727"/>
    <col min="3073" max="3073" width="21.109375" style="727" bestFit="1" customWidth="1"/>
    <col min="3074" max="3074" width="30.33203125" style="727" bestFit="1" customWidth="1"/>
    <col min="3075" max="3076" width="13" style="727" bestFit="1" customWidth="1"/>
    <col min="3077" max="3078" width="12.88671875" style="727" bestFit="1" customWidth="1"/>
    <col min="3079" max="3082" width="13" style="727" bestFit="1" customWidth="1"/>
    <col min="3083" max="3086" width="12.88671875" style="727" bestFit="1" customWidth="1"/>
    <col min="3087" max="3087" width="16.5546875" style="727" customWidth="1"/>
    <col min="3088" max="3328" width="13" style="727"/>
    <col min="3329" max="3329" width="21.109375" style="727" bestFit="1" customWidth="1"/>
    <col min="3330" max="3330" width="30.33203125" style="727" bestFit="1" customWidth="1"/>
    <col min="3331" max="3332" width="13" style="727" bestFit="1" customWidth="1"/>
    <col min="3333" max="3334" width="12.88671875" style="727" bestFit="1" customWidth="1"/>
    <col min="3335" max="3338" width="13" style="727" bestFit="1" customWidth="1"/>
    <col min="3339" max="3342" width="12.88671875" style="727" bestFit="1" customWidth="1"/>
    <col min="3343" max="3343" width="16.5546875" style="727" customWidth="1"/>
    <col min="3344" max="3584" width="13" style="727"/>
    <col min="3585" max="3585" width="21.109375" style="727" bestFit="1" customWidth="1"/>
    <col min="3586" max="3586" width="30.33203125" style="727" bestFit="1" customWidth="1"/>
    <col min="3587" max="3588" width="13" style="727" bestFit="1" customWidth="1"/>
    <col min="3589" max="3590" width="12.88671875" style="727" bestFit="1" customWidth="1"/>
    <col min="3591" max="3594" width="13" style="727" bestFit="1" customWidth="1"/>
    <col min="3595" max="3598" width="12.88671875" style="727" bestFit="1" customWidth="1"/>
    <col min="3599" max="3599" width="16.5546875" style="727" customWidth="1"/>
    <col min="3600" max="3840" width="13" style="727"/>
    <col min="3841" max="3841" width="21.109375" style="727" bestFit="1" customWidth="1"/>
    <col min="3842" max="3842" width="30.33203125" style="727" bestFit="1" customWidth="1"/>
    <col min="3843" max="3844" width="13" style="727" bestFit="1" customWidth="1"/>
    <col min="3845" max="3846" width="12.88671875" style="727" bestFit="1" customWidth="1"/>
    <col min="3847" max="3850" width="13" style="727" bestFit="1" customWidth="1"/>
    <col min="3851" max="3854" width="12.88671875" style="727" bestFit="1" customWidth="1"/>
    <col min="3855" max="3855" width="16.5546875" style="727" customWidth="1"/>
    <col min="3856" max="4096" width="13" style="727"/>
    <col min="4097" max="4097" width="21.109375" style="727" bestFit="1" customWidth="1"/>
    <col min="4098" max="4098" width="30.33203125" style="727" bestFit="1" customWidth="1"/>
    <col min="4099" max="4100" width="13" style="727" bestFit="1" customWidth="1"/>
    <col min="4101" max="4102" width="12.88671875" style="727" bestFit="1" customWidth="1"/>
    <col min="4103" max="4106" width="13" style="727" bestFit="1" customWidth="1"/>
    <col min="4107" max="4110" width="12.88671875" style="727" bestFit="1" customWidth="1"/>
    <col min="4111" max="4111" width="16.5546875" style="727" customWidth="1"/>
    <col min="4112" max="4352" width="13" style="727"/>
    <col min="4353" max="4353" width="21.109375" style="727" bestFit="1" customWidth="1"/>
    <col min="4354" max="4354" width="30.33203125" style="727" bestFit="1" customWidth="1"/>
    <col min="4355" max="4356" width="13" style="727" bestFit="1" customWidth="1"/>
    <col min="4357" max="4358" width="12.88671875" style="727" bestFit="1" customWidth="1"/>
    <col min="4359" max="4362" width="13" style="727" bestFit="1" customWidth="1"/>
    <col min="4363" max="4366" width="12.88671875" style="727" bestFit="1" customWidth="1"/>
    <col min="4367" max="4367" width="16.5546875" style="727" customWidth="1"/>
    <col min="4368" max="4608" width="13" style="727"/>
    <col min="4609" max="4609" width="21.109375" style="727" bestFit="1" customWidth="1"/>
    <col min="4610" max="4610" width="30.33203125" style="727" bestFit="1" customWidth="1"/>
    <col min="4611" max="4612" width="13" style="727" bestFit="1" customWidth="1"/>
    <col min="4613" max="4614" width="12.88671875" style="727" bestFit="1" customWidth="1"/>
    <col min="4615" max="4618" width="13" style="727" bestFit="1" customWidth="1"/>
    <col min="4619" max="4622" width="12.88671875" style="727" bestFit="1" customWidth="1"/>
    <col min="4623" max="4623" width="16.5546875" style="727" customWidth="1"/>
    <col min="4624" max="4864" width="13" style="727"/>
    <col min="4865" max="4865" width="21.109375" style="727" bestFit="1" customWidth="1"/>
    <col min="4866" max="4866" width="30.33203125" style="727" bestFit="1" customWidth="1"/>
    <col min="4867" max="4868" width="13" style="727" bestFit="1" customWidth="1"/>
    <col min="4869" max="4870" width="12.88671875" style="727" bestFit="1" customWidth="1"/>
    <col min="4871" max="4874" width="13" style="727" bestFit="1" customWidth="1"/>
    <col min="4875" max="4878" width="12.88671875" style="727" bestFit="1" customWidth="1"/>
    <col min="4879" max="4879" width="16.5546875" style="727" customWidth="1"/>
    <col min="4880" max="5120" width="13" style="727"/>
    <col min="5121" max="5121" width="21.109375" style="727" bestFit="1" customWidth="1"/>
    <col min="5122" max="5122" width="30.33203125" style="727" bestFit="1" customWidth="1"/>
    <col min="5123" max="5124" width="13" style="727" bestFit="1" customWidth="1"/>
    <col min="5125" max="5126" width="12.88671875" style="727" bestFit="1" customWidth="1"/>
    <col min="5127" max="5130" width="13" style="727" bestFit="1" customWidth="1"/>
    <col min="5131" max="5134" width="12.88671875" style="727" bestFit="1" customWidth="1"/>
    <col min="5135" max="5135" width="16.5546875" style="727" customWidth="1"/>
    <col min="5136" max="5376" width="13" style="727"/>
    <col min="5377" max="5377" width="21.109375" style="727" bestFit="1" customWidth="1"/>
    <col min="5378" max="5378" width="30.33203125" style="727" bestFit="1" customWidth="1"/>
    <col min="5379" max="5380" width="13" style="727" bestFit="1" customWidth="1"/>
    <col min="5381" max="5382" width="12.88671875" style="727" bestFit="1" customWidth="1"/>
    <col min="5383" max="5386" width="13" style="727" bestFit="1" customWidth="1"/>
    <col min="5387" max="5390" width="12.88671875" style="727" bestFit="1" customWidth="1"/>
    <col min="5391" max="5391" width="16.5546875" style="727" customWidth="1"/>
    <col min="5392" max="5632" width="13" style="727"/>
    <col min="5633" max="5633" width="21.109375" style="727" bestFit="1" customWidth="1"/>
    <col min="5634" max="5634" width="30.33203125" style="727" bestFit="1" customWidth="1"/>
    <col min="5635" max="5636" width="13" style="727" bestFit="1" customWidth="1"/>
    <col min="5637" max="5638" width="12.88671875" style="727" bestFit="1" customWidth="1"/>
    <col min="5639" max="5642" width="13" style="727" bestFit="1" customWidth="1"/>
    <col min="5643" max="5646" width="12.88671875" style="727" bestFit="1" customWidth="1"/>
    <col min="5647" max="5647" width="16.5546875" style="727" customWidth="1"/>
    <col min="5648" max="5888" width="13" style="727"/>
    <col min="5889" max="5889" width="21.109375" style="727" bestFit="1" customWidth="1"/>
    <col min="5890" max="5890" width="30.33203125" style="727" bestFit="1" customWidth="1"/>
    <col min="5891" max="5892" width="13" style="727" bestFit="1" customWidth="1"/>
    <col min="5893" max="5894" width="12.88671875" style="727" bestFit="1" customWidth="1"/>
    <col min="5895" max="5898" width="13" style="727" bestFit="1" customWidth="1"/>
    <col min="5899" max="5902" width="12.88671875" style="727" bestFit="1" customWidth="1"/>
    <col min="5903" max="5903" width="16.5546875" style="727" customWidth="1"/>
    <col min="5904" max="6144" width="13" style="727"/>
    <col min="6145" max="6145" width="21.109375" style="727" bestFit="1" customWidth="1"/>
    <col min="6146" max="6146" width="30.33203125" style="727" bestFit="1" customWidth="1"/>
    <col min="6147" max="6148" width="13" style="727" bestFit="1" customWidth="1"/>
    <col min="6149" max="6150" width="12.88671875" style="727" bestFit="1" customWidth="1"/>
    <col min="6151" max="6154" width="13" style="727" bestFit="1" customWidth="1"/>
    <col min="6155" max="6158" width="12.88671875" style="727" bestFit="1" customWidth="1"/>
    <col min="6159" max="6159" width="16.5546875" style="727" customWidth="1"/>
    <col min="6160" max="6400" width="13" style="727"/>
    <col min="6401" max="6401" width="21.109375" style="727" bestFit="1" customWidth="1"/>
    <col min="6402" max="6402" width="30.33203125" style="727" bestFit="1" customWidth="1"/>
    <col min="6403" max="6404" width="13" style="727" bestFit="1" customWidth="1"/>
    <col min="6405" max="6406" width="12.88671875" style="727" bestFit="1" customWidth="1"/>
    <col min="6407" max="6410" width="13" style="727" bestFit="1" customWidth="1"/>
    <col min="6411" max="6414" width="12.88671875" style="727" bestFit="1" customWidth="1"/>
    <col min="6415" max="6415" width="16.5546875" style="727" customWidth="1"/>
    <col min="6416" max="6656" width="13" style="727"/>
    <col min="6657" max="6657" width="21.109375" style="727" bestFit="1" customWidth="1"/>
    <col min="6658" max="6658" width="30.33203125" style="727" bestFit="1" customWidth="1"/>
    <col min="6659" max="6660" width="13" style="727" bestFit="1" customWidth="1"/>
    <col min="6661" max="6662" width="12.88671875" style="727" bestFit="1" customWidth="1"/>
    <col min="6663" max="6666" width="13" style="727" bestFit="1" customWidth="1"/>
    <col min="6667" max="6670" width="12.88671875" style="727" bestFit="1" customWidth="1"/>
    <col min="6671" max="6671" width="16.5546875" style="727" customWidth="1"/>
    <col min="6672" max="6912" width="13" style="727"/>
    <col min="6913" max="6913" width="21.109375" style="727" bestFit="1" customWidth="1"/>
    <col min="6914" max="6914" width="30.33203125" style="727" bestFit="1" customWidth="1"/>
    <col min="6915" max="6916" width="13" style="727" bestFit="1" customWidth="1"/>
    <col min="6917" max="6918" width="12.88671875" style="727" bestFit="1" customWidth="1"/>
    <col min="6919" max="6922" width="13" style="727" bestFit="1" customWidth="1"/>
    <col min="6923" max="6926" width="12.88671875" style="727" bestFit="1" customWidth="1"/>
    <col min="6927" max="6927" width="16.5546875" style="727" customWidth="1"/>
    <col min="6928" max="7168" width="13" style="727"/>
    <col min="7169" max="7169" width="21.109375" style="727" bestFit="1" customWidth="1"/>
    <col min="7170" max="7170" width="30.33203125" style="727" bestFit="1" customWidth="1"/>
    <col min="7171" max="7172" width="13" style="727" bestFit="1" customWidth="1"/>
    <col min="7173" max="7174" width="12.88671875" style="727" bestFit="1" customWidth="1"/>
    <col min="7175" max="7178" width="13" style="727" bestFit="1" customWidth="1"/>
    <col min="7179" max="7182" width="12.88671875" style="727" bestFit="1" customWidth="1"/>
    <col min="7183" max="7183" width="16.5546875" style="727" customWidth="1"/>
    <col min="7184" max="7424" width="13" style="727"/>
    <col min="7425" max="7425" width="21.109375" style="727" bestFit="1" customWidth="1"/>
    <col min="7426" max="7426" width="30.33203125" style="727" bestFit="1" customWidth="1"/>
    <col min="7427" max="7428" width="13" style="727" bestFit="1" customWidth="1"/>
    <col min="7429" max="7430" width="12.88671875" style="727" bestFit="1" customWidth="1"/>
    <col min="7431" max="7434" width="13" style="727" bestFit="1" customWidth="1"/>
    <col min="7435" max="7438" width="12.88671875" style="727" bestFit="1" customWidth="1"/>
    <col min="7439" max="7439" width="16.5546875" style="727" customWidth="1"/>
    <col min="7440" max="7680" width="13" style="727"/>
    <col min="7681" max="7681" width="21.109375" style="727" bestFit="1" customWidth="1"/>
    <col min="7682" max="7682" width="30.33203125" style="727" bestFit="1" customWidth="1"/>
    <col min="7683" max="7684" width="13" style="727" bestFit="1" customWidth="1"/>
    <col min="7685" max="7686" width="12.88671875" style="727" bestFit="1" customWidth="1"/>
    <col min="7687" max="7690" width="13" style="727" bestFit="1" customWidth="1"/>
    <col min="7691" max="7694" width="12.88671875" style="727" bestFit="1" customWidth="1"/>
    <col min="7695" max="7695" width="16.5546875" style="727" customWidth="1"/>
    <col min="7696" max="7936" width="13" style="727"/>
    <col min="7937" max="7937" width="21.109375" style="727" bestFit="1" customWidth="1"/>
    <col min="7938" max="7938" width="30.33203125" style="727" bestFit="1" customWidth="1"/>
    <col min="7939" max="7940" width="13" style="727" bestFit="1" customWidth="1"/>
    <col min="7941" max="7942" width="12.88671875" style="727" bestFit="1" customWidth="1"/>
    <col min="7943" max="7946" width="13" style="727" bestFit="1" customWidth="1"/>
    <col min="7947" max="7950" width="12.88671875" style="727" bestFit="1" customWidth="1"/>
    <col min="7951" max="7951" width="16.5546875" style="727" customWidth="1"/>
    <col min="7952" max="8192" width="13" style="727"/>
    <col min="8193" max="8193" width="21.109375" style="727" bestFit="1" customWidth="1"/>
    <col min="8194" max="8194" width="30.33203125" style="727" bestFit="1" customWidth="1"/>
    <col min="8195" max="8196" width="13" style="727" bestFit="1" customWidth="1"/>
    <col min="8197" max="8198" width="12.88671875" style="727" bestFit="1" customWidth="1"/>
    <col min="8199" max="8202" width="13" style="727" bestFit="1" customWidth="1"/>
    <col min="8203" max="8206" width="12.88671875" style="727" bestFit="1" customWidth="1"/>
    <col min="8207" max="8207" width="16.5546875" style="727" customWidth="1"/>
    <col min="8208" max="8448" width="13" style="727"/>
    <col min="8449" max="8449" width="21.109375" style="727" bestFit="1" customWidth="1"/>
    <col min="8450" max="8450" width="30.33203125" style="727" bestFit="1" customWidth="1"/>
    <col min="8451" max="8452" width="13" style="727" bestFit="1" customWidth="1"/>
    <col min="8453" max="8454" width="12.88671875" style="727" bestFit="1" customWidth="1"/>
    <col min="8455" max="8458" width="13" style="727" bestFit="1" customWidth="1"/>
    <col min="8459" max="8462" width="12.88671875" style="727" bestFit="1" customWidth="1"/>
    <col min="8463" max="8463" width="16.5546875" style="727" customWidth="1"/>
    <col min="8464" max="8704" width="13" style="727"/>
    <col min="8705" max="8705" width="21.109375" style="727" bestFit="1" customWidth="1"/>
    <col min="8706" max="8706" width="30.33203125" style="727" bestFit="1" customWidth="1"/>
    <col min="8707" max="8708" width="13" style="727" bestFit="1" customWidth="1"/>
    <col min="8709" max="8710" width="12.88671875" style="727" bestFit="1" customWidth="1"/>
    <col min="8711" max="8714" width="13" style="727" bestFit="1" customWidth="1"/>
    <col min="8715" max="8718" width="12.88671875" style="727" bestFit="1" customWidth="1"/>
    <col min="8719" max="8719" width="16.5546875" style="727" customWidth="1"/>
    <col min="8720" max="8960" width="13" style="727"/>
    <col min="8961" max="8961" width="21.109375" style="727" bestFit="1" customWidth="1"/>
    <col min="8962" max="8962" width="30.33203125" style="727" bestFit="1" customWidth="1"/>
    <col min="8963" max="8964" width="13" style="727" bestFit="1" customWidth="1"/>
    <col min="8965" max="8966" width="12.88671875" style="727" bestFit="1" customWidth="1"/>
    <col min="8967" max="8970" width="13" style="727" bestFit="1" customWidth="1"/>
    <col min="8971" max="8974" width="12.88671875" style="727" bestFit="1" customWidth="1"/>
    <col min="8975" max="8975" width="16.5546875" style="727" customWidth="1"/>
    <col min="8976" max="9216" width="13" style="727"/>
    <col min="9217" max="9217" width="21.109375" style="727" bestFit="1" customWidth="1"/>
    <col min="9218" max="9218" width="30.33203125" style="727" bestFit="1" customWidth="1"/>
    <col min="9219" max="9220" width="13" style="727" bestFit="1" customWidth="1"/>
    <col min="9221" max="9222" width="12.88671875" style="727" bestFit="1" customWidth="1"/>
    <col min="9223" max="9226" width="13" style="727" bestFit="1" customWidth="1"/>
    <col min="9227" max="9230" width="12.88671875" style="727" bestFit="1" customWidth="1"/>
    <col min="9231" max="9231" width="16.5546875" style="727" customWidth="1"/>
    <col min="9232" max="9472" width="13" style="727"/>
    <col min="9473" max="9473" width="21.109375" style="727" bestFit="1" customWidth="1"/>
    <col min="9474" max="9474" width="30.33203125" style="727" bestFit="1" customWidth="1"/>
    <col min="9475" max="9476" width="13" style="727" bestFit="1" customWidth="1"/>
    <col min="9477" max="9478" width="12.88671875" style="727" bestFit="1" customWidth="1"/>
    <col min="9479" max="9482" width="13" style="727" bestFit="1" customWidth="1"/>
    <col min="9483" max="9486" width="12.88671875" style="727" bestFit="1" customWidth="1"/>
    <col min="9487" max="9487" width="16.5546875" style="727" customWidth="1"/>
    <col min="9488" max="9728" width="13" style="727"/>
    <col min="9729" max="9729" width="21.109375" style="727" bestFit="1" customWidth="1"/>
    <col min="9730" max="9730" width="30.33203125" style="727" bestFit="1" customWidth="1"/>
    <col min="9731" max="9732" width="13" style="727" bestFit="1" customWidth="1"/>
    <col min="9733" max="9734" width="12.88671875" style="727" bestFit="1" customWidth="1"/>
    <col min="9735" max="9738" width="13" style="727" bestFit="1" customWidth="1"/>
    <col min="9739" max="9742" width="12.88671875" style="727" bestFit="1" customWidth="1"/>
    <col min="9743" max="9743" width="16.5546875" style="727" customWidth="1"/>
    <col min="9744" max="9984" width="13" style="727"/>
    <col min="9985" max="9985" width="21.109375" style="727" bestFit="1" customWidth="1"/>
    <col min="9986" max="9986" width="30.33203125" style="727" bestFit="1" customWidth="1"/>
    <col min="9987" max="9988" width="13" style="727" bestFit="1" customWidth="1"/>
    <col min="9989" max="9990" width="12.88671875" style="727" bestFit="1" customWidth="1"/>
    <col min="9991" max="9994" width="13" style="727" bestFit="1" customWidth="1"/>
    <col min="9995" max="9998" width="12.88671875" style="727" bestFit="1" customWidth="1"/>
    <col min="9999" max="9999" width="16.5546875" style="727" customWidth="1"/>
    <col min="10000" max="10240" width="13" style="727"/>
    <col min="10241" max="10241" width="21.109375" style="727" bestFit="1" customWidth="1"/>
    <col min="10242" max="10242" width="30.33203125" style="727" bestFit="1" customWidth="1"/>
    <col min="10243" max="10244" width="13" style="727" bestFit="1" customWidth="1"/>
    <col min="10245" max="10246" width="12.88671875" style="727" bestFit="1" customWidth="1"/>
    <col min="10247" max="10250" width="13" style="727" bestFit="1" customWidth="1"/>
    <col min="10251" max="10254" width="12.88671875" style="727" bestFit="1" customWidth="1"/>
    <col min="10255" max="10255" width="16.5546875" style="727" customWidth="1"/>
    <col min="10256" max="10496" width="13" style="727"/>
    <col min="10497" max="10497" width="21.109375" style="727" bestFit="1" customWidth="1"/>
    <col min="10498" max="10498" width="30.33203125" style="727" bestFit="1" customWidth="1"/>
    <col min="10499" max="10500" width="13" style="727" bestFit="1" customWidth="1"/>
    <col min="10501" max="10502" width="12.88671875" style="727" bestFit="1" customWidth="1"/>
    <col min="10503" max="10506" width="13" style="727" bestFit="1" customWidth="1"/>
    <col min="10507" max="10510" width="12.88671875" style="727" bestFit="1" customWidth="1"/>
    <col min="10511" max="10511" width="16.5546875" style="727" customWidth="1"/>
    <col min="10512" max="10752" width="13" style="727"/>
    <col min="10753" max="10753" width="21.109375" style="727" bestFit="1" customWidth="1"/>
    <col min="10754" max="10754" width="30.33203125" style="727" bestFit="1" customWidth="1"/>
    <col min="10755" max="10756" width="13" style="727" bestFit="1" customWidth="1"/>
    <col min="10757" max="10758" width="12.88671875" style="727" bestFit="1" customWidth="1"/>
    <col min="10759" max="10762" width="13" style="727" bestFit="1" customWidth="1"/>
    <col min="10763" max="10766" width="12.88671875" style="727" bestFit="1" customWidth="1"/>
    <col min="10767" max="10767" width="16.5546875" style="727" customWidth="1"/>
    <col min="10768" max="11008" width="13" style="727"/>
    <col min="11009" max="11009" width="21.109375" style="727" bestFit="1" customWidth="1"/>
    <col min="11010" max="11010" width="30.33203125" style="727" bestFit="1" customWidth="1"/>
    <col min="11011" max="11012" width="13" style="727" bestFit="1" customWidth="1"/>
    <col min="11013" max="11014" width="12.88671875" style="727" bestFit="1" customWidth="1"/>
    <col min="11015" max="11018" width="13" style="727" bestFit="1" customWidth="1"/>
    <col min="11019" max="11022" width="12.88671875" style="727" bestFit="1" customWidth="1"/>
    <col min="11023" max="11023" width="16.5546875" style="727" customWidth="1"/>
    <col min="11024" max="11264" width="13" style="727"/>
    <col min="11265" max="11265" width="21.109375" style="727" bestFit="1" customWidth="1"/>
    <col min="11266" max="11266" width="30.33203125" style="727" bestFit="1" customWidth="1"/>
    <col min="11267" max="11268" width="13" style="727" bestFit="1" customWidth="1"/>
    <col min="11269" max="11270" width="12.88671875" style="727" bestFit="1" customWidth="1"/>
    <col min="11271" max="11274" width="13" style="727" bestFit="1" customWidth="1"/>
    <col min="11275" max="11278" width="12.88671875" style="727" bestFit="1" customWidth="1"/>
    <col min="11279" max="11279" width="16.5546875" style="727" customWidth="1"/>
    <col min="11280" max="11520" width="13" style="727"/>
    <col min="11521" max="11521" width="21.109375" style="727" bestFit="1" customWidth="1"/>
    <col min="11522" max="11522" width="30.33203125" style="727" bestFit="1" customWidth="1"/>
    <col min="11523" max="11524" width="13" style="727" bestFit="1" customWidth="1"/>
    <col min="11525" max="11526" width="12.88671875" style="727" bestFit="1" customWidth="1"/>
    <col min="11527" max="11530" width="13" style="727" bestFit="1" customWidth="1"/>
    <col min="11531" max="11534" width="12.88671875" style="727" bestFit="1" customWidth="1"/>
    <col min="11535" max="11535" width="16.5546875" style="727" customWidth="1"/>
    <col min="11536" max="11776" width="13" style="727"/>
    <col min="11777" max="11777" width="21.109375" style="727" bestFit="1" customWidth="1"/>
    <col min="11778" max="11778" width="30.33203125" style="727" bestFit="1" customWidth="1"/>
    <col min="11779" max="11780" width="13" style="727" bestFit="1" customWidth="1"/>
    <col min="11781" max="11782" width="12.88671875" style="727" bestFit="1" customWidth="1"/>
    <col min="11783" max="11786" width="13" style="727" bestFit="1" customWidth="1"/>
    <col min="11787" max="11790" width="12.88671875" style="727" bestFit="1" customWidth="1"/>
    <col min="11791" max="11791" width="16.5546875" style="727" customWidth="1"/>
    <col min="11792" max="12032" width="13" style="727"/>
    <col min="12033" max="12033" width="21.109375" style="727" bestFit="1" customWidth="1"/>
    <col min="12034" max="12034" width="30.33203125" style="727" bestFit="1" customWidth="1"/>
    <col min="12035" max="12036" width="13" style="727" bestFit="1" customWidth="1"/>
    <col min="12037" max="12038" width="12.88671875" style="727" bestFit="1" customWidth="1"/>
    <col min="12039" max="12042" width="13" style="727" bestFit="1" customWidth="1"/>
    <col min="12043" max="12046" width="12.88671875" style="727" bestFit="1" customWidth="1"/>
    <col min="12047" max="12047" width="16.5546875" style="727" customWidth="1"/>
    <col min="12048" max="12288" width="13" style="727"/>
    <col min="12289" max="12289" width="21.109375" style="727" bestFit="1" customWidth="1"/>
    <col min="12290" max="12290" width="30.33203125" style="727" bestFit="1" customWidth="1"/>
    <col min="12291" max="12292" width="13" style="727" bestFit="1" customWidth="1"/>
    <col min="12293" max="12294" width="12.88671875" style="727" bestFit="1" customWidth="1"/>
    <col min="12295" max="12298" width="13" style="727" bestFit="1" customWidth="1"/>
    <col min="12299" max="12302" width="12.88671875" style="727" bestFit="1" customWidth="1"/>
    <col min="12303" max="12303" width="16.5546875" style="727" customWidth="1"/>
    <col min="12304" max="12544" width="13" style="727"/>
    <col min="12545" max="12545" width="21.109375" style="727" bestFit="1" customWidth="1"/>
    <col min="12546" max="12546" width="30.33203125" style="727" bestFit="1" customWidth="1"/>
    <col min="12547" max="12548" width="13" style="727" bestFit="1" customWidth="1"/>
    <col min="12549" max="12550" width="12.88671875" style="727" bestFit="1" customWidth="1"/>
    <col min="12551" max="12554" width="13" style="727" bestFit="1" customWidth="1"/>
    <col min="12555" max="12558" width="12.88671875" style="727" bestFit="1" customWidth="1"/>
    <col min="12559" max="12559" width="16.5546875" style="727" customWidth="1"/>
    <col min="12560" max="12800" width="13" style="727"/>
    <col min="12801" max="12801" width="21.109375" style="727" bestFit="1" customWidth="1"/>
    <col min="12802" max="12802" width="30.33203125" style="727" bestFit="1" customWidth="1"/>
    <col min="12803" max="12804" width="13" style="727" bestFit="1" customWidth="1"/>
    <col min="12805" max="12806" width="12.88671875" style="727" bestFit="1" customWidth="1"/>
    <col min="12807" max="12810" width="13" style="727" bestFit="1" customWidth="1"/>
    <col min="12811" max="12814" width="12.88671875" style="727" bestFit="1" customWidth="1"/>
    <col min="12815" max="12815" width="16.5546875" style="727" customWidth="1"/>
    <col min="12816" max="13056" width="13" style="727"/>
    <col min="13057" max="13057" width="21.109375" style="727" bestFit="1" customWidth="1"/>
    <col min="13058" max="13058" width="30.33203125" style="727" bestFit="1" customWidth="1"/>
    <col min="13059" max="13060" width="13" style="727" bestFit="1" customWidth="1"/>
    <col min="13061" max="13062" width="12.88671875" style="727" bestFit="1" customWidth="1"/>
    <col min="13063" max="13066" width="13" style="727" bestFit="1" customWidth="1"/>
    <col min="13067" max="13070" width="12.88671875" style="727" bestFit="1" customWidth="1"/>
    <col min="13071" max="13071" width="16.5546875" style="727" customWidth="1"/>
    <col min="13072" max="13312" width="13" style="727"/>
    <col min="13313" max="13313" width="21.109375" style="727" bestFit="1" customWidth="1"/>
    <col min="13314" max="13314" width="30.33203125" style="727" bestFit="1" customWidth="1"/>
    <col min="13315" max="13316" width="13" style="727" bestFit="1" customWidth="1"/>
    <col min="13317" max="13318" width="12.88671875" style="727" bestFit="1" customWidth="1"/>
    <col min="13319" max="13322" width="13" style="727" bestFit="1" customWidth="1"/>
    <col min="13323" max="13326" width="12.88671875" style="727" bestFit="1" customWidth="1"/>
    <col min="13327" max="13327" width="16.5546875" style="727" customWidth="1"/>
    <col min="13328" max="13568" width="13" style="727"/>
    <col min="13569" max="13569" width="21.109375" style="727" bestFit="1" customWidth="1"/>
    <col min="13570" max="13570" width="30.33203125" style="727" bestFit="1" customWidth="1"/>
    <col min="13571" max="13572" width="13" style="727" bestFit="1" customWidth="1"/>
    <col min="13573" max="13574" width="12.88671875" style="727" bestFit="1" customWidth="1"/>
    <col min="13575" max="13578" width="13" style="727" bestFit="1" customWidth="1"/>
    <col min="13579" max="13582" width="12.88671875" style="727" bestFit="1" customWidth="1"/>
    <col min="13583" max="13583" width="16.5546875" style="727" customWidth="1"/>
    <col min="13584" max="13824" width="13" style="727"/>
    <col min="13825" max="13825" width="21.109375" style="727" bestFit="1" customWidth="1"/>
    <col min="13826" max="13826" width="30.33203125" style="727" bestFit="1" customWidth="1"/>
    <col min="13827" max="13828" width="13" style="727" bestFit="1" customWidth="1"/>
    <col min="13829" max="13830" width="12.88671875" style="727" bestFit="1" customWidth="1"/>
    <col min="13831" max="13834" width="13" style="727" bestFit="1" customWidth="1"/>
    <col min="13835" max="13838" width="12.88671875" style="727" bestFit="1" customWidth="1"/>
    <col min="13839" max="13839" width="16.5546875" style="727" customWidth="1"/>
    <col min="13840" max="14080" width="13" style="727"/>
    <col min="14081" max="14081" width="21.109375" style="727" bestFit="1" customWidth="1"/>
    <col min="14082" max="14082" width="30.33203125" style="727" bestFit="1" customWidth="1"/>
    <col min="14083" max="14084" width="13" style="727" bestFit="1" customWidth="1"/>
    <col min="14085" max="14086" width="12.88671875" style="727" bestFit="1" customWidth="1"/>
    <col min="14087" max="14090" width="13" style="727" bestFit="1" customWidth="1"/>
    <col min="14091" max="14094" width="12.88671875" style="727" bestFit="1" customWidth="1"/>
    <col min="14095" max="14095" width="16.5546875" style="727" customWidth="1"/>
    <col min="14096" max="14336" width="13" style="727"/>
    <col min="14337" max="14337" width="21.109375" style="727" bestFit="1" customWidth="1"/>
    <col min="14338" max="14338" width="30.33203125" style="727" bestFit="1" customWidth="1"/>
    <col min="14339" max="14340" width="13" style="727" bestFit="1" customWidth="1"/>
    <col min="14341" max="14342" width="12.88671875" style="727" bestFit="1" customWidth="1"/>
    <col min="14343" max="14346" width="13" style="727" bestFit="1" customWidth="1"/>
    <col min="14347" max="14350" width="12.88671875" style="727" bestFit="1" customWidth="1"/>
    <col min="14351" max="14351" width="16.5546875" style="727" customWidth="1"/>
    <col min="14352" max="14592" width="13" style="727"/>
    <col min="14593" max="14593" width="21.109375" style="727" bestFit="1" customWidth="1"/>
    <col min="14594" max="14594" width="30.33203125" style="727" bestFit="1" customWidth="1"/>
    <col min="14595" max="14596" width="13" style="727" bestFit="1" customWidth="1"/>
    <col min="14597" max="14598" width="12.88671875" style="727" bestFit="1" customWidth="1"/>
    <col min="14599" max="14602" width="13" style="727" bestFit="1" customWidth="1"/>
    <col min="14603" max="14606" width="12.88671875" style="727" bestFit="1" customWidth="1"/>
    <col min="14607" max="14607" width="16.5546875" style="727" customWidth="1"/>
    <col min="14608" max="14848" width="13" style="727"/>
    <col min="14849" max="14849" width="21.109375" style="727" bestFit="1" customWidth="1"/>
    <col min="14850" max="14850" width="30.33203125" style="727" bestFit="1" customWidth="1"/>
    <col min="14851" max="14852" width="13" style="727" bestFit="1" customWidth="1"/>
    <col min="14853" max="14854" width="12.88671875" style="727" bestFit="1" customWidth="1"/>
    <col min="14855" max="14858" width="13" style="727" bestFit="1" customWidth="1"/>
    <col min="14859" max="14862" width="12.88671875" style="727" bestFit="1" customWidth="1"/>
    <col min="14863" max="14863" width="16.5546875" style="727" customWidth="1"/>
    <col min="14864" max="15104" width="13" style="727"/>
    <col min="15105" max="15105" width="21.109375" style="727" bestFit="1" customWidth="1"/>
    <col min="15106" max="15106" width="30.33203125" style="727" bestFit="1" customWidth="1"/>
    <col min="15107" max="15108" width="13" style="727" bestFit="1" customWidth="1"/>
    <col min="15109" max="15110" width="12.88671875" style="727" bestFit="1" customWidth="1"/>
    <col min="15111" max="15114" width="13" style="727" bestFit="1" customWidth="1"/>
    <col min="15115" max="15118" width="12.88671875" style="727" bestFit="1" customWidth="1"/>
    <col min="15119" max="15119" width="16.5546875" style="727" customWidth="1"/>
    <col min="15120" max="15360" width="13" style="727"/>
    <col min="15361" max="15361" width="21.109375" style="727" bestFit="1" customWidth="1"/>
    <col min="15362" max="15362" width="30.33203125" style="727" bestFit="1" customWidth="1"/>
    <col min="15363" max="15364" width="13" style="727" bestFit="1" customWidth="1"/>
    <col min="15365" max="15366" width="12.88671875" style="727" bestFit="1" customWidth="1"/>
    <col min="15367" max="15370" width="13" style="727" bestFit="1" customWidth="1"/>
    <col min="15371" max="15374" width="12.88671875" style="727" bestFit="1" customWidth="1"/>
    <col min="15375" max="15375" width="16.5546875" style="727" customWidth="1"/>
    <col min="15376" max="15616" width="13" style="727"/>
    <col min="15617" max="15617" width="21.109375" style="727" bestFit="1" customWidth="1"/>
    <col min="15618" max="15618" width="30.33203125" style="727" bestFit="1" customWidth="1"/>
    <col min="15619" max="15620" width="13" style="727" bestFit="1" customWidth="1"/>
    <col min="15621" max="15622" width="12.88671875" style="727" bestFit="1" customWidth="1"/>
    <col min="15623" max="15626" width="13" style="727" bestFit="1" customWidth="1"/>
    <col min="15627" max="15630" width="12.88671875" style="727" bestFit="1" customWidth="1"/>
    <col min="15631" max="15631" width="16.5546875" style="727" customWidth="1"/>
    <col min="15632" max="15872" width="13" style="727"/>
    <col min="15873" max="15873" width="21.109375" style="727" bestFit="1" customWidth="1"/>
    <col min="15874" max="15874" width="30.33203125" style="727" bestFit="1" customWidth="1"/>
    <col min="15875" max="15876" width="13" style="727" bestFit="1" customWidth="1"/>
    <col min="15877" max="15878" width="12.88671875" style="727" bestFit="1" customWidth="1"/>
    <col min="15879" max="15882" width="13" style="727" bestFit="1" customWidth="1"/>
    <col min="15883" max="15886" width="12.88671875" style="727" bestFit="1" customWidth="1"/>
    <col min="15887" max="15887" width="16.5546875" style="727" customWidth="1"/>
    <col min="15888" max="16128" width="13" style="727"/>
    <col min="16129" max="16129" width="21.109375" style="727" bestFit="1" customWidth="1"/>
    <col min="16130" max="16130" width="30.33203125" style="727" bestFit="1" customWidth="1"/>
    <col min="16131" max="16132" width="13" style="727" bestFit="1" customWidth="1"/>
    <col min="16133" max="16134" width="12.88671875" style="727" bestFit="1" customWidth="1"/>
    <col min="16135" max="16138" width="13" style="727" bestFit="1" customWidth="1"/>
    <col min="16139" max="16142" width="12.88671875" style="727" bestFit="1" customWidth="1"/>
    <col min="16143" max="16143" width="16.5546875" style="727" customWidth="1"/>
    <col min="16144" max="16384" width="13" style="727"/>
  </cols>
  <sheetData>
    <row r="1" spans="1:16" ht="24.9" customHeight="1" thickBot="1">
      <c r="A1" s="1116" t="s">
        <v>140</v>
      </c>
      <c r="B1" s="1087"/>
      <c r="C1" s="1087"/>
      <c r="D1" s="1087"/>
      <c r="E1" s="1087"/>
      <c r="F1" s="1087"/>
      <c r="G1" s="1087"/>
      <c r="H1" s="1087"/>
      <c r="I1" s="1087"/>
      <c r="J1" s="1087"/>
      <c r="K1" s="1087"/>
      <c r="L1" s="1087"/>
      <c r="M1" s="1087"/>
      <c r="N1" s="1087"/>
      <c r="O1" s="1088"/>
    </row>
    <row r="2" spans="1:16">
      <c r="A2" s="1089" t="s">
        <v>50</v>
      </c>
      <c r="B2" s="1091" t="s">
        <v>88</v>
      </c>
      <c r="C2" s="728" t="s">
        <v>109</v>
      </c>
      <c r="D2" s="728" t="s">
        <v>110</v>
      </c>
      <c r="E2" s="728" t="s">
        <v>111</v>
      </c>
      <c r="F2" s="728" t="s">
        <v>112</v>
      </c>
      <c r="G2" s="728" t="s">
        <v>113</v>
      </c>
      <c r="H2" s="728" t="s">
        <v>114</v>
      </c>
      <c r="I2" s="728" t="s">
        <v>89</v>
      </c>
      <c r="J2" s="728" t="s">
        <v>90</v>
      </c>
      <c r="K2" s="728" t="s">
        <v>91</v>
      </c>
      <c r="L2" s="728" t="s">
        <v>92</v>
      </c>
      <c r="M2" s="728" t="s">
        <v>93</v>
      </c>
      <c r="N2" s="728" t="s">
        <v>94</v>
      </c>
      <c r="O2" s="729" t="s">
        <v>16</v>
      </c>
    </row>
    <row r="3" spans="1:16" ht="13.8" thickBot="1">
      <c r="A3" s="1090"/>
      <c r="B3" s="1092"/>
      <c r="C3" s="730" t="s">
        <v>101</v>
      </c>
      <c r="D3" s="730" t="s">
        <v>101</v>
      </c>
      <c r="E3" s="730" t="s">
        <v>101</v>
      </c>
      <c r="F3" s="730" t="s">
        <v>101</v>
      </c>
      <c r="G3" s="730" t="s">
        <v>101</v>
      </c>
      <c r="H3" s="730" t="s">
        <v>101</v>
      </c>
      <c r="I3" s="730" t="s">
        <v>101</v>
      </c>
      <c r="J3" s="730" t="s">
        <v>101</v>
      </c>
      <c r="K3" s="730" t="s">
        <v>101</v>
      </c>
      <c r="L3" s="730" t="s">
        <v>101</v>
      </c>
      <c r="M3" s="730" t="s">
        <v>101</v>
      </c>
      <c r="N3" s="730" t="s">
        <v>101</v>
      </c>
      <c r="O3" s="731" t="s">
        <v>101</v>
      </c>
    </row>
    <row r="4" spans="1:16" ht="13.8" thickBot="1">
      <c r="A4" s="1117" t="s">
        <v>80</v>
      </c>
      <c r="B4" s="811" t="s">
        <v>54</v>
      </c>
      <c r="C4" s="812">
        <v>137.4795</v>
      </c>
      <c r="D4" s="812">
        <v>139.11099999999999</v>
      </c>
      <c r="E4" s="812">
        <v>134.34799999999996</v>
      </c>
      <c r="F4" s="812">
        <v>123.27800000000002</v>
      </c>
      <c r="G4" s="813">
        <v>110.31409090909091</v>
      </c>
      <c r="H4" s="813">
        <v>104.5931818181818</v>
      </c>
      <c r="I4" s="813">
        <v>106.6909090909091</v>
      </c>
      <c r="J4" s="813">
        <v>100.12727272727274</v>
      </c>
      <c r="K4" s="813">
        <v>96.280476190476193</v>
      </c>
      <c r="L4" s="813">
        <v>101.23571428571428</v>
      </c>
      <c r="M4" s="813">
        <v>115.25666666666663</v>
      </c>
      <c r="N4" s="813"/>
      <c r="O4" s="814">
        <v>114.25</v>
      </c>
      <c r="P4" s="815"/>
    </row>
    <row r="5" spans="1:16" ht="13.8" thickBot="1">
      <c r="A5" s="1115"/>
      <c r="B5" s="816" t="s">
        <v>55</v>
      </c>
      <c r="C5" s="817">
        <v>149.76428571428571</v>
      </c>
      <c r="D5" s="817">
        <v>157.90142857142857</v>
      </c>
      <c r="E5" s="817">
        <v>156.28125000000003</v>
      </c>
      <c r="F5" s="817">
        <v>137.30250000000001</v>
      </c>
      <c r="G5" s="818">
        <v>128.69749999999999</v>
      </c>
      <c r="H5" s="818">
        <v>127.37875000000001</v>
      </c>
      <c r="I5" s="818">
        <v>133.85285714285715</v>
      </c>
      <c r="J5" s="818">
        <v>128.1142857142857</v>
      </c>
      <c r="K5" s="818">
        <v>118.98142857142859</v>
      </c>
      <c r="L5" s="818">
        <v>118.62428571428572</v>
      </c>
      <c r="M5" s="818">
        <v>126.66000000000001</v>
      </c>
      <c r="N5" s="818"/>
      <c r="O5" s="819">
        <v>134.72</v>
      </c>
      <c r="P5" s="815"/>
    </row>
    <row r="6" spans="1:16" ht="13.8" thickBot="1">
      <c r="A6" s="1115"/>
      <c r="B6" s="816" t="s">
        <v>56</v>
      </c>
      <c r="C6" s="817">
        <v>232.82333333333335</v>
      </c>
      <c r="D6" s="817">
        <v>251.46266666666668</v>
      </c>
      <c r="E6" s="817">
        <v>245.75133333333332</v>
      </c>
      <c r="F6" s="817">
        <v>209.95800000000003</v>
      </c>
      <c r="G6" s="818">
        <v>196.01733333333331</v>
      </c>
      <c r="H6" s="818">
        <v>185.82599999999999</v>
      </c>
      <c r="I6" s="818">
        <v>189.36733333333333</v>
      </c>
      <c r="J6" s="818">
        <v>173.86733333333331</v>
      </c>
      <c r="K6" s="818">
        <v>163.06399999999996</v>
      </c>
      <c r="L6" s="818">
        <v>174.30799999999999</v>
      </c>
      <c r="M6" s="818">
        <v>189.15533333333335</v>
      </c>
      <c r="N6" s="818"/>
      <c r="O6" s="819">
        <v>199.74</v>
      </c>
      <c r="P6" s="815"/>
    </row>
    <row r="7" spans="1:16" s="741" customFormat="1" ht="14.4" thickBot="1">
      <c r="A7" s="1115"/>
      <c r="B7" s="820" t="s">
        <v>57</v>
      </c>
      <c r="C7" s="821">
        <v>173.57833333333332</v>
      </c>
      <c r="D7" s="821">
        <v>182.36833333333325</v>
      </c>
      <c r="E7" s="821">
        <v>177.29023255813954</v>
      </c>
      <c r="F7" s="821">
        <v>156.12441860465117</v>
      </c>
      <c r="G7" s="822">
        <v>142.15</v>
      </c>
      <c r="H7" s="822">
        <v>135.72155555555557</v>
      </c>
      <c r="I7" s="822">
        <v>139.19727272727269</v>
      </c>
      <c r="J7" s="822">
        <v>129.71840909090909</v>
      </c>
      <c r="K7" s="822">
        <v>123.27255813953489</v>
      </c>
      <c r="L7" s="822">
        <v>129.55674418604647</v>
      </c>
      <c r="M7" s="822">
        <v>142.89162790697671</v>
      </c>
      <c r="N7" s="822"/>
      <c r="O7" s="823">
        <v>147.55000000000001</v>
      </c>
      <c r="P7" s="815"/>
    </row>
    <row r="8" spans="1:16" ht="13.8" thickBot="1">
      <c r="A8" s="1115" t="s">
        <v>58</v>
      </c>
      <c r="B8" s="816" t="s">
        <v>54</v>
      </c>
      <c r="C8" s="817">
        <v>121.49136363636362</v>
      </c>
      <c r="D8" s="817">
        <v>118.90363636363637</v>
      </c>
      <c r="E8" s="817">
        <v>123.08363636363634</v>
      </c>
      <c r="F8" s="817">
        <v>119.31772727272728</v>
      </c>
      <c r="G8" s="818">
        <v>115.63454545454547</v>
      </c>
      <c r="H8" s="818">
        <v>117.85636363636364</v>
      </c>
      <c r="I8" s="818">
        <v>128.29090909090914</v>
      </c>
      <c r="J8" s="818">
        <v>114.09363636363636</v>
      </c>
      <c r="K8" s="818">
        <v>116.45227272727271</v>
      </c>
      <c r="L8" s="818">
        <v>109.3319047619048</v>
      </c>
      <c r="M8" s="818">
        <v>110.60954545454547</v>
      </c>
      <c r="N8" s="818"/>
      <c r="O8" s="819">
        <v>117.75</v>
      </c>
      <c r="P8" s="815"/>
    </row>
    <row r="9" spans="1:16" ht="13.8" thickBot="1">
      <c r="A9" s="1115"/>
      <c r="B9" s="816" t="s">
        <v>55</v>
      </c>
      <c r="C9" s="817">
        <v>142.51</v>
      </c>
      <c r="D9" s="817">
        <v>142.49714285714285</v>
      </c>
      <c r="E9" s="817">
        <v>140.80714285714285</v>
      </c>
      <c r="F9" s="817">
        <v>141.06142857142856</v>
      </c>
      <c r="G9" s="818">
        <v>133.57571428571427</v>
      </c>
      <c r="H9" s="818">
        <v>139.79428571428571</v>
      </c>
      <c r="I9" s="818">
        <v>151.13857142857145</v>
      </c>
      <c r="J9" s="818">
        <v>129.87571428571428</v>
      </c>
      <c r="K9" s="818">
        <v>127.28</v>
      </c>
      <c r="L9" s="818">
        <v>121.70142857142856</v>
      </c>
      <c r="M9" s="818">
        <v>126.48428571428573</v>
      </c>
      <c r="N9" s="818"/>
      <c r="O9" s="819">
        <v>136.07</v>
      </c>
      <c r="P9" s="815"/>
    </row>
    <row r="10" spans="1:16" s="741" customFormat="1" ht="14.4" thickBot="1">
      <c r="A10" s="1115"/>
      <c r="B10" s="820" t="s">
        <v>57</v>
      </c>
      <c r="C10" s="821">
        <v>126.56482758620692</v>
      </c>
      <c r="D10" s="821">
        <v>124.59862068965518</v>
      </c>
      <c r="E10" s="821">
        <v>127.36172413793101</v>
      </c>
      <c r="F10" s="821">
        <v>124.56620689655175</v>
      </c>
      <c r="G10" s="822">
        <v>119.96517241379311</v>
      </c>
      <c r="H10" s="822">
        <v>123.15172413793105</v>
      </c>
      <c r="I10" s="822">
        <v>133.80586206896552</v>
      </c>
      <c r="J10" s="822">
        <v>117.90310344827583</v>
      </c>
      <c r="K10" s="822">
        <v>119.06586206896553</v>
      </c>
      <c r="L10" s="822">
        <v>112.42428571428573</v>
      </c>
      <c r="M10" s="822">
        <v>114.44137931034483</v>
      </c>
      <c r="N10" s="822"/>
      <c r="O10" s="823">
        <v>122.17</v>
      </c>
      <c r="P10" s="815"/>
    </row>
    <row r="11" spans="1:16" ht="13.8" thickBot="1">
      <c r="A11" s="1115" t="s">
        <v>59</v>
      </c>
      <c r="B11" s="816" t="s">
        <v>54</v>
      </c>
      <c r="C11" s="817">
        <v>82.323999999999998</v>
      </c>
      <c r="D11" s="817">
        <v>82.766000000000005</v>
      </c>
      <c r="E11" s="817">
        <v>88.326666666666654</v>
      </c>
      <c r="F11" s="817">
        <v>89.445000000000007</v>
      </c>
      <c r="G11" s="818">
        <v>100.16833333333334</v>
      </c>
      <c r="H11" s="818">
        <v>98.513333333333335</v>
      </c>
      <c r="I11" s="818">
        <v>90.820000000000007</v>
      </c>
      <c r="J11" s="818">
        <v>87.506666666666661</v>
      </c>
      <c r="K11" s="818">
        <v>83.743333333333339</v>
      </c>
      <c r="L11" s="818">
        <v>87.343333333333348</v>
      </c>
      <c r="M11" s="818">
        <v>89.223333333333343</v>
      </c>
      <c r="N11" s="818"/>
      <c r="O11" s="819">
        <v>89.82</v>
      </c>
      <c r="P11" s="815"/>
    </row>
    <row r="12" spans="1:16" ht="13.8" thickBot="1">
      <c r="A12" s="1115"/>
      <c r="B12" s="816" t="s">
        <v>55</v>
      </c>
      <c r="C12" s="817">
        <v>296.8</v>
      </c>
      <c r="D12" s="817">
        <v>322.90600000000001</v>
      </c>
      <c r="E12" s="817">
        <v>341.85800000000006</v>
      </c>
      <c r="F12" s="817">
        <v>283.87200000000001</v>
      </c>
      <c r="G12" s="818">
        <v>232.02600000000001</v>
      </c>
      <c r="H12" s="818">
        <v>233.67399999999998</v>
      </c>
      <c r="I12" s="818">
        <v>230.77999999999997</v>
      </c>
      <c r="J12" s="818">
        <v>238.54999999999995</v>
      </c>
      <c r="K12" s="818">
        <v>225.19800000000001</v>
      </c>
      <c r="L12" s="818">
        <v>222.33200000000002</v>
      </c>
      <c r="M12" s="818">
        <v>268.03599999999994</v>
      </c>
      <c r="N12" s="818"/>
      <c r="O12" s="819">
        <v>263.27999999999997</v>
      </c>
      <c r="P12" s="815"/>
    </row>
    <row r="13" spans="1:16" ht="13.8" thickBot="1">
      <c r="A13" s="1115"/>
      <c r="B13" s="816" t="s">
        <v>56</v>
      </c>
      <c r="C13" s="817">
        <v>213.50666666666666</v>
      </c>
      <c r="D13" s="817">
        <v>238.60333333333332</v>
      </c>
      <c r="E13" s="817">
        <v>225.59</v>
      </c>
      <c r="F13" s="817">
        <v>216.85999999999999</v>
      </c>
      <c r="G13" s="818">
        <v>170.09333333333333</v>
      </c>
      <c r="H13" s="818">
        <v>160.77666666666667</v>
      </c>
      <c r="I13" s="818">
        <v>176.04</v>
      </c>
      <c r="J13" s="818">
        <v>165.53333333333333</v>
      </c>
      <c r="K13" s="818">
        <v>159.97</v>
      </c>
      <c r="L13" s="818">
        <v>156.90666666666667</v>
      </c>
      <c r="M13" s="818">
        <v>160.35</v>
      </c>
      <c r="N13" s="818"/>
      <c r="O13" s="819">
        <v>185.84</v>
      </c>
      <c r="P13" s="815"/>
    </row>
    <row r="14" spans="1:16" s="741" customFormat="1" ht="14.4" thickBot="1">
      <c r="A14" s="1115"/>
      <c r="B14" s="820" t="s">
        <v>57</v>
      </c>
      <c r="C14" s="821">
        <v>195.08769230769229</v>
      </c>
      <c r="D14" s="821">
        <v>211.09000000000003</v>
      </c>
      <c r="E14" s="821">
        <v>208.28714285714287</v>
      </c>
      <c r="F14" s="821">
        <v>186.18642857142859</v>
      </c>
      <c r="G14" s="822">
        <v>162.24428571428572</v>
      </c>
      <c r="H14" s="822">
        <v>160.12714285714281</v>
      </c>
      <c r="I14" s="822">
        <v>159.06714285714287</v>
      </c>
      <c r="J14" s="822">
        <v>158.17071428571427</v>
      </c>
      <c r="K14" s="822">
        <v>150.59714285714287</v>
      </c>
      <c r="L14" s="822">
        <v>150.46</v>
      </c>
      <c r="M14" s="822">
        <v>168.32642857142855</v>
      </c>
      <c r="N14" s="822"/>
      <c r="O14" s="823">
        <v>172.34</v>
      </c>
      <c r="P14" s="815"/>
    </row>
    <row r="15" spans="1:16" ht="13.8" thickBot="1">
      <c r="A15" s="1115" t="s">
        <v>60</v>
      </c>
      <c r="B15" s="816" t="s">
        <v>54</v>
      </c>
      <c r="C15" s="817">
        <v>99.534999999999997</v>
      </c>
      <c r="D15" s="817">
        <v>102.49142857142859</v>
      </c>
      <c r="E15" s="817">
        <v>104.04857142857145</v>
      </c>
      <c r="F15" s="817">
        <v>103.72428571428573</v>
      </c>
      <c r="G15" s="818">
        <v>93.795714285714283</v>
      </c>
      <c r="H15" s="818">
        <v>101.89142857142858</v>
      </c>
      <c r="I15" s="818">
        <v>100.39428571428572</v>
      </c>
      <c r="J15" s="818">
        <v>99.607142857142861</v>
      </c>
      <c r="K15" s="818">
        <v>96.045714285714283</v>
      </c>
      <c r="L15" s="818">
        <v>92.795714285714283</v>
      </c>
      <c r="M15" s="818">
        <v>86.625714285714281</v>
      </c>
      <c r="N15" s="818"/>
      <c r="O15" s="819">
        <v>97.19</v>
      </c>
      <c r="P15" s="815"/>
    </row>
    <row r="16" spans="1:16" ht="13.8" thickBot="1">
      <c r="A16" s="1115"/>
      <c r="B16" s="816" t="s">
        <v>61</v>
      </c>
      <c r="C16" s="817">
        <v>121.29250000000002</v>
      </c>
      <c r="D16" s="817">
        <v>125.125</v>
      </c>
      <c r="E16" s="817">
        <v>121.935</v>
      </c>
      <c r="F16" s="817">
        <v>134.08500000000001</v>
      </c>
      <c r="G16" s="818">
        <v>120.9975</v>
      </c>
      <c r="H16" s="818">
        <v>123.0925</v>
      </c>
      <c r="I16" s="818">
        <v>115.27999999999999</v>
      </c>
      <c r="J16" s="818">
        <v>121.035</v>
      </c>
      <c r="K16" s="818">
        <v>123.99000000000001</v>
      </c>
      <c r="L16" s="818">
        <v>122.575</v>
      </c>
      <c r="M16" s="818">
        <v>118.185</v>
      </c>
      <c r="N16" s="818"/>
      <c r="O16" s="819">
        <v>122.51</v>
      </c>
      <c r="P16" s="815"/>
    </row>
    <row r="17" spans="1:17" s="741" customFormat="1" ht="14.4" thickBot="1">
      <c r="A17" s="1115"/>
      <c r="B17" s="820" t="s">
        <v>57</v>
      </c>
      <c r="C17" s="821">
        <v>106.78749999999998</v>
      </c>
      <c r="D17" s="821">
        <v>110.72181818181819</v>
      </c>
      <c r="E17" s="821">
        <v>110.55272727272727</v>
      </c>
      <c r="F17" s="821">
        <v>114.76454545454546</v>
      </c>
      <c r="G17" s="822">
        <v>103.68727272727273</v>
      </c>
      <c r="H17" s="822">
        <v>109.60090909090908</v>
      </c>
      <c r="I17" s="822">
        <v>105.80727272727272</v>
      </c>
      <c r="J17" s="822">
        <v>107.39909090909092</v>
      </c>
      <c r="K17" s="822">
        <v>106.20727272727275</v>
      </c>
      <c r="L17" s="822">
        <v>103.62454545454544</v>
      </c>
      <c r="M17" s="822">
        <v>98.101818181818189</v>
      </c>
      <c r="N17" s="822"/>
      <c r="O17" s="823">
        <v>105.63</v>
      </c>
      <c r="P17" s="815"/>
    </row>
    <row r="18" spans="1:17" ht="13.8" thickBot="1">
      <c r="A18" s="1115" t="s">
        <v>62</v>
      </c>
      <c r="B18" s="816" t="s">
        <v>54</v>
      </c>
      <c r="C18" s="817">
        <v>259.02199999999999</v>
      </c>
      <c r="D18" s="817">
        <v>274.59399999999994</v>
      </c>
      <c r="E18" s="817">
        <v>234.05</v>
      </c>
      <c r="F18" s="817">
        <v>231.82</v>
      </c>
      <c r="G18" s="818">
        <v>121.97399999999998</v>
      </c>
      <c r="H18" s="818">
        <v>189.666</v>
      </c>
      <c r="I18" s="818">
        <v>204.13400000000001</v>
      </c>
      <c r="J18" s="818">
        <v>184.578</v>
      </c>
      <c r="K18" s="818">
        <v>245.92200000000003</v>
      </c>
      <c r="L18" s="818">
        <v>208.98199999999997</v>
      </c>
      <c r="M18" s="818">
        <v>221.29599999999999</v>
      </c>
      <c r="N18" s="818"/>
      <c r="O18" s="819">
        <v>216</v>
      </c>
      <c r="P18" s="815"/>
    </row>
    <row r="19" spans="1:17" ht="13.8" thickBot="1">
      <c r="A19" s="1115"/>
      <c r="B19" s="816" t="s">
        <v>55</v>
      </c>
      <c r="C19" s="817">
        <v>521.22749999999996</v>
      </c>
      <c r="D19" s="817">
        <v>631.54750000000013</v>
      </c>
      <c r="E19" s="817">
        <v>682.005</v>
      </c>
      <c r="F19" s="817">
        <v>443.44499999999999</v>
      </c>
      <c r="G19" s="818">
        <v>331.72250000000003</v>
      </c>
      <c r="H19" s="818">
        <v>336.42250000000001</v>
      </c>
      <c r="I19" s="818">
        <v>361.0575</v>
      </c>
      <c r="J19" s="818">
        <v>368.92250000000001</v>
      </c>
      <c r="K19" s="818">
        <v>269.5</v>
      </c>
      <c r="L19" s="818">
        <v>280.72750000000002</v>
      </c>
      <c r="M19" s="818">
        <v>440.12500000000006</v>
      </c>
      <c r="N19" s="818"/>
      <c r="O19" s="819">
        <v>424.25</v>
      </c>
      <c r="P19" s="815"/>
    </row>
    <row r="20" spans="1:17" s="741" customFormat="1" ht="14.4" thickBot="1">
      <c r="A20" s="1115"/>
      <c r="B20" s="820" t="s">
        <v>57</v>
      </c>
      <c r="C20" s="821">
        <v>375.5577777777778</v>
      </c>
      <c r="D20" s="821">
        <v>433.24</v>
      </c>
      <c r="E20" s="821">
        <v>433.14111111111117</v>
      </c>
      <c r="F20" s="821">
        <v>325.87555555555559</v>
      </c>
      <c r="G20" s="822">
        <v>215.19555555555559</v>
      </c>
      <c r="H20" s="822">
        <v>254.89111111111112</v>
      </c>
      <c r="I20" s="822">
        <v>273.87777777777774</v>
      </c>
      <c r="J20" s="822">
        <v>266.50888888888881</v>
      </c>
      <c r="K20" s="822">
        <v>256.40111111111105</v>
      </c>
      <c r="L20" s="822">
        <v>240.86888888888885</v>
      </c>
      <c r="M20" s="822">
        <v>318.55333333333334</v>
      </c>
      <c r="N20" s="822"/>
      <c r="O20" s="823">
        <v>308.56</v>
      </c>
      <c r="P20" s="815"/>
    </row>
    <row r="21" spans="1:17" s="744" customFormat="1" ht="16.8" thickBot="1">
      <c r="A21" s="1118" t="s">
        <v>81</v>
      </c>
      <c r="B21" s="1119"/>
      <c r="C21" s="824">
        <v>172.93600000000004</v>
      </c>
      <c r="D21" s="824">
        <v>183.98173076923072</v>
      </c>
      <c r="E21" s="824">
        <v>182.52207547169814</v>
      </c>
      <c r="F21" s="824">
        <v>161.58179245283006</v>
      </c>
      <c r="G21" s="825">
        <v>140.96740740740745</v>
      </c>
      <c r="H21" s="825">
        <v>142.78037037037041</v>
      </c>
      <c r="I21" s="825">
        <v>148.23149532710278</v>
      </c>
      <c r="J21" s="825">
        <v>139.45009345794395</v>
      </c>
      <c r="K21" s="825">
        <v>135.26301886792444</v>
      </c>
      <c r="L21" s="825">
        <v>134.59952380952376</v>
      </c>
      <c r="M21" s="825">
        <v>148.73405660377358</v>
      </c>
      <c r="N21" s="825"/>
      <c r="O21" s="826">
        <v>152.61000000000001</v>
      </c>
      <c r="P21" s="815"/>
      <c r="Q21" s="963"/>
    </row>
    <row r="22" spans="1:17" ht="15" customHeight="1" thickBot="1"/>
    <row r="23" spans="1:17" ht="16.8" thickBot="1">
      <c r="A23" s="785" t="s">
        <v>64</v>
      </c>
      <c r="B23" s="747" t="s">
        <v>57</v>
      </c>
      <c r="C23" s="748">
        <v>96.99799999999999</v>
      </c>
      <c r="D23" s="748">
        <v>94.78</v>
      </c>
      <c r="E23" s="748">
        <v>94.79</v>
      </c>
      <c r="F23" s="748">
        <v>97.93</v>
      </c>
      <c r="G23" s="748">
        <v>96.97</v>
      </c>
      <c r="H23" s="748">
        <v>102.61</v>
      </c>
      <c r="I23" s="748">
        <v>109.27</v>
      </c>
      <c r="J23" s="748">
        <v>99.78</v>
      </c>
      <c r="K23" s="748">
        <v>93.85</v>
      </c>
      <c r="L23" s="748">
        <v>91.87</v>
      </c>
      <c r="M23" s="748">
        <v>93.06</v>
      </c>
      <c r="N23" s="748"/>
      <c r="O23" s="786">
        <v>97.45</v>
      </c>
    </row>
    <row r="24" spans="1:17" ht="22.5" customHeight="1" thickBot="1"/>
    <row r="25" spans="1:17" ht="24.9" customHeight="1" thickBot="1">
      <c r="A25" s="1116" t="s">
        <v>141</v>
      </c>
      <c r="B25" s="1087"/>
      <c r="C25" s="1087"/>
      <c r="D25" s="1087"/>
      <c r="E25" s="1087"/>
      <c r="F25" s="1087"/>
      <c r="G25" s="1087"/>
      <c r="H25" s="1087"/>
      <c r="I25" s="1087"/>
      <c r="J25" s="1087"/>
      <c r="K25" s="1087"/>
      <c r="L25" s="1087"/>
      <c r="M25" s="1087"/>
      <c r="N25" s="1087"/>
      <c r="O25" s="1088"/>
    </row>
    <row r="26" spans="1:17" ht="12.75" customHeight="1">
      <c r="A26" s="1089" t="s">
        <v>50</v>
      </c>
      <c r="B26" s="1091" t="s">
        <v>88</v>
      </c>
      <c r="C26" s="827" t="s">
        <v>142</v>
      </c>
      <c r="D26" s="827" t="s">
        <v>143</v>
      </c>
      <c r="E26" s="827" t="s">
        <v>144</v>
      </c>
      <c r="F26" s="827" t="s">
        <v>145</v>
      </c>
      <c r="G26" s="827" t="s">
        <v>146</v>
      </c>
      <c r="H26" s="827" t="s">
        <v>147</v>
      </c>
      <c r="I26" s="827" t="s">
        <v>103</v>
      </c>
      <c r="J26" s="827" t="s">
        <v>104</v>
      </c>
      <c r="K26" s="827" t="s">
        <v>105</v>
      </c>
      <c r="L26" s="827" t="s">
        <v>106</v>
      </c>
      <c r="M26" s="827" t="s">
        <v>107</v>
      </c>
      <c r="N26" s="827" t="s">
        <v>108</v>
      </c>
      <c r="O26" s="828" t="s">
        <v>16</v>
      </c>
    </row>
    <row r="27" spans="1:17" ht="13.8" thickBot="1">
      <c r="A27" s="1090"/>
      <c r="B27" s="1092"/>
      <c r="C27" s="730" t="s">
        <v>101</v>
      </c>
      <c r="D27" s="730" t="s">
        <v>101</v>
      </c>
      <c r="E27" s="730" t="s">
        <v>101</v>
      </c>
      <c r="F27" s="730" t="s">
        <v>101</v>
      </c>
      <c r="G27" s="730" t="s">
        <v>101</v>
      </c>
      <c r="H27" s="730" t="s">
        <v>101</v>
      </c>
      <c r="I27" s="730" t="s">
        <v>101</v>
      </c>
      <c r="J27" s="730" t="s">
        <v>101</v>
      </c>
      <c r="K27" s="730" t="s">
        <v>101</v>
      </c>
      <c r="L27" s="730" t="s">
        <v>101</v>
      </c>
      <c r="M27" s="730" t="s">
        <v>101</v>
      </c>
      <c r="N27" s="730" t="s">
        <v>101</v>
      </c>
      <c r="O27" s="731" t="s">
        <v>101</v>
      </c>
    </row>
    <row r="28" spans="1:17" ht="12.75" customHeight="1" thickBot="1">
      <c r="A28" s="1117" t="s">
        <v>80</v>
      </c>
      <c r="B28" s="811" t="s">
        <v>54</v>
      </c>
      <c r="C28" s="812">
        <v>142.24052631578951</v>
      </c>
      <c r="D28" s="812">
        <v>138.65105263157895</v>
      </c>
      <c r="E28" s="812">
        <v>132.45999999999998</v>
      </c>
      <c r="F28" s="812">
        <v>122.90899999999999</v>
      </c>
      <c r="G28" s="812">
        <v>106.11499999999998</v>
      </c>
      <c r="H28" s="812">
        <v>104.69099999999999</v>
      </c>
      <c r="I28" s="812">
        <v>105.92900000000002</v>
      </c>
      <c r="J28" s="812">
        <v>99.71850000000002</v>
      </c>
      <c r="K28" s="812">
        <v>92.532499999999999</v>
      </c>
      <c r="L28" s="812">
        <v>96.747999999999976</v>
      </c>
      <c r="M28" s="812">
        <v>104.9325</v>
      </c>
      <c r="N28" s="812"/>
      <c r="O28" s="814">
        <v>112.86</v>
      </c>
    </row>
    <row r="29" spans="1:17" ht="13.8" thickBot="1">
      <c r="A29" s="1115"/>
      <c r="B29" s="816" t="s">
        <v>55</v>
      </c>
      <c r="C29" s="817">
        <v>148.66499999999999</v>
      </c>
      <c r="D29" s="817">
        <v>152.11142857142858</v>
      </c>
      <c r="E29" s="817">
        <v>152.24142857142857</v>
      </c>
      <c r="F29" s="817">
        <v>138.66428571428571</v>
      </c>
      <c r="G29" s="817">
        <v>119.98714285714286</v>
      </c>
      <c r="H29" s="817">
        <v>118.19571428571429</v>
      </c>
      <c r="I29" s="817">
        <v>118.5</v>
      </c>
      <c r="J29" s="817">
        <v>113.33285714285716</v>
      </c>
      <c r="K29" s="817">
        <v>107.14428571428572</v>
      </c>
      <c r="L29" s="817">
        <v>109.19428571428571</v>
      </c>
      <c r="M29" s="817">
        <v>117.61428571428573</v>
      </c>
      <c r="N29" s="817"/>
      <c r="O29" s="819">
        <v>126.6</v>
      </c>
    </row>
    <row r="30" spans="1:17" ht="13.8" thickBot="1">
      <c r="A30" s="1115"/>
      <c r="B30" s="816" t="s">
        <v>56</v>
      </c>
      <c r="C30" s="817">
        <v>224.87266666666662</v>
      </c>
      <c r="D30" s="817">
        <v>240.51400000000001</v>
      </c>
      <c r="E30" s="817">
        <v>231.196</v>
      </c>
      <c r="F30" s="817">
        <v>205.13</v>
      </c>
      <c r="G30" s="817">
        <v>175.5746666666667</v>
      </c>
      <c r="H30" s="817">
        <v>169.35466666666667</v>
      </c>
      <c r="I30" s="817">
        <v>167.03800000000001</v>
      </c>
      <c r="J30" s="817">
        <v>161.36333333333334</v>
      </c>
      <c r="K30" s="817">
        <v>150.20600000000002</v>
      </c>
      <c r="L30" s="817">
        <v>158.10000000000002</v>
      </c>
      <c r="M30" s="817">
        <v>173.23000000000005</v>
      </c>
      <c r="N30" s="817"/>
      <c r="O30" s="819">
        <v>186.96</v>
      </c>
    </row>
    <row r="31" spans="1:17" ht="14.4" thickBot="1">
      <c r="A31" s="1115"/>
      <c r="B31" s="820" t="s">
        <v>57</v>
      </c>
      <c r="C31" s="821">
        <v>174.19125000000003</v>
      </c>
      <c r="D31" s="821">
        <v>178.21609756097556</v>
      </c>
      <c r="E31" s="821">
        <v>171.01976190476185</v>
      </c>
      <c r="F31" s="821">
        <v>154.8995238095238</v>
      </c>
      <c r="G31" s="821">
        <v>133.23404761904763</v>
      </c>
      <c r="H31" s="821">
        <v>130.03595238095241</v>
      </c>
      <c r="I31" s="821">
        <v>129.84880952380951</v>
      </c>
      <c r="J31" s="821">
        <v>124.00357142857141</v>
      </c>
      <c r="K31" s="821">
        <v>115.56547619047622</v>
      </c>
      <c r="L31" s="821">
        <v>120.73380952380954</v>
      </c>
      <c r="M31" s="821">
        <v>131.4380952380952</v>
      </c>
      <c r="N31" s="821"/>
      <c r="O31" s="823">
        <v>141.62</v>
      </c>
    </row>
    <row r="32" spans="1:17" ht="13.8" thickBot="1">
      <c r="A32" s="1115" t="s">
        <v>58</v>
      </c>
      <c r="B32" s="816" t="s">
        <v>54</v>
      </c>
      <c r="C32" s="817">
        <v>123.73958333333337</v>
      </c>
      <c r="D32" s="817">
        <v>125.17759999999997</v>
      </c>
      <c r="E32" s="817">
        <v>119.79079999999998</v>
      </c>
      <c r="F32" s="817">
        <v>129.62499999999997</v>
      </c>
      <c r="G32" s="817">
        <v>102.21799999999999</v>
      </c>
      <c r="H32" s="817">
        <v>113.46304347826086</v>
      </c>
      <c r="I32" s="817">
        <v>127.60409090909089</v>
      </c>
      <c r="J32" s="817">
        <v>116.06695652173913</v>
      </c>
      <c r="K32" s="817">
        <v>107.33304347826086</v>
      </c>
      <c r="L32" s="817">
        <v>109.94363636363636</v>
      </c>
      <c r="M32" s="817">
        <v>115.58590909090908</v>
      </c>
      <c r="N32" s="817"/>
      <c r="O32" s="819">
        <v>124.11</v>
      </c>
    </row>
    <row r="33" spans="1:15" ht="13.8" thickBot="1">
      <c r="A33" s="1115"/>
      <c r="B33" s="816" t="s">
        <v>55</v>
      </c>
      <c r="C33" s="817">
        <v>136.51428571428571</v>
      </c>
      <c r="D33" s="817">
        <v>140.29142857142855</v>
      </c>
      <c r="E33" s="817">
        <v>135.89428571428573</v>
      </c>
      <c r="F33" s="817">
        <v>139.38857142857142</v>
      </c>
      <c r="G33" s="817">
        <v>132.91000000000003</v>
      </c>
      <c r="H33" s="817">
        <v>136.57571428571427</v>
      </c>
      <c r="I33" s="817">
        <v>150.58571428571432</v>
      </c>
      <c r="J33" s="817">
        <v>134.47285714285715</v>
      </c>
      <c r="K33" s="817">
        <v>121.81285714285714</v>
      </c>
      <c r="L33" s="817">
        <v>118.84428571428573</v>
      </c>
      <c r="M33" s="817">
        <v>121.77</v>
      </c>
      <c r="N33" s="817"/>
      <c r="O33" s="819">
        <v>133.55000000000001</v>
      </c>
    </row>
    <row r="34" spans="1:15" ht="14.4" thickBot="1">
      <c r="A34" s="1115"/>
      <c r="B34" s="820" t="s">
        <v>57</v>
      </c>
      <c r="C34" s="821">
        <v>126.62419354838713</v>
      </c>
      <c r="D34" s="821">
        <v>128.48374999999999</v>
      </c>
      <c r="E34" s="821">
        <v>123.31343749999999</v>
      </c>
      <c r="F34" s="821">
        <v>131.6960606060606</v>
      </c>
      <c r="G34" s="821">
        <v>108.93187499999999</v>
      </c>
      <c r="H34" s="821">
        <v>118.85599999999999</v>
      </c>
      <c r="I34" s="821">
        <v>133.15137931034479</v>
      </c>
      <c r="J34" s="821">
        <v>120.36166666666668</v>
      </c>
      <c r="K34" s="821">
        <v>110.71166666666664</v>
      </c>
      <c r="L34" s="821">
        <v>112.09206896551723</v>
      </c>
      <c r="M34" s="821">
        <v>117.07862068965517</v>
      </c>
      <c r="N34" s="821"/>
      <c r="O34" s="823">
        <v>126.05</v>
      </c>
    </row>
    <row r="35" spans="1:15" ht="13.8" thickBot="1">
      <c r="A35" s="1115" t="s">
        <v>59</v>
      </c>
      <c r="B35" s="816" t="s">
        <v>54</v>
      </c>
      <c r="C35" s="817">
        <v>79.573999999999998</v>
      </c>
      <c r="D35" s="817">
        <v>85.587999999999994</v>
      </c>
      <c r="E35" s="817">
        <v>90.821999999999989</v>
      </c>
      <c r="F35" s="817">
        <v>83.6</v>
      </c>
      <c r="G35" s="817">
        <v>85.006</v>
      </c>
      <c r="H35" s="817">
        <v>88.012</v>
      </c>
      <c r="I35" s="817">
        <v>90.658000000000001</v>
      </c>
      <c r="J35" s="817">
        <v>98.957999999999998</v>
      </c>
      <c r="K35" s="817">
        <v>94.075999999999993</v>
      </c>
      <c r="L35" s="817">
        <v>101.256</v>
      </c>
      <c r="M35" s="817">
        <v>95.820000000000007</v>
      </c>
      <c r="N35" s="817"/>
      <c r="O35" s="819">
        <v>90.31</v>
      </c>
    </row>
    <row r="36" spans="1:15" ht="13.8" thickBot="1">
      <c r="A36" s="1115"/>
      <c r="B36" s="816" t="s">
        <v>55</v>
      </c>
      <c r="C36" s="817">
        <v>304.98599999999999</v>
      </c>
      <c r="D36" s="817">
        <v>312.37</v>
      </c>
      <c r="E36" s="817">
        <v>318.334</v>
      </c>
      <c r="F36" s="817">
        <v>286.69400000000002</v>
      </c>
      <c r="G36" s="817">
        <v>246.08</v>
      </c>
      <c r="H36" s="817">
        <v>226.26800000000003</v>
      </c>
      <c r="I36" s="817">
        <v>228.01000000000005</v>
      </c>
      <c r="J36" s="817">
        <v>228.244</v>
      </c>
      <c r="K36" s="817">
        <v>225.89000000000001</v>
      </c>
      <c r="L36" s="817">
        <v>222.95400000000001</v>
      </c>
      <c r="M36" s="817">
        <v>248.75399999999999</v>
      </c>
      <c r="N36" s="817"/>
      <c r="O36" s="819">
        <v>258.95999999999998</v>
      </c>
    </row>
    <row r="37" spans="1:15" ht="13.8" thickBot="1">
      <c r="A37" s="1115"/>
      <c r="B37" s="816" t="s">
        <v>56</v>
      </c>
      <c r="C37" s="817">
        <v>210.81666666666663</v>
      </c>
      <c r="D37" s="817">
        <v>226.22</v>
      </c>
      <c r="E37" s="817">
        <v>228.35000000000002</v>
      </c>
      <c r="F37" s="817">
        <v>221.71666666666667</v>
      </c>
      <c r="G37" s="817">
        <v>163.01</v>
      </c>
      <c r="H37" s="817">
        <v>157.91999999999999</v>
      </c>
      <c r="I37" s="817">
        <v>166.34333333333333</v>
      </c>
      <c r="J37" s="817">
        <v>159.87333333333333</v>
      </c>
      <c r="K37" s="817">
        <v>144.91</v>
      </c>
      <c r="L37" s="817">
        <v>162.80000000000001</v>
      </c>
      <c r="M37" s="817">
        <v>164.70000000000002</v>
      </c>
      <c r="N37" s="817"/>
      <c r="O37" s="819">
        <v>182.42</v>
      </c>
    </row>
    <row r="38" spans="1:15" ht="14.4" thickBot="1">
      <c r="A38" s="1115"/>
      <c r="B38" s="820" t="s">
        <v>57</v>
      </c>
      <c r="C38" s="821">
        <v>196.55769230769232</v>
      </c>
      <c r="D38" s="821">
        <v>205.26538461538465</v>
      </c>
      <c r="E38" s="821">
        <v>210.06384615384616</v>
      </c>
      <c r="F38" s="821">
        <v>193.58615384615379</v>
      </c>
      <c r="G38" s="821">
        <v>164.95846153846156</v>
      </c>
      <c r="H38" s="821">
        <v>157.32000000000002</v>
      </c>
      <c r="I38" s="821">
        <v>160.95153846153849</v>
      </c>
      <c r="J38" s="821">
        <v>162.74076923076925</v>
      </c>
      <c r="K38" s="821">
        <v>156.50461538461539</v>
      </c>
      <c r="L38" s="821">
        <v>162.26538461538465</v>
      </c>
      <c r="M38" s="821">
        <v>170.53615384615387</v>
      </c>
      <c r="N38" s="821"/>
      <c r="O38" s="823">
        <v>176.43</v>
      </c>
    </row>
    <row r="39" spans="1:15" ht="13.8" thickBot="1">
      <c r="A39" s="1115" t="s">
        <v>60</v>
      </c>
      <c r="B39" s="816" t="s">
        <v>54</v>
      </c>
      <c r="C39" s="817">
        <v>89.971999999999994</v>
      </c>
      <c r="D39" s="817">
        <v>104.16222222222223</v>
      </c>
      <c r="E39" s="817">
        <v>99.826666666666654</v>
      </c>
      <c r="F39" s="817">
        <v>103.88000000000001</v>
      </c>
      <c r="G39" s="817">
        <v>95.388888888888886</v>
      </c>
      <c r="H39" s="817">
        <v>108.73777777777778</v>
      </c>
      <c r="I39" s="817">
        <v>103.41888888888889</v>
      </c>
      <c r="J39" s="817">
        <v>109.38</v>
      </c>
      <c r="K39" s="817">
        <v>96.836666666666659</v>
      </c>
      <c r="L39" s="817">
        <v>105.37777777777779</v>
      </c>
      <c r="M39" s="817">
        <v>98.538750000000007</v>
      </c>
      <c r="N39" s="817"/>
      <c r="O39" s="819">
        <v>96.93</v>
      </c>
    </row>
    <row r="40" spans="1:15" ht="13.8" thickBot="1">
      <c r="A40" s="1115"/>
      <c r="B40" s="816" t="s">
        <v>61</v>
      </c>
      <c r="C40" s="817">
        <v>119.92749999999999</v>
      </c>
      <c r="D40" s="817">
        <v>120.645</v>
      </c>
      <c r="E40" s="817">
        <v>121.32249999999999</v>
      </c>
      <c r="F40" s="817">
        <v>129.685</v>
      </c>
      <c r="G40" s="817">
        <v>119.08500000000001</v>
      </c>
      <c r="H40" s="817">
        <v>120.88</v>
      </c>
      <c r="I40" s="817">
        <v>120.41</v>
      </c>
      <c r="J40" s="817">
        <v>119.5575</v>
      </c>
      <c r="K40" s="817">
        <v>115.98750000000001</v>
      </c>
      <c r="L40" s="817">
        <v>114.92</v>
      </c>
      <c r="M40" s="817">
        <v>115.30500000000001</v>
      </c>
      <c r="N40" s="817"/>
      <c r="O40" s="819">
        <v>119.79</v>
      </c>
    </row>
    <row r="41" spans="1:15" ht="14.4" thickBot="1">
      <c r="A41" s="1115"/>
      <c r="B41" s="820" t="s">
        <v>57</v>
      </c>
      <c r="C41" s="821">
        <v>98.530714285714296</v>
      </c>
      <c r="D41" s="821">
        <v>109.23384615384614</v>
      </c>
      <c r="E41" s="821">
        <v>106.44076923076923</v>
      </c>
      <c r="F41" s="821">
        <v>111.82000000000001</v>
      </c>
      <c r="G41" s="821">
        <v>102.67999999999999</v>
      </c>
      <c r="H41" s="821">
        <v>112.47384615384614</v>
      </c>
      <c r="I41" s="821">
        <v>108.64692307692306</v>
      </c>
      <c r="J41" s="821">
        <v>112.51153846153846</v>
      </c>
      <c r="K41" s="821">
        <v>102.72923076923078</v>
      </c>
      <c r="L41" s="821">
        <v>108.31384615384614</v>
      </c>
      <c r="M41" s="821">
        <v>104.12749999999998</v>
      </c>
      <c r="N41" s="821"/>
      <c r="O41" s="823">
        <v>103.46</v>
      </c>
    </row>
    <row r="42" spans="1:15" ht="13.8" thickBot="1">
      <c r="A42" s="1115" t="s">
        <v>62</v>
      </c>
      <c r="B42" s="816" t="s">
        <v>54</v>
      </c>
      <c r="C42" s="817">
        <v>102.19800000000001</v>
      </c>
      <c r="D42" s="817">
        <v>98.123999999999995</v>
      </c>
      <c r="E42" s="817">
        <v>210.09333333333333</v>
      </c>
      <c r="F42" s="817">
        <v>185.13666666666666</v>
      </c>
      <c r="G42" s="817">
        <v>146.83000000000001</v>
      </c>
      <c r="H42" s="817">
        <v>134.11500000000001</v>
      </c>
      <c r="I42" s="817">
        <v>139.42333333333335</v>
      </c>
      <c r="J42" s="817">
        <v>145.73399999999998</v>
      </c>
      <c r="K42" s="817">
        <v>179.018</v>
      </c>
      <c r="L42" s="817">
        <v>166.958</v>
      </c>
      <c r="M42" s="817">
        <v>185.762</v>
      </c>
      <c r="N42" s="817"/>
      <c r="O42" s="819">
        <v>162.32</v>
      </c>
    </row>
    <row r="43" spans="1:15" ht="13.8" thickBot="1">
      <c r="A43" s="1115"/>
      <c r="B43" s="816" t="s">
        <v>55</v>
      </c>
      <c r="C43" s="817">
        <v>791.23666666666657</v>
      </c>
      <c r="D43" s="817">
        <v>794.44666666666672</v>
      </c>
      <c r="E43" s="817">
        <v>906.15333333333319</v>
      </c>
      <c r="F43" s="817">
        <v>637.46333333333325</v>
      </c>
      <c r="G43" s="817">
        <v>320.38499999999999</v>
      </c>
      <c r="H43" s="817">
        <v>374.63750000000005</v>
      </c>
      <c r="I43" s="817">
        <v>354.51249999999993</v>
      </c>
      <c r="J43" s="817">
        <v>315.29000000000002</v>
      </c>
      <c r="K43" s="817">
        <v>265.39499999999998</v>
      </c>
      <c r="L43" s="817">
        <v>273.14749999999998</v>
      </c>
      <c r="M43" s="817">
        <v>384.26500000000004</v>
      </c>
      <c r="N43" s="817"/>
      <c r="O43" s="819">
        <v>433.18</v>
      </c>
    </row>
    <row r="44" spans="1:15" ht="14.4" thickBot="1">
      <c r="A44" s="1115"/>
      <c r="B44" s="820" t="s">
        <v>57</v>
      </c>
      <c r="C44" s="821">
        <v>360.58749999999998</v>
      </c>
      <c r="D44" s="821">
        <v>359.24500000000006</v>
      </c>
      <c r="E44" s="821">
        <v>442.11333333333323</v>
      </c>
      <c r="F44" s="821">
        <v>335.91222222222223</v>
      </c>
      <c r="G44" s="821">
        <v>216.25199999999995</v>
      </c>
      <c r="H44" s="821">
        <v>230.32400000000001</v>
      </c>
      <c r="I44" s="821">
        <v>225.45899999999997</v>
      </c>
      <c r="J44" s="821">
        <v>221.0922222222222</v>
      </c>
      <c r="K44" s="821">
        <v>217.40777777777777</v>
      </c>
      <c r="L44" s="821">
        <v>214.15333333333331</v>
      </c>
      <c r="M44" s="821">
        <v>273.98555555555555</v>
      </c>
      <c r="N44" s="821"/>
      <c r="O44" s="823">
        <v>270.67</v>
      </c>
    </row>
    <row r="45" spans="1:15" ht="16.8" thickBot="1">
      <c r="A45" s="1118" t="s">
        <v>81</v>
      </c>
      <c r="B45" s="1119"/>
      <c r="C45" s="824">
        <v>167.09792452830183</v>
      </c>
      <c r="D45" s="824">
        <v>171.78308411214951</v>
      </c>
      <c r="E45" s="824">
        <v>176.35266055045875</v>
      </c>
      <c r="F45" s="824">
        <v>162.2294545454545</v>
      </c>
      <c r="G45" s="824">
        <v>133.84972727272728</v>
      </c>
      <c r="H45" s="824">
        <v>137.38657407407399</v>
      </c>
      <c r="I45" s="824">
        <v>140.88233644859815</v>
      </c>
      <c r="J45" s="824">
        <v>134.45897196261686</v>
      </c>
      <c r="K45" s="824">
        <v>126.18514018691592</v>
      </c>
      <c r="L45" s="824">
        <v>129.87169811320751</v>
      </c>
      <c r="M45" s="824">
        <v>141.40999999999994</v>
      </c>
      <c r="N45" s="824"/>
      <c r="O45" s="826">
        <v>147.63</v>
      </c>
    </row>
    <row r="46" spans="1:15" ht="15" customHeight="1" thickBot="1"/>
    <row r="47" spans="1:15" ht="16.8" thickBot="1">
      <c r="A47" s="785" t="s">
        <v>64</v>
      </c>
      <c r="B47" s="747" t="s">
        <v>57</v>
      </c>
      <c r="C47" s="748">
        <v>87.551666666666662</v>
      </c>
      <c r="D47" s="748">
        <v>88.06</v>
      </c>
      <c r="E47" s="748">
        <v>89.46</v>
      </c>
      <c r="F47" s="748">
        <v>96.41</v>
      </c>
      <c r="G47" s="748">
        <v>89.55</v>
      </c>
      <c r="H47" s="748">
        <v>103.33</v>
      </c>
      <c r="I47" s="748">
        <v>109.62</v>
      </c>
      <c r="J47" s="748">
        <v>109.77</v>
      </c>
      <c r="K47" s="748">
        <v>100.42</v>
      </c>
      <c r="L47" s="748">
        <v>100.98</v>
      </c>
      <c r="M47" s="748">
        <v>101.05</v>
      </c>
      <c r="N47" s="748"/>
      <c r="O47" s="786">
        <v>93.52</v>
      </c>
    </row>
    <row r="48" spans="1:15" ht="22.5" customHeight="1" thickBot="1"/>
    <row r="49" spans="1:15" ht="24.9" customHeight="1" thickBot="1">
      <c r="A49" s="1116" t="s">
        <v>148</v>
      </c>
      <c r="B49" s="1087"/>
      <c r="C49" s="1087"/>
      <c r="D49" s="1087"/>
      <c r="E49" s="1087"/>
      <c r="F49" s="1087"/>
      <c r="G49" s="1087"/>
      <c r="H49" s="1087"/>
      <c r="I49" s="1087"/>
      <c r="J49" s="1087"/>
      <c r="K49" s="1087"/>
      <c r="L49" s="1087"/>
      <c r="M49" s="1087"/>
      <c r="N49" s="1087"/>
      <c r="O49" s="1088"/>
    </row>
    <row r="50" spans="1:15" ht="12.75" customHeight="1">
      <c r="A50" s="1089" t="s">
        <v>50</v>
      </c>
      <c r="B50" s="1091" t="s">
        <v>88</v>
      </c>
      <c r="C50" s="1091" t="s">
        <v>122</v>
      </c>
      <c r="D50" s="1091" t="s">
        <v>123</v>
      </c>
      <c r="E50" s="1091" t="s">
        <v>124</v>
      </c>
      <c r="F50" s="1091" t="s">
        <v>125</v>
      </c>
      <c r="G50" s="1091" t="s">
        <v>126</v>
      </c>
      <c r="H50" s="1091" t="s">
        <v>127</v>
      </c>
      <c r="I50" s="1091" t="s">
        <v>116</v>
      </c>
      <c r="J50" s="1091" t="s">
        <v>117</v>
      </c>
      <c r="K50" s="1091" t="s">
        <v>118</v>
      </c>
      <c r="L50" s="1091" t="s">
        <v>119</v>
      </c>
      <c r="M50" s="1091" t="s">
        <v>120</v>
      </c>
      <c r="N50" s="1091" t="s">
        <v>121</v>
      </c>
      <c r="O50" s="729" t="s">
        <v>16</v>
      </c>
    </row>
    <row r="51" spans="1:15" ht="13.8" thickBot="1">
      <c r="A51" s="1090"/>
      <c r="B51" s="1092"/>
      <c r="C51" s="1092"/>
      <c r="D51" s="1092"/>
      <c r="E51" s="1092"/>
      <c r="F51" s="1092"/>
      <c r="G51" s="1092"/>
      <c r="H51" s="1092"/>
      <c r="I51" s="1092"/>
      <c r="J51" s="1092"/>
      <c r="K51" s="1092"/>
      <c r="L51" s="1092"/>
      <c r="M51" s="1092"/>
      <c r="N51" s="1092"/>
      <c r="O51" s="731" t="s">
        <v>149</v>
      </c>
    </row>
    <row r="52" spans="1:15" ht="13.8" thickBot="1">
      <c r="A52" s="1117" t="s">
        <v>80</v>
      </c>
      <c r="B52" s="811" t="s">
        <v>54</v>
      </c>
      <c r="C52" s="829">
        <v>-3.3471658458430538E-2</v>
      </c>
      <c r="D52" s="829">
        <v>3.3173016698488733E-3</v>
      </c>
      <c r="E52" s="829">
        <v>1.425335950475598E-2</v>
      </c>
      <c r="F52" s="829">
        <v>3.0022211554892497E-3</v>
      </c>
      <c r="G52" s="829">
        <v>3.9571134232586604E-2</v>
      </c>
      <c r="H52" s="829">
        <v>-9.3435139427633525E-4</v>
      </c>
      <c r="I52" s="829">
        <v>7.1926393235949137E-3</v>
      </c>
      <c r="J52" s="829">
        <v>4.0992667085116528E-3</v>
      </c>
      <c r="K52" s="829">
        <v>4.0504430232363706E-2</v>
      </c>
      <c r="L52" s="829">
        <v>4.6385602655499909E-2</v>
      </c>
      <c r="M52" s="829">
        <v>9.838864666968411E-2</v>
      </c>
      <c r="N52" s="829"/>
      <c r="O52" s="830">
        <v>1.2316143895091268E-2</v>
      </c>
    </row>
    <row r="53" spans="1:15" ht="13.8" thickBot="1">
      <c r="A53" s="1115"/>
      <c r="B53" s="816" t="s">
        <v>55</v>
      </c>
      <c r="C53" s="831">
        <v>7.3943814232382424E-3</v>
      </c>
      <c r="D53" s="831">
        <v>3.8064201055617072E-2</v>
      </c>
      <c r="E53" s="831">
        <v>2.6535624806463608E-2</v>
      </c>
      <c r="F53" s="831">
        <v>-9.8207386802657125E-3</v>
      </c>
      <c r="G53" s="831">
        <v>7.2594087461751777E-2</v>
      </c>
      <c r="H53" s="831">
        <v>7.7693474503547452E-2</v>
      </c>
      <c r="I53" s="831">
        <v>0.12955997588908985</v>
      </c>
      <c r="J53" s="831">
        <v>0.13042491775175491</v>
      </c>
      <c r="K53" s="831">
        <v>0.11047852695297417</v>
      </c>
      <c r="L53" s="831">
        <v>8.6359830446386579E-2</v>
      </c>
      <c r="M53" s="831">
        <v>7.6909996356127747E-2</v>
      </c>
      <c r="N53" s="831"/>
      <c r="O53" s="832">
        <v>6.4139020537124836E-2</v>
      </c>
    </row>
    <row r="54" spans="1:15" ht="13.8" thickBot="1">
      <c r="A54" s="1115"/>
      <c r="B54" s="816" t="s">
        <v>56</v>
      </c>
      <c r="C54" s="833">
        <v>3.5356305346136936E-2</v>
      </c>
      <c r="D54" s="831">
        <v>4.5521951598105174E-2</v>
      </c>
      <c r="E54" s="831">
        <v>6.2956683218279394E-2</v>
      </c>
      <c r="F54" s="831">
        <v>2.3536294057427153E-2</v>
      </c>
      <c r="G54" s="831">
        <v>0.11643289464691152</v>
      </c>
      <c r="H54" s="831">
        <v>9.7259400390501904E-2</v>
      </c>
      <c r="I54" s="831">
        <v>0.13367816504827237</v>
      </c>
      <c r="J54" s="831">
        <v>7.748972298539504E-2</v>
      </c>
      <c r="K54" s="831">
        <v>8.5602439316671414E-2</v>
      </c>
      <c r="L54" s="831">
        <v>0.10251739405439575</v>
      </c>
      <c r="M54" s="831">
        <v>9.1931728530469867E-2</v>
      </c>
      <c r="N54" s="831"/>
      <c r="O54" s="832">
        <v>6.8356867779204106E-2</v>
      </c>
    </row>
    <row r="55" spans="1:15" ht="14.4" thickBot="1">
      <c r="A55" s="1115"/>
      <c r="B55" s="820" t="s">
        <v>57</v>
      </c>
      <c r="C55" s="834">
        <v>-3.5186421055403527E-3</v>
      </c>
      <c r="D55" s="834">
        <v>2.3298881690174123E-2</v>
      </c>
      <c r="E55" s="834">
        <v>3.6665181751741709E-2</v>
      </c>
      <c r="F55" s="834">
        <v>7.9076730838346064E-3</v>
      </c>
      <c r="G55" s="834">
        <v>6.6919473965434934E-2</v>
      </c>
      <c r="H55" s="834">
        <v>4.3723317055783591E-2</v>
      </c>
      <c r="I55" s="834">
        <v>7.1994985843509163E-2</v>
      </c>
      <c r="J55" s="834">
        <v>4.6086073138865598E-2</v>
      </c>
      <c r="K55" s="834">
        <v>6.669017602069828E-2</v>
      </c>
      <c r="L55" s="834">
        <v>7.3077580315205642E-2</v>
      </c>
      <c r="M55" s="834">
        <v>8.7140129717597173E-2</v>
      </c>
      <c r="N55" s="834"/>
      <c r="O55" s="835">
        <v>4.1872616862025182E-2</v>
      </c>
    </row>
    <row r="56" spans="1:15" ht="13.8" thickBot="1">
      <c r="A56" s="1115" t="s">
        <v>58</v>
      </c>
      <c r="B56" s="816" t="s">
        <v>54</v>
      </c>
      <c r="C56" s="831">
        <v>-1.8168961268549243E-2</v>
      </c>
      <c r="D56" s="831">
        <v>-5.0120497887510267E-2</v>
      </c>
      <c r="E56" s="831">
        <v>2.7488224167768888E-2</v>
      </c>
      <c r="F56" s="831">
        <v>-7.9516086613482681E-2</v>
      </c>
      <c r="G56" s="831">
        <v>0.13125423559985019</v>
      </c>
      <c r="H56" s="831">
        <v>3.8720274226951505E-2</v>
      </c>
      <c r="I56" s="831">
        <v>5.3824150693378954E-3</v>
      </c>
      <c r="J56" s="831">
        <v>-1.7001567175005287E-2</v>
      </c>
      <c r="K56" s="831">
        <v>8.4961992630525313E-2</v>
      </c>
      <c r="L56" s="831">
        <v>-5.5640473788612296E-3</v>
      </c>
      <c r="M56" s="831">
        <v>-4.3053376276598491E-2</v>
      </c>
      <c r="N56" s="831"/>
      <c r="O56" s="832">
        <v>-5.1244863427604537E-2</v>
      </c>
    </row>
    <row r="57" spans="1:15" ht="13.8" thickBot="1">
      <c r="A57" s="1115"/>
      <c r="B57" s="816" t="s">
        <v>55</v>
      </c>
      <c r="C57" s="831">
        <v>4.3920050230221851E-2</v>
      </c>
      <c r="D57" s="831">
        <v>1.572237383405977E-2</v>
      </c>
      <c r="E57" s="831">
        <v>3.6152050963984439E-2</v>
      </c>
      <c r="F57" s="831">
        <v>1.2001393842495777E-2</v>
      </c>
      <c r="G57" s="831">
        <v>5.0087599557162325E-3</v>
      </c>
      <c r="H57" s="831">
        <v>2.3566206081399182E-2</v>
      </c>
      <c r="I57" s="831">
        <v>3.6713784270941533E-3</v>
      </c>
      <c r="J57" s="831">
        <v>-3.4186399804527826E-2</v>
      </c>
      <c r="K57" s="831">
        <v>4.4881492687846726E-2</v>
      </c>
      <c r="L57" s="831">
        <v>2.4041062134124876E-2</v>
      </c>
      <c r="M57" s="831">
        <v>3.8714672861014508E-2</v>
      </c>
      <c r="N57" s="831"/>
      <c r="O57" s="832">
        <v>1.8869337326843739E-2</v>
      </c>
    </row>
    <row r="58" spans="1:15" ht="14.4" thickBot="1">
      <c r="A58" s="1115"/>
      <c r="B58" s="820" t="s">
        <v>57</v>
      </c>
      <c r="C58" s="834">
        <v>-4.6883585606034546E-4</v>
      </c>
      <c r="D58" s="834">
        <v>-3.02382932498842E-2</v>
      </c>
      <c r="E58" s="834">
        <v>3.2829241646361647E-2</v>
      </c>
      <c r="F58" s="834">
        <v>-5.4138701466828365E-2</v>
      </c>
      <c r="G58" s="834">
        <v>0.10128621593810923</v>
      </c>
      <c r="H58" s="834">
        <v>3.6142257336028979E-2</v>
      </c>
      <c r="I58" s="834">
        <v>4.9153284180052234E-3</v>
      </c>
      <c r="J58" s="834">
        <v>-2.0426463727855074E-2</v>
      </c>
      <c r="K58" s="834">
        <v>7.5459033847371279E-2</v>
      </c>
      <c r="L58" s="834">
        <v>2.9637846087995903E-3</v>
      </c>
      <c r="M58" s="834">
        <v>-2.2525388185952216E-2</v>
      </c>
      <c r="N58" s="834"/>
      <c r="O58" s="835">
        <v>-3.0781435938119758E-2</v>
      </c>
    </row>
    <row r="59" spans="1:15" ht="13.8" thickBot="1">
      <c r="A59" s="1115" t="s">
        <v>59</v>
      </c>
      <c r="B59" s="816" t="s">
        <v>54</v>
      </c>
      <c r="C59" s="831">
        <v>3.455902681780481E-2</v>
      </c>
      <c r="D59" s="831">
        <v>-3.2971911950273269E-2</v>
      </c>
      <c r="E59" s="831">
        <v>-2.7474987704887967E-2</v>
      </c>
      <c r="F59" s="831">
        <v>6.991626794258389E-2</v>
      </c>
      <c r="G59" s="831">
        <v>0.17836780148852241</v>
      </c>
      <c r="H59" s="831">
        <v>0.11931706282476634</v>
      </c>
      <c r="I59" s="831">
        <v>1.7869355158949695E-3</v>
      </c>
      <c r="J59" s="831">
        <v>-0.11571912663284765</v>
      </c>
      <c r="K59" s="831">
        <v>-0.1098331845174822</v>
      </c>
      <c r="L59" s="831">
        <v>-0.13740091122172171</v>
      </c>
      <c r="M59" s="831">
        <v>-6.8844360954567557E-2</v>
      </c>
      <c r="N59" s="831"/>
      <c r="O59" s="832">
        <v>-5.4257557302625301E-3</v>
      </c>
    </row>
    <row r="60" spans="1:15" ht="13.8" thickBot="1">
      <c r="A60" s="1115"/>
      <c r="B60" s="816" t="s">
        <v>55</v>
      </c>
      <c r="C60" s="831">
        <v>-2.6840576288747611E-2</v>
      </c>
      <c r="D60" s="831">
        <v>3.3729231360245866E-2</v>
      </c>
      <c r="E60" s="831">
        <v>7.3897227440361563E-2</v>
      </c>
      <c r="F60" s="831">
        <v>-9.8432475043077373E-3</v>
      </c>
      <c r="G60" s="831">
        <v>-5.7111508452535764E-2</v>
      </c>
      <c r="H60" s="831">
        <v>3.2731097636430909E-2</v>
      </c>
      <c r="I60" s="831">
        <v>1.2148589974123609E-2</v>
      </c>
      <c r="J60" s="831">
        <v>4.5153432291757743E-2</v>
      </c>
      <c r="K60" s="831">
        <v>-3.0634379565275456E-3</v>
      </c>
      <c r="L60" s="831">
        <v>-2.7898131453124217E-3</v>
      </c>
      <c r="M60" s="831">
        <v>7.7514331427836147E-2</v>
      </c>
      <c r="N60" s="831"/>
      <c r="O60" s="832">
        <v>1.668211306765521E-2</v>
      </c>
    </row>
    <row r="61" spans="1:15" ht="13.8" thickBot="1">
      <c r="A61" s="1115"/>
      <c r="B61" s="816" t="s">
        <v>56</v>
      </c>
      <c r="C61" s="831">
        <v>1.2759901968535188E-2</v>
      </c>
      <c r="D61" s="831">
        <v>5.4740223381369135E-2</v>
      </c>
      <c r="E61" s="831">
        <v>-1.2086708999343197E-2</v>
      </c>
      <c r="F61" s="831">
        <v>-2.1904833496203938E-2</v>
      </c>
      <c r="G61" s="831">
        <v>4.3453366869108292E-2</v>
      </c>
      <c r="H61" s="831">
        <v>1.8089327929753568E-2</v>
      </c>
      <c r="I61" s="831">
        <v>5.8293088591868172E-2</v>
      </c>
      <c r="J61" s="831">
        <v>3.5403027396689025E-2</v>
      </c>
      <c r="K61" s="831">
        <v>0.103926575115589</v>
      </c>
      <c r="L61" s="831">
        <v>-3.6199836199836272E-2</v>
      </c>
      <c r="M61" s="831">
        <v>-2.6411657559198679E-2</v>
      </c>
      <c r="N61" s="831"/>
      <c r="O61" s="832">
        <v>1.8747944304352681E-2</v>
      </c>
    </row>
    <row r="62" spans="1:15" ht="14.4" thickBot="1">
      <c r="A62" s="1115"/>
      <c r="B62" s="820" t="s">
        <v>57</v>
      </c>
      <c r="C62" s="834">
        <v>-7.4787202817729586E-3</v>
      </c>
      <c r="D62" s="834">
        <v>2.8376023534261458E-2</v>
      </c>
      <c r="E62" s="834">
        <v>-8.4579204334003788E-3</v>
      </c>
      <c r="F62" s="834">
        <v>-3.8224455250068588E-2</v>
      </c>
      <c r="G62" s="834">
        <v>-1.6453692637906938E-2</v>
      </c>
      <c r="H62" s="834">
        <v>1.7843521848098096E-2</v>
      </c>
      <c r="I62" s="834">
        <v>-1.1707844624585073E-2</v>
      </c>
      <c r="J62" s="834">
        <v>-2.8081807445401463E-2</v>
      </c>
      <c r="K62" s="834">
        <v>-3.77463151035815E-2</v>
      </c>
      <c r="L62" s="834">
        <v>-7.2753561354855667E-2</v>
      </c>
      <c r="M62" s="834">
        <v>-1.2957517950819855E-2</v>
      </c>
      <c r="N62" s="834"/>
      <c r="O62" s="835">
        <v>-2.3181998526327741E-2</v>
      </c>
    </row>
    <row r="63" spans="1:15" ht="13.8" thickBot="1">
      <c r="A63" s="1115" t="s">
        <v>60</v>
      </c>
      <c r="B63" s="816" t="s">
        <v>54</v>
      </c>
      <c r="C63" s="831">
        <v>0.10628862312719516</v>
      </c>
      <c r="D63" s="831">
        <v>-1.6040303433898798E-2</v>
      </c>
      <c r="E63" s="831">
        <v>4.2292354366616762E-2</v>
      </c>
      <c r="F63" s="831">
        <v>-1.4989823422630162E-3</v>
      </c>
      <c r="G63" s="831">
        <v>-1.6701888676262582E-2</v>
      </c>
      <c r="H63" s="831">
        <v>-6.2962011421097461E-2</v>
      </c>
      <c r="I63" s="831">
        <v>-2.9246138757618473E-2</v>
      </c>
      <c r="J63" s="831">
        <v>-8.9347752266018779E-2</v>
      </c>
      <c r="K63" s="831">
        <v>-8.1679017688104667E-3</v>
      </c>
      <c r="L63" s="831">
        <v>-0.11939959028740151</v>
      </c>
      <c r="M63" s="831">
        <v>-0.12089696402974186</v>
      </c>
      <c r="N63" s="831"/>
      <c r="O63" s="832">
        <v>2.6823480862477136E-3</v>
      </c>
    </row>
    <row r="64" spans="1:15" ht="13.8" thickBot="1">
      <c r="A64" s="1115"/>
      <c r="B64" s="816" t="s">
        <v>61</v>
      </c>
      <c r="C64" s="831">
        <v>1.1381876550416071E-2</v>
      </c>
      <c r="D64" s="831">
        <v>3.7133739483608971E-2</v>
      </c>
      <c r="E64" s="831">
        <v>5.0485276844774172E-3</v>
      </c>
      <c r="F64" s="831">
        <v>3.3928364884142387E-2</v>
      </c>
      <c r="G64" s="831">
        <v>1.6059957173447489E-2</v>
      </c>
      <c r="H64" s="831">
        <v>1.8303275976174767E-2</v>
      </c>
      <c r="I64" s="831">
        <v>-4.2604434847604102E-2</v>
      </c>
      <c r="J64" s="831">
        <v>1.2358070384542934E-2</v>
      </c>
      <c r="K64" s="831">
        <v>6.8994503718073044E-2</v>
      </c>
      <c r="L64" s="831">
        <v>6.6611555864949545E-2</v>
      </c>
      <c r="M64" s="831">
        <v>2.4977234291661207E-2</v>
      </c>
      <c r="N64" s="831"/>
      <c r="O64" s="832">
        <v>2.2706402871692118E-2</v>
      </c>
    </row>
    <row r="65" spans="1:15" ht="14.4" thickBot="1">
      <c r="A65" s="1115"/>
      <c r="B65" s="820" t="s">
        <v>57</v>
      </c>
      <c r="C65" s="834">
        <v>8.379910542760384E-2</v>
      </c>
      <c r="D65" s="834">
        <v>1.3621895413957801E-2</v>
      </c>
      <c r="E65" s="834">
        <v>3.8631419818501031E-2</v>
      </c>
      <c r="F65" s="834">
        <v>2.6332905156013664E-2</v>
      </c>
      <c r="G65" s="834">
        <v>9.8098239898006916E-3</v>
      </c>
      <c r="H65" s="834">
        <v>-2.5543156575328088E-2</v>
      </c>
      <c r="I65" s="834">
        <v>-2.6136500410967385E-2</v>
      </c>
      <c r="J65" s="834">
        <v>-4.5439317801126811E-2</v>
      </c>
      <c r="K65" s="834">
        <v>3.3856400286448027E-2</v>
      </c>
      <c r="L65" s="834">
        <v>-4.329364034068315E-2</v>
      </c>
      <c r="M65" s="834">
        <v>-5.7868303936825488E-2</v>
      </c>
      <c r="N65" s="834"/>
      <c r="O65" s="835">
        <v>2.0974289580514227E-2</v>
      </c>
    </row>
    <row r="66" spans="1:15" ht="13.8" thickBot="1">
      <c r="A66" s="1115" t="s">
        <v>62</v>
      </c>
      <c r="B66" s="816" t="s">
        <v>54</v>
      </c>
      <c r="C66" s="836">
        <v>1.5345114385800112</v>
      </c>
      <c r="D66" s="836">
        <v>1.7984387102034156</v>
      </c>
      <c r="E66" s="836">
        <v>0.11402868566351468</v>
      </c>
      <c r="F66" s="836">
        <v>0.25215606488900094</v>
      </c>
      <c r="G66" s="836">
        <v>-0.16928420622488616</v>
      </c>
      <c r="H66" s="836">
        <v>0.41420422771502058</v>
      </c>
      <c r="I66" s="836">
        <v>0.46413082458698923</v>
      </c>
      <c r="J66" s="836">
        <v>0.26654040923875022</v>
      </c>
      <c r="K66" s="836">
        <v>0.37372778156386521</v>
      </c>
      <c r="L66" s="836">
        <v>0.25170402137064396</v>
      </c>
      <c r="M66" s="836">
        <v>0.19128777683272138</v>
      </c>
      <c r="N66" s="836"/>
      <c r="O66" s="837">
        <v>0.33070478068013803</v>
      </c>
    </row>
    <row r="67" spans="1:15" ht="13.8" thickBot="1">
      <c r="A67" s="1120"/>
      <c r="B67" s="838" t="s">
        <v>55</v>
      </c>
      <c r="C67" s="836">
        <v>-0.34124956292049152</v>
      </c>
      <c r="D67" s="836">
        <v>-0.20504732853894103</v>
      </c>
      <c r="E67" s="836">
        <v>-0.24736247728493327</v>
      </c>
      <c r="F67" s="836">
        <v>-0.30435998933271974</v>
      </c>
      <c r="G67" s="836">
        <v>3.5387112380417418E-2</v>
      </c>
      <c r="H67" s="836">
        <v>-0.10200527176270402</v>
      </c>
      <c r="I67" s="836">
        <v>1.8461972426924506E-2</v>
      </c>
      <c r="J67" s="836">
        <v>0.17010529988264769</v>
      </c>
      <c r="K67" s="836">
        <v>1.5467510691610687E-2</v>
      </c>
      <c r="L67" s="836">
        <v>2.7750574323396851E-2</v>
      </c>
      <c r="M67" s="836">
        <v>0.14536843064031335</v>
      </c>
      <c r="N67" s="836"/>
      <c r="O67" s="837">
        <v>-2.0614986841497776E-2</v>
      </c>
    </row>
    <row r="68" spans="1:15" ht="14.4" thickBot="1">
      <c r="A68" s="1120"/>
      <c r="B68" s="839" t="s">
        <v>57</v>
      </c>
      <c r="C68" s="840">
        <v>4.1516352557362149E-2</v>
      </c>
      <c r="D68" s="840">
        <v>0.20597363915990463</v>
      </c>
      <c r="E68" s="840">
        <v>-2.0293941724343817E-2</v>
      </c>
      <c r="F68" s="840">
        <v>-2.9878837394689651E-2</v>
      </c>
      <c r="G68" s="840">
        <v>-4.88524704716889E-3</v>
      </c>
      <c r="H68" s="840">
        <v>0.10666327048466986</v>
      </c>
      <c r="I68" s="840">
        <v>0.21475646471321955</v>
      </c>
      <c r="J68" s="840">
        <v>0.20541955845474208</v>
      </c>
      <c r="K68" s="840">
        <v>0.17935574215376102</v>
      </c>
      <c r="L68" s="840">
        <v>0.12474966016042498</v>
      </c>
      <c r="M68" s="840">
        <v>0.16266469846342271</v>
      </c>
      <c r="N68" s="840"/>
      <c r="O68" s="841">
        <v>0.13998596076402994</v>
      </c>
    </row>
    <row r="69" spans="1:15" ht="16.8" thickBot="1">
      <c r="A69" s="1121" t="s">
        <v>81</v>
      </c>
      <c r="B69" s="1122"/>
      <c r="C69" s="842">
        <v>3.4938048980431194E-2</v>
      </c>
      <c r="D69" s="842">
        <v>7.1011920179039636E-2</v>
      </c>
      <c r="E69" s="842">
        <v>3.4983395781965965E-2</v>
      </c>
      <c r="F69" s="842">
        <v>-3.9922595711062905E-3</v>
      </c>
      <c r="G69" s="842">
        <v>5.3176650260761814E-2</v>
      </c>
      <c r="H69" s="842">
        <v>3.9259995619282784E-2</v>
      </c>
      <c r="I69" s="842">
        <v>5.2165225703692197E-2</v>
      </c>
      <c r="J69" s="842">
        <v>3.7120033140776623E-2</v>
      </c>
      <c r="K69" s="842">
        <v>7.1940948574147637E-2</v>
      </c>
      <c r="L69" s="842">
        <v>3.6403818268357889E-2</v>
      </c>
      <c r="M69" s="842">
        <v>5.1793059923439959E-2</v>
      </c>
      <c r="N69" s="842"/>
      <c r="O69" s="843">
        <v>3.3732981101402278E-2</v>
      </c>
    </row>
    <row r="70" spans="1:15" ht="15" customHeight="1" thickBot="1"/>
    <row r="71" spans="1:15" ht="16.8" thickBot="1">
      <c r="A71" s="785" t="s">
        <v>64</v>
      </c>
      <c r="B71" s="747" t="s">
        <v>57</v>
      </c>
      <c r="C71" s="844">
        <v>0.1078943861719746</v>
      </c>
      <c r="D71" s="844">
        <v>7.631160572337041E-2</v>
      </c>
      <c r="E71" s="844">
        <v>5.9579700424770989E-2</v>
      </c>
      <c r="F71" s="844">
        <v>1.5765999377658026E-2</v>
      </c>
      <c r="G71" s="844">
        <v>8.2858738135120069E-2</v>
      </c>
      <c r="H71" s="844">
        <v>-6.9679667086034926E-3</v>
      </c>
      <c r="I71" s="844">
        <v>-3.1928480204343052E-3</v>
      </c>
      <c r="J71" s="844">
        <v>-9.1008472260180329E-2</v>
      </c>
      <c r="K71" s="844">
        <v>-6.5425214100776813E-2</v>
      </c>
      <c r="L71" s="844">
        <v>-9.0215884333531379E-2</v>
      </c>
      <c r="M71" s="844">
        <v>-7.9069767441860422E-2</v>
      </c>
      <c r="N71" s="844"/>
      <c r="O71" s="845">
        <v>4.2023096663815304E-2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89" customWidth="1"/>
    <col min="2" max="2" width="26.109375" style="489" bestFit="1" customWidth="1"/>
    <col min="3" max="14" width="12.5546875" style="784" bestFit="1" customWidth="1"/>
    <col min="15" max="15" width="15.5546875" style="489" bestFit="1" customWidth="1"/>
    <col min="16" max="256" width="9.109375" style="489"/>
    <col min="257" max="257" width="15.88671875" style="489" customWidth="1"/>
    <col min="258" max="258" width="26.109375" style="489" bestFit="1" customWidth="1"/>
    <col min="259" max="270" width="12.5546875" style="489" bestFit="1" customWidth="1"/>
    <col min="271" max="271" width="15.5546875" style="489" bestFit="1" customWidth="1"/>
    <col min="272" max="512" width="9.109375" style="489"/>
    <col min="513" max="513" width="15.88671875" style="489" customWidth="1"/>
    <col min="514" max="514" width="26.109375" style="489" bestFit="1" customWidth="1"/>
    <col min="515" max="526" width="12.5546875" style="489" bestFit="1" customWidth="1"/>
    <col min="527" max="527" width="15.5546875" style="489" bestFit="1" customWidth="1"/>
    <col min="528" max="768" width="9.109375" style="489"/>
    <col min="769" max="769" width="15.88671875" style="489" customWidth="1"/>
    <col min="770" max="770" width="26.109375" style="489" bestFit="1" customWidth="1"/>
    <col min="771" max="782" width="12.5546875" style="489" bestFit="1" customWidth="1"/>
    <col min="783" max="783" width="15.5546875" style="489" bestFit="1" customWidth="1"/>
    <col min="784" max="1024" width="9.109375" style="489"/>
    <col min="1025" max="1025" width="15.88671875" style="489" customWidth="1"/>
    <col min="1026" max="1026" width="26.109375" style="489" bestFit="1" customWidth="1"/>
    <col min="1027" max="1038" width="12.5546875" style="489" bestFit="1" customWidth="1"/>
    <col min="1039" max="1039" width="15.5546875" style="489" bestFit="1" customWidth="1"/>
    <col min="1040" max="1280" width="9.109375" style="489"/>
    <col min="1281" max="1281" width="15.88671875" style="489" customWidth="1"/>
    <col min="1282" max="1282" width="26.109375" style="489" bestFit="1" customWidth="1"/>
    <col min="1283" max="1294" width="12.5546875" style="489" bestFit="1" customWidth="1"/>
    <col min="1295" max="1295" width="15.5546875" style="489" bestFit="1" customWidth="1"/>
    <col min="1296" max="1536" width="9.109375" style="489"/>
    <col min="1537" max="1537" width="15.88671875" style="489" customWidth="1"/>
    <col min="1538" max="1538" width="26.109375" style="489" bestFit="1" customWidth="1"/>
    <col min="1539" max="1550" width="12.5546875" style="489" bestFit="1" customWidth="1"/>
    <col min="1551" max="1551" width="15.5546875" style="489" bestFit="1" customWidth="1"/>
    <col min="1552" max="1792" width="9.109375" style="489"/>
    <col min="1793" max="1793" width="15.88671875" style="489" customWidth="1"/>
    <col min="1794" max="1794" width="26.109375" style="489" bestFit="1" customWidth="1"/>
    <col min="1795" max="1806" width="12.5546875" style="489" bestFit="1" customWidth="1"/>
    <col min="1807" max="1807" width="15.5546875" style="489" bestFit="1" customWidth="1"/>
    <col min="1808" max="2048" width="9.109375" style="489"/>
    <col min="2049" max="2049" width="15.88671875" style="489" customWidth="1"/>
    <col min="2050" max="2050" width="26.109375" style="489" bestFit="1" customWidth="1"/>
    <col min="2051" max="2062" width="12.5546875" style="489" bestFit="1" customWidth="1"/>
    <col min="2063" max="2063" width="15.5546875" style="489" bestFit="1" customWidth="1"/>
    <col min="2064" max="2304" width="9.109375" style="489"/>
    <col min="2305" max="2305" width="15.88671875" style="489" customWidth="1"/>
    <col min="2306" max="2306" width="26.109375" style="489" bestFit="1" customWidth="1"/>
    <col min="2307" max="2318" width="12.5546875" style="489" bestFit="1" customWidth="1"/>
    <col min="2319" max="2319" width="15.5546875" style="489" bestFit="1" customWidth="1"/>
    <col min="2320" max="2560" width="9.109375" style="489"/>
    <col min="2561" max="2561" width="15.88671875" style="489" customWidth="1"/>
    <col min="2562" max="2562" width="26.109375" style="489" bestFit="1" customWidth="1"/>
    <col min="2563" max="2574" width="12.5546875" style="489" bestFit="1" customWidth="1"/>
    <col min="2575" max="2575" width="15.5546875" style="489" bestFit="1" customWidth="1"/>
    <col min="2576" max="2816" width="9.109375" style="489"/>
    <col min="2817" max="2817" width="15.88671875" style="489" customWidth="1"/>
    <col min="2818" max="2818" width="26.109375" style="489" bestFit="1" customWidth="1"/>
    <col min="2819" max="2830" width="12.5546875" style="489" bestFit="1" customWidth="1"/>
    <col min="2831" max="2831" width="15.5546875" style="489" bestFit="1" customWidth="1"/>
    <col min="2832" max="3072" width="9.109375" style="489"/>
    <col min="3073" max="3073" width="15.88671875" style="489" customWidth="1"/>
    <col min="3074" max="3074" width="26.109375" style="489" bestFit="1" customWidth="1"/>
    <col min="3075" max="3086" width="12.5546875" style="489" bestFit="1" customWidth="1"/>
    <col min="3087" max="3087" width="15.5546875" style="489" bestFit="1" customWidth="1"/>
    <col min="3088" max="3328" width="9.109375" style="489"/>
    <col min="3329" max="3329" width="15.88671875" style="489" customWidth="1"/>
    <col min="3330" max="3330" width="26.109375" style="489" bestFit="1" customWidth="1"/>
    <col min="3331" max="3342" width="12.5546875" style="489" bestFit="1" customWidth="1"/>
    <col min="3343" max="3343" width="15.5546875" style="489" bestFit="1" customWidth="1"/>
    <col min="3344" max="3584" width="9.109375" style="489"/>
    <col min="3585" max="3585" width="15.88671875" style="489" customWidth="1"/>
    <col min="3586" max="3586" width="26.109375" style="489" bestFit="1" customWidth="1"/>
    <col min="3587" max="3598" width="12.5546875" style="489" bestFit="1" customWidth="1"/>
    <col min="3599" max="3599" width="15.5546875" style="489" bestFit="1" customWidth="1"/>
    <col min="3600" max="3840" width="9.109375" style="489"/>
    <col min="3841" max="3841" width="15.88671875" style="489" customWidth="1"/>
    <col min="3842" max="3842" width="26.109375" style="489" bestFit="1" customWidth="1"/>
    <col min="3843" max="3854" width="12.5546875" style="489" bestFit="1" customWidth="1"/>
    <col min="3855" max="3855" width="15.5546875" style="489" bestFit="1" customWidth="1"/>
    <col min="3856" max="4096" width="9.109375" style="489"/>
    <col min="4097" max="4097" width="15.88671875" style="489" customWidth="1"/>
    <col min="4098" max="4098" width="26.109375" style="489" bestFit="1" customWidth="1"/>
    <col min="4099" max="4110" width="12.5546875" style="489" bestFit="1" customWidth="1"/>
    <col min="4111" max="4111" width="15.5546875" style="489" bestFit="1" customWidth="1"/>
    <col min="4112" max="4352" width="9.109375" style="489"/>
    <col min="4353" max="4353" width="15.88671875" style="489" customWidth="1"/>
    <col min="4354" max="4354" width="26.109375" style="489" bestFit="1" customWidth="1"/>
    <col min="4355" max="4366" width="12.5546875" style="489" bestFit="1" customWidth="1"/>
    <col min="4367" max="4367" width="15.5546875" style="489" bestFit="1" customWidth="1"/>
    <col min="4368" max="4608" width="9.109375" style="489"/>
    <col min="4609" max="4609" width="15.88671875" style="489" customWidth="1"/>
    <col min="4610" max="4610" width="26.109375" style="489" bestFit="1" customWidth="1"/>
    <col min="4611" max="4622" width="12.5546875" style="489" bestFit="1" customWidth="1"/>
    <col min="4623" max="4623" width="15.5546875" style="489" bestFit="1" customWidth="1"/>
    <col min="4624" max="4864" width="9.109375" style="489"/>
    <col min="4865" max="4865" width="15.88671875" style="489" customWidth="1"/>
    <col min="4866" max="4866" width="26.109375" style="489" bestFit="1" customWidth="1"/>
    <col min="4867" max="4878" width="12.5546875" style="489" bestFit="1" customWidth="1"/>
    <col min="4879" max="4879" width="15.5546875" style="489" bestFit="1" customWidth="1"/>
    <col min="4880" max="5120" width="9.109375" style="489"/>
    <col min="5121" max="5121" width="15.88671875" style="489" customWidth="1"/>
    <col min="5122" max="5122" width="26.109375" style="489" bestFit="1" customWidth="1"/>
    <col min="5123" max="5134" width="12.5546875" style="489" bestFit="1" customWidth="1"/>
    <col min="5135" max="5135" width="15.5546875" style="489" bestFit="1" customWidth="1"/>
    <col min="5136" max="5376" width="9.109375" style="489"/>
    <col min="5377" max="5377" width="15.88671875" style="489" customWidth="1"/>
    <col min="5378" max="5378" width="26.109375" style="489" bestFit="1" customWidth="1"/>
    <col min="5379" max="5390" width="12.5546875" style="489" bestFit="1" customWidth="1"/>
    <col min="5391" max="5391" width="15.5546875" style="489" bestFit="1" customWidth="1"/>
    <col min="5392" max="5632" width="9.109375" style="489"/>
    <col min="5633" max="5633" width="15.88671875" style="489" customWidth="1"/>
    <col min="5634" max="5634" width="26.109375" style="489" bestFit="1" customWidth="1"/>
    <col min="5635" max="5646" width="12.5546875" style="489" bestFit="1" customWidth="1"/>
    <col min="5647" max="5647" width="15.5546875" style="489" bestFit="1" customWidth="1"/>
    <col min="5648" max="5888" width="9.109375" style="489"/>
    <col min="5889" max="5889" width="15.88671875" style="489" customWidth="1"/>
    <col min="5890" max="5890" width="26.109375" style="489" bestFit="1" customWidth="1"/>
    <col min="5891" max="5902" width="12.5546875" style="489" bestFit="1" customWidth="1"/>
    <col min="5903" max="5903" width="15.5546875" style="489" bestFit="1" customWidth="1"/>
    <col min="5904" max="6144" width="9.109375" style="489"/>
    <col min="6145" max="6145" width="15.88671875" style="489" customWidth="1"/>
    <col min="6146" max="6146" width="26.109375" style="489" bestFit="1" customWidth="1"/>
    <col min="6147" max="6158" width="12.5546875" style="489" bestFit="1" customWidth="1"/>
    <col min="6159" max="6159" width="15.5546875" style="489" bestFit="1" customWidth="1"/>
    <col min="6160" max="6400" width="9.109375" style="489"/>
    <col min="6401" max="6401" width="15.88671875" style="489" customWidth="1"/>
    <col min="6402" max="6402" width="26.109375" style="489" bestFit="1" customWidth="1"/>
    <col min="6403" max="6414" width="12.5546875" style="489" bestFit="1" customWidth="1"/>
    <col min="6415" max="6415" width="15.5546875" style="489" bestFit="1" customWidth="1"/>
    <col min="6416" max="6656" width="9.109375" style="489"/>
    <col min="6657" max="6657" width="15.88671875" style="489" customWidth="1"/>
    <col min="6658" max="6658" width="26.109375" style="489" bestFit="1" customWidth="1"/>
    <col min="6659" max="6670" width="12.5546875" style="489" bestFit="1" customWidth="1"/>
    <col min="6671" max="6671" width="15.5546875" style="489" bestFit="1" customWidth="1"/>
    <col min="6672" max="6912" width="9.109375" style="489"/>
    <col min="6913" max="6913" width="15.88671875" style="489" customWidth="1"/>
    <col min="6914" max="6914" width="26.109375" style="489" bestFit="1" customWidth="1"/>
    <col min="6915" max="6926" width="12.5546875" style="489" bestFit="1" customWidth="1"/>
    <col min="6927" max="6927" width="15.5546875" style="489" bestFit="1" customWidth="1"/>
    <col min="6928" max="7168" width="9.109375" style="489"/>
    <col min="7169" max="7169" width="15.88671875" style="489" customWidth="1"/>
    <col min="7170" max="7170" width="26.109375" style="489" bestFit="1" customWidth="1"/>
    <col min="7171" max="7182" width="12.5546875" style="489" bestFit="1" customWidth="1"/>
    <col min="7183" max="7183" width="15.5546875" style="489" bestFit="1" customWidth="1"/>
    <col min="7184" max="7424" width="9.109375" style="489"/>
    <col min="7425" max="7425" width="15.88671875" style="489" customWidth="1"/>
    <col min="7426" max="7426" width="26.109375" style="489" bestFit="1" customWidth="1"/>
    <col min="7427" max="7438" width="12.5546875" style="489" bestFit="1" customWidth="1"/>
    <col min="7439" max="7439" width="15.5546875" style="489" bestFit="1" customWidth="1"/>
    <col min="7440" max="7680" width="9.109375" style="489"/>
    <col min="7681" max="7681" width="15.88671875" style="489" customWidth="1"/>
    <col min="7682" max="7682" width="26.109375" style="489" bestFit="1" customWidth="1"/>
    <col min="7683" max="7694" width="12.5546875" style="489" bestFit="1" customWidth="1"/>
    <col min="7695" max="7695" width="15.5546875" style="489" bestFit="1" customWidth="1"/>
    <col min="7696" max="7936" width="9.109375" style="489"/>
    <col min="7937" max="7937" width="15.88671875" style="489" customWidth="1"/>
    <col min="7938" max="7938" width="26.109375" style="489" bestFit="1" customWidth="1"/>
    <col min="7939" max="7950" width="12.5546875" style="489" bestFit="1" customWidth="1"/>
    <col min="7951" max="7951" width="15.5546875" style="489" bestFit="1" customWidth="1"/>
    <col min="7952" max="8192" width="9.109375" style="489"/>
    <col min="8193" max="8193" width="15.88671875" style="489" customWidth="1"/>
    <col min="8194" max="8194" width="26.109375" style="489" bestFit="1" customWidth="1"/>
    <col min="8195" max="8206" width="12.5546875" style="489" bestFit="1" customWidth="1"/>
    <col min="8207" max="8207" width="15.5546875" style="489" bestFit="1" customWidth="1"/>
    <col min="8208" max="8448" width="9.109375" style="489"/>
    <col min="8449" max="8449" width="15.88671875" style="489" customWidth="1"/>
    <col min="8450" max="8450" width="26.109375" style="489" bestFit="1" customWidth="1"/>
    <col min="8451" max="8462" width="12.5546875" style="489" bestFit="1" customWidth="1"/>
    <col min="8463" max="8463" width="15.5546875" style="489" bestFit="1" customWidth="1"/>
    <col min="8464" max="8704" width="9.109375" style="489"/>
    <col min="8705" max="8705" width="15.88671875" style="489" customWidth="1"/>
    <col min="8706" max="8706" width="26.109375" style="489" bestFit="1" customWidth="1"/>
    <col min="8707" max="8718" width="12.5546875" style="489" bestFit="1" customWidth="1"/>
    <col min="8719" max="8719" width="15.5546875" style="489" bestFit="1" customWidth="1"/>
    <col min="8720" max="8960" width="9.109375" style="489"/>
    <col min="8961" max="8961" width="15.88671875" style="489" customWidth="1"/>
    <col min="8962" max="8962" width="26.109375" style="489" bestFit="1" customWidth="1"/>
    <col min="8963" max="8974" width="12.5546875" style="489" bestFit="1" customWidth="1"/>
    <col min="8975" max="8975" width="15.5546875" style="489" bestFit="1" customWidth="1"/>
    <col min="8976" max="9216" width="9.109375" style="489"/>
    <col min="9217" max="9217" width="15.88671875" style="489" customWidth="1"/>
    <col min="9218" max="9218" width="26.109375" style="489" bestFit="1" customWidth="1"/>
    <col min="9219" max="9230" width="12.5546875" style="489" bestFit="1" customWidth="1"/>
    <col min="9231" max="9231" width="15.5546875" style="489" bestFit="1" customWidth="1"/>
    <col min="9232" max="9472" width="9.109375" style="489"/>
    <col min="9473" max="9473" width="15.88671875" style="489" customWidth="1"/>
    <col min="9474" max="9474" width="26.109375" style="489" bestFit="1" customWidth="1"/>
    <col min="9475" max="9486" width="12.5546875" style="489" bestFit="1" customWidth="1"/>
    <col min="9487" max="9487" width="15.5546875" style="489" bestFit="1" customWidth="1"/>
    <col min="9488" max="9728" width="9.109375" style="489"/>
    <col min="9729" max="9729" width="15.88671875" style="489" customWidth="1"/>
    <col min="9730" max="9730" width="26.109375" style="489" bestFit="1" customWidth="1"/>
    <col min="9731" max="9742" width="12.5546875" style="489" bestFit="1" customWidth="1"/>
    <col min="9743" max="9743" width="15.5546875" style="489" bestFit="1" customWidth="1"/>
    <col min="9744" max="9984" width="9.109375" style="489"/>
    <col min="9985" max="9985" width="15.88671875" style="489" customWidth="1"/>
    <col min="9986" max="9986" width="26.109375" style="489" bestFit="1" customWidth="1"/>
    <col min="9987" max="9998" width="12.5546875" style="489" bestFit="1" customWidth="1"/>
    <col min="9999" max="9999" width="15.5546875" style="489" bestFit="1" customWidth="1"/>
    <col min="10000" max="10240" width="9.109375" style="489"/>
    <col min="10241" max="10241" width="15.88671875" style="489" customWidth="1"/>
    <col min="10242" max="10242" width="26.109375" style="489" bestFit="1" customWidth="1"/>
    <col min="10243" max="10254" width="12.5546875" style="489" bestFit="1" customWidth="1"/>
    <col min="10255" max="10255" width="15.5546875" style="489" bestFit="1" customWidth="1"/>
    <col min="10256" max="10496" width="9.109375" style="489"/>
    <col min="10497" max="10497" width="15.88671875" style="489" customWidth="1"/>
    <col min="10498" max="10498" width="26.109375" style="489" bestFit="1" customWidth="1"/>
    <col min="10499" max="10510" width="12.5546875" style="489" bestFit="1" customWidth="1"/>
    <col min="10511" max="10511" width="15.5546875" style="489" bestFit="1" customWidth="1"/>
    <col min="10512" max="10752" width="9.109375" style="489"/>
    <col min="10753" max="10753" width="15.88671875" style="489" customWidth="1"/>
    <col min="10754" max="10754" width="26.109375" style="489" bestFit="1" customWidth="1"/>
    <col min="10755" max="10766" width="12.5546875" style="489" bestFit="1" customWidth="1"/>
    <col min="10767" max="10767" width="15.5546875" style="489" bestFit="1" customWidth="1"/>
    <col min="10768" max="11008" width="9.109375" style="489"/>
    <col min="11009" max="11009" width="15.88671875" style="489" customWidth="1"/>
    <col min="11010" max="11010" width="26.109375" style="489" bestFit="1" customWidth="1"/>
    <col min="11011" max="11022" width="12.5546875" style="489" bestFit="1" customWidth="1"/>
    <col min="11023" max="11023" width="15.5546875" style="489" bestFit="1" customWidth="1"/>
    <col min="11024" max="11264" width="9.109375" style="489"/>
    <col min="11265" max="11265" width="15.88671875" style="489" customWidth="1"/>
    <col min="11266" max="11266" width="26.109375" style="489" bestFit="1" customWidth="1"/>
    <col min="11267" max="11278" width="12.5546875" style="489" bestFit="1" customWidth="1"/>
    <col min="11279" max="11279" width="15.5546875" style="489" bestFit="1" customWidth="1"/>
    <col min="11280" max="11520" width="9.109375" style="489"/>
    <col min="11521" max="11521" width="15.88671875" style="489" customWidth="1"/>
    <col min="11522" max="11522" width="26.109375" style="489" bestFit="1" customWidth="1"/>
    <col min="11523" max="11534" width="12.5546875" style="489" bestFit="1" customWidth="1"/>
    <col min="11535" max="11535" width="15.5546875" style="489" bestFit="1" customWidth="1"/>
    <col min="11536" max="11776" width="9.109375" style="489"/>
    <col min="11777" max="11777" width="15.88671875" style="489" customWidth="1"/>
    <col min="11778" max="11778" width="26.109375" style="489" bestFit="1" customWidth="1"/>
    <col min="11779" max="11790" width="12.5546875" style="489" bestFit="1" customWidth="1"/>
    <col min="11791" max="11791" width="15.5546875" style="489" bestFit="1" customWidth="1"/>
    <col min="11792" max="12032" width="9.109375" style="489"/>
    <col min="12033" max="12033" width="15.88671875" style="489" customWidth="1"/>
    <col min="12034" max="12034" width="26.109375" style="489" bestFit="1" customWidth="1"/>
    <col min="12035" max="12046" width="12.5546875" style="489" bestFit="1" customWidth="1"/>
    <col min="12047" max="12047" width="15.5546875" style="489" bestFit="1" customWidth="1"/>
    <col min="12048" max="12288" width="9.109375" style="489"/>
    <col min="12289" max="12289" width="15.88671875" style="489" customWidth="1"/>
    <col min="12290" max="12290" width="26.109375" style="489" bestFit="1" customWidth="1"/>
    <col min="12291" max="12302" width="12.5546875" style="489" bestFit="1" customWidth="1"/>
    <col min="12303" max="12303" width="15.5546875" style="489" bestFit="1" customWidth="1"/>
    <col min="12304" max="12544" width="9.109375" style="489"/>
    <col min="12545" max="12545" width="15.88671875" style="489" customWidth="1"/>
    <col min="12546" max="12546" width="26.109375" style="489" bestFit="1" customWidth="1"/>
    <col min="12547" max="12558" width="12.5546875" style="489" bestFit="1" customWidth="1"/>
    <col min="12559" max="12559" width="15.5546875" style="489" bestFit="1" customWidth="1"/>
    <col min="12560" max="12800" width="9.109375" style="489"/>
    <col min="12801" max="12801" width="15.88671875" style="489" customWidth="1"/>
    <col min="12802" max="12802" width="26.109375" style="489" bestFit="1" customWidth="1"/>
    <col min="12803" max="12814" width="12.5546875" style="489" bestFit="1" customWidth="1"/>
    <col min="12815" max="12815" width="15.5546875" style="489" bestFit="1" customWidth="1"/>
    <col min="12816" max="13056" width="9.109375" style="489"/>
    <col min="13057" max="13057" width="15.88671875" style="489" customWidth="1"/>
    <col min="13058" max="13058" width="26.109375" style="489" bestFit="1" customWidth="1"/>
    <col min="13059" max="13070" width="12.5546875" style="489" bestFit="1" customWidth="1"/>
    <col min="13071" max="13071" width="15.5546875" style="489" bestFit="1" customWidth="1"/>
    <col min="13072" max="13312" width="9.109375" style="489"/>
    <col min="13313" max="13313" width="15.88671875" style="489" customWidth="1"/>
    <col min="13314" max="13314" width="26.109375" style="489" bestFit="1" customWidth="1"/>
    <col min="13315" max="13326" width="12.5546875" style="489" bestFit="1" customWidth="1"/>
    <col min="13327" max="13327" width="15.5546875" style="489" bestFit="1" customWidth="1"/>
    <col min="13328" max="13568" width="9.109375" style="489"/>
    <col min="13569" max="13569" width="15.88671875" style="489" customWidth="1"/>
    <col min="13570" max="13570" width="26.109375" style="489" bestFit="1" customWidth="1"/>
    <col min="13571" max="13582" width="12.5546875" style="489" bestFit="1" customWidth="1"/>
    <col min="13583" max="13583" width="15.5546875" style="489" bestFit="1" customWidth="1"/>
    <col min="13584" max="13824" width="9.109375" style="489"/>
    <col min="13825" max="13825" width="15.88671875" style="489" customWidth="1"/>
    <col min="13826" max="13826" width="26.109375" style="489" bestFit="1" customWidth="1"/>
    <col min="13827" max="13838" width="12.5546875" style="489" bestFit="1" customWidth="1"/>
    <col min="13839" max="13839" width="15.5546875" style="489" bestFit="1" customWidth="1"/>
    <col min="13840" max="14080" width="9.109375" style="489"/>
    <col min="14081" max="14081" width="15.88671875" style="489" customWidth="1"/>
    <col min="14082" max="14082" width="26.109375" style="489" bestFit="1" customWidth="1"/>
    <col min="14083" max="14094" width="12.5546875" style="489" bestFit="1" customWidth="1"/>
    <col min="14095" max="14095" width="15.5546875" style="489" bestFit="1" customWidth="1"/>
    <col min="14096" max="14336" width="9.109375" style="489"/>
    <col min="14337" max="14337" width="15.88671875" style="489" customWidth="1"/>
    <col min="14338" max="14338" width="26.109375" style="489" bestFit="1" customWidth="1"/>
    <col min="14339" max="14350" width="12.5546875" style="489" bestFit="1" customWidth="1"/>
    <col min="14351" max="14351" width="15.5546875" style="489" bestFit="1" customWidth="1"/>
    <col min="14352" max="14592" width="9.109375" style="489"/>
    <col min="14593" max="14593" width="15.88671875" style="489" customWidth="1"/>
    <col min="14594" max="14594" width="26.109375" style="489" bestFit="1" customWidth="1"/>
    <col min="14595" max="14606" width="12.5546875" style="489" bestFit="1" customWidth="1"/>
    <col min="14607" max="14607" width="15.5546875" style="489" bestFit="1" customWidth="1"/>
    <col min="14608" max="14848" width="9.109375" style="489"/>
    <col min="14849" max="14849" width="15.88671875" style="489" customWidth="1"/>
    <col min="14850" max="14850" width="26.109375" style="489" bestFit="1" customWidth="1"/>
    <col min="14851" max="14862" width="12.5546875" style="489" bestFit="1" customWidth="1"/>
    <col min="14863" max="14863" width="15.5546875" style="489" bestFit="1" customWidth="1"/>
    <col min="14864" max="15104" width="9.109375" style="489"/>
    <col min="15105" max="15105" width="15.88671875" style="489" customWidth="1"/>
    <col min="15106" max="15106" width="26.109375" style="489" bestFit="1" customWidth="1"/>
    <col min="15107" max="15118" width="12.5546875" style="489" bestFit="1" customWidth="1"/>
    <col min="15119" max="15119" width="15.5546875" style="489" bestFit="1" customWidth="1"/>
    <col min="15120" max="15360" width="9.109375" style="489"/>
    <col min="15361" max="15361" width="15.88671875" style="489" customWidth="1"/>
    <col min="15362" max="15362" width="26.109375" style="489" bestFit="1" customWidth="1"/>
    <col min="15363" max="15374" width="12.5546875" style="489" bestFit="1" customWidth="1"/>
    <col min="15375" max="15375" width="15.5546875" style="489" bestFit="1" customWidth="1"/>
    <col min="15376" max="15616" width="9.109375" style="489"/>
    <col min="15617" max="15617" width="15.88671875" style="489" customWidth="1"/>
    <col min="15618" max="15618" width="26.109375" style="489" bestFit="1" customWidth="1"/>
    <col min="15619" max="15630" width="12.5546875" style="489" bestFit="1" customWidth="1"/>
    <col min="15631" max="15631" width="15.5546875" style="489" bestFit="1" customWidth="1"/>
    <col min="15632" max="15872" width="9.109375" style="489"/>
    <col min="15873" max="15873" width="15.88671875" style="489" customWidth="1"/>
    <col min="15874" max="15874" width="26.109375" style="489" bestFit="1" customWidth="1"/>
    <col min="15875" max="15886" width="12.5546875" style="489" bestFit="1" customWidth="1"/>
    <col min="15887" max="15887" width="15.5546875" style="489" bestFit="1" customWidth="1"/>
    <col min="15888" max="16128" width="9.109375" style="489"/>
    <col min="16129" max="16129" width="15.88671875" style="489" customWidth="1"/>
    <col min="16130" max="16130" width="26.109375" style="489" bestFit="1" customWidth="1"/>
    <col min="16131" max="16142" width="12.5546875" style="489" bestFit="1" customWidth="1"/>
    <col min="16143" max="16143" width="15.5546875" style="489" bestFit="1" customWidth="1"/>
    <col min="16144" max="16384" width="9.109375" style="489"/>
  </cols>
  <sheetData>
    <row r="1" spans="1:15" ht="21" customHeight="1" thickBot="1">
      <c r="A1" s="1111" t="s">
        <v>140</v>
      </c>
      <c r="B1" s="1105"/>
      <c r="C1" s="1105"/>
      <c r="D1" s="1105"/>
      <c r="E1" s="1105"/>
      <c r="F1" s="1105"/>
      <c r="G1" s="1105"/>
      <c r="H1" s="1105"/>
      <c r="I1" s="1105"/>
      <c r="J1" s="1105"/>
      <c r="K1" s="1105"/>
      <c r="L1" s="1105"/>
      <c r="M1" s="1105"/>
      <c r="N1" s="1105"/>
      <c r="O1" s="1106"/>
    </row>
    <row r="2" spans="1:15" s="774" customFormat="1" ht="27" customHeight="1" thickBot="1">
      <c r="A2" s="846" t="s">
        <v>83</v>
      </c>
      <c r="B2" s="771" t="s">
        <v>88</v>
      </c>
      <c r="C2" s="847" t="s">
        <v>109</v>
      </c>
      <c r="D2" s="847" t="s">
        <v>110</v>
      </c>
      <c r="E2" s="847" t="s">
        <v>111</v>
      </c>
      <c r="F2" s="847" t="s">
        <v>112</v>
      </c>
      <c r="G2" s="847" t="s">
        <v>113</v>
      </c>
      <c r="H2" s="847" t="s">
        <v>114</v>
      </c>
      <c r="I2" s="847" t="s">
        <v>89</v>
      </c>
      <c r="J2" s="847" t="s">
        <v>90</v>
      </c>
      <c r="K2" s="847" t="s">
        <v>91</v>
      </c>
      <c r="L2" s="847" t="s">
        <v>92</v>
      </c>
      <c r="M2" s="847" t="s">
        <v>93</v>
      </c>
      <c r="N2" s="847" t="s">
        <v>94</v>
      </c>
      <c r="O2" s="848" t="s">
        <v>16</v>
      </c>
    </row>
    <row r="3" spans="1:15" ht="15" customHeight="1" thickBot="1">
      <c r="A3" s="1107" t="s">
        <v>84</v>
      </c>
      <c r="B3" s="775" t="s">
        <v>54</v>
      </c>
      <c r="C3" s="776">
        <v>137.4795</v>
      </c>
      <c r="D3" s="776">
        <v>139.11099999999999</v>
      </c>
      <c r="E3" s="776">
        <v>134.34799999999996</v>
      </c>
      <c r="F3" s="776">
        <v>123.27800000000002</v>
      </c>
      <c r="G3" s="776">
        <v>110.31409090909091</v>
      </c>
      <c r="H3" s="776">
        <v>104.59</v>
      </c>
      <c r="I3" s="776">
        <v>106.69</v>
      </c>
      <c r="J3" s="776">
        <v>100.13</v>
      </c>
      <c r="K3" s="776">
        <v>96.280476190476193</v>
      </c>
      <c r="L3" s="776">
        <v>101.23571428571428</v>
      </c>
      <c r="M3" s="776">
        <v>115.25666666666663</v>
      </c>
      <c r="N3" s="776"/>
      <c r="O3" s="777">
        <v>114.25</v>
      </c>
    </row>
    <row r="4" spans="1:15" ht="15" customHeight="1" thickBot="1">
      <c r="A4" s="1107"/>
      <c r="B4" s="778" t="s">
        <v>55</v>
      </c>
      <c r="C4" s="776">
        <v>148.4025</v>
      </c>
      <c r="D4" s="776">
        <v>156.89875000000001</v>
      </c>
      <c r="E4" s="776">
        <v>155.65555555555557</v>
      </c>
      <c r="F4" s="776">
        <v>136.27444444444444</v>
      </c>
      <c r="G4" s="776">
        <v>129.25777777777779</v>
      </c>
      <c r="H4" s="776">
        <v>127.34</v>
      </c>
      <c r="I4" s="776">
        <v>132.86000000000001</v>
      </c>
      <c r="J4" s="776">
        <v>127.34</v>
      </c>
      <c r="K4" s="776">
        <v>120.24875</v>
      </c>
      <c r="L4" s="776">
        <v>120.00750000000001</v>
      </c>
      <c r="M4" s="776">
        <v>127.1875</v>
      </c>
      <c r="N4" s="776"/>
      <c r="O4" s="777">
        <v>134.56</v>
      </c>
    </row>
    <row r="5" spans="1:15" ht="15" customHeight="1" thickBot="1">
      <c r="A5" s="1107"/>
      <c r="B5" s="778" t="s">
        <v>56</v>
      </c>
      <c r="C5" s="776">
        <v>232.82333333333335</v>
      </c>
      <c r="D5" s="776">
        <v>251.46266666666668</v>
      </c>
      <c r="E5" s="776">
        <v>245.75133333333332</v>
      </c>
      <c r="F5" s="776">
        <v>209.95800000000003</v>
      </c>
      <c r="G5" s="776">
        <v>196.01733333333331</v>
      </c>
      <c r="H5" s="776">
        <v>185.83</v>
      </c>
      <c r="I5" s="776">
        <v>189.37</v>
      </c>
      <c r="J5" s="776">
        <v>173.87</v>
      </c>
      <c r="K5" s="776">
        <v>163.06399999999996</v>
      </c>
      <c r="L5" s="776">
        <v>174.30799999999999</v>
      </c>
      <c r="M5" s="776">
        <v>189.15533333333335</v>
      </c>
      <c r="N5" s="776"/>
      <c r="O5" s="777">
        <v>199.74</v>
      </c>
    </row>
    <row r="6" spans="1:15" ht="15" customHeight="1" thickBot="1">
      <c r="A6" s="1108"/>
      <c r="B6" s="779" t="s">
        <v>57</v>
      </c>
      <c r="C6" s="780">
        <v>172.77116279069764</v>
      </c>
      <c r="D6" s="780">
        <v>181.61279069767434</v>
      </c>
      <c r="E6" s="780">
        <v>176.6847727272727</v>
      </c>
      <c r="F6" s="780">
        <v>155.48636363636365</v>
      </c>
      <c r="G6" s="780">
        <v>141.9671739130435</v>
      </c>
      <c r="H6" s="780">
        <v>135.53</v>
      </c>
      <c r="I6" s="780">
        <v>138.9</v>
      </c>
      <c r="J6" s="780">
        <v>129.54</v>
      </c>
      <c r="K6" s="780">
        <v>123.40545454545455</v>
      </c>
      <c r="L6" s="780">
        <v>129.5597727272727</v>
      </c>
      <c r="M6" s="780">
        <v>142.61863636363634</v>
      </c>
      <c r="N6" s="780"/>
      <c r="O6" s="781">
        <v>147.24</v>
      </c>
    </row>
    <row r="7" spans="1:15" ht="15" customHeight="1" thickBot="1">
      <c r="A7" s="1109" t="s">
        <v>85</v>
      </c>
      <c r="B7" s="778" t="s">
        <v>54</v>
      </c>
      <c r="C7" s="776">
        <v>129.39550000000003</v>
      </c>
      <c r="D7" s="776">
        <v>131.28512820512819</v>
      </c>
      <c r="E7" s="776">
        <v>128.40974999999997</v>
      </c>
      <c r="F7" s="776">
        <v>126.17075000000003</v>
      </c>
      <c r="G7" s="776">
        <v>110.28525000000002</v>
      </c>
      <c r="H7" s="776">
        <v>121.14</v>
      </c>
      <c r="I7" s="776">
        <v>127.27</v>
      </c>
      <c r="J7" s="776">
        <v>116.38</v>
      </c>
      <c r="K7" s="776">
        <v>124.1585</v>
      </c>
      <c r="L7" s="776">
        <v>115.75666666666667</v>
      </c>
      <c r="M7" s="776">
        <v>117.04024999999999</v>
      </c>
      <c r="N7" s="776"/>
      <c r="O7" s="777">
        <v>121.64</v>
      </c>
    </row>
    <row r="8" spans="1:15" ht="15" customHeight="1" thickBot="1">
      <c r="A8" s="1107"/>
      <c r="B8" s="778" t="s">
        <v>55</v>
      </c>
      <c r="C8" s="776">
        <v>263.17</v>
      </c>
      <c r="D8" s="776">
        <v>295.23611111111109</v>
      </c>
      <c r="E8" s="776">
        <v>310.32888888888886</v>
      </c>
      <c r="F8" s="776">
        <v>244.52499999999998</v>
      </c>
      <c r="G8" s="776">
        <v>200.1216666666667</v>
      </c>
      <c r="H8" s="776">
        <v>204.78</v>
      </c>
      <c r="I8" s="776">
        <v>212.32</v>
      </c>
      <c r="J8" s="776">
        <v>209.79</v>
      </c>
      <c r="K8" s="776">
        <v>182.8472222222222</v>
      </c>
      <c r="L8" s="776">
        <v>181.89388888888891</v>
      </c>
      <c r="M8" s="776">
        <v>231.24055555555549</v>
      </c>
      <c r="N8" s="776"/>
      <c r="O8" s="777">
        <v>230.57</v>
      </c>
    </row>
    <row r="9" spans="1:15" ht="15" customHeight="1" thickBot="1">
      <c r="A9" s="1107"/>
      <c r="B9" s="778" t="s">
        <v>56</v>
      </c>
      <c r="C9" s="776">
        <v>204.06</v>
      </c>
      <c r="D9" s="776">
        <v>222.595</v>
      </c>
      <c r="E9" s="776">
        <v>212.72499999999999</v>
      </c>
      <c r="F9" s="776">
        <v>209.4975</v>
      </c>
      <c r="G9" s="776">
        <v>170.0975</v>
      </c>
      <c r="H9" s="776">
        <v>163.58000000000001</v>
      </c>
      <c r="I9" s="776">
        <v>174.42</v>
      </c>
      <c r="J9" s="776">
        <v>165.04</v>
      </c>
      <c r="K9" s="776">
        <v>162.61249999999998</v>
      </c>
      <c r="L9" s="776">
        <v>160.93</v>
      </c>
      <c r="M9" s="776">
        <v>161.66249999999999</v>
      </c>
      <c r="N9" s="776"/>
      <c r="O9" s="777">
        <v>182.47</v>
      </c>
    </row>
    <row r="10" spans="1:15" ht="15" customHeight="1" thickBot="1">
      <c r="A10" s="1108"/>
      <c r="B10" s="779" t="s">
        <v>57</v>
      </c>
      <c r="C10" s="780">
        <v>173.05032258064529</v>
      </c>
      <c r="D10" s="780">
        <v>185.65163934426235</v>
      </c>
      <c r="E10" s="780">
        <v>186.6646774193548</v>
      </c>
      <c r="F10" s="780">
        <v>165.90758064516123</v>
      </c>
      <c r="G10" s="780">
        <v>140.22564516129029</v>
      </c>
      <c r="H10" s="780">
        <v>148.16</v>
      </c>
      <c r="I10" s="780">
        <v>155</v>
      </c>
      <c r="J10" s="780">
        <v>146.63999999999999</v>
      </c>
      <c r="K10" s="780">
        <v>143.67806451612907</v>
      </c>
      <c r="L10" s="780">
        <v>138.23475409836058</v>
      </c>
      <c r="M10" s="780">
        <v>153.07403225806451</v>
      </c>
      <c r="N10" s="780"/>
      <c r="O10" s="781">
        <v>156.62</v>
      </c>
    </row>
    <row r="11" spans="1:15" ht="15" customHeight="1" thickBot="1">
      <c r="A11" s="1094" t="s">
        <v>81</v>
      </c>
      <c r="B11" s="1095"/>
      <c r="C11" s="782">
        <v>172.93600000000004</v>
      </c>
      <c r="D11" s="782">
        <v>183.98173076923072</v>
      </c>
      <c r="E11" s="782">
        <v>182.52207547169814</v>
      </c>
      <c r="F11" s="782">
        <v>161.58179245283006</v>
      </c>
      <c r="G11" s="782">
        <v>140.96740740740745</v>
      </c>
      <c r="H11" s="782">
        <v>142.78</v>
      </c>
      <c r="I11" s="782">
        <v>148.22999999999999</v>
      </c>
      <c r="J11" s="782">
        <v>139.44999999999999</v>
      </c>
      <c r="K11" s="782">
        <v>135.26301886792444</v>
      </c>
      <c r="L11" s="782">
        <v>134.59952380952376</v>
      </c>
      <c r="M11" s="782">
        <v>148.73405660377358</v>
      </c>
      <c r="N11" s="782"/>
      <c r="O11" s="783">
        <v>152.61000000000001</v>
      </c>
    </row>
    <row r="12" spans="1:15" ht="15" customHeight="1" thickBot="1">
      <c r="O12" s="642"/>
    </row>
    <row r="13" spans="1:15" ht="22.5" customHeight="1" thickBot="1">
      <c r="A13" s="849" t="s">
        <v>64</v>
      </c>
      <c r="B13" s="747" t="s">
        <v>57</v>
      </c>
      <c r="C13" s="748">
        <v>97</v>
      </c>
      <c r="D13" s="748">
        <v>94.78</v>
      </c>
      <c r="E13" s="748">
        <v>94.79</v>
      </c>
      <c r="F13" s="748">
        <v>97.93</v>
      </c>
      <c r="G13" s="748">
        <v>96.97</v>
      </c>
      <c r="H13" s="748">
        <v>102.61</v>
      </c>
      <c r="I13" s="748">
        <v>109.27</v>
      </c>
      <c r="J13" s="748">
        <v>99.78</v>
      </c>
      <c r="K13" s="748">
        <v>93.85</v>
      </c>
      <c r="L13" s="748">
        <v>91.87</v>
      </c>
      <c r="M13" s="748">
        <v>93.06</v>
      </c>
      <c r="N13" s="748"/>
      <c r="O13" s="850">
        <v>97.45</v>
      </c>
    </row>
    <row r="14" spans="1:15" ht="22.5" customHeight="1">
      <c r="O14" s="642"/>
    </row>
    <row r="15" spans="1:15" ht="20.399999999999999" thickBot="1">
      <c r="A15" s="1110" t="s">
        <v>141</v>
      </c>
      <c r="B15" s="1110"/>
      <c r="C15" s="1110"/>
      <c r="D15" s="1110"/>
      <c r="E15" s="1110"/>
      <c r="F15" s="1110"/>
      <c r="G15" s="1110"/>
      <c r="H15" s="1110"/>
      <c r="I15" s="1110"/>
      <c r="J15" s="1110"/>
      <c r="K15" s="1110"/>
      <c r="L15" s="1110"/>
      <c r="M15" s="1110"/>
      <c r="N15" s="1110"/>
      <c r="O15" s="1110"/>
    </row>
    <row r="16" spans="1:15" ht="27" customHeight="1" thickBot="1">
      <c r="A16" s="851" t="s">
        <v>83</v>
      </c>
      <c r="B16" s="788" t="s">
        <v>88</v>
      </c>
      <c r="C16" s="852" t="s">
        <v>142</v>
      </c>
      <c r="D16" s="852" t="s">
        <v>143</v>
      </c>
      <c r="E16" s="852" t="s">
        <v>144</v>
      </c>
      <c r="F16" s="852" t="s">
        <v>145</v>
      </c>
      <c r="G16" s="852" t="s">
        <v>146</v>
      </c>
      <c r="H16" s="852" t="s">
        <v>147</v>
      </c>
      <c r="I16" s="852" t="s">
        <v>103</v>
      </c>
      <c r="J16" s="852" t="s">
        <v>104</v>
      </c>
      <c r="K16" s="852" t="s">
        <v>105</v>
      </c>
      <c r="L16" s="852" t="s">
        <v>106</v>
      </c>
      <c r="M16" s="852" t="s">
        <v>107</v>
      </c>
      <c r="N16" s="853" t="s">
        <v>108</v>
      </c>
      <c r="O16" s="854" t="s">
        <v>16</v>
      </c>
    </row>
    <row r="17" spans="1:15" ht="15" customHeight="1" thickBot="1">
      <c r="A17" s="1107" t="s">
        <v>84</v>
      </c>
      <c r="B17" s="775" t="s">
        <v>54</v>
      </c>
      <c r="C17" s="776">
        <v>142.24052631578951</v>
      </c>
      <c r="D17" s="776">
        <v>138.65105263157895</v>
      </c>
      <c r="E17" s="776">
        <v>132.45999999999998</v>
      </c>
      <c r="F17" s="776">
        <v>122.90899999999999</v>
      </c>
      <c r="G17" s="776">
        <v>106.11499999999998</v>
      </c>
      <c r="H17" s="776">
        <v>104.69</v>
      </c>
      <c r="I17" s="776">
        <v>105.93</v>
      </c>
      <c r="J17" s="776">
        <v>99.72</v>
      </c>
      <c r="K17" s="776">
        <v>92.532499999999999</v>
      </c>
      <c r="L17" s="776">
        <v>96.747999999999976</v>
      </c>
      <c r="M17" s="776">
        <v>104.9325</v>
      </c>
      <c r="N17" s="792"/>
      <c r="O17" s="777">
        <v>112.86</v>
      </c>
    </row>
    <row r="18" spans="1:15" ht="15" customHeight="1" thickBot="1">
      <c r="A18" s="1107"/>
      <c r="B18" s="778" t="s">
        <v>55</v>
      </c>
      <c r="C18" s="776">
        <v>148.24285714285716</v>
      </c>
      <c r="D18" s="776">
        <v>150.7525</v>
      </c>
      <c r="E18" s="776">
        <v>151.14750000000001</v>
      </c>
      <c r="F18" s="776">
        <v>138.63375000000002</v>
      </c>
      <c r="G18" s="776">
        <v>121.3475</v>
      </c>
      <c r="H18" s="776">
        <v>118.6</v>
      </c>
      <c r="I18" s="776">
        <v>118.58</v>
      </c>
      <c r="J18" s="776">
        <v>114.74</v>
      </c>
      <c r="K18" s="776">
        <v>109.5575</v>
      </c>
      <c r="L18" s="776">
        <v>112.09375</v>
      </c>
      <c r="M18" s="776">
        <v>118.80500000000001</v>
      </c>
      <c r="N18" s="792"/>
      <c r="O18" s="777">
        <v>127.26</v>
      </c>
    </row>
    <row r="19" spans="1:15" ht="15" customHeight="1" thickBot="1">
      <c r="A19" s="1107"/>
      <c r="B19" s="778" t="s">
        <v>56</v>
      </c>
      <c r="C19" s="776">
        <v>224.87266666666662</v>
      </c>
      <c r="D19" s="776">
        <v>240.51400000000001</v>
      </c>
      <c r="E19" s="776">
        <v>231.196</v>
      </c>
      <c r="F19" s="776">
        <v>205.13</v>
      </c>
      <c r="G19" s="776">
        <v>175.5746666666667</v>
      </c>
      <c r="H19" s="776">
        <v>169.35</v>
      </c>
      <c r="I19" s="776">
        <v>167.04</v>
      </c>
      <c r="J19" s="776">
        <v>161.36000000000001</v>
      </c>
      <c r="K19" s="776">
        <v>150.20600000000002</v>
      </c>
      <c r="L19" s="776">
        <v>158.10000000000002</v>
      </c>
      <c r="M19" s="776">
        <v>173.23000000000005</v>
      </c>
      <c r="N19" s="792"/>
      <c r="O19" s="777">
        <v>186.96</v>
      </c>
    </row>
    <row r="20" spans="1:15" ht="15" customHeight="1" thickBot="1">
      <c r="A20" s="1108"/>
      <c r="B20" s="779" t="s">
        <v>57</v>
      </c>
      <c r="C20" s="780">
        <v>173.49658536585366</v>
      </c>
      <c r="D20" s="780">
        <v>177.33571428571426</v>
      </c>
      <c r="E20" s="780">
        <v>170.37953488372091</v>
      </c>
      <c r="F20" s="780">
        <v>154.51627906976745</v>
      </c>
      <c r="G20" s="780">
        <v>133.17906976744189</v>
      </c>
      <c r="H20" s="780">
        <v>129.84</v>
      </c>
      <c r="I20" s="780">
        <v>129.6</v>
      </c>
      <c r="J20" s="780">
        <v>124.02</v>
      </c>
      <c r="K20" s="780">
        <v>115.81860465116283</v>
      </c>
      <c r="L20" s="780">
        <v>121.00488372093024</v>
      </c>
      <c r="M20" s="780">
        <v>131.33813953488371</v>
      </c>
      <c r="N20" s="793"/>
      <c r="O20" s="781">
        <v>141.38999999999999</v>
      </c>
    </row>
    <row r="21" spans="1:15" ht="15" customHeight="1" thickBot="1">
      <c r="A21" s="1109" t="s">
        <v>85</v>
      </c>
      <c r="B21" s="778" t="s">
        <v>54</v>
      </c>
      <c r="C21" s="776">
        <v>108.59840909090912</v>
      </c>
      <c r="D21" s="776">
        <v>113.30590909090914</v>
      </c>
      <c r="E21" s="776">
        <v>124.61955555555556</v>
      </c>
      <c r="F21" s="776">
        <v>126.82586956521739</v>
      </c>
      <c r="G21" s="776">
        <v>104.88800000000001</v>
      </c>
      <c r="H21" s="776">
        <v>112.4</v>
      </c>
      <c r="I21" s="776">
        <v>119.71</v>
      </c>
      <c r="J21" s="776">
        <v>116.13</v>
      </c>
      <c r="K21" s="776">
        <v>112.03952380952383</v>
      </c>
      <c r="L21" s="776">
        <v>114.83487804878054</v>
      </c>
      <c r="M21" s="776">
        <v>118.47774999999999</v>
      </c>
      <c r="N21" s="792"/>
      <c r="O21" s="777">
        <v>119.7</v>
      </c>
    </row>
    <row r="22" spans="1:15" ht="15" customHeight="1" thickBot="1">
      <c r="A22" s="1107"/>
      <c r="B22" s="778" t="s">
        <v>55</v>
      </c>
      <c r="C22" s="776">
        <v>294.71588235294109</v>
      </c>
      <c r="D22" s="776">
        <v>299.41176470588232</v>
      </c>
      <c r="E22" s="776">
        <v>319.40000000000003</v>
      </c>
      <c r="F22" s="776">
        <v>265.76000000000005</v>
      </c>
      <c r="G22" s="776">
        <v>200.95055555555555</v>
      </c>
      <c r="H22" s="776">
        <v>210.32</v>
      </c>
      <c r="I22" s="776">
        <v>211.46</v>
      </c>
      <c r="J22" s="776">
        <v>196.06</v>
      </c>
      <c r="K22" s="776">
        <v>178.93444444444444</v>
      </c>
      <c r="L22" s="776">
        <v>178.19777777777779</v>
      </c>
      <c r="M22" s="776">
        <v>211.48888888888894</v>
      </c>
      <c r="N22" s="792"/>
      <c r="O22" s="777">
        <v>230.01</v>
      </c>
    </row>
    <row r="23" spans="1:15" ht="15" customHeight="1" thickBot="1">
      <c r="A23" s="1107"/>
      <c r="B23" s="778" t="s">
        <v>56</v>
      </c>
      <c r="C23" s="776">
        <v>202.63</v>
      </c>
      <c r="D23" s="776">
        <v>214.3075</v>
      </c>
      <c r="E23" s="776">
        <v>214.61</v>
      </c>
      <c r="F23" s="776">
        <v>212.28249999999997</v>
      </c>
      <c r="G23" s="776">
        <v>164.92499999999998</v>
      </c>
      <c r="H23" s="776">
        <v>159</v>
      </c>
      <c r="I23" s="776">
        <v>166.88</v>
      </c>
      <c r="J23" s="776">
        <v>161.96</v>
      </c>
      <c r="K23" s="776">
        <v>148.7825</v>
      </c>
      <c r="L23" s="776">
        <v>161.85000000000002</v>
      </c>
      <c r="M23" s="776">
        <v>163.65</v>
      </c>
      <c r="N23" s="792"/>
      <c r="O23" s="777">
        <v>179.17</v>
      </c>
    </row>
    <row r="24" spans="1:15" ht="15" customHeight="1" thickBot="1">
      <c r="A24" s="1108"/>
      <c r="B24" s="779" t="s">
        <v>57</v>
      </c>
      <c r="C24" s="780">
        <v>163.06184615384609</v>
      </c>
      <c r="D24" s="780">
        <v>168.19523076923073</v>
      </c>
      <c r="E24" s="780">
        <v>180.2442424242424</v>
      </c>
      <c r="F24" s="780">
        <v>167.17970149253728</v>
      </c>
      <c r="G24" s="780">
        <v>134.28014925373134</v>
      </c>
      <c r="H24" s="780">
        <v>142.38</v>
      </c>
      <c r="I24" s="780">
        <v>148.46</v>
      </c>
      <c r="J24" s="780">
        <v>141.47</v>
      </c>
      <c r="K24" s="780">
        <v>133.15015625000001</v>
      </c>
      <c r="L24" s="780">
        <v>135.92365079365078</v>
      </c>
      <c r="M24" s="780">
        <v>148.39532258064517</v>
      </c>
      <c r="N24" s="793"/>
      <c r="O24" s="781">
        <v>151.47</v>
      </c>
    </row>
    <row r="25" spans="1:15" ht="15" customHeight="1" thickBot="1">
      <c r="A25" s="1094" t="s">
        <v>81</v>
      </c>
      <c r="B25" s="1095"/>
      <c r="C25" s="782">
        <v>167.09792452830183</v>
      </c>
      <c r="D25" s="782">
        <v>171.78308411214951</v>
      </c>
      <c r="E25" s="782">
        <v>176.35266055045875</v>
      </c>
      <c r="F25" s="782">
        <v>162.2294545454545</v>
      </c>
      <c r="G25" s="782">
        <v>133.84972727272728</v>
      </c>
      <c r="H25" s="782">
        <v>137.38999999999999</v>
      </c>
      <c r="I25" s="782">
        <v>140.88</v>
      </c>
      <c r="J25" s="782">
        <v>134.46</v>
      </c>
      <c r="K25" s="782">
        <v>126.18514018691592</v>
      </c>
      <c r="L25" s="782">
        <v>129.87169811320751</v>
      </c>
      <c r="M25" s="782">
        <v>141.40999999999994</v>
      </c>
      <c r="N25" s="794"/>
      <c r="O25" s="783">
        <v>147.63</v>
      </c>
    </row>
    <row r="26" spans="1:15" ht="15" customHeight="1" thickBot="1">
      <c r="O26" s="642"/>
    </row>
    <row r="27" spans="1:15" ht="22.5" customHeight="1" thickBot="1">
      <c r="A27" s="849" t="s">
        <v>64</v>
      </c>
      <c r="B27" s="747" t="s">
        <v>57</v>
      </c>
      <c r="C27" s="748">
        <v>87.55</v>
      </c>
      <c r="D27" s="748">
        <v>88.06</v>
      </c>
      <c r="E27" s="748">
        <v>89.46</v>
      </c>
      <c r="F27" s="748">
        <v>96.41</v>
      </c>
      <c r="G27" s="748">
        <v>89.55</v>
      </c>
      <c r="H27" s="748">
        <v>103.33</v>
      </c>
      <c r="I27" s="748">
        <v>109.62</v>
      </c>
      <c r="J27" s="748">
        <v>109.77</v>
      </c>
      <c r="K27" s="748">
        <v>100.42</v>
      </c>
      <c r="L27" s="748">
        <v>100.98</v>
      </c>
      <c r="M27" s="748">
        <v>101.05</v>
      </c>
      <c r="N27" s="748"/>
      <c r="O27" s="850">
        <v>93.52</v>
      </c>
    </row>
    <row r="28" spans="1:15" ht="22.5" customHeight="1" thickBot="1">
      <c r="O28" s="642"/>
    </row>
    <row r="29" spans="1:15" ht="20.399999999999999" thickBot="1">
      <c r="A29" s="1123" t="s">
        <v>148</v>
      </c>
      <c r="B29" s="1105"/>
      <c r="C29" s="1105"/>
      <c r="D29" s="1105"/>
      <c r="E29" s="1105"/>
      <c r="F29" s="1105"/>
      <c r="G29" s="1105"/>
      <c r="H29" s="1105"/>
      <c r="I29" s="1105"/>
      <c r="J29" s="1105"/>
      <c r="K29" s="1105"/>
      <c r="L29" s="1105"/>
      <c r="M29" s="1105"/>
      <c r="N29" s="1105"/>
      <c r="O29" s="1106"/>
    </row>
    <row r="30" spans="1:15" ht="27" customHeight="1" thickBot="1">
      <c r="A30" s="851" t="s">
        <v>83</v>
      </c>
      <c r="B30" s="788" t="s">
        <v>88</v>
      </c>
      <c r="C30" s="855" t="s">
        <v>134</v>
      </c>
      <c r="D30" s="855" t="s">
        <v>135</v>
      </c>
      <c r="E30" s="855" t="s">
        <v>136</v>
      </c>
      <c r="F30" s="855" t="s">
        <v>137</v>
      </c>
      <c r="G30" s="855" t="s">
        <v>138</v>
      </c>
      <c r="H30" s="855" t="s">
        <v>139</v>
      </c>
      <c r="I30" s="855" t="s">
        <v>150</v>
      </c>
      <c r="J30" s="855" t="s">
        <v>129</v>
      </c>
      <c r="K30" s="855" t="s">
        <v>130</v>
      </c>
      <c r="L30" s="855" t="s">
        <v>131</v>
      </c>
      <c r="M30" s="855" t="s">
        <v>132</v>
      </c>
      <c r="N30" s="855" t="s">
        <v>133</v>
      </c>
      <c r="O30" s="856" t="s">
        <v>16</v>
      </c>
    </row>
    <row r="31" spans="1:15" ht="15" customHeight="1" thickBot="1">
      <c r="A31" s="1112" t="s">
        <v>84</v>
      </c>
      <c r="B31" s="798" t="s">
        <v>54</v>
      </c>
      <c r="C31" s="799">
        <v>-3.3471658458430538E-2</v>
      </c>
      <c r="D31" s="799">
        <v>3.3173016698488733E-3</v>
      </c>
      <c r="E31" s="799">
        <v>1.425335950475598E-2</v>
      </c>
      <c r="F31" s="799">
        <v>3.0022211554892497E-3</v>
      </c>
      <c r="G31" s="799">
        <v>3.9571134232586604E-2</v>
      </c>
      <c r="H31" s="799">
        <v>-9.5520106982514396E-4</v>
      </c>
      <c r="I31" s="799">
        <v>7.1745492306239103E-3</v>
      </c>
      <c r="J31" s="799">
        <v>4.1115122342558824E-3</v>
      </c>
      <c r="K31" s="799">
        <v>4.0504430232363706E-2</v>
      </c>
      <c r="L31" s="799">
        <v>4.6385602655499909E-2</v>
      </c>
      <c r="M31" s="799">
        <v>9.838864666968411E-2</v>
      </c>
      <c r="N31" s="800"/>
      <c r="O31" s="801">
        <v>1.2316143895091268E-2</v>
      </c>
    </row>
    <row r="32" spans="1:15" ht="15" customHeight="1" thickBot="1">
      <c r="A32" s="1112"/>
      <c r="B32" s="802" t="s">
        <v>55</v>
      </c>
      <c r="C32" s="799">
        <v>1.0769008383924958E-3</v>
      </c>
      <c r="D32" s="799">
        <v>4.0770468151440337E-2</v>
      </c>
      <c r="E32" s="799">
        <v>2.9825538335437617E-2</v>
      </c>
      <c r="F32" s="799">
        <v>-1.7018262548301397E-2</v>
      </c>
      <c r="G32" s="799">
        <v>6.518698595173196E-2</v>
      </c>
      <c r="H32" s="799">
        <v>7.3693086003372765E-2</v>
      </c>
      <c r="I32" s="799">
        <v>0.12042502951593874</v>
      </c>
      <c r="J32" s="799">
        <v>0.10981349137179719</v>
      </c>
      <c r="K32" s="799">
        <v>9.7585742646555423E-2</v>
      </c>
      <c r="L32" s="799">
        <v>7.0599386674100983E-2</v>
      </c>
      <c r="M32" s="799">
        <v>7.0556794747695745E-2</v>
      </c>
      <c r="N32" s="800"/>
      <c r="O32" s="801">
        <v>5.736287914505734E-2</v>
      </c>
    </row>
    <row r="33" spans="1:15" ht="15" customHeight="1" thickBot="1">
      <c r="A33" s="1112"/>
      <c r="B33" s="802" t="s">
        <v>56</v>
      </c>
      <c r="C33" s="799">
        <v>3.5356305346136936E-2</v>
      </c>
      <c r="D33" s="799">
        <v>4.5521951598105174E-2</v>
      </c>
      <c r="E33" s="799">
        <v>6.2956683218279394E-2</v>
      </c>
      <c r="F33" s="799">
        <v>2.3536294057427153E-2</v>
      </c>
      <c r="G33" s="799">
        <v>0.11643289464691152</v>
      </c>
      <c r="H33" s="799">
        <v>9.7313256569235423E-2</v>
      </c>
      <c r="I33" s="799">
        <v>0.13368055555555564</v>
      </c>
      <c r="J33" s="799">
        <v>7.7528507684680156E-2</v>
      </c>
      <c r="K33" s="799">
        <v>8.5602439316671414E-2</v>
      </c>
      <c r="L33" s="799">
        <v>0.10251739405439575</v>
      </c>
      <c r="M33" s="799">
        <v>9.1931728530469867E-2</v>
      </c>
      <c r="N33" s="800"/>
      <c r="O33" s="801">
        <v>6.8356867779204106E-2</v>
      </c>
    </row>
    <row r="34" spans="1:15" ht="15" customHeight="1" thickBot="1">
      <c r="A34" s="1113"/>
      <c r="B34" s="803" t="s">
        <v>57</v>
      </c>
      <c r="C34" s="804">
        <v>-4.1811922328402751E-3</v>
      </c>
      <c r="D34" s="804">
        <v>2.4118528121577776E-2</v>
      </c>
      <c r="E34" s="804">
        <v>3.7007014063367032E-2</v>
      </c>
      <c r="F34" s="804">
        <v>6.2782029986509381E-3</v>
      </c>
      <c r="G34" s="804">
        <v>6.5987126662976764E-2</v>
      </c>
      <c r="H34" s="804">
        <v>4.382316697473812E-2</v>
      </c>
      <c r="I34" s="804">
        <v>7.1759259259259356E-2</v>
      </c>
      <c r="J34" s="804">
        <v>4.4508950169327495E-2</v>
      </c>
      <c r="K34" s="804">
        <v>6.550631409472385E-2</v>
      </c>
      <c r="L34" s="804">
        <v>7.0698708541981958E-2</v>
      </c>
      <c r="M34" s="804">
        <v>8.5888964688406497E-2</v>
      </c>
      <c r="N34" s="805"/>
      <c r="O34" s="806">
        <v>4.1374920432845484E-2</v>
      </c>
    </row>
    <row r="35" spans="1:15" ht="15" customHeight="1" thickBot="1">
      <c r="A35" s="1114" t="s">
        <v>85</v>
      </c>
      <c r="B35" s="802" t="s">
        <v>54</v>
      </c>
      <c r="C35" s="799">
        <v>0.19150456330977558</v>
      </c>
      <c r="D35" s="799">
        <v>0.15867856547352457</v>
      </c>
      <c r="E35" s="799">
        <v>3.0414122627445386E-2</v>
      </c>
      <c r="F35" s="799">
        <v>-5.1655042260954588E-3</v>
      </c>
      <c r="G35" s="799">
        <v>5.1457268705667129E-2</v>
      </c>
      <c r="H35" s="799">
        <v>7.7758007117437675E-2</v>
      </c>
      <c r="I35" s="799">
        <v>6.3152618828836382E-2</v>
      </c>
      <c r="J35" s="799">
        <v>2.1527598381124603E-3</v>
      </c>
      <c r="K35" s="799">
        <v>0.10816697338949249</v>
      </c>
      <c r="L35" s="799">
        <v>8.0270788243844444E-3</v>
      </c>
      <c r="M35" s="799">
        <v>-1.213307983988555E-2</v>
      </c>
      <c r="N35" s="800"/>
      <c r="O35" s="801">
        <v>1.6207184628237239E-2</v>
      </c>
    </row>
    <row r="36" spans="1:15" ht="15" customHeight="1" thickBot="1">
      <c r="A36" s="1112"/>
      <c r="B36" s="802" t="s">
        <v>55</v>
      </c>
      <c r="C36" s="799">
        <v>-0.10703828413007911</v>
      </c>
      <c r="D36" s="799">
        <v>-1.3946190788037521E-2</v>
      </c>
      <c r="E36" s="799">
        <v>-2.8400473109302375E-2</v>
      </c>
      <c r="F36" s="799">
        <v>-7.9902919927754612E-2</v>
      </c>
      <c r="G36" s="799">
        <v>-4.1248399965716801E-3</v>
      </c>
      <c r="H36" s="799">
        <v>-2.6340813997717726E-2</v>
      </c>
      <c r="I36" s="799">
        <v>4.0669630190106176E-3</v>
      </c>
      <c r="J36" s="799">
        <v>7.0029582780781335E-2</v>
      </c>
      <c r="K36" s="799">
        <v>2.1867102166528936E-2</v>
      </c>
      <c r="L36" s="799">
        <v>2.0741622915861339E-2</v>
      </c>
      <c r="M36" s="799">
        <v>9.3393401281916005E-2</v>
      </c>
      <c r="N36" s="800"/>
      <c r="O36" s="801">
        <v>2.4346767531846542E-3</v>
      </c>
    </row>
    <row r="37" spans="1:15" ht="15" customHeight="1" thickBot="1">
      <c r="A37" s="1112"/>
      <c r="B37" s="802" t="s">
        <v>56</v>
      </c>
      <c r="C37" s="799">
        <v>7.0571978482949554E-3</v>
      </c>
      <c r="D37" s="799">
        <v>3.8671068441375099E-2</v>
      </c>
      <c r="E37" s="799">
        <v>-8.7833744932669464E-3</v>
      </c>
      <c r="F37" s="799">
        <v>-1.3119310352949342E-2</v>
      </c>
      <c r="G37" s="799">
        <v>3.1362740639684791E-2</v>
      </c>
      <c r="H37" s="799">
        <v>2.8805031446540959E-2</v>
      </c>
      <c r="I37" s="799">
        <v>4.5182166826462082E-2</v>
      </c>
      <c r="J37" s="799">
        <v>1.9017041244751693E-2</v>
      </c>
      <c r="K37" s="799">
        <v>9.2954480533664813E-2</v>
      </c>
      <c r="L37" s="799">
        <v>-5.6842755637937338E-3</v>
      </c>
      <c r="M37" s="799">
        <v>-1.2144821264894662E-2</v>
      </c>
      <c r="N37" s="800"/>
      <c r="O37" s="801">
        <v>1.8418261985823584E-2</v>
      </c>
    </row>
    <row r="38" spans="1:15" ht="15" customHeight="1" thickBot="1">
      <c r="A38" s="1113"/>
      <c r="B38" s="803" t="s">
        <v>57</v>
      </c>
      <c r="C38" s="804">
        <v>6.1255754564284996E-2</v>
      </c>
      <c r="D38" s="804">
        <v>0.1037865847634073</v>
      </c>
      <c r="E38" s="804">
        <v>3.5620749427327444E-2</v>
      </c>
      <c r="F38" s="804">
        <v>-7.6093020625044618E-3</v>
      </c>
      <c r="G38" s="804">
        <v>4.4276804431640428E-2</v>
      </c>
      <c r="H38" s="804">
        <v>4.0595589268155652E-2</v>
      </c>
      <c r="I38" s="804">
        <v>4.4052269971709496E-2</v>
      </c>
      <c r="J38" s="804">
        <v>3.6544850498338784E-2</v>
      </c>
      <c r="K38" s="804">
        <v>7.9067937752638276E-2</v>
      </c>
      <c r="L38" s="804">
        <v>1.7002951960276208E-2</v>
      </c>
      <c r="M38" s="804">
        <v>3.152868699669896E-2</v>
      </c>
      <c r="N38" s="805"/>
      <c r="O38" s="806">
        <v>3.4000132039347764E-2</v>
      </c>
    </row>
    <row r="39" spans="1:15" ht="15" customHeight="1" thickBot="1">
      <c r="A39" s="1094" t="s">
        <v>81</v>
      </c>
      <c r="B39" s="1095"/>
      <c r="C39" s="807">
        <v>3.4938048980431194E-2</v>
      </c>
      <c r="D39" s="807">
        <v>7.1011920179039636E-2</v>
      </c>
      <c r="E39" s="807">
        <v>3.4983395781965965E-2</v>
      </c>
      <c r="F39" s="807">
        <v>-3.9922595711062905E-3</v>
      </c>
      <c r="G39" s="807">
        <v>5.3176650260761814E-2</v>
      </c>
      <c r="H39" s="807">
        <v>3.9231385108086582E-2</v>
      </c>
      <c r="I39" s="807">
        <v>5.2172061328790424E-2</v>
      </c>
      <c r="J39" s="807">
        <v>3.7111408597352229E-2</v>
      </c>
      <c r="K39" s="807">
        <v>7.1940948574147637E-2</v>
      </c>
      <c r="L39" s="807">
        <v>3.6403818268357889E-2</v>
      </c>
      <c r="M39" s="807">
        <v>5.1793059923439959E-2</v>
      </c>
      <c r="N39" s="808"/>
      <c r="O39" s="809">
        <v>3.3732981101402278E-2</v>
      </c>
    </row>
    <row r="40" spans="1:15" ht="15" customHeight="1" thickBot="1"/>
    <row r="41" spans="1:15" ht="16.8" thickBot="1">
      <c r="A41" s="849" t="s">
        <v>64</v>
      </c>
      <c r="B41" s="747" t="s">
        <v>57</v>
      </c>
      <c r="C41" s="768">
        <v>0.10793832095945177</v>
      </c>
      <c r="D41" s="768">
        <v>7.631160572337041E-2</v>
      </c>
      <c r="E41" s="768">
        <v>5.9579700424770989E-2</v>
      </c>
      <c r="F41" s="768">
        <v>1.5765999377658026E-2</v>
      </c>
      <c r="G41" s="768">
        <v>8.2858738135120069E-2</v>
      </c>
      <c r="H41" s="768">
        <v>-6.9679667086034926E-3</v>
      </c>
      <c r="I41" s="768">
        <v>-3.1928480204343052E-3</v>
      </c>
      <c r="J41" s="768">
        <v>-9.1008472260180329E-2</v>
      </c>
      <c r="K41" s="768">
        <v>-6.5425214100776813E-2</v>
      </c>
      <c r="L41" s="768">
        <v>-9.0215884333531379E-2</v>
      </c>
      <c r="M41" s="768">
        <v>-7.9069767441860422E-2</v>
      </c>
      <c r="N41" s="768"/>
      <c r="O41" s="857">
        <v>4.2023096663815304E-2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935" customWidth="1"/>
    <col min="2" max="2" width="14.33203125" style="935" customWidth="1"/>
    <col min="3" max="3" width="19.5546875" style="935" customWidth="1"/>
    <col min="4" max="4" width="12.88671875" style="935" customWidth="1"/>
    <col min="5" max="7" width="16.88671875" style="935" customWidth="1"/>
    <col min="8" max="8" width="51.33203125" style="935" customWidth="1"/>
    <col min="9" max="256" width="9.109375" style="935"/>
    <col min="257" max="257" width="16.88671875" style="935" customWidth="1"/>
    <col min="258" max="258" width="14.33203125" style="935" customWidth="1"/>
    <col min="259" max="259" width="19.5546875" style="935" customWidth="1"/>
    <col min="260" max="260" width="12.88671875" style="935" customWidth="1"/>
    <col min="261" max="263" width="16.88671875" style="935" customWidth="1"/>
    <col min="264" max="264" width="51.33203125" style="935" customWidth="1"/>
    <col min="265" max="512" width="9.109375" style="935"/>
    <col min="513" max="513" width="16.88671875" style="935" customWidth="1"/>
    <col min="514" max="514" width="14.33203125" style="935" customWidth="1"/>
    <col min="515" max="515" width="19.5546875" style="935" customWidth="1"/>
    <col min="516" max="516" width="12.88671875" style="935" customWidth="1"/>
    <col min="517" max="519" width="16.88671875" style="935" customWidth="1"/>
    <col min="520" max="520" width="51.33203125" style="935" customWidth="1"/>
    <col min="521" max="768" width="9.109375" style="935"/>
    <col min="769" max="769" width="16.88671875" style="935" customWidth="1"/>
    <col min="770" max="770" width="14.33203125" style="935" customWidth="1"/>
    <col min="771" max="771" width="19.5546875" style="935" customWidth="1"/>
    <col min="772" max="772" width="12.88671875" style="935" customWidth="1"/>
    <col min="773" max="775" width="16.88671875" style="935" customWidth="1"/>
    <col min="776" max="776" width="51.33203125" style="935" customWidth="1"/>
    <col min="777" max="1024" width="9.109375" style="935"/>
    <col min="1025" max="1025" width="16.88671875" style="935" customWidth="1"/>
    <col min="1026" max="1026" width="14.33203125" style="935" customWidth="1"/>
    <col min="1027" max="1027" width="19.5546875" style="935" customWidth="1"/>
    <col min="1028" max="1028" width="12.88671875" style="935" customWidth="1"/>
    <col min="1029" max="1031" width="16.88671875" style="935" customWidth="1"/>
    <col min="1032" max="1032" width="51.33203125" style="935" customWidth="1"/>
    <col min="1033" max="1280" width="9.109375" style="935"/>
    <col min="1281" max="1281" width="16.88671875" style="935" customWidth="1"/>
    <col min="1282" max="1282" width="14.33203125" style="935" customWidth="1"/>
    <col min="1283" max="1283" width="19.5546875" style="935" customWidth="1"/>
    <col min="1284" max="1284" width="12.88671875" style="935" customWidth="1"/>
    <col min="1285" max="1287" width="16.88671875" style="935" customWidth="1"/>
    <col min="1288" max="1288" width="51.33203125" style="935" customWidth="1"/>
    <col min="1289" max="1536" width="9.109375" style="935"/>
    <col min="1537" max="1537" width="16.88671875" style="935" customWidth="1"/>
    <col min="1538" max="1538" width="14.33203125" style="935" customWidth="1"/>
    <col min="1539" max="1539" width="19.5546875" style="935" customWidth="1"/>
    <col min="1540" max="1540" width="12.88671875" style="935" customWidth="1"/>
    <col min="1541" max="1543" width="16.88671875" style="935" customWidth="1"/>
    <col min="1544" max="1544" width="51.33203125" style="935" customWidth="1"/>
    <col min="1545" max="1792" width="9.109375" style="935"/>
    <col min="1793" max="1793" width="16.88671875" style="935" customWidth="1"/>
    <col min="1794" max="1794" width="14.33203125" style="935" customWidth="1"/>
    <col min="1795" max="1795" width="19.5546875" style="935" customWidth="1"/>
    <col min="1796" max="1796" width="12.88671875" style="935" customWidth="1"/>
    <col min="1797" max="1799" width="16.88671875" style="935" customWidth="1"/>
    <col min="1800" max="1800" width="51.33203125" style="935" customWidth="1"/>
    <col min="1801" max="2048" width="9.109375" style="935"/>
    <col min="2049" max="2049" width="16.88671875" style="935" customWidth="1"/>
    <col min="2050" max="2050" width="14.33203125" style="935" customWidth="1"/>
    <col min="2051" max="2051" width="19.5546875" style="935" customWidth="1"/>
    <col min="2052" max="2052" width="12.88671875" style="935" customWidth="1"/>
    <col min="2053" max="2055" width="16.88671875" style="935" customWidth="1"/>
    <col min="2056" max="2056" width="51.33203125" style="935" customWidth="1"/>
    <col min="2057" max="2304" width="9.109375" style="935"/>
    <col min="2305" max="2305" width="16.88671875" style="935" customWidth="1"/>
    <col min="2306" max="2306" width="14.33203125" style="935" customWidth="1"/>
    <col min="2307" max="2307" width="19.5546875" style="935" customWidth="1"/>
    <col min="2308" max="2308" width="12.88671875" style="935" customWidth="1"/>
    <col min="2309" max="2311" width="16.88671875" style="935" customWidth="1"/>
    <col min="2312" max="2312" width="51.33203125" style="935" customWidth="1"/>
    <col min="2313" max="2560" width="9.109375" style="935"/>
    <col min="2561" max="2561" width="16.88671875" style="935" customWidth="1"/>
    <col min="2562" max="2562" width="14.33203125" style="935" customWidth="1"/>
    <col min="2563" max="2563" width="19.5546875" style="935" customWidth="1"/>
    <col min="2564" max="2564" width="12.88671875" style="935" customWidth="1"/>
    <col min="2565" max="2567" width="16.88671875" style="935" customWidth="1"/>
    <col min="2568" max="2568" width="51.33203125" style="935" customWidth="1"/>
    <col min="2569" max="2816" width="9.109375" style="935"/>
    <col min="2817" max="2817" width="16.88671875" style="935" customWidth="1"/>
    <col min="2818" max="2818" width="14.33203125" style="935" customWidth="1"/>
    <col min="2819" max="2819" width="19.5546875" style="935" customWidth="1"/>
    <col min="2820" max="2820" width="12.88671875" style="935" customWidth="1"/>
    <col min="2821" max="2823" width="16.88671875" style="935" customWidth="1"/>
    <col min="2824" max="2824" width="51.33203125" style="935" customWidth="1"/>
    <col min="2825" max="3072" width="9.109375" style="935"/>
    <col min="3073" max="3073" width="16.88671875" style="935" customWidth="1"/>
    <col min="3074" max="3074" width="14.33203125" style="935" customWidth="1"/>
    <col min="3075" max="3075" width="19.5546875" style="935" customWidth="1"/>
    <col min="3076" max="3076" width="12.88671875" style="935" customWidth="1"/>
    <col min="3077" max="3079" width="16.88671875" style="935" customWidth="1"/>
    <col min="3080" max="3080" width="51.33203125" style="935" customWidth="1"/>
    <col min="3081" max="3328" width="9.109375" style="935"/>
    <col min="3329" max="3329" width="16.88671875" style="935" customWidth="1"/>
    <col min="3330" max="3330" width="14.33203125" style="935" customWidth="1"/>
    <col min="3331" max="3331" width="19.5546875" style="935" customWidth="1"/>
    <col min="3332" max="3332" width="12.88671875" style="935" customWidth="1"/>
    <col min="3333" max="3335" width="16.88671875" style="935" customWidth="1"/>
    <col min="3336" max="3336" width="51.33203125" style="935" customWidth="1"/>
    <col min="3337" max="3584" width="9.109375" style="935"/>
    <col min="3585" max="3585" width="16.88671875" style="935" customWidth="1"/>
    <col min="3586" max="3586" width="14.33203125" style="935" customWidth="1"/>
    <col min="3587" max="3587" width="19.5546875" style="935" customWidth="1"/>
    <col min="3588" max="3588" width="12.88671875" style="935" customWidth="1"/>
    <col min="3589" max="3591" width="16.88671875" style="935" customWidth="1"/>
    <col min="3592" max="3592" width="51.33203125" style="935" customWidth="1"/>
    <col min="3593" max="3840" width="9.109375" style="935"/>
    <col min="3841" max="3841" width="16.88671875" style="935" customWidth="1"/>
    <col min="3842" max="3842" width="14.33203125" style="935" customWidth="1"/>
    <col min="3843" max="3843" width="19.5546875" style="935" customWidth="1"/>
    <col min="3844" max="3844" width="12.88671875" style="935" customWidth="1"/>
    <col min="3845" max="3847" width="16.88671875" style="935" customWidth="1"/>
    <col min="3848" max="3848" width="51.33203125" style="935" customWidth="1"/>
    <col min="3849" max="4096" width="9.109375" style="935"/>
    <col min="4097" max="4097" width="16.88671875" style="935" customWidth="1"/>
    <col min="4098" max="4098" width="14.33203125" style="935" customWidth="1"/>
    <col min="4099" max="4099" width="19.5546875" style="935" customWidth="1"/>
    <col min="4100" max="4100" width="12.88671875" style="935" customWidth="1"/>
    <col min="4101" max="4103" width="16.88671875" style="935" customWidth="1"/>
    <col min="4104" max="4104" width="51.33203125" style="935" customWidth="1"/>
    <col min="4105" max="4352" width="9.109375" style="935"/>
    <col min="4353" max="4353" width="16.88671875" style="935" customWidth="1"/>
    <col min="4354" max="4354" width="14.33203125" style="935" customWidth="1"/>
    <col min="4355" max="4355" width="19.5546875" style="935" customWidth="1"/>
    <col min="4356" max="4356" width="12.88671875" style="935" customWidth="1"/>
    <col min="4357" max="4359" width="16.88671875" style="935" customWidth="1"/>
    <col min="4360" max="4360" width="51.33203125" style="935" customWidth="1"/>
    <col min="4361" max="4608" width="9.109375" style="935"/>
    <col min="4609" max="4609" width="16.88671875" style="935" customWidth="1"/>
    <col min="4610" max="4610" width="14.33203125" style="935" customWidth="1"/>
    <col min="4611" max="4611" width="19.5546875" style="935" customWidth="1"/>
    <col min="4612" max="4612" width="12.88671875" style="935" customWidth="1"/>
    <col min="4613" max="4615" width="16.88671875" style="935" customWidth="1"/>
    <col min="4616" max="4616" width="51.33203125" style="935" customWidth="1"/>
    <col min="4617" max="4864" width="9.109375" style="935"/>
    <col min="4865" max="4865" width="16.88671875" style="935" customWidth="1"/>
    <col min="4866" max="4866" width="14.33203125" style="935" customWidth="1"/>
    <col min="4867" max="4867" width="19.5546875" style="935" customWidth="1"/>
    <col min="4868" max="4868" width="12.88671875" style="935" customWidth="1"/>
    <col min="4869" max="4871" width="16.88671875" style="935" customWidth="1"/>
    <col min="4872" max="4872" width="51.33203125" style="935" customWidth="1"/>
    <col min="4873" max="5120" width="9.109375" style="935"/>
    <col min="5121" max="5121" width="16.88671875" style="935" customWidth="1"/>
    <col min="5122" max="5122" width="14.33203125" style="935" customWidth="1"/>
    <col min="5123" max="5123" width="19.5546875" style="935" customWidth="1"/>
    <col min="5124" max="5124" width="12.88671875" style="935" customWidth="1"/>
    <col min="5125" max="5127" width="16.88671875" style="935" customWidth="1"/>
    <col min="5128" max="5128" width="51.33203125" style="935" customWidth="1"/>
    <col min="5129" max="5376" width="9.109375" style="935"/>
    <col min="5377" max="5377" width="16.88671875" style="935" customWidth="1"/>
    <col min="5378" max="5378" width="14.33203125" style="935" customWidth="1"/>
    <col min="5379" max="5379" width="19.5546875" style="935" customWidth="1"/>
    <col min="5380" max="5380" width="12.88671875" style="935" customWidth="1"/>
    <col min="5381" max="5383" width="16.88671875" style="935" customWidth="1"/>
    <col min="5384" max="5384" width="51.33203125" style="935" customWidth="1"/>
    <col min="5385" max="5632" width="9.109375" style="935"/>
    <col min="5633" max="5633" width="16.88671875" style="935" customWidth="1"/>
    <col min="5634" max="5634" width="14.33203125" style="935" customWidth="1"/>
    <col min="5635" max="5635" width="19.5546875" style="935" customWidth="1"/>
    <col min="5636" max="5636" width="12.88671875" style="935" customWidth="1"/>
    <col min="5637" max="5639" width="16.88671875" style="935" customWidth="1"/>
    <col min="5640" max="5640" width="51.33203125" style="935" customWidth="1"/>
    <col min="5641" max="5888" width="9.109375" style="935"/>
    <col min="5889" max="5889" width="16.88671875" style="935" customWidth="1"/>
    <col min="5890" max="5890" width="14.33203125" style="935" customWidth="1"/>
    <col min="5891" max="5891" width="19.5546875" style="935" customWidth="1"/>
    <col min="5892" max="5892" width="12.88671875" style="935" customWidth="1"/>
    <col min="5893" max="5895" width="16.88671875" style="935" customWidth="1"/>
    <col min="5896" max="5896" width="51.33203125" style="935" customWidth="1"/>
    <col min="5897" max="6144" width="9.109375" style="935"/>
    <col min="6145" max="6145" width="16.88671875" style="935" customWidth="1"/>
    <col min="6146" max="6146" width="14.33203125" style="935" customWidth="1"/>
    <col min="6147" max="6147" width="19.5546875" style="935" customWidth="1"/>
    <col min="6148" max="6148" width="12.88671875" style="935" customWidth="1"/>
    <col min="6149" max="6151" width="16.88671875" style="935" customWidth="1"/>
    <col min="6152" max="6152" width="51.33203125" style="935" customWidth="1"/>
    <col min="6153" max="6400" width="9.109375" style="935"/>
    <col min="6401" max="6401" width="16.88671875" style="935" customWidth="1"/>
    <col min="6402" max="6402" width="14.33203125" style="935" customWidth="1"/>
    <col min="6403" max="6403" width="19.5546875" style="935" customWidth="1"/>
    <col min="6404" max="6404" width="12.88671875" style="935" customWidth="1"/>
    <col min="6405" max="6407" width="16.88671875" style="935" customWidth="1"/>
    <col min="6408" max="6408" width="51.33203125" style="935" customWidth="1"/>
    <col min="6409" max="6656" width="9.109375" style="935"/>
    <col min="6657" max="6657" width="16.88671875" style="935" customWidth="1"/>
    <col min="6658" max="6658" width="14.33203125" style="935" customWidth="1"/>
    <col min="6659" max="6659" width="19.5546875" style="935" customWidth="1"/>
    <col min="6660" max="6660" width="12.88671875" style="935" customWidth="1"/>
    <col min="6661" max="6663" width="16.88671875" style="935" customWidth="1"/>
    <col min="6664" max="6664" width="51.33203125" style="935" customWidth="1"/>
    <col min="6665" max="6912" width="9.109375" style="935"/>
    <col min="6913" max="6913" width="16.88671875" style="935" customWidth="1"/>
    <col min="6914" max="6914" width="14.33203125" style="935" customWidth="1"/>
    <col min="6915" max="6915" width="19.5546875" style="935" customWidth="1"/>
    <col min="6916" max="6916" width="12.88671875" style="935" customWidth="1"/>
    <col min="6917" max="6919" width="16.88671875" style="935" customWidth="1"/>
    <col min="6920" max="6920" width="51.33203125" style="935" customWidth="1"/>
    <col min="6921" max="7168" width="9.109375" style="935"/>
    <col min="7169" max="7169" width="16.88671875" style="935" customWidth="1"/>
    <col min="7170" max="7170" width="14.33203125" style="935" customWidth="1"/>
    <col min="7171" max="7171" width="19.5546875" style="935" customWidth="1"/>
    <col min="7172" max="7172" width="12.88671875" style="935" customWidth="1"/>
    <col min="7173" max="7175" width="16.88671875" style="935" customWidth="1"/>
    <col min="7176" max="7176" width="51.33203125" style="935" customWidth="1"/>
    <col min="7177" max="7424" width="9.109375" style="935"/>
    <col min="7425" max="7425" width="16.88671875" style="935" customWidth="1"/>
    <col min="7426" max="7426" width="14.33203125" style="935" customWidth="1"/>
    <col min="7427" max="7427" width="19.5546875" style="935" customWidth="1"/>
    <col min="7428" max="7428" width="12.88671875" style="935" customWidth="1"/>
    <col min="7429" max="7431" width="16.88671875" style="935" customWidth="1"/>
    <col min="7432" max="7432" width="51.33203125" style="935" customWidth="1"/>
    <col min="7433" max="7680" width="9.109375" style="935"/>
    <col min="7681" max="7681" width="16.88671875" style="935" customWidth="1"/>
    <col min="7682" max="7682" width="14.33203125" style="935" customWidth="1"/>
    <col min="7683" max="7683" width="19.5546875" style="935" customWidth="1"/>
    <col min="7684" max="7684" width="12.88671875" style="935" customWidth="1"/>
    <col min="7685" max="7687" width="16.88671875" style="935" customWidth="1"/>
    <col min="7688" max="7688" width="51.33203125" style="935" customWidth="1"/>
    <col min="7689" max="7936" width="9.109375" style="935"/>
    <col min="7937" max="7937" width="16.88671875" style="935" customWidth="1"/>
    <col min="7938" max="7938" width="14.33203125" style="935" customWidth="1"/>
    <col min="7939" max="7939" width="19.5546875" style="935" customWidth="1"/>
    <col min="7940" max="7940" width="12.88671875" style="935" customWidth="1"/>
    <col min="7941" max="7943" width="16.88671875" style="935" customWidth="1"/>
    <col min="7944" max="7944" width="51.33203125" style="935" customWidth="1"/>
    <col min="7945" max="8192" width="9.109375" style="935"/>
    <col min="8193" max="8193" width="16.88671875" style="935" customWidth="1"/>
    <col min="8194" max="8194" width="14.33203125" style="935" customWidth="1"/>
    <col min="8195" max="8195" width="19.5546875" style="935" customWidth="1"/>
    <col min="8196" max="8196" width="12.88671875" style="935" customWidth="1"/>
    <col min="8197" max="8199" width="16.88671875" style="935" customWidth="1"/>
    <col min="8200" max="8200" width="51.33203125" style="935" customWidth="1"/>
    <col min="8201" max="8448" width="9.109375" style="935"/>
    <col min="8449" max="8449" width="16.88671875" style="935" customWidth="1"/>
    <col min="8450" max="8450" width="14.33203125" style="935" customWidth="1"/>
    <col min="8451" max="8451" width="19.5546875" style="935" customWidth="1"/>
    <col min="8452" max="8452" width="12.88671875" style="935" customWidth="1"/>
    <col min="8453" max="8455" width="16.88671875" style="935" customWidth="1"/>
    <col min="8456" max="8456" width="51.33203125" style="935" customWidth="1"/>
    <col min="8457" max="8704" width="9.109375" style="935"/>
    <col min="8705" max="8705" width="16.88671875" style="935" customWidth="1"/>
    <col min="8706" max="8706" width="14.33203125" style="935" customWidth="1"/>
    <col min="8707" max="8707" width="19.5546875" style="935" customWidth="1"/>
    <col min="8708" max="8708" width="12.88671875" style="935" customWidth="1"/>
    <col min="8709" max="8711" width="16.88671875" style="935" customWidth="1"/>
    <col min="8712" max="8712" width="51.33203125" style="935" customWidth="1"/>
    <col min="8713" max="8960" width="9.109375" style="935"/>
    <col min="8961" max="8961" width="16.88671875" style="935" customWidth="1"/>
    <col min="8962" max="8962" width="14.33203125" style="935" customWidth="1"/>
    <col min="8963" max="8963" width="19.5546875" style="935" customWidth="1"/>
    <col min="8964" max="8964" width="12.88671875" style="935" customWidth="1"/>
    <col min="8965" max="8967" width="16.88671875" style="935" customWidth="1"/>
    <col min="8968" max="8968" width="51.33203125" style="935" customWidth="1"/>
    <col min="8969" max="9216" width="9.109375" style="935"/>
    <col min="9217" max="9217" width="16.88671875" style="935" customWidth="1"/>
    <col min="9218" max="9218" width="14.33203125" style="935" customWidth="1"/>
    <col min="9219" max="9219" width="19.5546875" style="935" customWidth="1"/>
    <col min="9220" max="9220" width="12.88671875" style="935" customWidth="1"/>
    <col min="9221" max="9223" width="16.88671875" style="935" customWidth="1"/>
    <col min="9224" max="9224" width="51.33203125" style="935" customWidth="1"/>
    <col min="9225" max="9472" width="9.109375" style="935"/>
    <col min="9473" max="9473" width="16.88671875" style="935" customWidth="1"/>
    <col min="9474" max="9474" width="14.33203125" style="935" customWidth="1"/>
    <col min="9475" max="9475" width="19.5546875" style="935" customWidth="1"/>
    <col min="9476" max="9476" width="12.88671875" style="935" customWidth="1"/>
    <col min="9477" max="9479" width="16.88671875" style="935" customWidth="1"/>
    <col min="9480" max="9480" width="51.33203125" style="935" customWidth="1"/>
    <col min="9481" max="9728" width="9.109375" style="935"/>
    <col min="9729" max="9729" width="16.88671875" style="935" customWidth="1"/>
    <col min="9730" max="9730" width="14.33203125" style="935" customWidth="1"/>
    <col min="9731" max="9731" width="19.5546875" style="935" customWidth="1"/>
    <col min="9732" max="9732" width="12.88671875" style="935" customWidth="1"/>
    <col min="9733" max="9735" width="16.88671875" style="935" customWidth="1"/>
    <col min="9736" max="9736" width="51.33203125" style="935" customWidth="1"/>
    <col min="9737" max="9984" width="9.109375" style="935"/>
    <col min="9985" max="9985" width="16.88671875" style="935" customWidth="1"/>
    <col min="9986" max="9986" width="14.33203125" style="935" customWidth="1"/>
    <col min="9987" max="9987" width="19.5546875" style="935" customWidth="1"/>
    <col min="9988" max="9988" width="12.88671875" style="935" customWidth="1"/>
    <col min="9989" max="9991" width="16.88671875" style="935" customWidth="1"/>
    <col min="9992" max="9992" width="51.33203125" style="935" customWidth="1"/>
    <col min="9993" max="10240" width="9.109375" style="935"/>
    <col min="10241" max="10241" width="16.88671875" style="935" customWidth="1"/>
    <col min="10242" max="10242" width="14.33203125" style="935" customWidth="1"/>
    <col min="10243" max="10243" width="19.5546875" style="935" customWidth="1"/>
    <col min="10244" max="10244" width="12.88671875" style="935" customWidth="1"/>
    <col min="10245" max="10247" width="16.88671875" style="935" customWidth="1"/>
    <col min="10248" max="10248" width="51.33203125" style="935" customWidth="1"/>
    <col min="10249" max="10496" width="9.109375" style="935"/>
    <col min="10497" max="10497" width="16.88671875" style="935" customWidth="1"/>
    <col min="10498" max="10498" width="14.33203125" style="935" customWidth="1"/>
    <col min="10499" max="10499" width="19.5546875" style="935" customWidth="1"/>
    <col min="10500" max="10500" width="12.88671875" style="935" customWidth="1"/>
    <col min="10501" max="10503" width="16.88671875" style="935" customWidth="1"/>
    <col min="10504" max="10504" width="51.33203125" style="935" customWidth="1"/>
    <col min="10505" max="10752" width="9.109375" style="935"/>
    <col min="10753" max="10753" width="16.88671875" style="935" customWidth="1"/>
    <col min="10754" max="10754" width="14.33203125" style="935" customWidth="1"/>
    <col min="10755" max="10755" width="19.5546875" style="935" customWidth="1"/>
    <col min="10756" max="10756" width="12.88671875" style="935" customWidth="1"/>
    <col min="10757" max="10759" width="16.88671875" style="935" customWidth="1"/>
    <col min="10760" max="10760" width="51.33203125" style="935" customWidth="1"/>
    <col min="10761" max="11008" width="9.109375" style="935"/>
    <col min="11009" max="11009" width="16.88671875" style="935" customWidth="1"/>
    <col min="11010" max="11010" width="14.33203125" style="935" customWidth="1"/>
    <col min="11011" max="11011" width="19.5546875" style="935" customWidth="1"/>
    <col min="11012" max="11012" width="12.88671875" style="935" customWidth="1"/>
    <col min="11013" max="11015" width="16.88671875" style="935" customWidth="1"/>
    <col min="11016" max="11016" width="51.33203125" style="935" customWidth="1"/>
    <col min="11017" max="11264" width="9.109375" style="935"/>
    <col min="11265" max="11265" width="16.88671875" style="935" customWidth="1"/>
    <col min="11266" max="11266" width="14.33203125" style="935" customWidth="1"/>
    <col min="11267" max="11267" width="19.5546875" style="935" customWidth="1"/>
    <col min="11268" max="11268" width="12.88671875" style="935" customWidth="1"/>
    <col min="11269" max="11271" width="16.88671875" style="935" customWidth="1"/>
    <col min="11272" max="11272" width="51.33203125" style="935" customWidth="1"/>
    <col min="11273" max="11520" width="9.109375" style="935"/>
    <col min="11521" max="11521" width="16.88671875" style="935" customWidth="1"/>
    <col min="11522" max="11522" width="14.33203125" style="935" customWidth="1"/>
    <col min="11523" max="11523" width="19.5546875" style="935" customWidth="1"/>
    <col min="11524" max="11524" width="12.88671875" style="935" customWidth="1"/>
    <col min="11525" max="11527" width="16.88671875" style="935" customWidth="1"/>
    <col min="11528" max="11528" width="51.33203125" style="935" customWidth="1"/>
    <col min="11529" max="11776" width="9.109375" style="935"/>
    <col min="11777" max="11777" width="16.88671875" style="935" customWidth="1"/>
    <col min="11778" max="11778" width="14.33203125" style="935" customWidth="1"/>
    <col min="11779" max="11779" width="19.5546875" style="935" customWidth="1"/>
    <col min="11780" max="11780" width="12.88671875" style="935" customWidth="1"/>
    <col min="11781" max="11783" width="16.88671875" style="935" customWidth="1"/>
    <col min="11784" max="11784" width="51.33203125" style="935" customWidth="1"/>
    <col min="11785" max="12032" width="9.109375" style="935"/>
    <col min="12033" max="12033" width="16.88671875" style="935" customWidth="1"/>
    <col min="12034" max="12034" width="14.33203125" style="935" customWidth="1"/>
    <col min="12035" max="12035" width="19.5546875" style="935" customWidth="1"/>
    <col min="12036" max="12036" width="12.88671875" style="935" customWidth="1"/>
    <col min="12037" max="12039" width="16.88671875" style="935" customWidth="1"/>
    <col min="12040" max="12040" width="51.33203125" style="935" customWidth="1"/>
    <col min="12041" max="12288" width="9.109375" style="935"/>
    <col min="12289" max="12289" width="16.88671875" style="935" customWidth="1"/>
    <col min="12290" max="12290" width="14.33203125" style="935" customWidth="1"/>
    <col min="12291" max="12291" width="19.5546875" style="935" customWidth="1"/>
    <col min="12292" max="12292" width="12.88671875" style="935" customWidth="1"/>
    <col min="12293" max="12295" width="16.88671875" style="935" customWidth="1"/>
    <col min="12296" max="12296" width="51.33203125" style="935" customWidth="1"/>
    <col min="12297" max="12544" width="9.109375" style="935"/>
    <col min="12545" max="12545" width="16.88671875" style="935" customWidth="1"/>
    <col min="12546" max="12546" width="14.33203125" style="935" customWidth="1"/>
    <col min="12547" max="12547" width="19.5546875" style="935" customWidth="1"/>
    <col min="12548" max="12548" width="12.88671875" style="935" customWidth="1"/>
    <col min="12549" max="12551" width="16.88671875" style="935" customWidth="1"/>
    <col min="12552" max="12552" width="51.33203125" style="935" customWidth="1"/>
    <col min="12553" max="12800" width="9.109375" style="935"/>
    <col min="12801" max="12801" width="16.88671875" style="935" customWidth="1"/>
    <col min="12802" max="12802" width="14.33203125" style="935" customWidth="1"/>
    <col min="12803" max="12803" width="19.5546875" style="935" customWidth="1"/>
    <col min="12804" max="12804" width="12.88671875" style="935" customWidth="1"/>
    <col min="12805" max="12807" width="16.88671875" style="935" customWidth="1"/>
    <col min="12808" max="12808" width="51.33203125" style="935" customWidth="1"/>
    <col min="12809" max="13056" width="9.109375" style="935"/>
    <col min="13057" max="13057" width="16.88671875" style="935" customWidth="1"/>
    <col min="13058" max="13058" width="14.33203125" style="935" customWidth="1"/>
    <col min="13059" max="13059" width="19.5546875" style="935" customWidth="1"/>
    <col min="13060" max="13060" width="12.88671875" style="935" customWidth="1"/>
    <col min="13061" max="13063" width="16.88671875" style="935" customWidth="1"/>
    <col min="13064" max="13064" width="51.33203125" style="935" customWidth="1"/>
    <col min="13065" max="13312" width="9.109375" style="935"/>
    <col min="13313" max="13313" width="16.88671875" style="935" customWidth="1"/>
    <col min="13314" max="13314" width="14.33203125" style="935" customWidth="1"/>
    <col min="13315" max="13315" width="19.5546875" style="935" customWidth="1"/>
    <col min="13316" max="13316" width="12.88671875" style="935" customWidth="1"/>
    <col min="13317" max="13319" width="16.88671875" style="935" customWidth="1"/>
    <col min="13320" max="13320" width="51.33203125" style="935" customWidth="1"/>
    <col min="13321" max="13568" width="9.109375" style="935"/>
    <col min="13569" max="13569" width="16.88671875" style="935" customWidth="1"/>
    <col min="13570" max="13570" width="14.33203125" style="935" customWidth="1"/>
    <col min="13571" max="13571" width="19.5546875" style="935" customWidth="1"/>
    <col min="13572" max="13572" width="12.88671875" style="935" customWidth="1"/>
    <col min="13573" max="13575" width="16.88671875" style="935" customWidth="1"/>
    <col min="13576" max="13576" width="51.33203125" style="935" customWidth="1"/>
    <col min="13577" max="13824" width="9.109375" style="935"/>
    <col min="13825" max="13825" width="16.88671875" style="935" customWidth="1"/>
    <col min="13826" max="13826" width="14.33203125" style="935" customWidth="1"/>
    <col min="13827" max="13827" width="19.5546875" style="935" customWidth="1"/>
    <col min="13828" max="13828" width="12.88671875" style="935" customWidth="1"/>
    <col min="13829" max="13831" width="16.88671875" style="935" customWidth="1"/>
    <col min="13832" max="13832" width="51.33203125" style="935" customWidth="1"/>
    <col min="13833" max="14080" width="9.109375" style="935"/>
    <col min="14081" max="14081" width="16.88671875" style="935" customWidth="1"/>
    <col min="14082" max="14082" width="14.33203125" style="935" customWidth="1"/>
    <col min="14083" max="14083" width="19.5546875" style="935" customWidth="1"/>
    <col min="14084" max="14084" width="12.88671875" style="935" customWidth="1"/>
    <col min="14085" max="14087" width="16.88671875" style="935" customWidth="1"/>
    <col min="14088" max="14088" width="51.33203125" style="935" customWidth="1"/>
    <col min="14089" max="14336" width="9.109375" style="935"/>
    <col min="14337" max="14337" width="16.88671875" style="935" customWidth="1"/>
    <col min="14338" max="14338" width="14.33203125" style="935" customWidth="1"/>
    <col min="14339" max="14339" width="19.5546875" style="935" customWidth="1"/>
    <col min="14340" max="14340" width="12.88671875" style="935" customWidth="1"/>
    <col min="14341" max="14343" width="16.88671875" style="935" customWidth="1"/>
    <col min="14344" max="14344" width="51.33203125" style="935" customWidth="1"/>
    <col min="14345" max="14592" width="9.109375" style="935"/>
    <col min="14593" max="14593" width="16.88671875" style="935" customWidth="1"/>
    <col min="14594" max="14594" width="14.33203125" style="935" customWidth="1"/>
    <col min="14595" max="14595" width="19.5546875" style="935" customWidth="1"/>
    <col min="14596" max="14596" width="12.88671875" style="935" customWidth="1"/>
    <col min="14597" max="14599" width="16.88671875" style="935" customWidth="1"/>
    <col min="14600" max="14600" width="51.33203125" style="935" customWidth="1"/>
    <col min="14601" max="14848" width="9.109375" style="935"/>
    <col min="14849" max="14849" width="16.88671875" style="935" customWidth="1"/>
    <col min="14850" max="14850" width="14.33203125" style="935" customWidth="1"/>
    <col min="14851" max="14851" width="19.5546875" style="935" customWidth="1"/>
    <col min="14852" max="14852" width="12.88671875" style="935" customWidth="1"/>
    <col min="14853" max="14855" width="16.88671875" style="935" customWidth="1"/>
    <col min="14856" max="14856" width="51.33203125" style="935" customWidth="1"/>
    <col min="14857" max="15104" width="9.109375" style="935"/>
    <col min="15105" max="15105" width="16.88671875" style="935" customWidth="1"/>
    <col min="15106" max="15106" width="14.33203125" style="935" customWidth="1"/>
    <col min="15107" max="15107" width="19.5546875" style="935" customWidth="1"/>
    <col min="15108" max="15108" width="12.88671875" style="935" customWidth="1"/>
    <col min="15109" max="15111" width="16.88671875" style="935" customWidth="1"/>
    <col min="15112" max="15112" width="51.33203125" style="935" customWidth="1"/>
    <col min="15113" max="15360" width="9.109375" style="935"/>
    <col min="15361" max="15361" width="16.88671875" style="935" customWidth="1"/>
    <col min="15362" max="15362" width="14.33203125" style="935" customWidth="1"/>
    <col min="15363" max="15363" width="19.5546875" style="935" customWidth="1"/>
    <col min="15364" max="15364" width="12.88671875" style="935" customWidth="1"/>
    <col min="15365" max="15367" width="16.88671875" style="935" customWidth="1"/>
    <col min="15368" max="15368" width="51.33203125" style="935" customWidth="1"/>
    <col min="15369" max="15616" width="9.109375" style="935"/>
    <col min="15617" max="15617" width="16.88671875" style="935" customWidth="1"/>
    <col min="15618" max="15618" width="14.33203125" style="935" customWidth="1"/>
    <col min="15619" max="15619" width="19.5546875" style="935" customWidth="1"/>
    <col min="15620" max="15620" width="12.88671875" style="935" customWidth="1"/>
    <col min="15621" max="15623" width="16.88671875" style="935" customWidth="1"/>
    <col min="15624" max="15624" width="51.33203125" style="935" customWidth="1"/>
    <col min="15625" max="15872" width="9.109375" style="935"/>
    <col min="15873" max="15873" width="16.88671875" style="935" customWidth="1"/>
    <col min="15874" max="15874" width="14.33203125" style="935" customWidth="1"/>
    <col min="15875" max="15875" width="19.5546875" style="935" customWidth="1"/>
    <col min="15876" max="15876" width="12.88671875" style="935" customWidth="1"/>
    <col min="15877" max="15879" width="16.88671875" style="935" customWidth="1"/>
    <col min="15880" max="15880" width="51.33203125" style="935" customWidth="1"/>
    <col min="15881" max="16128" width="9.109375" style="935"/>
    <col min="16129" max="16129" width="16.88671875" style="935" customWidth="1"/>
    <col min="16130" max="16130" width="14.33203125" style="935" customWidth="1"/>
    <col min="16131" max="16131" width="19.5546875" style="935" customWidth="1"/>
    <col min="16132" max="16132" width="12.88671875" style="935" customWidth="1"/>
    <col min="16133" max="16135" width="16.88671875" style="935" customWidth="1"/>
    <col min="16136" max="16136" width="51.33203125" style="935" customWidth="1"/>
    <col min="16137" max="16384" width="9.109375" style="935"/>
  </cols>
  <sheetData>
    <row r="1" spans="1:8" ht="15" thickBot="1">
      <c r="A1" s="934" t="s">
        <v>163</v>
      </c>
      <c r="G1" s="936"/>
    </row>
    <row r="2" spans="1:8" ht="17.100000000000001" customHeight="1" thickBot="1">
      <c r="A2" s="1124" t="s">
        <v>164</v>
      </c>
      <c r="B2" s="1125"/>
      <c r="C2" s="937" t="s">
        <v>165</v>
      </c>
      <c r="D2" s="938" t="s">
        <v>166</v>
      </c>
      <c r="E2" s="1126" t="s">
        <v>167</v>
      </c>
      <c r="F2" s="1127"/>
      <c r="G2" s="936"/>
    </row>
    <row r="3" spans="1:8" ht="17.100000000000001" customHeight="1" thickBot="1">
      <c r="A3" s="1124" t="s">
        <v>168</v>
      </c>
      <c r="B3" s="1125"/>
      <c r="C3" s="1128" t="s">
        <v>169</v>
      </c>
      <c r="D3" s="1129"/>
      <c r="E3" s="1129"/>
      <c r="F3" s="1130"/>
      <c r="G3" s="936"/>
    </row>
    <row r="4" spans="1:8" ht="17.100000000000001" customHeight="1" thickBot="1">
      <c r="A4" s="1131" t="s">
        <v>170</v>
      </c>
      <c r="B4" s="1132"/>
      <c r="C4" s="1128" t="s">
        <v>171</v>
      </c>
      <c r="D4" s="1133"/>
      <c r="E4" s="1133"/>
      <c r="F4" s="1134"/>
      <c r="G4" s="936"/>
    </row>
    <row r="5" spans="1:8" ht="17.100000000000001" customHeight="1" thickBot="1">
      <c r="A5" s="1143" t="s">
        <v>172</v>
      </c>
      <c r="B5" s="1144"/>
      <c r="C5" s="939" t="s">
        <v>173</v>
      </c>
      <c r="D5" s="940" t="s">
        <v>174</v>
      </c>
      <c r="E5" s="941" t="s">
        <v>175</v>
      </c>
      <c r="F5" s="942"/>
      <c r="G5" s="936"/>
    </row>
    <row r="6" spans="1:8" ht="17.100000000000001" customHeight="1" thickBot="1">
      <c r="A6" s="1124" t="s">
        <v>176</v>
      </c>
      <c r="B6" s="1125"/>
      <c r="C6" s="943" t="s">
        <v>177</v>
      </c>
      <c r="D6" s="944"/>
      <c r="E6" s="944"/>
      <c r="F6" s="945"/>
      <c r="G6" s="936"/>
    </row>
    <row r="7" spans="1:8" ht="14.4">
      <c r="A7" s="946"/>
      <c r="B7" s="947"/>
      <c r="C7" s="947"/>
      <c r="D7" s="947"/>
      <c r="G7" s="936"/>
    </row>
    <row r="8" spans="1:8" ht="15" thickBot="1">
      <c r="A8" s="948" t="s">
        <v>178</v>
      </c>
      <c r="B8" s="947"/>
      <c r="C8" s="947"/>
      <c r="D8" s="947"/>
      <c r="G8" s="936"/>
    </row>
    <row r="9" spans="1:8" ht="20.25" customHeight="1" thickBot="1">
      <c r="A9" s="1145" t="s">
        <v>202</v>
      </c>
      <c r="B9" s="1146"/>
      <c r="C9" s="1146"/>
      <c r="D9" s="1147"/>
      <c r="G9" s="936"/>
    </row>
    <row r="10" spans="1:8" ht="14.4">
      <c r="A10" s="948"/>
      <c r="B10" s="947"/>
      <c r="C10" s="947"/>
      <c r="D10" s="947"/>
      <c r="G10" s="936"/>
    </row>
    <row r="11" spans="1:8" ht="14.4" hidden="1">
      <c r="A11" s="948" t="s">
        <v>179</v>
      </c>
      <c r="B11" s="947"/>
      <c r="C11" s="947"/>
      <c r="D11" s="947"/>
      <c r="G11" s="936"/>
    </row>
    <row r="12" spans="1:8" ht="25.5" hidden="1" customHeight="1" thickBot="1">
      <c r="A12" s="949" t="s">
        <v>180</v>
      </c>
      <c r="B12" s="1148" t="s">
        <v>181</v>
      </c>
      <c r="C12" s="1149"/>
      <c r="D12" s="1149"/>
      <c r="E12" s="1149"/>
      <c r="F12" s="1149"/>
      <c r="G12" s="1149"/>
      <c r="H12" s="1150"/>
    </row>
    <row r="13" spans="1:8" ht="14.4">
      <c r="A13" s="934"/>
      <c r="G13" s="936"/>
    </row>
    <row r="14" spans="1:8" ht="15" thickBot="1">
      <c r="A14" s="934" t="s">
        <v>182</v>
      </c>
      <c r="G14" s="936"/>
    </row>
    <row r="15" spans="1:8" ht="13.8">
      <c r="A15" s="950" t="s">
        <v>183</v>
      </c>
      <c r="B15" s="951"/>
      <c r="C15" s="952" t="s">
        <v>184</v>
      </c>
      <c r="D15" s="953"/>
      <c r="E15" s="953"/>
      <c r="F15" s="953"/>
      <c r="G15" s="953"/>
      <c r="H15" s="954"/>
    </row>
    <row r="16" spans="1:8">
      <c r="A16" s="1151" t="s">
        <v>185</v>
      </c>
      <c r="B16" s="1152"/>
      <c r="C16" s="1152"/>
      <c r="D16" s="1152"/>
      <c r="E16" s="1152"/>
      <c r="F16" s="1152"/>
      <c r="G16" s="1152"/>
      <c r="H16" s="1153"/>
    </row>
    <row r="17" spans="1:8">
      <c r="A17" s="1151"/>
      <c r="B17" s="1152"/>
      <c r="C17" s="1152"/>
      <c r="D17" s="1152"/>
      <c r="E17" s="1152"/>
      <c r="F17" s="1152"/>
      <c r="G17" s="1152"/>
      <c r="H17" s="1153"/>
    </row>
    <row r="18" spans="1:8">
      <c r="A18" s="1151"/>
      <c r="B18" s="1152"/>
      <c r="C18" s="1152"/>
      <c r="D18" s="1152"/>
      <c r="E18" s="1152"/>
      <c r="F18" s="1152"/>
      <c r="G18" s="1152"/>
      <c r="H18" s="1153"/>
    </row>
    <row r="19" spans="1:8" ht="13.8">
      <c r="A19" s="1154" t="s">
        <v>186</v>
      </c>
      <c r="B19" s="1155"/>
      <c r="C19" s="1155"/>
      <c r="D19" s="1155"/>
      <c r="E19" s="1155"/>
      <c r="F19" s="1155"/>
      <c r="G19" s="1155"/>
      <c r="H19" s="955"/>
    </row>
    <row r="20" spans="1:8" ht="15.75" customHeight="1" thickBot="1">
      <c r="A20" s="1135" t="s">
        <v>187</v>
      </c>
      <c r="B20" s="1136"/>
      <c r="C20" s="1136"/>
      <c r="D20" s="1136"/>
      <c r="E20" s="1136"/>
      <c r="F20" s="1136"/>
      <c r="G20" s="1136"/>
      <c r="H20" s="956"/>
    </row>
    <row r="21" spans="1:8" ht="14.4">
      <c r="A21" s="957"/>
      <c r="G21" s="936"/>
    </row>
    <row r="22" spans="1:8" ht="15" thickBot="1">
      <c r="A22" s="934" t="s">
        <v>188</v>
      </c>
      <c r="G22" s="936"/>
    </row>
    <row r="23" spans="1:8" ht="29.25" customHeight="1" thickBot="1">
      <c r="A23" s="1137" t="s">
        <v>189</v>
      </c>
      <c r="B23" s="1138"/>
      <c r="C23" s="1138"/>
      <c r="D23" s="1138"/>
      <c r="E23" s="1138"/>
      <c r="F23" s="1138"/>
      <c r="G23" s="1138"/>
      <c r="H23" s="1139"/>
    </row>
    <row r="24" spans="1:8" ht="14.4">
      <c r="A24" s="958"/>
      <c r="G24" s="936"/>
    </row>
    <row r="25" spans="1:8" ht="15" thickBot="1">
      <c r="A25" s="934" t="s">
        <v>190</v>
      </c>
      <c r="G25" s="936"/>
    </row>
    <row r="26" spans="1:8" ht="156" customHeight="1" thickBot="1">
      <c r="A26" s="1140" t="s">
        <v>191</v>
      </c>
      <c r="B26" s="1141"/>
      <c r="C26" s="1141"/>
      <c r="D26" s="1141"/>
      <c r="E26" s="1141"/>
      <c r="F26" s="1141"/>
      <c r="G26" s="1141"/>
      <c r="H26" s="1142"/>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cols>
    <col min="1" max="1" width="109.5546875" style="489" customWidth="1"/>
    <col min="2" max="16384" width="9.109375" style="489"/>
  </cols>
  <sheetData>
    <row r="1" spans="1:1" ht="18.600000000000001" thickTop="1" thickBot="1">
      <c r="A1" s="959" t="s">
        <v>192</v>
      </c>
    </row>
    <row r="2" spans="1:1" ht="16.2" thickTop="1">
      <c r="A2" s="960"/>
    </row>
    <row r="3" spans="1:1" ht="15">
      <c r="A3" s="961"/>
    </row>
    <row r="4" spans="1:1" ht="43.5" customHeight="1">
      <c r="A4" s="961" t="s">
        <v>193</v>
      </c>
    </row>
    <row r="5" spans="1:1" ht="30.6">
      <c r="A5" s="961" t="s">
        <v>194</v>
      </c>
    </row>
    <row r="6" spans="1:1" ht="30.6">
      <c r="A6" s="961" t="s">
        <v>195</v>
      </c>
    </row>
    <row r="7" spans="1:1" ht="30.6">
      <c r="A7" s="961" t="s">
        <v>196</v>
      </c>
    </row>
    <row r="8" spans="1:1" ht="30.6">
      <c r="A8" s="961" t="s">
        <v>197</v>
      </c>
    </row>
    <row r="9" spans="1:1" ht="30.6">
      <c r="A9" s="961" t="s">
        <v>198</v>
      </c>
    </row>
    <row r="10" spans="1:1" ht="33" customHeight="1">
      <c r="A10" s="961" t="s">
        <v>199</v>
      </c>
    </row>
    <row r="11" spans="1:1" ht="45.6">
      <c r="A11" s="961" t="s">
        <v>200</v>
      </c>
    </row>
    <row r="12" spans="1:1" ht="30.6">
      <c r="A12" s="962" t="s">
        <v>201</v>
      </c>
    </row>
    <row r="13" spans="1:1" ht="15.6">
      <c r="A13" s="96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2599014</v>
      </c>
      <c r="C3" s="23">
        <v>2598641</v>
      </c>
      <c r="D3" s="24" t="s">
        <v>15</v>
      </c>
      <c r="E3" s="23">
        <v>2599014</v>
      </c>
      <c r="F3" s="23">
        <v>2598641</v>
      </c>
      <c r="G3" s="24" t="s">
        <v>15</v>
      </c>
      <c r="H3" s="23">
        <v>2599014</v>
      </c>
      <c r="I3" s="23">
        <v>2598641</v>
      </c>
      <c r="J3" s="25" t="s">
        <v>15</v>
      </c>
      <c r="K3" s="26">
        <v>2599014</v>
      </c>
      <c r="L3" s="23">
        <v>2598641</v>
      </c>
      <c r="M3" s="24" t="s">
        <v>15</v>
      </c>
      <c r="N3" s="23">
        <v>2599014</v>
      </c>
      <c r="O3" s="23">
        <v>2598641</v>
      </c>
      <c r="P3" s="24" t="s">
        <v>15</v>
      </c>
      <c r="Q3" s="23">
        <v>2599014</v>
      </c>
      <c r="R3" s="23">
        <v>2598641</v>
      </c>
      <c r="S3" s="24" t="s">
        <v>15</v>
      </c>
      <c r="T3" s="23">
        <v>2599014</v>
      </c>
      <c r="U3" s="23">
        <v>2598641</v>
      </c>
      <c r="V3" s="27">
        <v>2599014</v>
      </c>
      <c r="W3" s="28">
        <v>2598641</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195736</v>
      </c>
      <c r="C6" s="46">
        <v>189380</v>
      </c>
      <c r="D6" s="47">
        <v>3.3562150174252826E-2</v>
      </c>
      <c r="E6" s="46">
        <v>138641</v>
      </c>
      <c r="F6" s="46">
        <v>128173</v>
      </c>
      <c r="G6" s="47">
        <v>8.1670866719199833E-2</v>
      </c>
      <c r="H6" s="46">
        <v>57095</v>
      </c>
      <c r="I6" s="46">
        <v>61207</v>
      </c>
      <c r="J6" s="48">
        <v>-6.7181858284183188E-2</v>
      </c>
      <c r="K6" s="49">
        <v>0.66380027808371411</v>
      </c>
      <c r="L6" s="50">
        <v>0.66579008780007976</v>
      </c>
      <c r="M6" s="51">
        <v>-0.2</v>
      </c>
      <c r="N6" s="46">
        <v>266395</v>
      </c>
      <c r="O6" s="46">
        <v>265330</v>
      </c>
      <c r="P6" s="47">
        <v>4.0138695209738819E-3</v>
      </c>
      <c r="Q6" s="46">
        <v>401318</v>
      </c>
      <c r="R6" s="46">
        <v>398519</v>
      </c>
      <c r="S6" s="47">
        <v>7.0235045255056848E-3</v>
      </c>
      <c r="T6" s="46">
        <v>487042</v>
      </c>
      <c r="U6" s="52">
        <v>486847</v>
      </c>
      <c r="V6" s="53">
        <v>2.4882596967343771</v>
      </c>
      <c r="W6" s="54">
        <v>2.5707413665645791</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188311</v>
      </c>
      <c r="C8" s="46">
        <v>181720</v>
      </c>
      <c r="D8" s="47">
        <v>3.6270085846357034E-2</v>
      </c>
      <c r="E8" s="46">
        <v>137246</v>
      </c>
      <c r="F8" s="46">
        <v>126653</v>
      </c>
      <c r="G8" s="47">
        <v>8.3637971465342312E-2</v>
      </c>
      <c r="H8" s="46">
        <v>51065</v>
      </c>
      <c r="I8" s="46">
        <v>55067</v>
      </c>
      <c r="J8" s="48">
        <v>-7.2675104872246529E-2</v>
      </c>
      <c r="K8" s="49">
        <v>0.67962550948644807</v>
      </c>
      <c r="L8" s="50">
        <v>0.68148634971542743</v>
      </c>
      <c r="M8" s="51">
        <v>-0.2</v>
      </c>
      <c r="N8" s="46">
        <v>259952</v>
      </c>
      <c r="O8" s="46">
        <v>259234</v>
      </c>
      <c r="P8" s="47">
        <v>2.7696984191888409E-3</v>
      </c>
      <c r="Q8" s="46">
        <v>382493</v>
      </c>
      <c r="R8" s="46">
        <v>380395</v>
      </c>
      <c r="S8" s="47">
        <v>5.5153196019926652E-3</v>
      </c>
      <c r="T8" s="46">
        <v>472891</v>
      </c>
      <c r="U8" s="52">
        <v>472305</v>
      </c>
      <c r="V8" s="53">
        <v>2.5112234548167658</v>
      </c>
      <c r="W8" s="54">
        <v>2.5990810037420209</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122433</v>
      </c>
      <c r="C10" s="68">
        <v>115269</v>
      </c>
      <c r="D10" s="69">
        <v>6.2150274575124273E-2</v>
      </c>
      <c r="E10" s="68">
        <v>101802</v>
      </c>
      <c r="F10" s="68">
        <v>94497</v>
      </c>
      <c r="G10" s="69">
        <v>7.7304041398139622E-2</v>
      </c>
      <c r="H10" s="68">
        <v>20631</v>
      </c>
      <c r="I10" s="68">
        <v>20772</v>
      </c>
      <c r="J10" s="70">
        <v>-6.7879838243789714E-3</v>
      </c>
      <c r="K10" s="71">
        <v>0.76024535206637311</v>
      </c>
      <c r="L10" s="72">
        <v>0.76398998990209421</v>
      </c>
      <c r="M10" s="73">
        <v>-0.4</v>
      </c>
      <c r="N10" s="68">
        <v>175752</v>
      </c>
      <c r="O10" s="68">
        <v>174014</v>
      </c>
      <c r="P10" s="69">
        <v>9.9877021389083633E-3</v>
      </c>
      <c r="Q10" s="68">
        <v>231178</v>
      </c>
      <c r="R10" s="68">
        <v>227770</v>
      </c>
      <c r="S10" s="69">
        <v>1.4962462132853316E-2</v>
      </c>
      <c r="T10" s="68">
        <v>300979</v>
      </c>
      <c r="U10" s="74">
        <v>296797</v>
      </c>
      <c r="V10" s="75">
        <v>2.4583159769016523</v>
      </c>
      <c r="W10" s="76">
        <v>2.5748206369448856</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65878</v>
      </c>
      <c r="C12" s="68">
        <v>66451</v>
      </c>
      <c r="D12" s="69">
        <v>-8.6228950655370118E-3</v>
      </c>
      <c r="E12" s="68">
        <v>35444</v>
      </c>
      <c r="F12" s="68">
        <v>32156</v>
      </c>
      <c r="G12" s="69">
        <v>0.10225152382137082</v>
      </c>
      <c r="H12" s="68">
        <v>30434</v>
      </c>
      <c r="I12" s="68">
        <v>34295</v>
      </c>
      <c r="J12" s="70">
        <v>-0.11258200903921854</v>
      </c>
      <c r="K12" s="71">
        <v>0.55645507715692433</v>
      </c>
      <c r="L12" s="72">
        <v>0.5583619983619984</v>
      </c>
      <c r="M12" s="73">
        <v>-0.2</v>
      </c>
      <c r="N12" s="68">
        <v>84200</v>
      </c>
      <c r="O12" s="68">
        <v>85220</v>
      </c>
      <c r="P12" s="69">
        <v>-1.1969021356489086E-2</v>
      </c>
      <c r="Q12" s="68">
        <v>151315</v>
      </c>
      <c r="R12" s="68">
        <v>152625</v>
      </c>
      <c r="S12" s="69">
        <v>-8.5831285831285825E-3</v>
      </c>
      <c r="T12" s="68">
        <v>171912</v>
      </c>
      <c r="U12" s="74">
        <v>175508</v>
      </c>
      <c r="V12" s="75">
        <v>2.609550988190291</v>
      </c>
      <c r="W12" s="76">
        <v>2.6411641660772598</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7425</v>
      </c>
      <c r="C14" s="46">
        <v>7660</v>
      </c>
      <c r="D14" s="47">
        <v>-3.0678851174934726E-2</v>
      </c>
      <c r="E14" s="46">
        <v>1395</v>
      </c>
      <c r="F14" s="46">
        <v>1520</v>
      </c>
      <c r="G14" s="47">
        <v>-8.2236842105263164E-2</v>
      </c>
      <c r="H14" s="46">
        <v>6030</v>
      </c>
      <c r="I14" s="46">
        <v>6140</v>
      </c>
      <c r="J14" s="48">
        <v>-1.7915309446254073E-2</v>
      </c>
      <c r="K14" s="49">
        <v>0.34225763612217797</v>
      </c>
      <c r="L14" s="50">
        <v>0.33634959170161111</v>
      </c>
      <c r="M14" s="51">
        <v>0.6</v>
      </c>
      <c r="N14" s="46">
        <v>6443</v>
      </c>
      <c r="O14" s="46">
        <v>6096</v>
      </c>
      <c r="P14" s="47">
        <v>5.6922572178477689E-2</v>
      </c>
      <c r="Q14" s="46">
        <v>18825</v>
      </c>
      <c r="R14" s="46">
        <v>18124</v>
      </c>
      <c r="S14" s="47">
        <v>3.8677996027367025E-2</v>
      </c>
      <c r="T14" s="46">
        <v>14151</v>
      </c>
      <c r="U14" s="52">
        <v>14542</v>
      </c>
      <c r="V14" s="53">
        <v>1.9058585858585859</v>
      </c>
      <c r="W14" s="54">
        <v>1.8984334203655353</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178497</v>
      </c>
      <c r="C18" s="101">
        <v>173487</v>
      </c>
      <c r="D18" s="102">
        <v>2.8878244479413444E-2</v>
      </c>
      <c r="E18" s="101">
        <v>130063</v>
      </c>
      <c r="F18" s="101">
        <v>120516</v>
      </c>
      <c r="G18" s="102">
        <v>7.9217697235221873E-2</v>
      </c>
      <c r="H18" s="101">
        <v>48434</v>
      </c>
      <c r="I18" s="101">
        <v>52971</v>
      </c>
      <c r="J18" s="103">
        <v>-8.5650639028902603E-2</v>
      </c>
      <c r="K18" s="104">
        <v>0.68489135075310748</v>
      </c>
      <c r="L18" s="105">
        <v>0.69036478332419093</v>
      </c>
      <c r="M18" s="106">
        <v>-0.5</v>
      </c>
      <c r="N18" s="101">
        <v>251864</v>
      </c>
      <c r="O18" s="101">
        <v>251707</v>
      </c>
      <c r="P18" s="102">
        <v>6.23741095797892E-4</v>
      </c>
      <c r="Q18" s="101">
        <v>367743</v>
      </c>
      <c r="R18" s="101">
        <v>364600</v>
      </c>
      <c r="S18" s="102">
        <v>8.6204059243006042E-3</v>
      </c>
      <c r="T18" s="101">
        <v>457619</v>
      </c>
      <c r="U18" s="107">
        <v>458189</v>
      </c>
      <c r="V18" s="108">
        <v>2.563734964733301</v>
      </c>
      <c r="W18" s="109">
        <v>2.6410566785983964</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114634</v>
      </c>
      <c r="C20" s="114">
        <v>108428</v>
      </c>
      <c r="D20" s="115">
        <v>5.7236138266868339E-2</v>
      </c>
      <c r="E20" s="114">
        <v>95076</v>
      </c>
      <c r="F20" s="114">
        <v>88749</v>
      </c>
      <c r="G20" s="115">
        <v>7.1290944123314062E-2</v>
      </c>
      <c r="H20" s="114">
        <v>19558</v>
      </c>
      <c r="I20" s="114">
        <v>19679</v>
      </c>
      <c r="J20" s="116">
        <v>-6.1486864169927333E-3</v>
      </c>
      <c r="K20" s="117">
        <v>0.76995501621508522</v>
      </c>
      <c r="L20" s="118">
        <v>0.77835106605302629</v>
      </c>
      <c r="M20" s="119">
        <v>-0.8</v>
      </c>
      <c r="N20" s="114">
        <v>169280</v>
      </c>
      <c r="O20" s="114">
        <v>167600</v>
      </c>
      <c r="P20" s="115">
        <v>1.0023866348448688E-2</v>
      </c>
      <c r="Q20" s="114">
        <v>219857</v>
      </c>
      <c r="R20" s="114">
        <v>215327</v>
      </c>
      <c r="S20" s="115">
        <v>2.1037770460741106E-2</v>
      </c>
      <c r="T20" s="114">
        <v>289088</v>
      </c>
      <c r="U20" s="120">
        <v>284833</v>
      </c>
      <c r="V20" s="121">
        <v>2.52183470872516</v>
      </c>
      <c r="W20" s="122">
        <v>2.626932157745232</v>
      </c>
    </row>
    <row r="21" spans="1:23" ht="15.6">
      <c r="A21" s="113" t="s">
        <v>23</v>
      </c>
      <c r="B21" s="114">
        <v>63863</v>
      </c>
      <c r="C21" s="68">
        <v>65059</v>
      </c>
      <c r="D21" s="115">
        <v>-1.8383313607648444E-2</v>
      </c>
      <c r="E21" s="114">
        <v>34987</v>
      </c>
      <c r="F21" s="114">
        <v>31767</v>
      </c>
      <c r="G21" s="115">
        <v>0.10136304970566941</v>
      </c>
      <c r="H21" s="114">
        <v>28876</v>
      </c>
      <c r="I21" s="114">
        <v>33292</v>
      </c>
      <c r="J21" s="116">
        <v>-0.13264447915415115</v>
      </c>
      <c r="K21" s="117">
        <v>0.55843014213651054</v>
      </c>
      <c r="L21" s="118">
        <v>0.5634441593590267</v>
      </c>
      <c r="M21" s="119">
        <v>-0.5</v>
      </c>
      <c r="N21" s="114">
        <v>82584</v>
      </c>
      <c r="O21" s="114">
        <v>84107</v>
      </c>
      <c r="P21" s="115">
        <v>-1.8107886382821882E-2</v>
      </c>
      <c r="Q21" s="114">
        <v>147886</v>
      </c>
      <c r="R21" s="114">
        <v>149273</v>
      </c>
      <c r="S21" s="115">
        <v>-9.2917004414730057E-3</v>
      </c>
      <c r="T21" s="114">
        <v>168531</v>
      </c>
      <c r="U21" s="120">
        <v>173356</v>
      </c>
      <c r="V21" s="121">
        <v>2.6389458684997571</v>
      </c>
      <c r="W21" s="122">
        <v>2.6645967506417252</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9814</v>
      </c>
      <c r="C24" s="101">
        <v>8233</v>
      </c>
      <c r="D24" s="102">
        <v>0.19203206607554962</v>
      </c>
      <c r="E24" s="101">
        <v>7183</v>
      </c>
      <c r="F24" s="101">
        <v>6137</v>
      </c>
      <c r="G24" s="102">
        <v>0.17044158383575037</v>
      </c>
      <c r="H24" s="101">
        <v>2631</v>
      </c>
      <c r="I24" s="101">
        <v>2096</v>
      </c>
      <c r="J24" s="103">
        <v>0.25524809160305345</v>
      </c>
      <c r="K24" s="104">
        <v>0.54833898305084749</v>
      </c>
      <c r="L24" s="105">
        <v>0.47654320987654319</v>
      </c>
      <c r="M24" s="106">
        <v>7.1999999999999993</v>
      </c>
      <c r="N24" s="101">
        <v>8088</v>
      </c>
      <c r="O24" s="101">
        <v>7527</v>
      </c>
      <c r="P24" s="102">
        <v>7.4531685930649655E-2</v>
      </c>
      <c r="Q24" s="101">
        <v>14750</v>
      </c>
      <c r="R24" s="101">
        <v>15795</v>
      </c>
      <c r="S24" s="102">
        <v>-6.6160177271288381E-2</v>
      </c>
      <c r="T24" s="101">
        <v>15272</v>
      </c>
      <c r="U24" s="107">
        <v>14116</v>
      </c>
      <c r="V24" s="108">
        <v>1.5561442836763806</v>
      </c>
      <c r="W24" s="109">
        <v>1.7145633426454512</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7799</v>
      </c>
      <c r="C26" s="114">
        <v>6841</v>
      </c>
      <c r="D26" s="115">
        <v>0.1400380061394533</v>
      </c>
      <c r="E26" s="114">
        <v>6726</v>
      </c>
      <c r="F26" s="114">
        <v>5748</v>
      </c>
      <c r="G26" s="115">
        <v>0.17014613778705637</v>
      </c>
      <c r="H26" s="114">
        <v>1073</v>
      </c>
      <c r="I26" s="114">
        <v>1093</v>
      </c>
      <c r="J26" s="116">
        <v>-1.8298261665141813E-2</v>
      </c>
      <c r="K26" s="117">
        <v>0.5716809469128169</v>
      </c>
      <c r="L26" s="118">
        <v>0.51547054568833883</v>
      </c>
      <c r="M26" s="119">
        <v>5.6000000000000005</v>
      </c>
      <c r="N26" s="114">
        <v>6472</v>
      </c>
      <c r="O26" s="114">
        <v>6414</v>
      </c>
      <c r="P26" s="115">
        <v>9.0427190520735896E-3</v>
      </c>
      <c r="Q26" s="114">
        <v>11321</v>
      </c>
      <c r="R26" s="114">
        <v>12443</v>
      </c>
      <c r="S26" s="115">
        <v>-9.0171180583460575E-2</v>
      </c>
      <c r="T26" s="114">
        <v>11891</v>
      </c>
      <c r="U26" s="120">
        <v>11964</v>
      </c>
      <c r="V26" s="121">
        <v>1.5246826516220029</v>
      </c>
      <c r="W26" s="122">
        <v>1.748867124689373</v>
      </c>
    </row>
    <row r="27" spans="1:23" ht="15.6">
      <c r="A27" s="113" t="s">
        <v>23</v>
      </c>
      <c r="B27" s="114">
        <v>2015</v>
      </c>
      <c r="C27" s="114">
        <v>1392</v>
      </c>
      <c r="D27" s="115">
        <v>0.44755747126436779</v>
      </c>
      <c r="E27" s="114">
        <v>457</v>
      </c>
      <c r="F27" s="114">
        <v>389</v>
      </c>
      <c r="G27" s="115">
        <v>0.17480719794344474</v>
      </c>
      <c r="H27" s="114">
        <v>1558</v>
      </c>
      <c r="I27" s="114">
        <v>1003</v>
      </c>
      <c r="J27" s="116">
        <v>0.55333998005982055</v>
      </c>
      <c r="K27" s="117">
        <v>0.47127442403032954</v>
      </c>
      <c r="L27" s="118">
        <v>0.33204057279236276</v>
      </c>
      <c r="M27" s="119">
        <v>13.900000000000002</v>
      </c>
      <c r="N27" s="114">
        <v>1616</v>
      </c>
      <c r="O27" s="114">
        <v>1113</v>
      </c>
      <c r="P27" s="115">
        <v>0.45193171608265947</v>
      </c>
      <c r="Q27" s="114">
        <v>3429</v>
      </c>
      <c r="R27" s="114">
        <v>3352</v>
      </c>
      <c r="S27" s="115">
        <v>2.2971360381861577E-2</v>
      </c>
      <c r="T27" s="114">
        <v>3381</v>
      </c>
      <c r="U27" s="120">
        <v>2152</v>
      </c>
      <c r="V27" s="121">
        <v>1.6779156327543425</v>
      </c>
      <c r="W27" s="122">
        <v>1.5459770114942528</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c r="N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NOVEMBER 2015 VS 2014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showRowColHeaders="0"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2015</v>
      </c>
      <c r="C3" s="166">
        <v>2014</v>
      </c>
      <c r="D3" s="167"/>
      <c r="E3" s="168">
        <v>2015</v>
      </c>
      <c r="F3" s="166">
        <v>2014</v>
      </c>
      <c r="G3" s="169"/>
      <c r="H3" s="166">
        <v>2015</v>
      </c>
      <c r="I3" s="166">
        <v>2014</v>
      </c>
      <c r="J3" s="170"/>
      <c r="K3" s="166">
        <v>2015</v>
      </c>
      <c r="L3" s="166">
        <v>2014</v>
      </c>
      <c r="M3" s="171"/>
      <c r="N3" s="166">
        <v>2015</v>
      </c>
      <c r="O3" s="166">
        <v>2014</v>
      </c>
      <c r="P3" s="172"/>
      <c r="Q3" s="168">
        <v>2015</v>
      </c>
      <c r="R3" s="166">
        <v>2014</v>
      </c>
      <c r="S3" s="169"/>
      <c r="T3" s="166">
        <v>2015</v>
      </c>
      <c r="U3" s="173">
        <v>2014</v>
      </c>
      <c r="V3" s="166">
        <v>2015</v>
      </c>
      <c r="W3" s="174">
        <v>2014</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1058990</v>
      </c>
      <c r="C6" s="195">
        <v>1027152</v>
      </c>
      <c r="D6" s="196">
        <v>3.0996386123962178E-2</v>
      </c>
      <c r="E6" s="197">
        <v>661923</v>
      </c>
      <c r="F6" s="195">
        <v>626120</v>
      </c>
      <c r="G6" s="198">
        <v>5.7182329265955407E-2</v>
      </c>
      <c r="H6" s="195">
        <v>397067</v>
      </c>
      <c r="I6" s="195">
        <v>401032</v>
      </c>
      <c r="J6" s="196">
        <v>-9.8869915617706312E-3</v>
      </c>
      <c r="K6" s="199">
        <v>0.68200000000000005</v>
      </c>
      <c r="L6" s="196">
        <v>0.66800000000000004</v>
      </c>
      <c r="M6" s="200">
        <v>1.4000000000000001</v>
      </c>
      <c r="N6" s="195">
        <v>1393007</v>
      </c>
      <c r="O6" s="195">
        <v>1356285</v>
      </c>
      <c r="P6" s="196">
        <v>2.7075430311475832E-2</v>
      </c>
      <c r="Q6" s="197">
        <v>2042991</v>
      </c>
      <c r="R6" s="195">
        <v>2030657</v>
      </c>
      <c r="S6" s="198">
        <v>6.0738962808588549E-3</v>
      </c>
      <c r="T6" s="195">
        <v>2742758</v>
      </c>
      <c r="U6" s="201">
        <v>2688911</v>
      </c>
      <c r="V6" s="202">
        <v>2.5899753538749186</v>
      </c>
      <c r="W6" s="203">
        <v>2.6178316354346776</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1008665</v>
      </c>
      <c r="C8" s="195">
        <v>975138</v>
      </c>
      <c r="D8" s="196">
        <v>3.4381800319544513E-2</v>
      </c>
      <c r="E8" s="197">
        <v>653249</v>
      </c>
      <c r="F8" s="195">
        <v>616345</v>
      </c>
      <c r="G8" s="198">
        <v>5.987555670931053E-2</v>
      </c>
      <c r="H8" s="195">
        <v>355416</v>
      </c>
      <c r="I8" s="195">
        <v>358793</v>
      </c>
      <c r="J8" s="196">
        <v>-9.4121122764379457E-3</v>
      </c>
      <c r="K8" s="199">
        <v>0.69399999999999995</v>
      </c>
      <c r="L8" s="196">
        <v>0.67900000000000005</v>
      </c>
      <c r="M8" s="200">
        <v>1.5</v>
      </c>
      <c r="N8" s="195">
        <v>1352065</v>
      </c>
      <c r="O8" s="195">
        <v>1314621</v>
      </c>
      <c r="P8" s="196">
        <v>2.8482733806929905E-2</v>
      </c>
      <c r="Q8" s="197">
        <v>1947312</v>
      </c>
      <c r="R8" s="195">
        <v>1936765</v>
      </c>
      <c r="S8" s="198">
        <v>5.4456787478088459E-3</v>
      </c>
      <c r="T8" s="195">
        <v>2639639</v>
      </c>
      <c r="U8" s="201">
        <v>2581583</v>
      </c>
      <c r="V8" s="202">
        <v>2.6169630154709442</v>
      </c>
      <c r="W8" s="208">
        <v>2.6474027265884419</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613154</v>
      </c>
      <c r="C10" s="220">
        <v>576770</v>
      </c>
      <c r="D10" s="221">
        <v>6.3082337846975395E-2</v>
      </c>
      <c r="E10" s="222">
        <v>485766</v>
      </c>
      <c r="F10" s="220">
        <v>450271</v>
      </c>
      <c r="G10" s="223">
        <v>7.8830304416673519E-2</v>
      </c>
      <c r="H10" s="220">
        <v>127388</v>
      </c>
      <c r="I10" s="220">
        <v>126499</v>
      </c>
      <c r="J10" s="221">
        <v>7.0277235393165164E-3</v>
      </c>
      <c r="K10" s="224">
        <v>0.76100000000000001</v>
      </c>
      <c r="L10" s="221">
        <v>0.749</v>
      </c>
      <c r="M10" s="225">
        <v>1.2</v>
      </c>
      <c r="N10" s="220">
        <v>892159</v>
      </c>
      <c r="O10" s="220">
        <v>853162</v>
      </c>
      <c r="P10" s="221">
        <v>4.5708786842358191E-2</v>
      </c>
      <c r="Q10" s="222">
        <v>1172698</v>
      </c>
      <c r="R10" s="220">
        <v>1138464</v>
      </c>
      <c r="S10" s="223">
        <v>3.0070340388453215E-2</v>
      </c>
      <c r="T10" s="220">
        <v>1616599</v>
      </c>
      <c r="U10" s="226">
        <v>1544534</v>
      </c>
      <c r="V10" s="227">
        <v>2.6365301376163246</v>
      </c>
      <c r="W10" s="228">
        <v>2.6779028035438737</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395511</v>
      </c>
      <c r="C12" s="220">
        <v>398368</v>
      </c>
      <c r="D12" s="221">
        <v>-7.171760783998715E-3</v>
      </c>
      <c r="E12" s="222">
        <v>167483</v>
      </c>
      <c r="F12" s="220">
        <v>166074</v>
      </c>
      <c r="G12" s="223">
        <v>8.4841697074797984E-3</v>
      </c>
      <c r="H12" s="220">
        <v>228028</v>
      </c>
      <c r="I12" s="220">
        <v>232294</v>
      </c>
      <c r="J12" s="221">
        <v>-1.8364658579214273E-2</v>
      </c>
      <c r="K12" s="224">
        <v>0.59399999999999997</v>
      </c>
      <c r="L12" s="221">
        <v>0.57799999999999996</v>
      </c>
      <c r="M12" s="225">
        <v>1.6</v>
      </c>
      <c r="N12" s="220">
        <v>459906</v>
      </c>
      <c r="O12" s="220">
        <v>461459</v>
      </c>
      <c r="P12" s="221">
        <v>-3.3654127452276369E-3</v>
      </c>
      <c r="Q12" s="222">
        <v>774614</v>
      </c>
      <c r="R12" s="220">
        <v>798301</v>
      </c>
      <c r="S12" s="223">
        <v>-2.9671765411793297E-2</v>
      </c>
      <c r="T12" s="220">
        <v>1023040</v>
      </c>
      <c r="U12" s="226">
        <v>1037049</v>
      </c>
      <c r="V12" s="227">
        <v>2.5866284376414308</v>
      </c>
      <c r="W12" s="228">
        <v>2.6032437344365009</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50325</v>
      </c>
      <c r="C14" s="195">
        <v>52014</v>
      </c>
      <c r="D14" s="196">
        <v>-3.247202676202561E-2</v>
      </c>
      <c r="E14" s="197">
        <v>8674</v>
      </c>
      <c r="F14" s="195">
        <v>9775</v>
      </c>
      <c r="G14" s="198">
        <v>-0.11263427109974425</v>
      </c>
      <c r="H14" s="195">
        <v>41651</v>
      </c>
      <c r="I14" s="195">
        <v>42239</v>
      </c>
      <c r="J14" s="196">
        <v>-1.3920784109472289E-2</v>
      </c>
      <c r="K14" s="199">
        <v>0.42799999999999999</v>
      </c>
      <c r="L14" s="196">
        <v>0.44400000000000001</v>
      </c>
      <c r="M14" s="200">
        <v>-1.6</v>
      </c>
      <c r="N14" s="195">
        <v>40942</v>
      </c>
      <c r="O14" s="195">
        <v>41664</v>
      </c>
      <c r="P14" s="196">
        <v>-1.732910906298003E-2</v>
      </c>
      <c r="Q14" s="197">
        <v>95679</v>
      </c>
      <c r="R14" s="195">
        <v>93892</v>
      </c>
      <c r="S14" s="198">
        <v>1.9032505431772675E-2</v>
      </c>
      <c r="T14" s="195">
        <v>103119</v>
      </c>
      <c r="U14" s="201">
        <v>107328</v>
      </c>
      <c r="V14" s="202">
        <v>2.0490611028315948</v>
      </c>
      <c r="W14" s="208">
        <v>2.0634444572615065</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964874</v>
      </c>
      <c r="C18" s="252">
        <v>937228</v>
      </c>
      <c r="D18" s="253">
        <v>2.9497624910907485E-2</v>
      </c>
      <c r="E18" s="254">
        <v>622804</v>
      </c>
      <c r="F18" s="252">
        <v>589401</v>
      </c>
      <c r="G18" s="255">
        <v>5.6672791529026927E-2</v>
      </c>
      <c r="H18" s="252">
        <v>342070</v>
      </c>
      <c r="I18" s="252">
        <v>347827</v>
      </c>
      <c r="J18" s="253">
        <v>-1.6551331552754674E-2</v>
      </c>
      <c r="K18" s="256">
        <v>0.70099999999999996</v>
      </c>
      <c r="L18" s="253">
        <v>0.68899999999999995</v>
      </c>
      <c r="M18" s="257">
        <v>1.2</v>
      </c>
      <c r="N18" s="252">
        <v>1311510</v>
      </c>
      <c r="O18" s="252">
        <v>1278298</v>
      </c>
      <c r="P18" s="253">
        <v>2.5981422172294724E-2</v>
      </c>
      <c r="Q18" s="254">
        <v>1870053</v>
      </c>
      <c r="R18" s="252">
        <v>1856309</v>
      </c>
      <c r="S18" s="255">
        <v>7.4039397535647349E-3</v>
      </c>
      <c r="T18" s="252">
        <v>2562778</v>
      </c>
      <c r="U18" s="258">
        <v>2512594</v>
      </c>
      <c r="V18" s="259">
        <v>2.6560753010237605</v>
      </c>
      <c r="W18" s="260">
        <v>2.6808780787599176</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579129</v>
      </c>
      <c r="C20" s="264">
        <v>546220</v>
      </c>
      <c r="D20" s="265">
        <v>6.0248617773058476E-2</v>
      </c>
      <c r="E20" s="222">
        <v>457133</v>
      </c>
      <c r="F20" s="220">
        <v>424669</v>
      </c>
      <c r="G20" s="266">
        <v>7.6445419844631934E-2</v>
      </c>
      <c r="H20" s="220">
        <v>121996</v>
      </c>
      <c r="I20" s="220">
        <v>121551</v>
      </c>
      <c r="J20" s="265">
        <v>3.6610147181018668E-3</v>
      </c>
      <c r="K20" s="267">
        <v>0.77300000000000002</v>
      </c>
      <c r="L20" s="265">
        <v>0.76600000000000001</v>
      </c>
      <c r="M20" s="268">
        <v>0.70000000000000007</v>
      </c>
      <c r="N20" s="220">
        <v>860330</v>
      </c>
      <c r="O20" s="220">
        <v>823241</v>
      </c>
      <c r="P20" s="265">
        <v>4.5052420858533525E-2</v>
      </c>
      <c r="Q20" s="222">
        <v>1112776</v>
      </c>
      <c r="R20" s="220">
        <v>1075303</v>
      </c>
      <c r="S20" s="266">
        <v>3.4848782157215222E-2</v>
      </c>
      <c r="T20" s="220">
        <v>1556504</v>
      </c>
      <c r="U20" s="226">
        <v>1488034</v>
      </c>
      <c r="V20" s="269">
        <v>2.6876637156833798</v>
      </c>
      <c r="W20" s="270">
        <v>2.7242393174911208</v>
      </c>
    </row>
    <row r="21" spans="1:23" ht="15" customHeight="1">
      <c r="A21" s="263" t="s">
        <v>23</v>
      </c>
      <c r="B21" s="264">
        <v>385745</v>
      </c>
      <c r="C21" s="220">
        <v>391008</v>
      </c>
      <c r="D21" s="265">
        <v>-1.3460082658155332E-2</v>
      </c>
      <c r="E21" s="222">
        <v>165671</v>
      </c>
      <c r="F21" s="220">
        <v>164732</v>
      </c>
      <c r="G21" s="266">
        <v>5.7001675448607432E-3</v>
      </c>
      <c r="H21" s="220">
        <v>220074</v>
      </c>
      <c r="I21" s="220">
        <v>226276</v>
      </c>
      <c r="J21" s="265">
        <v>-2.7409004932029909E-2</v>
      </c>
      <c r="K21" s="267">
        <v>0.59599999999999997</v>
      </c>
      <c r="L21" s="265">
        <v>0.58299999999999996</v>
      </c>
      <c r="M21" s="268">
        <v>1.3</v>
      </c>
      <c r="N21" s="220">
        <v>451180</v>
      </c>
      <c r="O21" s="220">
        <v>455057</v>
      </c>
      <c r="P21" s="265">
        <v>-8.5198118037960076E-3</v>
      </c>
      <c r="Q21" s="222">
        <v>757277</v>
      </c>
      <c r="R21" s="220">
        <v>781006</v>
      </c>
      <c r="S21" s="266">
        <v>-3.0382609096473012E-2</v>
      </c>
      <c r="T21" s="220">
        <v>1006274</v>
      </c>
      <c r="U21" s="226">
        <v>1024560</v>
      </c>
      <c r="V21" s="269">
        <v>2.6086507926220688</v>
      </c>
      <c r="W21" s="270">
        <v>2.6203044438988461</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43791</v>
      </c>
      <c r="C24" s="252">
        <v>37910</v>
      </c>
      <c r="D24" s="253">
        <v>0.15513057240833553</v>
      </c>
      <c r="E24" s="254">
        <v>30445</v>
      </c>
      <c r="F24" s="252">
        <v>26944</v>
      </c>
      <c r="G24" s="255">
        <v>0.12993616389548693</v>
      </c>
      <c r="H24" s="252">
        <v>13346</v>
      </c>
      <c r="I24" s="252">
        <v>10966</v>
      </c>
      <c r="J24" s="253">
        <v>0.21703447018055808</v>
      </c>
      <c r="K24" s="256">
        <v>0.52500000000000002</v>
      </c>
      <c r="L24" s="253">
        <v>0.45100000000000001</v>
      </c>
      <c r="M24" s="257">
        <v>7.3999999999999995</v>
      </c>
      <c r="N24" s="252">
        <v>40555</v>
      </c>
      <c r="O24" s="252">
        <v>36323</v>
      </c>
      <c r="P24" s="253">
        <v>0.11651020014866613</v>
      </c>
      <c r="Q24" s="254">
        <v>77259</v>
      </c>
      <c r="R24" s="252">
        <v>80456</v>
      </c>
      <c r="S24" s="255">
        <v>-3.9736004772795069E-2</v>
      </c>
      <c r="T24" s="252">
        <v>76861</v>
      </c>
      <c r="U24" s="258">
        <v>68989</v>
      </c>
      <c r="V24" s="259">
        <v>1.75517800461282</v>
      </c>
      <c r="W24" s="260">
        <v>1.8198100764969665</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34025</v>
      </c>
      <c r="C26" s="264">
        <v>30550</v>
      </c>
      <c r="D26" s="265">
        <v>0.11374795417348608</v>
      </c>
      <c r="E26" s="222">
        <v>28633</v>
      </c>
      <c r="F26" s="220">
        <v>25602</v>
      </c>
      <c r="G26" s="266">
        <v>0.11838918834466057</v>
      </c>
      <c r="H26" s="220">
        <v>5392</v>
      </c>
      <c r="I26" s="220">
        <v>4948</v>
      </c>
      <c r="J26" s="265">
        <v>8.9733225545675019E-2</v>
      </c>
      <c r="K26" s="267">
        <v>0.53100000000000003</v>
      </c>
      <c r="L26" s="265">
        <v>0.47399999999999998</v>
      </c>
      <c r="M26" s="268">
        <v>5.7</v>
      </c>
      <c r="N26" s="220">
        <v>31829</v>
      </c>
      <c r="O26" s="220">
        <v>29921</v>
      </c>
      <c r="P26" s="265">
        <v>6.3767922195113805E-2</v>
      </c>
      <c r="Q26" s="222">
        <v>59922</v>
      </c>
      <c r="R26" s="220">
        <v>63161</v>
      </c>
      <c r="S26" s="266">
        <v>-5.1281645319105146E-2</v>
      </c>
      <c r="T26" s="220">
        <v>60095</v>
      </c>
      <c r="U26" s="226">
        <v>56500</v>
      </c>
      <c r="V26" s="269">
        <v>1.7662013225569435</v>
      </c>
      <c r="W26" s="270">
        <v>1.8494271685761048</v>
      </c>
    </row>
    <row r="27" spans="1:23" ht="15" customHeight="1">
      <c r="A27" s="263" t="s">
        <v>23</v>
      </c>
      <c r="B27" s="264">
        <v>9766</v>
      </c>
      <c r="C27" s="264">
        <v>7360</v>
      </c>
      <c r="D27" s="265">
        <v>0.32690217391304349</v>
      </c>
      <c r="E27" s="222">
        <v>1812</v>
      </c>
      <c r="F27" s="220">
        <v>1342</v>
      </c>
      <c r="G27" s="266">
        <v>0.35022354694485841</v>
      </c>
      <c r="H27" s="220">
        <v>7954</v>
      </c>
      <c r="I27" s="220">
        <v>6018</v>
      </c>
      <c r="J27" s="265">
        <v>0.32170156198072447</v>
      </c>
      <c r="K27" s="267">
        <v>0.503</v>
      </c>
      <c r="L27" s="265">
        <v>0.37</v>
      </c>
      <c r="M27" s="268">
        <v>13.3</v>
      </c>
      <c r="N27" s="220">
        <v>8726</v>
      </c>
      <c r="O27" s="220">
        <v>6402</v>
      </c>
      <c r="P27" s="265">
        <v>0.36301155888784753</v>
      </c>
      <c r="Q27" s="222">
        <v>17337</v>
      </c>
      <c r="R27" s="220">
        <v>17295</v>
      </c>
      <c r="S27" s="266">
        <v>2.4284475281873374E-3</v>
      </c>
      <c r="T27" s="220">
        <v>16766</v>
      </c>
      <c r="U27" s="226">
        <v>12489</v>
      </c>
      <c r="V27" s="269">
        <v>1.7167724759369241</v>
      </c>
      <c r="W27" s="270">
        <v>1.6968749999999999</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2015-2016 AS OF NOVEMBER 2015</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RowColHeaders="0" workbookViewId="0">
      <selection activeCell="A32" sqref="A32"/>
    </sheetView>
  </sheetViews>
  <sheetFormatPr defaultColWidth="9.109375" defaultRowHeight="15"/>
  <cols>
    <col min="1" max="1" width="35.109375" style="310" bestFit="1" customWidth="1"/>
    <col min="2" max="3" width="13" style="310" bestFit="1" customWidth="1"/>
    <col min="4" max="4" width="11.33203125" style="310" customWidth="1"/>
    <col min="5" max="6" width="13" style="310" bestFit="1" customWidth="1"/>
    <col min="7" max="7" width="11.33203125" style="310" customWidth="1"/>
    <col min="8" max="9" width="11.109375" style="310" bestFit="1" customWidth="1"/>
    <col min="10" max="10" width="11.33203125" style="310" customWidth="1"/>
    <col min="11" max="11" width="8.88671875" style="310" bestFit="1" customWidth="1"/>
    <col min="12" max="12" width="8" style="310" customWidth="1"/>
    <col min="13" max="13" width="16.33203125" style="376" customWidth="1"/>
    <col min="14" max="15" width="13" style="310" bestFit="1" customWidth="1"/>
    <col min="16" max="16" width="11.33203125" style="310" customWidth="1"/>
    <col min="17" max="18" width="13" style="310" bestFit="1" customWidth="1"/>
    <col min="19" max="19" width="11.33203125" style="310" customWidth="1"/>
    <col min="20" max="21" width="13" style="310" bestFit="1" customWidth="1"/>
    <col min="22" max="22" width="12.33203125" style="310" customWidth="1"/>
    <col min="23" max="23" width="12.5546875" style="310" customWidth="1"/>
    <col min="24" max="16384" width="9.109375" style="310"/>
  </cols>
  <sheetData>
    <row r="1" spans="1:23" ht="16.2"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6">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2" thickBot="1">
      <c r="A3" s="314"/>
      <c r="B3" s="166">
        <v>2015</v>
      </c>
      <c r="C3" s="166">
        <v>2014</v>
      </c>
      <c r="D3" s="315"/>
      <c r="E3" s="166">
        <v>2015</v>
      </c>
      <c r="F3" s="166">
        <v>2014</v>
      </c>
      <c r="G3" s="172"/>
      <c r="H3" s="168">
        <v>2015</v>
      </c>
      <c r="I3" s="166">
        <v>2014</v>
      </c>
      <c r="J3" s="316"/>
      <c r="K3" s="317">
        <v>2015</v>
      </c>
      <c r="L3" s="166">
        <v>2014</v>
      </c>
      <c r="M3" s="171"/>
      <c r="N3" s="166">
        <v>2015</v>
      </c>
      <c r="O3" s="166">
        <v>2014</v>
      </c>
      <c r="P3" s="172"/>
      <c r="Q3" s="168">
        <v>2015</v>
      </c>
      <c r="R3" s="166">
        <v>2014</v>
      </c>
      <c r="S3" s="315"/>
      <c r="T3" s="166">
        <v>2015</v>
      </c>
      <c r="U3" s="173">
        <v>2014</v>
      </c>
      <c r="V3" s="166">
        <v>2015</v>
      </c>
      <c r="W3" s="318">
        <v>2014</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6">
      <c r="A6" s="327" t="s">
        <v>16</v>
      </c>
      <c r="B6" s="195">
        <v>2409418</v>
      </c>
      <c r="C6" s="195">
        <v>2320451</v>
      </c>
      <c r="D6" s="198">
        <v>3.834039158766981E-2</v>
      </c>
      <c r="E6" s="195">
        <v>1619806</v>
      </c>
      <c r="F6" s="195">
        <v>1534001</v>
      </c>
      <c r="G6" s="196">
        <v>5.5935426378470418E-2</v>
      </c>
      <c r="H6" s="197">
        <v>789612</v>
      </c>
      <c r="I6" s="195">
        <v>786450</v>
      </c>
      <c r="J6" s="196">
        <v>4.0205988937631124E-3</v>
      </c>
      <c r="K6" s="199">
        <v>0.71829863662702276</v>
      </c>
      <c r="L6" s="196">
        <v>0.69893678574981521</v>
      </c>
      <c r="M6" s="200">
        <v>1.9</v>
      </c>
      <c r="N6" s="195">
        <v>3235411</v>
      </c>
      <c r="O6" s="195">
        <v>3133472</v>
      </c>
      <c r="P6" s="196">
        <v>3.2532283677658522E-2</v>
      </c>
      <c r="Q6" s="197">
        <v>4504270</v>
      </c>
      <c r="R6" s="195">
        <v>4483198</v>
      </c>
      <c r="S6" s="198">
        <v>4.7002162295754057E-3</v>
      </c>
      <c r="T6" s="195">
        <v>6309389</v>
      </c>
      <c r="U6" s="201">
        <v>6105507</v>
      </c>
      <c r="V6" s="202">
        <v>2.6186361187639506</v>
      </c>
      <c r="W6" s="328">
        <v>2.6311725608513172</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6">
      <c r="A8" s="334" t="s">
        <v>30</v>
      </c>
      <c r="B8" s="195">
        <v>2301304</v>
      </c>
      <c r="C8" s="195">
        <v>2205514</v>
      </c>
      <c r="D8" s="198">
        <v>4.3432052573685771E-2</v>
      </c>
      <c r="E8" s="195">
        <v>1596649</v>
      </c>
      <c r="F8" s="195">
        <v>1508180</v>
      </c>
      <c r="G8" s="196">
        <v>5.8659443832964238E-2</v>
      </c>
      <c r="H8" s="197">
        <v>704655</v>
      </c>
      <c r="I8" s="195">
        <v>697334</v>
      </c>
      <c r="J8" s="196">
        <v>1.0498555928722822E-2</v>
      </c>
      <c r="K8" s="199">
        <v>0.73193854626775845</v>
      </c>
      <c r="L8" s="196">
        <v>0.71245343761930802</v>
      </c>
      <c r="M8" s="200">
        <v>1.9</v>
      </c>
      <c r="N8" s="195">
        <v>3144965</v>
      </c>
      <c r="O8" s="195">
        <v>3038024</v>
      </c>
      <c r="P8" s="196">
        <v>3.5200841073013245E-2</v>
      </c>
      <c r="Q8" s="197">
        <v>4296761</v>
      </c>
      <c r="R8" s="195">
        <v>4264172</v>
      </c>
      <c r="S8" s="198">
        <v>7.6425153581984968E-3</v>
      </c>
      <c r="T8" s="195">
        <v>6088147</v>
      </c>
      <c r="U8" s="201">
        <v>5870955</v>
      </c>
      <c r="V8" s="202">
        <v>2.645520539659254</v>
      </c>
      <c r="W8" s="328">
        <v>2.661944109173644</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ht="15.6">
      <c r="A10" s="336" t="s">
        <v>31</v>
      </c>
      <c r="B10" s="220">
        <v>1420771</v>
      </c>
      <c r="C10" s="220">
        <v>1336617</v>
      </c>
      <c r="D10" s="223">
        <v>6.2960444166129864E-2</v>
      </c>
      <c r="E10" s="220">
        <v>1158520</v>
      </c>
      <c r="F10" s="220">
        <v>1079865</v>
      </c>
      <c r="G10" s="221">
        <v>7.2837808429757428E-2</v>
      </c>
      <c r="H10" s="222">
        <v>262251</v>
      </c>
      <c r="I10" s="220">
        <v>256752</v>
      </c>
      <c r="J10" s="221">
        <v>2.1417554683118342E-2</v>
      </c>
      <c r="K10" s="224">
        <v>0.7958583311820111</v>
      </c>
      <c r="L10" s="221">
        <v>0.78227150063595063</v>
      </c>
      <c r="M10" s="225">
        <v>1.4000000000000001</v>
      </c>
      <c r="N10" s="220">
        <v>2059328</v>
      </c>
      <c r="O10" s="220">
        <v>1960751</v>
      </c>
      <c r="P10" s="221">
        <v>5.0275124174359725E-2</v>
      </c>
      <c r="Q10" s="222">
        <v>2587556</v>
      </c>
      <c r="R10" s="220">
        <v>2506484</v>
      </c>
      <c r="S10" s="223">
        <v>3.2344910240799461E-2</v>
      </c>
      <c r="T10" s="220">
        <v>3721581</v>
      </c>
      <c r="U10" s="226">
        <v>3509338</v>
      </c>
      <c r="V10" s="227">
        <v>2.6194094614825332</v>
      </c>
      <c r="W10" s="337">
        <v>2.6255374576262311</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ht="15.6">
      <c r="A12" s="336" t="s">
        <v>32</v>
      </c>
      <c r="B12" s="220">
        <v>880533</v>
      </c>
      <c r="C12" s="220">
        <v>868897</v>
      </c>
      <c r="D12" s="223">
        <v>1.3391690844829709E-2</v>
      </c>
      <c r="E12" s="220">
        <v>438129</v>
      </c>
      <c r="F12" s="220">
        <v>428315</v>
      </c>
      <c r="G12" s="221">
        <v>2.2913042970710808E-2</v>
      </c>
      <c r="H12" s="222">
        <v>442404</v>
      </c>
      <c r="I12" s="220">
        <v>440582</v>
      </c>
      <c r="J12" s="221">
        <v>4.1354390329155525E-3</v>
      </c>
      <c r="K12" s="224">
        <v>0.65554778408659764</v>
      </c>
      <c r="L12" s="221">
        <v>0.67416566739777561</v>
      </c>
      <c r="M12" s="225">
        <v>-1.9</v>
      </c>
      <c r="N12" s="220">
        <v>1085637</v>
      </c>
      <c r="O12" s="220">
        <v>1077273</v>
      </c>
      <c r="P12" s="221">
        <v>7.7640486673294512E-3</v>
      </c>
      <c r="Q12" s="222">
        <v>1709205</v>
      </c>
      <c r="R12" s="220">
        <v>1757688</v>
      </c>
      <c r="S12" s="223">
        <v>-2.7583393639826863E-2</v>
      </c>
      <c r="T12" s="220">
        <v>2366566</v>
      </c>
      <c r="U12" s="226">
        <v>2361617</v>
      </c>
      <c r="V12" s="227">
        <v>2.6876516836961248</v>
      </c>
      <c r="W12" s="337">
        <v>2.7179481572614477</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6">
      <c r="A14" s="334" t="s">
        <v>33</v>
      </c>
      <c r="B14" s="195">
        <v>108114</v>
      </c>
      <c r="C14" s="195">
        <v>114937</v>
      </c>
      <c r="D14" s="198">
        <v>-5.9362955358152725E-2</v>
      </c>
      <c r="E14" s="195">
        <v>23157</v>
      </c>
      <c r="F14" s="195">
        <v>25821</v>
      </c>
      <c r="G14" s="196">
        <v>-0.10317183687696062</v>
      </c>
      <c r="H14" s="197">
        <v>84957</v>
      </c>
      <c r="I14" s="195">
        <v>89116</v>
      </c>
      <c r="J14" s="196">
        <v>-4.6669509403474127E-2</v>
      </c>
      <c r="K14" s="199">
        <v>0.43586543234269359</v>
      </c>
      <c r="L14" s="196">
        <v>0.43578387953941539</v>
      </c>
      <c r="M14" s="200">
        <v>0</v>
      </c>
      <c r="N14" s="195">
        <v>90446</v>
      </c>
      <c r="O14" s="195">
        <v>95448</v>
      </c>
      <c r="P14" s="196">
        <v>-5.2405498281786943E-2</v>
      </c>
      <c r="Q14" s="197">
        <v>207509</v>
      </c>
      <c r="R14" s="195">
        <v>219026</v>
      </c>
      <c r="S14" s="198">
        <v>-5.2582798389232327E-2</v>
      </c>
      <c r="T14" s="195">
        <v>221242</v>
      </c>
      <c r="U14" s="201">
        <v>234552</v>
      </c>
      <c r="V14" s="202">
        <v>2.0463769724550014</v>
      </c>
      <c r="W14" s="328">
        <v>2.0407005576968253</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6">
      <c r="A18" s="353" t="s">
        <v>34</v>
      </c>
      <c r="B18" s="252">
        <v>2192248</v>
      </c>
      <c r="C18" s="252">
        <v>2108325</v>
      </c>
      <c r="D18" s="255">
        <v>3.9805532828192998E-2</v>
      </c>
      <c r="E18" s="252">
        <v>1515443</v>
      </c>
      <c r="F18" s="252">
        <v>1435663</v>
      </c>
      <c r="G18" s="253">
        <v>5.5570144246943745E-2</v>
      </c>
      <c r="H18" s="254">
        <v>676805</v>
      </c>
      <c r="I18" s="252">
        <v>672662</v>
      </c>
      <c r="J18" s="253">
        <v>6.1591111137540098E-3</v>
      </c>
      <c r="K18" s="256">
        <v>0.73936372937405748</v>
      </c>
      <c r="L18" s="253">
        <v>0.72191147886688367</v>
      </c>
      <c r="M18" s="257">
        <v>1.7000000000000002</v>
      </c>
      <c r="N18" s="252">
        <v>3049624</v>
      </c>
      <c r="O18" s="252">
        <v>2951595</v>
      </c>
      <c r="P18" s="253">
        <v>3.3212212380086023E-2</v>
      </c>
      <c r="Q18" s="254">
        <v>4124660</v>
      </c>
      <c r="R18" s="252">
        <v>4088583</v>
      </c>
      <c r="S18" s="255">
        <v>8.8238394573376643E-3</v>
      </c>
      <c r="T18" s="252">
        <v>5906149</v>
      </c>
      <c r="U18" s="258">
        <v>5706749</v>
      </c>
      <c r="V18" s="259">
        <v>2.6941062325065412</v>
      </c>
      <c r="W18" s="352">
        <v>2.7067691176644968</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ht="15.6">
      <c r="A20" s="354" t="s">
        <v>22</v>
      </c>
      <c r="B20" s="264">
        <v>1333601</v>
      </c>
      <c r="C20" s="264">
        <v>1257754</v>
      </c>
      <c r="D20" s="266">
        <v>6.0303525172649024E-2</v>
      </c>
      <c r="E20" s="220">
        <v>1082850</v>
      </c>
      <c r="F20" s="220">
        <v>1011928</v>
      </c>
      <c r="G20" s="265">
        <v>7.008601402471322E-2</v>
      </c>
      <c r="H20" s="222">
        <v>250751</v>
      </c>
      <c r="I20" s="220">
        <v>245826</v>
      </c>
      <c r="J20" s="265">
        <v>2.0034495944285795E-2</v>
      </c>
      <c r="K20" s="267">
        <v>0.80848564995786898</v>
      </c>
      <c r="L20" s="265">
        <v>0.79790515924935645</v>
      </c>
      <c r="M20" s="268">
        <v>1.0999999999999999</v>
      </c>
      <c r="N20" s="220">
        <v>1983263</v>
      </c>
      <c r="O20" s="220">
        <v>1889903</v>
      </c>
      <c r="P20" s="265">
        <v>4.9399360707930516E-2</v>
      </c>
      <c r="Q20" s="222">
        <v>2453059</v>
      </c>
      <c r="R20" s="220">
        <v>2368581</v>
      </c>
      <c r="S20" s="266">
        <v>3.5666080239603375E-2</v>
      </c>
      <c r="T20" s="220">
        <v>3576960</v>
      </c>
      <c r="U20" s="226">
        <v>3375344</v>
      </c>
      <c r="V20" s="269">
        <v>2.6821815520534251</v>
      </c>
      <c r="W20" s="355">
        <v>2.6836281180580621</v>
      </c>
    </row>
    <row r="21" spans="1:23" ht="15.6">
      <c r="A21" s="354" t="s">
        <v>23</v>
      </c>
      <c r="B21" s="264">
        <v>858647</v>
      </c>
      <c r="C21" s="220">
        <v>850571</v>
      </c>
      <c r="D21" s="266">
        <v>9.4947982002678202E-3</v>
      </c>
      <c r="E21" s="220">
        <v>432593</v>
      </c>
      <c r="F21" s="220">
        <v>423735</v>
      </c>
      <c r="G21" s="265">
        <v>2.0904574793208019E-2</v>
      </c>
      <c r="H21" s="222">
        <v>426054</v>
      </c>
      <c r="I21" s="220">
        <v>426836</v>
      </c>
      <c r="J21" s="265">
        <v>-1.832085391110403E-3</v>
      </c>
      <c r="K21" s="267">
        <v>0.63792795050972095</v>
      </c>
      <c r="L21" s="265">
        <v>0.61726207295107793</v>
      </c>
      <c r="M21" s="268">
        <v>2.1</v>
      </c>
      <c r="N21" s="220">
        <v>1066361</v>
      </c>
      <c r="O21" s="220">
        <v>1061692</v>
      </c>
      <c r="P21" s="265">
        <v>4.3976972605991194E-3</v>
      </c>
      <c r="Q21" s="222">
        <v>1671601</v>
      </c>
      <c r="R21" s="220">
        <v>1720002</v>
      </c>
      <c r="S21" s="266">
        <v>-2.8140083558042376E-2</v>
      </c>
      <c r="T21" s="220">
        <v>2329189</v>
      </c>
      <c r="U21" s="226">
        <v>2331405</v>
      </c>
      <c r="V21" s="269">
        <v>2.7126269584590639</v>
      </c>
      <c r="W21" s="355">
        <v>2.7409881126913569</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6">
      <c r="A24" s="353" t="s">
        <v>35</v>
      </c>
      <c r="B24" s="252">
        <v>109056</v>
      </c>
      <c r="C24" s="252">
        <v>97189</v>
      </c>
      <c r="D24" s="255">
        <v>0.1221022955272716</v>
      </c>
      <c r="E24" s="252">
        <v>81206</v>
      </c>
      <c r="F24" s="252">
        <v>72517</v>
      </c>
      <c r="G24" s="253">
        <v>0.11982018009570169</v>
      </c>
      <c r="H24" s="254">
        <v>27850</v>
      </c>
      <c r="I24" s="252">
        <v>24672</v>
      </c>
      <c r="J24" s="253">
        <v>0.12880998702983137</v>
      </c>
      <c r="K24" s="256">
        <v>0.55398283566045525</v>
      </c>
      <c r="L24" s="253">
        <v>0.49222331695037846</v>
      </c>
      <c r="M24" s="257">
        <v>6.2</v>
      </c>
      <c r="N24" s="252">
        <v>95341</v>
      </c>
      <c r="O24" s="252">
        <v>86429</v>
      </c>
      <c r="P24" s="253">
        <v>0.10311353827997548</v>
      </c>
      <c r="Q24" s="254">
        <v>172101</v>
      </c>
      <c r="R24" s="252">
        <v>175589</v>
      </c>
      <c r="S24" s="255">
        <v>-1.9864570104049798E-2</v>
      </c>
      <c r="T24" s="252">
        <v>181998</v>
      </c>
      <c r="U24" s="258">
        <v>164206</v>
      </c>
      <c r="V24" s="259">
        <v>1.6688490316901408</v>
      </c>
      <c r="W24" s="352">
        <v>1.689553344514297</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ht="15.6">
      <c r="A26" s="354" t="s">
        <v>22</v>
      </c>
      <c r="B26" s="264">
        <v>87170</v>
      </c>
      <c r="C26" s="264">
        <v>78863</v>
      </c>
      <c r="D26" s="266">
        <v>0.10533456754117901</v>
      </c>
      <c r="E26" s="220">
        <v>75670</v>
      </c>
      <c r="F26" s="220">
        <v>67937</v>
      </c>
      <c r="G26" s="265">
        <v>0.11382604471790041</v>
      </c>
      <c r="H26" s="222">
        <v>11500</v>
      </c>
      <c r="I26" s="220">
        <v>10926</v>
      </c>
      <c r="J26" s="265">
        <v>5.2535237049240346E-2</v>
      </c>
      <c r="K26" s="267">
        <v>0.56555164799214852</v>
      </c>
      <c r="L26" s="265">
        <v>0.51375242017940148</v>
      </c>
      <c r="M26" s="268">
        <v>5.2</v>
      </c>
      <c r="N26" s="220">
        <v>76065</v>
      </c>
      <c r="O26" s="220">
        <v>70848</v>
      </c>
      <c r="P26" s="265">
        <v>7.3636517615176159E-2</v>
      </c>
      <c r="Q26" s="222">
        <v>134497</v>
      </c>
      <c r="R26" s="220">
        <v>137903</v>
      </c>
      <c r="S26" s="266">
        <v>-2.4698519974184752E-2</v>
      </c>
      <c r="T26" s="220">
        <v>144621</v>
      </c>
      <c r="U26" s="226">
        <v>133994</v>
      </c>
      <c r="V26" s="269">
        <v>1.6590684868647469</v>
      </c>
      <c r="W26" s="355">
        <v>1.6990730760939858</v>
      </c>
    </row>
    <row r="27" spans="1:23" ht="15.6">
      <c r="A27" s="354" t="s">
        <v>23</v>
      </c>
      <c r="B27" s="264">
        <v>21886</v>
      </c>
      <c r="C27" s="264">
        <v>18326</v>
      </c>
      <c r="D27" s="266">
        <v>0.19425952199061441</v>
      </c>
      <c r="E27" s="220">
        <v>5536</v>
      </c>
      <c r="F27" s="220">
        <v>4580</v>
      </c>
      <c r="G27" s="265">
        <v>0.20873362445414848</v>
      </c>
      <c r="H27" s="222">
        <v>16350</v>
      </c>
      <c r="I27" s="220">
        <v>13746</v>
      </c>
      <c r="J27" s="265">
        <v>0.18943692710606722</v>
      </c>
      <c r="K27" s="267">
        <v>0.51260504201680668</v>
      </c>
      <c r="L27" s="265">
        <v>0.4134426577508889</v>
      </c>
      <c r="M27" s="268">
        <v>9.9</v>
      </c>
      <c r="N27" s="220">
        <v>19276</v>
      </c>
      <c r="O27" s="220">
        <v>15581</v>
      </c>
      <c r="P27" s="265">
        <v>0.23714780822796996</v>
      </c>
      <c r="Q27" s="222">
        <v>37604</v>
      </c>
      <c r="R27" s="220">
        <v>37686</v>
      </c>
      <c r="S27" s="266">
        <v>-2.1758743299899169E-3</v>
      </c>
      <c r="T27" s="220">
        <v>37377</v>
      </c>
      <c r="U27" s="226">
        <v>30212</v>
      </c>
      <c r="V27" s="269">
        <v>1.7078040756648085</v>
      </c>
      <c r="W27" s="355">
        <v>1.6485867074102367</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2"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2015 AS OF NOVEMBER</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997" t="s">
        <v>38</v>
      </c>
      <c r="B1" s="997"/>
      <c r="C1" s="997"/>
      <c r="D1" s="997"/>
      <c r="E1" s="997"/>
      <c r="F1" s="997"/>
      <c r="G1" s="997"/>
      <c r="H1" s="997"/>
      <c r="I1" s="997"/>
      <c r="J1" s="997"/>
      <c r="K1" s="997"/>
      <c r="L1" s="997"/>
      <c r="M1" s="997"/>
      <c r="N1" s="997"/>
      <c r="O1" s="997"/>
      <c r="P1" s="997"/>
      <c r="Q1" s="997"/>
      <c r="R1" s="997"/>
      <c r="S1" s="997"/>
      <c r="T1" s="997"/>
      <c r="U1" s="997"/>
      <c r="V1" s="997"/>
      <c r="W1" s="997"/>
      <c r="X1" s="997"/>
      <c r="Y1" s="997"/>
      <c r="Z1" s="997"/>
    </row>
    <row r="2" spans="1:26" s="377" customFormat="1" ht="15" customHeight="1">
      <c r="A2" s="998"/>
      <c r="B2" s="998"/>
      <c r="C2" s="998"/>
      <c r="D2" s="998"/>
      <c r="E2" s="998"/>
      <c r="F2" s="998"/>
      <c r="G2" s="998"/>
      <c r="H2" s="998"/>
      <c r="I2" s="998"/>
      <c r="J2" s="998"/>
      <c r="K2" s="998"/>
      <c r="L2" s="998"/>
      <c r="M2" s="998"/>
      <c r="N2" s="998"/>
      <c r="O2" s="998"/>
      <c r="P2" s="998"/>
      <c r="Q2" s="998"/>
      <c r="R2" s="998"/>
      <c r="S2" s="998"/>
      <c r="T2" s="998"/>
      <c r="U2" s="998"/>
      <c r="V2" s="998"/>
      <c r="W2" s="998"/>
      <c r="X2" s="998"/>
      <c r="Y2" s="998"/>
      <c r="Z2" s="998"/>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3.4" thickBot="1">
      <c r="A4" s="999" t="s">
        <v>39</v>
      </c>
      <c r="B4" s="999"/>
      <c r="C4" s="999"/>
      <c r="D4" s="999"/>
      <c r="E4" s="999"/>
      <c r="F4" s="999"/>
      <c r="G4" s="999"/>
      <c r="H4" s="999"/>
      <c r="I4" s="999"/>
      <c r="J4" s="999"/>
      <c r="K4" s="999"/>
      <c r="L4" s="999"/>
      <c r="M4" s="999"/>
      <c r="N4" s="999"/>
      <c r="O4" s="999"/>
      <c r="P4" s="999"/>
      <c r="Q4" s="999"/>
      <c r="R4" s="999"/>
      <c r="S4" s="999"/>
      <c r="T4" s="999"/>
      <c r="U4" s="999"/>
      <c r="V4" s="999"/>
      <c r="W4" s="999"/>
      <c r="X4" s="999"/>
      <c r="Y4" s="999"/>
      <c r="Z4" s="999"/>
    </row>
    <row r="5" spans="1:26" ht="13.8">
      <c r="A5" s="379"/>
      <c r="B5" s="380"/>
      <c r="C5" s="1000" t="s">
        <v>40</v>
      </c>
      <c r="D5" s="1000"/>
      <c r="E5" s="381" t="s">
        <v>41</v>
      </c>
      <c r="F5" s="1000" t="s">
        <v>42</v>
      </c>
      <c r="G5" s="1000"/>
      <c r="H5" s="381" t="s">
        <v>41</v>
      </c>
      <c r="I5" s="1000" t="s">
        <v>43</v>
      </c>
      <c r="J5" s="1000"/>
      <c r="K5" s="382" t="s">
        <v>41</v>
      </c>
      <c r="L5" s="383"/>
      <c r="M5" s="1001" t="s">
        <v>44</v>
      </c>
      <c r="N5" s="1001"/>
      <c r="O5" s="381" t="s">
        <v>45</v>
      </c>
      <c r="P5" s="1000" t="s">
        <v>46</v>
      </c>
      <c r="Q5" s="1000"/>
      <c r="R5" s="381" t="s">
        <v>41</v>
      </c>
      <c r="S5" s="1000" t="s">
        <v>47</v>
      </c>
      <c r="T5" s="1000"/>
      <c r="U5" s="381" t="s">
        <v>41</v>
      </c>
      <c r="V5" s="1000" t="s">
        <v>48</v>
      </c>
      <c r="W5" s="1000"/>
      <c r="X5" s="381" t="s">
        <v>41</v>
      </c>
      <c r="Y5" s="1002" t="s">
        <v>49</v>
      </c>
      <c r="Z5" s="1003"/>
    </row>
    <row r="6" spans="1:26" ht="28.2" thickBot="1">
      <c r="A6" s="384" t="s">
        <v>50</v>
      </c>
      <c r="B6" s="385" t="s">
        <v>51</v>
      </c>
      <c r="C6" s="386">
        <v>2015</v>
      </c>
      <c r="D6" s="386">
        <v>2014</v>
      </c>
      <c r="E6" s="387" t="s">
        <v>52</v>
      </c>
      <c r="F6" s="386">
        <v>2015</v>
      </c>
      <c r="G6" s="386">
        <v>2014</v>
      </c>
      <c r="H6" s="387" t="s">
        <v>52</v>
      </c>
      <c r="I6" s="386">
        <v>2015</v>
      </c>
      <c r="J6" s="386">
        <v>2014</v>
      </c>
      <c r="K6" s="387" t="s">
        <v>52</v>
      </c>
      <c r="L6" s="388"/>
      <c r="M6" s="389">
        <v>2015</v>
      </c>
      <c r="N6" s="386">
        <v>2014</v>
      </c>
      <c r="O6" s="387" t="s">
        <v>52</v>
      </c>
      <c r="P6" s="386">
        <v>2015</v>
      </c>
      <c r="Q6" s="386">
        <v>2014</v>
      </c>
      <c r="R6" s="387" t="s">
        <v>52</v>
      </c>
      <c r="S6" s="386">
        <v>2015</v>
      </c>
      <c r="T6" s="386">
        <v>2014</v>
      </c>
      <c r="U6" s="387" t="s">
        <v>52</v>
      </c>
      <c r="V6" s="386">
        <v>2015</v>
      </c>
      <c r="W6" s="386">
        <v>2014</v>
      </c>
      <c r="X6" s="387" t="s">
        <v>52</v>
      </c>
      <c r="Y6" s="390">
        <v>2015</v>
      </c>
      <c r="Z6" s="391">
        <v>2014</v>
      </c>
    </row>
    <row r="7" spans="1:26" ht="13.8">
      <c r="A7" s="995" t="s">
        <v>53</v>
      </c>
      <c r="B7" s="392" t="s">
        <v>54</v>
      </c>
      <c r="C7" s="393">
        <v>12218</v>
      </c>
      <c r="D7" s="393">
        <v>11038</v>
      </c>
      <c r="E7" s="394">
        <v>0.10690342453342996</v>
      </c>
      <c r="F7" s="393">
        <v>9647</v>
      </c>
      <c r="G7" s="393">
        <v>8538</v>
      </c>
      <c r="H7" s="394">
        <v>0.12988990395877253</v>
      </c>
      <c r="I7" s="393">
        <v>2571</v>
      </c>
      <c r="J7" s="393">
        <v>2500</v>
      </c>
      <c r="K7" s="394">
        <v>2.8400000000000002E-2</v>
      </c>
      <c r="L7" s="395"/>
      <c r="M7" s="396">
        <v>0.60161276486231452</v>
      </c>
      <c r="N7" s="396">
        <v>0.57141611440530171</v>
      </c>
      <c r="O7" s="397">
        <v>3</v>
      </c>
      <c r="P7" s="393">
        <v>14026</v>
      </c>
      <c r="Q7" s="393">
        <v>13106</v>
      </c>
      <c r="R7" s="394">
        <v>7.0196856401648106E-2</v>
      </c>
      <c r="S7" s="393">
        <v>23314</v>
      </c>
      <c r="T7" s="393">
        <v>22936</v>
      </c>
      <c r="U7" s="394">
        <v>1.6480641785838857E-2</v>
      </c>
      <c r="V7" s="393">
        <v>26239</v>
      </c>
      <c r="W7" s="393">
        <v>24321</v>
      </c>
      <c r="X7" s="394">
        <v>7.8861888902594462E-2</v>
      </c>
      <c r="Y7" s="398">
        <v>2.1475691602553608</v>
      </c>
      <c r="Z7" s="399">
        <v>2.2033882949809747</v>
      </c>
    </row>
    <row r="8" spans="1:26" ht="13.8">
      <c r="A8" s="1004"/>
      <c r="B8" s="392" t="s">
        <v>55</v>
      </c>
      <c r="C8" s="393">
        <v>20331</v>
      </c>
      <c r="D8" s="393">
        <v>16544</v>
      </c>
      <c r="E8" s="394">
        <v>0.22890473887814314</v>
      </c>
      <c r="F8" s="393">
        <v>15958</v>
      </c>
      <c r="G8" s="393">
        <v>13537</v>
      </c>
      <c r="H8" s="394">
        <v>0.17884317056955013</v>
      </c>
      <c r="I8" s="393">
        <v>4373</v>
      </c>
      <c r="J8" s="393">
        <v>3007</v>
      </c>
      <c r="K8" s="394">
        <v>0.45427336215497172</v>
      </c>
      <c r="L8" s="395"/>
      <c r="M8" s="396">
        <v>0.82833999864434349</v>
      </c>
      <c r="N8" s="396">
        <v>0.74220154382996717</v>
      </c>
      <c r="O8" s="397">
        <v>8.6</v>
      </c>
      <c r="P8" s="393">
        <v>24441</v>
      </c>
      <c r="Q8" s="393">
        <v>21057</v>
      </c>
      <c r="R8" s="394">
        <v>0.16070665336942586</v>
      </c>
      <c r="S8" s="393">
        <v>29506</v>
      </c>
      <c r="T8" s="393">
        <v>28371</v>
      </c>
      <c r="U8" s="394">
        <v>4.0005639561524094E-2</v>
      </c>
      <c r="V8" s="393">
        <v>42744</v>
      </c>
      <c r="W8" s="393">
        <v>36511</v>
      </c>
      <c r="X8" s="394">
        <v>0.17071567472816412</v>
      </c>
      <c r="Y8" s="398">
        <v>2.1024051940386603</v>
      </c>
      <c r="Z8" s="399">
        <v>2.2069028046421661</v>
      </c>
    </row>
    <row r="9" spans="1:26" ht="14.4" thickBot="1">
      <c r="A9" s="996"/>
      <c r="B9" s="392" t="s">
        <v>56</v>
      </c>
      <c r="C9" s="393">
        <v>88199</v>
      </c>
      <c r="D9" s="393">
        <v>86127</v>
      </c>
      <c r="E9" s="394">
        <v>2.4057496487744842E-2</v>
      </c>
      <c r="F9" s="393">
        <v>75394</v>
      </c>
      <c r="G9" s="393">
        <v>71606</v>
      </c>
      <c r="H9" s="394">
        <v>5.2900594922213225E-2</v>
      </c>
      <c r="I9" s="393">
        <v>12805</v>
      </c>
      <c r="J9" s="393">
        <v>14521</v>
      </c>
      <c r="K9" s="394">
        <v>-0.11817367949865712</v>
      </c>
      <c r="L9" s="395"/>
      <c r="M9" s="396">
        <v>0.76924264340150128</v>
      </c>
      <c r="N9" s="396">
        <v>0.79535376457375739</v>
      </c>
      <c r="O9" s="397">
        <v>-2.6</v>
      </c>
      <c r="P9" s="393">
        <v>134549</v>
      </c>
      <c r="Q9" s="393">
        <v>137391</v>
      </c>
      <c r="R9" s="394">
        <v>-2.0685488860260132E-2</v>
      </c>
      <c r="S9" s="393">
        <v>174911</v>
      </c>
      <c r="T9" s="393">
        <v>172742</v>
      </c>
      <c r="U9" s="394">
        <v>1.2556297831448055E-2</v>
      </c>
      <c r="V9" s="393">
        <v>227781</v>
      </c>
      <c r="W9" s="393">
        <v>232062</v>
      </c>
      <c r="X9" s="394">
        <v>-1.8447656229800657E-2</v>
      </c>
      <c r="Y9" s="398">
        <v>2.582580301363961</v>
      </c>
      <c r="Z9" s="399">
        <v>2.6944163851057161</v>
      </c>
    </row>
    <row r="10" spans="1:26" ht="14.4" thickBot="1">
      <c r="A10" s="400" t="s">
        <v>57</v>
      </c>
      <c r="B10" s="401"/>
      <c r="C10" s="402">
        <v>120748</v>
      </c>
      <c r="D10" s="402">
        <v>113709</v>
      </c>
      <c r="E10" s="403">
        <v>6.1903631198937638E-2</v>
      </c>
      <c r="F10" s="402">
        <v>100999</v>
      </c>
      <c r="G10" s="402">
        <v>93681</v>
      </c>
      <c r="H10" s="403">
        <v>7.8116160160544831E-2</v>
      </c>
      <c r="I10" s="402">
        <v>19749</v>
      </c>
      <c r="J10" s="402">
        <v>20028</v>
      </c>
      <c r="K10" s="403">
        <v>-1.3930497303774715E-2</v>
      </c>
      <c r="L10" s="395"/>
      <c r="M10" s="404">
        <v>0.75973846336247586</v>
      </c>
      <c r="N10" s="404">
        <v>0.76569857486531967</v>
      </c>
      <c r="O10" s="405">
        <v>-0.6</v>
      </c>
      <c r="P10" s="402">
        <v>173016</v>
      </c>
      <c r="Q10" s="402">
        <v>171554</v>
      </c>
      <c r="R10" s="403">
        <v>8.5220979982979124E-3</v>
      </c>
      <c r="S10" s="402">
        <v>227731</v>
      </c>
      <c r="T10" s="402">
        <v>224049</v>
      </c>
      <c r="U10" s="403">
        <v>1.6433905083263037E-2</v>
      </c>
      <c r="V10" s="402">
        <v>296764</v>
      </c>
      <c r="W10" s="402">
        <v>292894</v>
      </c>
      <c r="X10" s="403">
        <v>1.321297124557007E-2</v>
      </c>
      <c r="Y10" s="406">
        <v>2.4577135853181833</v>
      </c>
      <c r="Z10" s="407">
        <v>2.5758207353859413</v>
      </c>
    </row>
    <row r="11" spans="1:26" ht="13.8">
      <c r="A11" s="995" t="s">
        <v>58</v>
      </c>
      <c r="B11" s="392" t="s">
        <v>54</v>
      </c>
      <c r="C11" s="393">
        <v>9836</v>
      </c>
      <c r="D11" s="393">
        <v>10568</v>
      </c>
      <c r="E11" s="394">
        <v>-6.9265707797123391E-2</v>
      </c>
      <c r="F11" s="393">
        <v>1985</v>
      </c>
      <c r="G11" s="393">
        <v>2310</v>
      </c>
      <c r="H11" s="394">
        <v>-0.1406926406926407</v>
      </c>
      <c r="I11" s="393">
        <v>7851</v>
      </c>
      <c r="J11" s="393">
        <v>8258</v>
      </c>
      <c r="K11" s="394">
        <v>-4.9285541293291352E-2</v>
      </c>
      <c r="L11" s="395"/>
      <c r="M11" s="396">
        <v>0.34132596288452566</v>
      </c>
      <c r="N11" s="396">
        <v>0.34030638051882361</v>
      </c>
      <c r="O11" s="397">
        <v>0.1</v>
      </c>
      <c r="P11" s="393">
        <v>9509</v>
      </c>
      <c r="Q11" s="393">
        <v>9419</v>
      </c>
      <c r="R11" s="394">
        <v>9.555154474997345E-3</v>
      </c>
      <c r="S11" s="393">
        <v>27859</v>
      </c>
      <c r="T11" s="393">
        <v>27678</v>
      </c>
      <c r="U11" s="394">
        <v>6.5394898475323359E-3</v>
      </c>
      <c r="V11" s="393">
        <v>19675</v>
      </c>
      <c r="W11" s="393">
        <v>20641</v>
      </c>
      <c r="X11" s="394">
        <v>-4.6800058136718184E-2</v>
      </c>
      <c r="Y11" s="398">
        <v>2.0003050020333468</v>
      </c>
      <c r="Z11" s="399">
        <v>1.9531604844814534</v>
      </c>
    </row>
    <row r="12" spans="1:26" ht="14.4" thickBot="1">
      <c r="A12" s="996"/>
      <c r="B12" s="392" t="s">
        <v>55</v>
      </c>
      <c r="C12" s="393">
        <v>12241</v>
      </c>
      <c r="D12" s="393">
        <v>11403</v>
      </c>
      <c r="E12" s="394">
        <v>7.3489432605454708E-2</v>
      </c>
      <c r="F12" s="393">
        <v>3317</v>
      </c>
      <c r="G12" s="393">
        <v>3146</v>
      </c>
      <c r="H12" s="394">
        <v>5.4354736172917993E-2</v>
      </c>
      <c r="I12" s="393">
        <v>8924</v>
      </c>
      <c r="J12" s="393">
        <v>8257</v>
      </c>
      <c r="K12" s="394">
        <v>8.0779944289693595E-2</v>
      </c>
      <c r="L12" s="395"/>
      <c r="M12" s="396">
        <v>0.56620640114933352</v>
      </c>
      <c r="N12" s="396">
        <v>0.5712640245723305</v>
      </c>
      <c r="O12" s="397">
        <v>-0.5</v>
      </c>
      <c r="P12" s="393">
        <v>14188</v>
      </c>
      <c r="Q12" s="393">
        <v>13391</v>
      </c>
      <c r="R12" s="394">
        <v>5.9517586438652827E-2</v>
      </c>
      <c r="S12" s="393">
        <v>25058</v>
      </c>
      <c r="T12" s="393">
        <v>23441</v>
      </c>
      <c r="U12" s="394">
        <v>6.8981698732989205E-2</v>
      </c>
      <c r="V12" s="393">
        <v>27965</v>
      </c>
      <c r="W12" s="393">
        <v>27169</v>
      </c>
      <c r="X12" s="394">
        <v>2.9298097095954947E-2</v>
      </c>
      <c r="Y12" s="398">
        <v>2.2845355771587288</v>
      </c>
      <c r="Z12" s="399">
        <v>2.3826186091379462</v>
      </c>
    </row>
    <row r="13" spans="1:26" ht="14.4" thickBot="1">
      <c r="A13" s="400" t="s">
        <v>57</v>
      </c>
      <c r="B13" s="401"/>
      <c r="C13" s="402">
        <v>22077</v>
      </c>
      <c r="D13" s="402">
        <v>21971</v>
      </c>
      <c r="E13" s="403">
        <v>4.824541440990396E-3</v>
      </c>
      <c r="F13" s="402">
        <v>5302</v>
      </c>
      <c r="G13" s="402">
        <v>5456</v>
      </c>
      <c r="H13" s="403">
        <v>-2.8225806451612902E-2</v>
      </c>
      <c r="I13" s="402">
        <v>16775</v>
      </c>
      <c r="J13" s="402">
        <v>16515</v>
      </c>
      <c r="K13" s="403">
        <v>1.5743263699666971E-2</v>
      </c>
      <c r="L13" s="395"/>
      <c r="M13" s="404">
        <v>0.44781450195589317</v>
      </c>
      <c r="N13" s="404">
        <v>0.44621373657544161</v>
      </c>
      <c r="O13" s="405">
        <v>0.2</v>
      </c>
      <c r="P13" s="402">
        <v>23697</v>
      </c>
      <c r="Q13" s="402">
        <v>22810</v>
      </c>
      <c r="R13" s="403">
        <v>3.8886453309951774E-2</v>
      </c>
      <c r="S13" s="402">
        <v>52917</v>
      </c>
      <c r="T13" s="402">
        <v>51119</v>
      </c>
      <c r="U13" s="403">
        <v>3.51728320194057E-2</v>
      </c>
      <c r="V13" s="402">
        <v>47640</v>
      </c>
      <c r="W13" s="402">
        <v>47810</v>
      </c>
      <c r="X13" s="403">
        <v>-3.555741476678519E-3</v>
      </c>
      <c r="Y13" s="406">
        <v>2.1579018888435928</v>
      </c>
      <c r="Z13" s="407">
        <v>2.1760502480542532</v>
      </c>
    </row>
    <row r="14" spans="1:26" ht="13.8">
      <c r="A14" s="995" t="s">
        <v>59</v>
      </c>
      <c r="B14" s="392" t="s">
        <v>54</v>
      </c>
      <c r="C14" s="393">
        <v>2105</v>
      </c>
      <c r="D14" s="393">
        <v>1658</v>
      </c>
      <c r="E14" s="394">
        <v>0.26960193003618815</v>
      </c>
      <c r="F14" s="393">
        <v>294</v>
      </c>
      <c r="G14" s="393">
        <v>192</v>
      </c>
      <c r="H14" s="394">
        <v>0.53125</v>
      </c>
      <c r="I14" s="393">
        <v>1811</v>
      </c>
      <c r="J14" s="393">
        <v>1466</v>
      </c>
      <c r="K14" s="394">
        <v>0.23533424283765347</v>
      </c>
      <c r="L14" s="395"/>
      <c r="M14" s="396">
        <v>0.32246108228317272</v>
      </c>
      <c r="N14" s="396">
        <v>0.32187500000000002</v>
      </c>
      <c r="O14" s="397">
        <v>0.1</v>
      </c>
      <c r="P14" s="393">
        <v>1740</v>
      </c>
      <c r="Q14" s="393">
        <v>1442</v>
      </c>
      <c r="R14" s="394">
        <v>0.20665742024965325</v>
      </c>
      <c r="S14" s="393">
        <v>5396</v>
      </c>
      <c r="T14" s="393">
        <v>4480</v>
      </c>
      <c r="U14" s="394">
        <v>0.20446428571428571</v>
      </c>
      <c r="V14" s="393">
        <v>3915</v>
      </c>
      <c r="W14" s="393">
        <v>3410</v>
      </c>
      <c r="X14" s="394">
        <v>0.14809384164222875</v>
      </c>
      <c r="Y14" s="398">
        <v>1.8598574821852731</v>
      </c>
      <c r="Z14" s="399">
        <v>2.0566948130277445</v>
      </c>
    </row>
    <row r="15" spans="1:26" ht="13.8">
      <c r="A15" s="1004"/>
      <c r="B15" s="392" t="s">
        <v>55</v>
      </c>
      <c r="C15" s="393">
        <v>8085</v>
      </c>
      <c r="D15" s="393">
        <v>7930</v>
      </c>
      <c r="E15" s="394">
        <v>1.9546027742749054E-2</v>
      </c>
      <c r="F15" s="393">
        <v>5343</v>
      </c>
      <c r="G15" s="393">
        <v>5304</v>
      </c>
      <c r="H15" s="394">
        <v>7.3529411764705881E-3</v>
      </c>
      <c r="I15" s="393">
        <v>2742</v>
      </c>
      <c r="J15" s="393">
        <v>2626</v>
      </c>
      <c r="K15" s="394">
        <v>4.4173648134044174E-2</v>
      </c>
      <c r="L15" s="395"/>
      <c r="M15" s="396">
        <v>0.58571508473628275</v>
      </c>
      <c r="N15" s="396">
        <v>0.60799821766737216</v>
      </c>
      <c r="O15" s="397">
        <v>-2.1999999999999997</v>
      </c>
      <c r="P15" s="393">
        <v>10472</v>
      </c>
      <c r="Q15" s="393">
        <v>10916</v>
      </c>
      <c r="R15" s="394">
        <v>-4.0674239648222789E-2</v>
      </c>
      <c r="S15" s="393">
        <v>17879</v>
      </c>
      <c r="T15" s="393">
        <v>17954</v>
      </c>
      <c r="U15" s="394">
        <v>-4.1773420964687537E-3</v>
      </c>
      <c r="V15" s="393">
        <v>19702</v>
      </c>
      <c r="W15" s="393">
        <v>20614</v>
      </c>
      <c r="X15" s="394">
        <v>-4.424177743281265E-2</v>
      </c>
      <c r="Y15" s="398">
        <v>2.4368583797155225</v>
      </c>
      <c r="Z15" s="399">
        <v>2.5994955863808324</v>
      </c>
    </row>
    <row r="16" spans="1:26" ht="14.4" thickBot="1">
      <c r="A16" s="996"/>
      <c r="B16" s="392" t="s">
        <v>56</v>
      </c>
      <c r="C16" s="393">
        <v>22702</v>
      </c>
      <c r="D16" s="393">
        <v>24242</v>
      </c>
      <c r="E16" s="394">
        <v>-6.3526111706954866E-2</v>
      </c>
      <c r="F16" s="393">
        <v>16843</v>
      </c>
      <c r="G16" s="393">
        <v>14143</v>
      </c>
      <c r="H16" s="394">
        <v>0.1909071625539136</v>
      </c>
      <c r="I16" s="393">
        <v>5859</v>
      </c>
      <c r="J16" s="393">
        <v>10099</v>
      </c>
      <c r="K16" s="394">
        <v>-0.41984354886622438</v>
      </c>
      <c r="L16" s="395"/>
      <c r="M16" s="396">
        <v>0.62250684395776301</v>
      </c>
      <c r="N16" s="396">
        <v>0.66421048570656993</v>
      </c>
      <c r="O16" s="397">
        <v>-4.2</v>
      </c>
      <c r="P16" s="393">
        <v>31835</v>
      </c>
      <c r="Q16" s="393">
        <v>34434</v>
      </c>
      <c r="R16" s="394">
        <v>-7.5477725503862461E-2</v>
      </c>
      <c r="S16" s="393">
        <v>51140</v>
      </c>
      <c r="T16" s="393">
        <v>51842</v>
      </c>
      <c r="U16" s="394">
        <v>-1.3541144245978165E-2</v>
      </c>
      <c r="V16" s="393">
        <v>69876</v>
      </c>
      <c r="W16" s="393">
        <v>74786</v>
      </c>
      <c r="X16" s="394">
        <v>-6.565399941165459E-2</v>
      </c>
      <c r="Y16" s="398">
        <v>3.077966698969254</v>
      </c>
      <c r="Z16" s="399">
        <v>3.0849764870885239</v>
      </c>
    </row>
    <row r="17" spans="1:26" ht="14.4" thickBot="1">
      <c r="A17" s="400" t="s">
        <v>57</v>
      </c>
      <c r="B17" s="401"/>
      <c r="C17" s="402">
        <v>32892</v>
      </c>
      <c r="D17" s="402">
        <v>33830</v>
      </c>
      <c r="E17" s="403">
        <v>-2.7726869642329295E-2</v>
      </c>
      <c r="F17" s="402">
        <v>22480</v>
      </c>
      <c r="G17" s="402">
        <v>19639</v>
      </c>
      <c r="H17" s="403">
        <v>0.14466113345893375</v>
      </c>
      <c r="I17" s="402">
        <v>10412</v>
      </c>
      <c r="J17" s="402">
        <v>14191</v>
      </c>
      <c r="K17" s="403">
        <v>-0.266295539426397</v>
      </c>
      <c r="L17" s="395"/>
      <c r="M17" s="404">
        <v>0.59191023315191826</v>
      </c>
      <c r="N17" s="404">
        <v>0.62997468899779197</v>
      </c>
      <c r="O17" s="405">
        <v>-3.8</v>
      </c>
      <c r="P17" s="402">
        <v>44047</v>
      </c>
      <c r="Q17" s="402">
        <v>46792</v>
      </c>
      <c r="R17" s="403">
        <v>-5.8663874166524195E-2</v>
      </c>
      <c r="S17" s="402">
        <v>74415</v>
      </c>
      <c r="T17" s="402">
        <v>74276</v>
      </c>
      <c r="U17" s="403">
        <v>1.8713985675049814E-3</v>
      </c>
      <c r="V17" s="402">
        <v>93493</v>
      </c>
      <c r="W17" s="402">
        <v>98810</v>
      </c>
      <c r="X17" s="403">
        <v>-5.381034308268394E-2</v>
      </c>
      <c r="Y17" s="406">
        <v>2.8424236896509791</v>
      </c>
      <c r="Z17" s="407">
        <v>2.9207803724504879</v>
      </c>
    </row>
    <row r="18" spans="1:26" ht="13.8">
      <c r="A18" s="995" t="s">
        <v>60</v>
      </c>
      <c r="B18" s="392" t="s">
        <v>54</v>
      </c>
      <c r="C18" s="393">
        <v>3530</v>
      </c>
      <c r="D18" s="393">
        <v>2575</v>
      </c>
      <c r="E18" s="394">
        <v>0.37087378640776697</v>
      </c>
      <c r="F18" s="393">
        <v>895</v>
      </c>
      <c r="G18" s="393">
        <v>740</v>
      </c>
      <c r="H18" s="394">
        <v>0.20945945945945946</v>
      </c>
      <c r="I18" s="393">
        <v>2635</v>
      </c>
      <c r="J18" s="393">
        <v>1835</v>
      </c>
      <c r="K18" s="394">
        <v>0.43596730245231607</v>
      </c>
      <c r="L18" s="395"/>
      <c r="M18" s="396">
        <v>0.40358162470801973</v>
      </c>
      <c r="N18" s="396">
        <v>0.2842377260981912</v>
      </c>
      <c r="O18" s="397">
        <v>11.899999999999999</v>
      </c>
      <c r="P18" s="393">
        <v>3110</v>
      </c>
      <c r="Q18" s="393">
        <v>2200</v>
      </c>
      <c r="R18" s="394">
        <v>0.41363636363636364</v>
      </c>
      <c r="S18" s="393">
        <v>7706</v>
      </c>
      <c r="T18" s="393">
        <v>7740</v>
      </c>
      <c r="U18" s="394">
        <v>-4.3927648578811372E-3</v>
      </c>
      <c r="V18" s="393">
        <v>6381</v>
      </c>
      <c r="W18" s="393">
        <v>4219</v>
      </c>
      <c r="X18" s="394">
        <v>0.51244370703958286</v>
      </c>
      <c r="Y18" s="398">
        <v>1.8076487252124647</v>
      </c>
      <c r="Z18" s="399">
        <v>1.6384466019417476</v>
      </c>
    </row>
    <row r="19" spans="1:26" ht="14.4" thickBot="1">
      <c r="A19" s="996"/>
      <c r="B19" s="392" t="s">
        <v>61</v>
      </c>
      <c r="C19" s="393">
        <v>7466</v>
      </c>
      <c r="D19" s="393">
        <v>8785</v>
      </c>
      <c r="E19" s="394">
        <v>-0.15014228799089357</v>
      </c>
      <c r="F19" s="393">
        <v>3379</v>
      </c>
      <c r="G19" s="393">
        <v>3811</v>
      </c>
      <c r="H19" s="394">
        <v>-0.11335607452112306</v>
      </c>
      <c r="I19" s="393">
        <v>4087</v>
      </c>
      <c r="J19" s="393">
        <v>4974</v>
      </c>
      <c r="K19" s="394">
        <v>-0.17832730197024527</v>
      </c>
      <c r="L19" s="395"/>
      <c r="M19" s="396">
        <v>0.53499068467629252</v>
      </c>
      <c r="N19" s="396">
        <v>0.50498644461657627</v>
      </c>
      <c r="O19" s="397">
        <v>3</v>
      </c>
      <c r="P19" s="393">
        <v>9189</v>
      </c>
      <c r="Q19" s="393">
        <v>10431</v>
      </c>
      <c r="R19" s="394">
        <v>-0.11906816220880069</v>
      </c>
      <c r="S19" s="393">
        <v>17176</v>
      </c>
      <c r="T19" s="393">
        <v>20656</v>
      </c>
      <c r="U19" s="394">
        <v>-0.16847405112316033</v>
      </c>
      <c r="V19" s="393">
        <v>16135</v>
      </c>
      <c r="W19" s="393">
        <v>18868</v>
      </c>
      <c r="X19" s="394">
        <v>-0.14484842060631758</v>
      </c>
      <c r="Y19" s="398">
        <v>2.161130458076614</v>
      </c>
      <c r="Z19" s="399">
        <v>2.1477518497438814</v>
      </c>
    </row>
    <row r="20" spans="1:26" ht="14.4" thickBot="1">
      <c r="A20" s="400" t="s">
        <v>57</v>
      </c>
      <c r="B20" s="401"/>
      <c r="C20" s="402">
        <v>10996</v>
      </c>
      <c r="D20" s="402">
        <v>11360</v>
      </c>
      <c r="E20" s="403">
        <v>-3.204225352112676E-2</v>
      </c>
      <c r="F20" s="402">
        <v>4274</v>
      </c>
      <c r="G20" s="402">
        <v>4551</v>
      </c>
      <c r="H20" s="403">
        <v>-6.0865743792573063E-2</v>
      </c>
      <c r="I20" s="402">
        <v>6722</v>
      </c>
      <c r="J20" s="402">
        <v>6809</v>
      </c>
      <c r="K20" s="403">
        <v>-1.2777206638272875E-2</v>
      </c>
      <c r="L20" s="395"/>
      <c r="M20" s="404">
        <v>0.49429306325858052</v>
      </c>
      <c r="N20" s="404">
        <v>0.44481617129173123</v>
      </c>
      <c r="O20" s="405">
        <v>4.9000000000000004</v>
      </c>
      <c r="P20" s="402">
        <v>12299</v>
      </c>
      <c r="Q20" s="402">
        <v>12631</v>
      </c>
      <c r="R20" s="403">
        <v>-2.6284538041326893E-2</v>
      </c>
      <c r="S20" s="402">
        <v>24882</v>
      </c>
      <c r="T20" s="402">
        <v>28396</v>
      </c>
      <c r="U20" s="403">
        <v>-0.12374982391886181</v>
      </c>
      <c r="V20" s="402">
        <v>22516</v>
      </c>
      <c r="W20" s="402">
        <v>23087</v>
      </c>
      <c r="X20" s="403">
        <v>-2.4732533460388964E-2</v>
      </c>
      <c r="Y20" s="406">
        <v>2.0476536922517279</v>
      </c>
      <c r="Z20" s="407">
        <v>2.0323063380281692</v>
      </c>
    </row>
    <row r="21" spans="1:26" ht="13.8">
      <c r="A21" s="995" t="s">
        <v>62</v>
      </c>
      <c r="B21" s="392" t="s">
        <v>54</v>
      </c>
      <c r="C21" s="393">
        <v>2144</v>
      </c>
      <c r="D21" s="393">
        <v>2040</v>
      </c>
      <c r="E21" s="394">
        <v>5.0980392156862744E-2</v>
      </c>
      <c r="F21" s="393">
        <v>1159</v>
      </c>
      <c r="G21" s="393">
        <v>1087</v>
      </c>
      <c r="H21" s="394">
        <v>6.6237350505979758E-2</v>
      </c>
      <c r="I21" s="393">
        <v>985</v>
      </c>
      <c r="J21" s="393">
        <v>953</v>
      </c>
      <c r="K21" s="394">
        <v>3.3578174186778595E-2</v>
      </c>
      <c r="L21" s="395"/>
      <c r="M21" s="396">
        <v>0.51887765628223648</v>
      </c>
      <c r="N21" s="396">
        <v>0.45394190871369294</v>
      </c>
      <c r="O21" s="397">
        <v>6.5</v>
      </c>
      <c r="P21" s="393">
        <v>2515</v>
      </c>
      <c r="Q21" s="393">
        <v>2188</v>
      </c>
      <c r="R21" s="394">
        <v>0.14945155393053017</v>
      </c>
      <c r="S21" s="393">
        <v>4847</v>
      </c>
      <c r="T21" s="393">
        <v>4820</v>
      </c>
      <c r="U21" s="394">
        <v>5.6016597510373444E-3</v>
      </c>
      <c r="V21" s="393">
        <v>4500</v>
      </c>
      <c r="W21" s="393">
        <v>4170</v>
      </c>
      <c r="X21" s="394">
        <v>7.9136690647482008E-2</v>
      </c>
      <c r="Y21" s="398">
        <v>2.0988805970149254</v>
      </c>
      <c r="Z21" s="399">
        <v>2.0441176470588234</v>
      </c>
    </row>
    <row r="22" spans="1:26" ht="14.4" thickBot="1">
      <c r="A22" s="996"/>
      <c r="B22" s="392" t="s">
        <v>55</v>
      </c>
      <c r="C22" s="393">
        <v>6879</v>
      </c>
      <c r="D22" s="393">
        <v>6470</v>
      </c>
      <c r="E22" s="394">
        <v>6.3214837712519317E-2</v>
      </c>
      <c r="F22" s="393">
        <v>4427</v>
      </c>
      <c r="G22" s="393">
        <v>3759</v>
      </c>
      <c r="H22" s="394">
        <v>0.17770683692471401</v>
      </c>
      <c r="I22" s="393">
        <v>2452</v>
      </c>
      <c r="J22" s="393">
        <v>2711</v>
      </c>
      <c r="K22" s="394">
        <v>-9.5536702323865727E-2</v>
      </c>
      <c r="L22" s="395"/>
      <c r="M22" s="396">
        <v>0.65478639719230303</v>
      </c>
      <c r="N22" s="396">
        <v>0.58988586922252351</v>
      </c>
      <c r="O22" s="397">
        <v>6.5</v>
      </c>
      <c r="P22" s="393">
        <v>10821</v>
      </c>
      <c r="Q22" s="393">
        <v>9355</v>
      </c>
      <c r="R22" s="394">
        <v>0.15670764297167289</v>
      </c>
      <c r="S22" s="393">
        <v>16526</v>
      </c>
      <c r="T22" s="393">
        <v>15859</v>
      </c>
      <c r="U22" s="394">
        <v>4.2058137335267039E-2</v>
      </c>
      <c r="V22" s="393">
        <v>22129</v>
      </c>
      <c r="W22" s="393">
        <v>20076</v>
      </c>
      <c r="X22" s="394">
        <v>0.10226140665471209</v>
      </c>
      <c r="Y22" s="398">
        <v>3.2168919901148421</v>
      </c>
      <c r="Z22" s="399">
        <v>3.1029366306027821</v>
      </c>
    </row>
    <row r="23" spans="1:26" ht="14.4" thickBot="1">
      <c r="A23" s="400" t="s">
        <v>57</v>
      </c>
      <c r="B23" s="401"/>
      <c r="C23" s="402">
        <v>9023</v>
      </c>
      <c r="D23" s="402">
        <v>8510</v>
      </c>
      <c r="E23" s="403">
        <v>6.0282021151586367E-2</v>
      </c>
      <c r="F23" s="402">
        <v>5586</v>
      </c>
      <c r="G23" s="402">
        <v>4846</v>
      </c>
      <c r="H23" s="403">
        <v>0.15270326042096574</v>
      </c>
      <c r="I23" s="402">
        <v>3437</v>
      </c>
      <c r="J23" s="402">
        <v>3664</v>
      </c>
      <c r="K23" s="403">
        <v>-6.1954148471615719E-2</v>
      </c>
      <c r="L23" s="408"/>
      <c r="M23" s="404">
        <v>0.62396481542132598</v>
      </c>
      <c r="N23" s="404">
        <v>0.55819913922336672</v>
      </c>
      <c r="O23" s="405">
        <v>6.6000000000000005</v>
      </c>
      <c r="P23" s="402">
        <v>13336</v>
      </c>
      <c r="Q23" s="402">
        <v>11543</v>
      </c>
      <c r="R23" s="403">
        <v>0.15533223598717838</v>
      </c>
      <c r="S23" s="402">
        <v>21373</v>
      </c>
      <c r="T23" s="402">
        <v>20679</v>
      </c>
      <c r="U23" s="403">
        <v>3.3560617051114655E-2</v>
      </c>
      <c r="V23" s="402">
        <v>26629</v>
      </c>
      <c r="W23" s="402">
        <v>24246</v>
      </c>
      <c r="X23" s="403">
        <v>9.8284253072671787E-2</v>
      </c>
      <c r="Y23" s="406">
        <v>2.9512357309098971</v>
      </c>
      <c r="Z23" s="407">
        <v>2.8491186839012927</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2" thickBot="1">
      <c r="A25" s="1005" t="s">
        <v>63</v>
      </c>
      <c r="B25" s="1006"/>
      <c r="C25" s="418">
        <v>195736</v>
      </c>
      <c r="D25" s="418">
        <v>189380</v>
      </c>
      <c r="E25" s="419">
        <v>3.3562150174252826E-2</v>
      </c>
      <c r="F25" s="418">
        <v>138641</v>
      </c>
      <c r="G25" s="418">
        <v>128173</v>
      </c>
      <c r="H25" s="419">
        <v>8.1670866719199833E-2</v>
      </c>
      <c r="I25" s="418">
        <v>57095</v>
      </c>
      <c r="J25" s="418">
        <v>61207</v>
      </c>
      <c r="K25" s="419">
        <v>-6.7181858284183188E-2</v>
      </c>
      <c r="L25" s="420"/>
      <c r="M25" s="421">
        <v>0.66380027808371411</v>
      </c>
      <c r="N25" s="421">
        <v>0.66579008780007976</v>
      </c>
      <c r="O25" s="422">
        <v>-0.2</v>
      </c>
      <c r="P25" s="418">
        <v>266395</v>
      </c>
      <c r="Q25" s="418">
        <v>265330</v>
      </c>
      <c r="R25" s="419">
        <v>4.0138695209738819E-3</v>
      </c>
      <c r="S25" s="418">
        <v>401318</v>
      </c>
      <c r="T25" s="418">
        <v>398519</v>
      </c>
      <c r="U25" s="419">
        <v>7.0235045255056848E-3</v>
      </c>
      <c r="V25" s="418">
        <v>487042</v>
      </c>
      <c r="W25" s="418">
        <v>486847</v>
      </c>
      <c r="X25" s="419">
        <v>4.0053651352478292E-4</v>
      </c>
      <c r="Y25" s="423">
        <v>2.4882596967343771</v>
      </c>
      <c r="Z25" s="424">
        <v>2.5707413665645791</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2" thickBot="1">
      <c r="A27" s="1007" t="s">
        <v>64</v>
      </c>
      <c r="B27" s="1008"/>
      <c r="C27" s="428">
        <v>7425</v>
      </c>
      <c r="D27" s="428">
        <v>7660</v>
      </c>
      <c r="E27" s="429">
        <v>-3.0678851174934726E-2</v>
      </c>
      <c r="F27" s="428">
        <v>1395</v>
      </c>
      <c r="G27" s="428">
        <v>1520</v>
      </c>
      <c r="H27" s="429">
        <v>-8.2236842105263164E-2</v>
      </c>
      <c r="I27" s="428">
        <v>6030</v>
      </c>
      <c r="J27" s="428">
        <v>6140</v>
      </c>
      <c r="K27" s="429">
        <v>-1.7915309446254073E-2</v>
      </c>
      <c r="L27" s="430"/>
      <c r="M27" s="431">
        <v>0.34225763612217797</v>
      </c>
      <c r="N27" s="431">
        <v>0.33634959170161111</v>
      </c>
      <c r="O27" s="432">
        <v>0.6</v>
      </c>
      <c r="P27" s="428">
        <v>6443</v>
      </c>
      <c r="Q27" s="428">
        <v>6096</v>
      </c>
      <c r="R27" s="429">
        <v>5.6922572178477689E-2</v>
      </c>
      <c r="S27" s="428">
        <v>18825</v>
      </c>
      <c r="T27" s="428">
        <v>18124</v>
      </c>
      <c r="U27" s="429">
        <v>3.8677996027367025E-2</v>
      </c>
      <c r="V27" s="428">
        <v>14151</v>
      </c>
      <c r="W27" s="428">
        <v>14542</v>
      </c>
      <c r="X27" s="429">
        <v>-2.6887635813505707E-2</v>
      </c>
      <c r="Y27" s="433">
        <v>1.9058585858585859</v>
      </c>
      <c r="Z27" s="434">
        <v>1.8984334203655353</v>
      </c>
    </row>
    <row r="28" spans="1:26">
      <c r="O28" s="435"/>
    </row>
    <row r="30" spans="1:26" ht="23.4" thickBot="1">
      <c r="A30" s="1009" t="s">
        <v>65</v>
      </c>
      <c r="B30" s="1009"/>
      <c r="C30" s="1009"/>
      <c r="D30" s="1009"/>
      <c r="E30" s="1009"/>
      <c r="F30" s="1009"/>
      <c r="G30" s="1009"/>
      <c r="H30" s="1009"/>
      <c r="I30" s="1009"/>
      <c r="J30" s="1009"/>
      <c r="K30" s="1009"/>
      <c r="L30" s="1009"/>
      <c r="M30" s="1009"/>
      <c r="N30" s="1009"/>
      <c r="O30" s="1009"/>
      <c r="P30" s="1009"/>
      <c r="Q30" s="1009"/>
      <c r="R30" s="1009"/>
      <c r="S30" s="1009"/>
      <c r="T30" s="1009"/>
      <c r="U30" s="1009"/>
      <c r="V30" s="1009"/>
      <c r="W30" s="1009"/>
      <c r="X30" s="1009"/>
      <c r="Y30" s="1009"/>
      <c r="Z30" s="1009"/>
    </row>
    <row r="31" spans="1:26" ht="13.8">
      <c r="A31" s="379"/>
      <c r="B31" s="380"/>
      <c r="C31" s="1000" t="s">
        <v>40</v>
      </c>
      <c r="D31" s="1000"/>
      <c r="E31" s="381" t="s">
        <v>41</v>
      </c>
      <c r="F31" s="1000" t="s">
        <v>42</v>
      </c>
      <c r="G31" s="1000"/>
      <c r="H31" s="381" t="s">
        <v>41</v>
      </c>
      <c r="I31" s="1000" t="s">
        <v>43</v>
      </c>
      <c r="J31" s="1000"/>
      <c r="K31" s="382" t="s">
        <v>41</v>
      </c>
      <c r="L31" s="383"/>
      <c r="M31" s="1001" t="s">
        <v>44</v>
      </c>
      <c r="N31" s="1001"/>
      <c r="O31" s="381" t="s">
        <v>45</v>
      </c>
      <c r="P31" s="1000" t="s">
        <v>46</v>
      </c>
      <c r="Q31" s="1000"/>
      <c r="R31" s="381" t="s">
        <v>41</v>
      </c>
      <c r="S31" s="1000" t="s">
        <v>47</v>
      </c>
      <c r="T31" s="1000"/>
      <c r="U31" s="381" t="s">
        <v>41</v>
      </c>
      <c r="V31" s="1000" t="s">
        <v>48</v>
      </c>
      <c r="W31" s="1000"/>
      <c r="X31" s="381" t="s">
        <v>41</v>
      </c>
      <c r="Y31" s="1002" t="s">
        <v>49</v>
      </c>
      <c r="Z31" s="1003"/>
    </row>
    <row r="32" spans="1:26" ht="28.5" customHeight="1" thickBot="1">
      <c r="A32" s="1010" t="s">
        <v>51</v>
      </c>
      <c r="B32" s="1011"/>
      <c r="C32" s="386">
        <v>2015</v>
      </c>
      <c r="D32" s="386">
        <v>2014</v>
      </c>
      <c r="E32" s="387" t="s">
        <v>52</v>
      </c>
      <c r="F32" s="386">
        <v>2015</v>
      </c>
      <c r="G32" s="386">
        <v>2014</v>
      </c>
      <c r="H32" s="387" t="s">
        <v>52</v>
      </c>
      <c r="I32" s="386">
        <v>2015</v>
      </c>
      <c r="J32" s="386">
        <v>2014</v>
      </c>
      <c r="K32" s="387" t="s">
        <v>52</v>
      </c>
      <c r="L32" s="388"/>
      <c r="M32" s="386">
        <v>2015</v>
      </c>
      <c r="N32" s="386">
        <v>2014</v>
      </c>
      <c r="O32" s="387" t="s">
        <v>52</v>
      </c>
      <c r="P32" s="386">
        <v>2015</v>
      </c>
      <c r="Q32" s="386">
        <v>2014</v>
      </c>
      <c r="R32" s="387" t="s">
        <v>52</v>
      </c>
      <c r="S32" s="386">
        <v>2015</v>
      </c>
      <c r="T32" s="386">
        <v>2014</v>
      </c>
      <c r="U32" s="387" t="s">
        <v>52</v>
      </c>
      <c r="V32" s="386">
        <v>2015</v>
      </c>
      <c r="W32" s="386">
        <v>2014</v>
      </c>
      <c r="X32" s="387" t="s">
        <v>52</v>
      </c>
      <c r="Y32" s="386">
        <v>2015</v>
      </c>
      <c r="Z32" s="391">
        <v>2014</v>
      </c>
    </row>
    <row r="33" spans="1:26" ht="13.8">
      <c r="A33" s="1012" t="s">
        <v>54</v>
      </c>
      <c r="B33" s="1013"/>
      <c r="C33" s="393">
        <f>C7+C11+C14+C18+C21</f>
        <v>29833</v>
      </c>
      <c r="D33" s="393">
        <f>D7+D11+D14+D18+D21</f>
        <v>27879</v>
      </c>
      <c r="E33" s="394">
        <f>(C33-D33)/D33</f>
        <v>7.0088597151978196E-2</v>
      </c>
      <c r="F33" s="393">
        <f>F7+F11+F14+F18+F21</f>
        <v>13980</v>
      </c>
      <c r="G33" s="393">
        <f>G7+G11+G14+G18+G21</f>
        <v>12867</v>
      </c>
      <c r="H33" s="394">
        <f>(F33-G33)/G33</f>
        <v>8.6500349731872234E-2</v>
      </c>
      <c r="I33" s="393">
        <f>I7+I11+I14+I18+I21</f>
        <v>15853</v>
      </c>
      <c r="J33" s="393">
        <f>J7+J11+J14+J18+J21</f>
        <v>15012</v>
      </c>
      <c r="K33" s="394">
        <f>(I33-J33)/J33</f>
        <v>5.6021849187316813E-2</v>
      </c>
      <c r="L33" s="436"/>
      <c r="M33" s="396">
        <f t="shared" ref="M33:N35" si="0">P33/S33</f>
        <v>0.44703567605104017</v>
      </c>
      <c r="N33" s="396">
        <f t="shared" si="0"/>
        <v>0.41911786442782395</v>
      </c>
      <c r="O33" s="397">
        <f>ROUND(+M33-N33,3)*100</f>
        <v>2.8000000000000003</v>
      </c>
      <c r="P33" s="393">
        <f>P7+P11+P14+P18+P21</f>
        <v>30900</v>
      </c>
      <c r="Q33" s="393">
        <f>Q7+Q11+Q14+Q18+Q21</f>
        <v>28355</v>
      </c>
      <c r="R33" s="394">
        <f>(P33-Q33)/Q33</f>
        <v>8.9754893316875334E-2</v>
      </c>
      <c r="S33" s="393">
        <f>S7+S11+S14+S18+S21</f>
        <v>69122</v>
      </c>
      <c r="T33" s="393">
        <f>T7+T11+T14+T18+T21</f>
        <v>67654</v>
      </c>
      <c r="U33" s="394">
        <f>(S33-T33)/T33</f>
        <v>2.1698643095751913E-2</v>
      </c>
      <c r="V33" s="393">
        <f>V7+V11+V14+V18+V21</f>
        <v>60710</v>
      </c>
      <c r="W33" s="393">
        <f>W7+W11+W14+W18+W21</f>
        <v>56761</v>
      </c>
      <c r="X33" s="394">
        <f>(V33-W33)/W33</f>
        <v>6.9572417681154311E-2</v>
      </c>
      <c r="Y33" s="437">
        <f t="shared" ref="Y33:Z35" si="1">V33/C33</f>
        <v>2.0349948044112223</v>
      </c>
      <c r="Z33" s="438">
        <f t="shared" si="1"/>
        <v>2.0359769001757595</v>
      </c>
    </row>
    <row r="34" spans="1:26" ht="13.8">
      <c r="A34" s="1014" t="s">
        <v>55</v>
      </c>
      <c r="B34" s="1015"/>
      <c r="C34" s="439">
        <f>C8+C12+C19+C15+C22</f>
        <v>55002</v>
      </c>
      <c r="D34" s="439">
        <f>D8+D12+D19+D15+D22</f>
        <v>51132</v>
      </c>
      <c r="E34" s="440">
        <f>(C34-D34)/D34</f>
        <v>7.568645857779864E-2</v>
      </c>
      <c r="F34" s="439">
        <f>F8+F12+F19+F15+F22</f>
        <v>32424</v>
      </c>
      <c r="G34" s="439">
        <f>G8+G12+G19+G15+G22</f>
        <v>29557</v>
      </c>
      <c r="H34" s="440">
        <f>(F34-G34)/G34</f>
        <v>9.6999018844943663E-2</v>
      </c>
      <c r="I34" s="439">
        <f>I8+I12+I19+I15+I22</f>
        <v>22578</v>
      </c>
      <c r="J34" s="439">
        <f>J8+J12+J19+J15+J22</f>
        <v>21575</v>
      </c>
      <c r="K34" s="440">
        <f>(I34-J34)/J34</f>
        <v>4.6488991888760142E-2</v>
      </c>
      <c r="L34" s="436"/>
      <c r="M34" s="441">
        <f t="shared" si="0"/>
        <v>0.65109991049978799</v>
      </c>
      <c r="N34" s="442">
        <f t="shared" si="0"/>
        <v>0.61299761951806997</v>
      </c>
      <c r="O34" s="443">
        <f>ROUND(+M34-N34,3)*100</f>
        <v>3.8</v>
      </c>
      <c r="P34" s="439">
        <f>P8+P12+P19+P15+P22</f>
        <v>69111</v>
      </c>
      <c r="Q34" s="439">
        <f>Q8+Q12+Q19+Q15+Q22</f>
        <v>65150</v>
      </c>
      <c r="R34" s="440">
        <f>(P34-Q34)/Q34</f>
        <v>6.0798158096699924E-2</v>
      </c>
      <c r="S34" s="439">
        <f>S8+S12+S19+S15+S22</f>
        <v>106145</v>
      </c>
      <c r="T34" s="439">
        <f>T8+T12+T19+T15+T22</f>
        <v>106281</v>
      </c>
      <c r="U34" s="440">
        <f>(S34-T34)/T34</f>
        <v>-1.2796266501067925E-3</v>
      </c>
      <c r="V34" s="439">
        <f>V8+V12+V19+V15+V22</f>
        <v>128675</v>
      </c>
      <c r="W34" s="439">
        <f>W8+W12+W19+W15+W22</f>
        <v>123238</v>
      </c>
      <c r="X34" s="440">
        <f>(V34-W34)/W34</f>
        <v>4.411788571706779E-2</v>
      </c>
      <c r="Y34" s="444">
        <f t="shared" si="1"/>
        <v>2.3394603832587908</v>
      </c>
      <c r="Z34" s="445">
        <f t="shared" si="1"/>
        <v>2.4101932253774545</v>
      </c>
    </row>
    <row r="35" spans="1:26" ht="14.4" thickBot="1">
      <c r="A35" s="1016" t="s">
        <v>56</v>
      </c>
      <c r="B35" s="1017"/>
      <c r="C35" s="446">
        <f>C9+C16</f>
        <v>110901</v>
      </c>
      <c r="D35" s="447">
        <f>D9+D16</f>
        <v>110369</v>
      </c>
      <c r="E35" s="448">
        <f>(C35-D35)/D35</f>
        <v>4.8201940762351752E-3</v>
      </c>
      <c r="F35" s="449">
        <f>F9+F16</f>
        <v>92237</v>
      </c>
      <c r="G35" s="447">
        <f>G9+G16</f>
        <v>85749</v>
      </c>
      <c r="H35" s="448">
        <f>(F35-G35)/G35</f>
        <v>7.5662689943906056E-2</v>
      </c>
      <c r="I35" s="449">
        <f>I9+I16</f>
        <v>18664</v>
      </c>
      <c r="J35" s="447">
        <f>J9+J16</f>
        <v>24620</v>
      </c>
      <c r="K35" s="450">
        <f>(I35-J35)/J35</f>
        <v>-0.24191714053614946</v>
      </c>
      <c r="L35" s="451"/>
      <c r="M35" s="452">
        <f t="shared" si="0"/>
        <v>0.73604629043888326</v>
      </c>
      <c r="N35" s="453">
        <f t="shared" si="0"/>
        <v>0.7650812168275567</v>
      </c>
      <c r="O35" s="454">
        <f>ROUND(+M35-N35,3)*100</f>
        <v>-2.9000000000000004</v>
      </c>
      <c r="P35" s="449">
        <f>P9+P16</f>
        <v>166384</v>
      </c>
      <c r="Q35" s="447">
        <f>Q9+Q16</f>
        <v>171825</v>
      </c>
      <c r="R35" s="448">
        <f>(P35-Q35)/Q35</f>
        <v>-3.1665939182307583E-2</v>
      </c>
      <c r="S35" s="449">
        <f>S9+S16</f>
        <v>226051</v>
      </c>
      <c r="T35" s="447">
        <f>T9+T16</f>
        <v>224584</v>
      </c>
      <c r="U35" s="448">
        <f>(S35-T35)/T35</f>
        <v>6.5320770847433476E-3</v>
      </c>
      <c r="V35" s="449">
        <f>V9+V16</f>
        <v>297657</v>
      </c>
      <c r="W35" s="447">
        <f>W9+W16</f>
        <v>306848</v>
      </c>
      <c r="X35" s="450">
        <f>(V35-W35)/W35</f>
        <v>-2.9952940869746585E-2</v>
      </c>
      <c r="Y35" s="455">
        <f t="shared" si="1"/>
        <v>2.6839884221062027</v>
      </c>
      <c r="Z35" s="456">
        <f t="shared" si="1"/>
        <v>2.7802009622267123</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2" thickBot="1">
      <c r="A37" s="1005" t="s">
        <v>63</v>
      </c>
      <c r="B37" s="1006"/>
      <c r="C37" s="418">
        <f>SUM(C33:C35)</f>
        <v>195736</v>
      </c>
      <c r="D37" s="418">
        <f>SUM(D33:D35)</f>
        <v>189380</v>
      </c>
      <c r="E37" s="419">
        <f>(C37-D37)/D37</f>
        <v>3.3562150174252826E-2</v>
      </c>
      <c r="F37" s="418">
        <f>SUM(F33:F35)</f>
        <v>138641</v>
      </c>
      <c r="G37" s="418">
        <f>SUM(G33:G35)</f>
        <v>128173</v>
      </c>
      <c r="H37" s="419">
        <f>(F37-G37)/G37</f>
        <v>8.1670866719199833E-2</v>
      </c>
      <c r="I37" s="418">
        <f>SUM(I33:I35)</f>
        <v>57095</v>
      </c>
      <c r="J37" s="418">
        <f>SUM(J33:J35)</f>
        <v>61207</v>
      </c>
      <c r="K37" s="419">
        <f>(I37-J37)/J37</f>
        <v>-6.7181858284183188E-2</v>
      </c>
      <c r="L37" s="461"/>
      <c r="M37" s="421">
        <f>P37/S37</f>
        <v>0.66380027808371411</v>
      </c>
      <c r="N37" s="421">
        <f>Q37/T37</f>
        <v>0.66579008780007976</v>
      </c>
      <c r="O37" s="422">
        <f>ROUND(+M37-N37,3)*100</f>
        <v>-0.2</v>
      </c>
      <c r="P37" s="418">
        <f>SUM(P33:P35)</f>
        <v>266395</v>
      </c>
      <c r="Q37" s="418">
        <f>SUM(Q33:Q35)</f>
        <v>265330</v>
      </c>
      <c r="R37" s="419">
        <f>(P37-Q37)/Q37</f>
        <v>4.0138695209738819E-3</v>
      </c>
      <c r="S37" s="418">
        <f>SUM(S33:S35)</f>
        <v>401318</v>
      </c>
      <c r="T37" s="418">
        <f>SUM(T33:T35)</f>
        <v>398519</v>
      </c>
      <c r="U37" s="419">
        <f>(S37-T37)/T37</f>
        <v>7.0235045255056848E-3</v>
      </c>
      <c r="V37" s="418">
        <f>SUM(V33:V35)</f>
        <v>487042</v>
      </c>
      <c r="W37" s="418">
        <f>SUM(W33:W35)</f>
        <v>486847</v>
      </c>
      <c r="X37" s="419">
        <f>(V37-W37)/W37</f>
        <v>4.0053651352478292E-4</v>
      </c>
      <c r="Y37" s="462">
        <f>V37/C37</f>
        <v>2.4882596967343771</v>
      </c>
      <c r="Z37" s="463">
        <f>W37/D37</f>
        <v>2.5707413665645791</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3.4" thickBot="1">
      <c r="A40" s="1009" t="s">
        <v>66</v>
      </c>
      <c r="B40" s="1009"/>
      <c r="C40" s="1009"/>
      <c r="D40" s="1009"/>
      <c r="E40" s="1009"/>
      <c r="F40" s="1009"/>
      <c r="G40" s="1009"/>
      <c r="H40" s="1009"/>
      <c r="I40" s="1009"/>
      <c r="J40" s="1009"/>
      <c r="K40" s="1009"/>
      <c r="L40" s="1009"/>
      <c r="M40" s="1009"/>
      <c r="N40" s="1009"/>
      <c r="O40" s="1009"/>
      <c r="P40" s="1009"/>
      <c r="Q40" s="1009"/>
      <c r="R40" s="1009"/>
      <c r="S40" s="1009"/>
      <c r="T40" s="1009"/>
      <c r="U40" s="1009"/>
      <c r="V40" s="1009"/>
      <c r="W40" s="1009"/>
      <c r="X40" s="1009"/>
      <c r="Y40" s="1009"/>
      <c r="Z40" s="1009"/>
    </row>
    <row r="41" spans="1:26" ht="13.8">
      <c r="A41" s="379"/>
      <c r="B41" s="380"/>
      <c r="C41" s="1000" t="s">
        <v>40</v>
      </c>
      <c r="D41" s="1000"/>
      <c r="E41" s="381" t="s">
        <v>41</v>
      </c>
      <c r="F41" s="1000" t="s">
        <v>42</v>
      </c>
      <c r="G41" s="1000"/>
      <c r="H41" s="381" t="s">
        <v>41</v>
      </c>
      <c r="I41" s="1000" t="s">
        <v>43</v>
      </c>
      <c r="J41" s="1000"/>
      <c r="K41" s="382" t="s">
        <v>41</v>
      </c>
      <c r="L41" s="383"/>
      <c r="M41" s="1001" t="s">
        <v>44</v>
      </c>
      <c r="N41" s="1001"/>
      <c r="O41" s="381" t="s">
        <v>45</v>
      </c>
      <c r="P41" s="1000" t="s">
        <v>46</v>
      </c>
      <c r="Q41" s="1000"/>
      <c r="R41" s="381" t="s">
        <v>41</v>
      </c>
      <c r="S41" s="1000" t="s">
        <v>47</v>
      </c>
      <c r="T41" s="1000"/>
      <c r="U41" s="381" t="s">
        <v>41</v>
      </c>
      <c r="V41" s="1000" t="s">
        <v>48</v>
      </c>
      <c r="W41" s="1000"/>
      <c r="X41" s="381" t="s">
        <v>41</v>
      </c>
      <c r="Y41" s="1002" t="s">
        <v>49</v>
      </c>
      <c r="Z41" s="1003"/>
    </row>
    <row r="42" spans="1:26" ht="14.4" thickBot="1">
      <c r="A42" s="1018" t="s">
        <v>50</v>
      </c>
      <c r="B42" s="1019"/>
      <c r="C42" s="386">
        <v>2015</v>
      </c>
      <c r="D42" s="386">
        <v>2014</v>
      </c>
      <c r="E42" s="387" t="s">
        <v>52</v>
      </c>
      <c r="F42" s="386">
        <v>2015</v>
      </c>
      <c r="G42" s="386">
        <v>2014</v>
      </c>
      <c r="H42" s="387" t="s">
        <v>52</v>
      </c>
      <c r="I42" s="386">
        <v>2015</v>
      </c>
      <c r="J42" s="386">
        <v>2014</v>
      </c>
      <c r="K42" s="387" t="s">
        <v>52</v>
      </c>
      <c r="L42" s="388"/>
      <c r="M42" s="386">
        <v>2015</v>
      </c>
      <c r="N42" s="386">
        <v>2014</v>
      </c>
      <c r="O42" s="387" t="s">
        <v>52</v>
      </c>
      <c r="P42" s="386">
        <v>2015</v>
      </c>
      <c r="Q42" s="386">
        <v>2014</v>
      </c>
      <c r="R42" s="387" t="s">
        <v>52</v>
      </c>
      <c r="S42" s="386">
        <v>2015</v>
      </c>
      <c r="T42" s="386">
        <v>2014</v>
      </c>
      <c r="U42" s="387" t="s">
        <v>52</v>
      </c>
      <c r="V42" s="386">
        <v>2015</v>
      </c>
      <c r="W42" s="386">
        <v>2014</v>
      </c>
      <c r="X42" s="387" t="s">
        <v>52</v>
      </c>
      <c r="Y42" s="386">
        <v>2015</v>
      </c>
      <c r="Z42" s="391" t="s">
        <v>67</v>
      </c>
    </row>
    <row r="43" spans="1:26" s="471" customFormat="1" ht="13.8">
      <c r="A43" s="1020" t="s">
        <v>53</v>
      </c>
      <c r="B43" s="1021"/>
      <c r="C43" s="411">
        <f>C10</f>
        <v>120748</v>
      </c>
      <c r="D43" s="468">
        <f>D10</f>
        <v>113709</v>
      </c>
      <c r="E43" s="457">
        <f>(C43-D43)/D43</f>
        <v>6.1903631198937638E-2</v>
      </c>
      <c r="F43" s="411">
        <f>F10</f>
        <v>100999</v>
      </c>
      <c r="G43" s="468">
        <f>G10</f>
        <v>93681</v>
      </c>
      <c r="H43" s="457">
        <f>(F43-G43)/G43</f>
        <v>7.8116160160544831E-2</v>
      </c>
      <c r="I43" s="411">
        <f>I10</f>
        <v>19749</v>
      </c>
      <c r="J43" s="468">
        <f>J10</f>
        <v>20028</v>
      </c>
      <c r="K43" s="457">
        <f>(I43-J43)/J43</f>
        <v>-1.3930497303774715E-2</v>
      </c>
      <c r="L43" s="436"/>
      <c r="M43" s="414">
        <f t="shared" ref="M43:N47" si="2">P43/S43</f>
        <v>0.75973846336247586</v>
      </c>
      <c r="N43" s="469">
        <f t="shared" si="2"/>
        <v>0.76569857486531967</v>
      </c>
      <c r="O43" s="459">
        <f>ROUND(+M43-N43,3)*100</f>
        <v>-0.6</v>
      </c>
      <c r="P43" s="411">
        <f>P10</f>
        <v>173016</v>
      </c>
      <c r="Q43" s="468">
        <f>Q10</f>
        <v>171554</v>
      </c>
      <c r="R43" s="457">
        <f>(P43-Q43)/Q43</f>
        <v>8.5220979982979124E-3</v>
      </c>
      <c r="S43" s="411">
        <f>S10</f>
        <v>227731</v>
      </c>
      <c r="T43" s="468">
        <f>T10</f>
        <v>224049</v>
      </c>
      <c r="U43" s="457">
        <f>(S43-T43)/T43</f>
        <v>1.6433905083263037E-2</v>
      </c>
      <c r="V43" s="411">
        <f>V10</f>
        <v>296764</v>
      </c>
      <c r="W43" s="468">
        <f>W10</f>
        <v>292894</v>
      </c>
      <c r="X43" s="457">
        <f>(V43-W43)/W43</f>
        <v>1.321297124557007E-2</v>
      </c>
      <c r="Y43" s="460">
        <f t="shared" ref="Y43:Z47" si="3">V43/C43</f>
        <v>2.4577135853181833</v>
      </c>
      <c r="Z43" s="470">
        <f t="shared" si="3"/>
        <v>2.5758207353859413</v>
      </c>
    </row>
    <row r="44" spans="1:26" s="471" customFormat="1" ht="13.8">
      <c r="A44" s="1022" t="s">
        <v>58</v>
      </c>
      <c r="B44" s="1023"/>
      <c r="C44" s="472">
        <f>C13</f>
        <v>22077</v>
      </c>
      <c r="D44" s="473">
        <f>D13</f>
        <v>21971</v>
      </c>
      <c r="E44" s="474">
        <f>(C44-D44)/D44</f>
        <v>4.824541440990396E-3</v>
      </c>
      <c r="F44" s="472">
        <f>F13</f>
        <v>5302</v>
      </c>
      <c r="G44" s="473">
        <f>G13</f>
        <v>5456</v>
      </c>
      <c r="H44" s="474">
        <f>(F44-G44)/G44</f>
        <v>-2.8225806451612902E-2</v>
      </c>
      <c r="I44" s="472">
        <f>I13</f>
        <v>16775</v>
      </c>
      <c r="J44" s="473">
        <f>J13</f>
        <v>16515</v>
      </c>
      <c r="K44" s="474">
        <f>(I44-J44)/J44</f>
        <v>1.5743263699666971E-2</v>
      </c>
      <c r="L44" s="436"/>
      <c r="M44" s="475">
        <f t="shared" si="2"/>
        <v>0.44781450195589317</v>
      </c>
      <c r="N44" s="476">
        <f t="shared" si="2"/>
        <v>0.44621373657544161</v>
      </c>
      <c r="O44" s="477">
        <f>ROUND(+M44-N44,3)*100</f>
        <v>0.2</v>
      </c>
      <c r="P44" s="472">
        <f>P13</f>
        <v>23697</v>
      </c>
      <c r="Q44" s="473">
        <f>Q13</f>
        <v>22810</v>
      </c>
      <c r="R44" s="474">
        <f>(P44-Q44)/Q44</f>
        <v>3.8886453309951774E-2</v>
      </c>
      <c r="S44" s="472">
        <f>S13</f>
        <v>52917</v>
      </c>
      <c r="T44" s="473">
        <f>T13</f>
        <v>51119</v>
      </c>
      <c r="U44" s="474">
        <f>(S44-T44)/T44</f>
        <v>3.51728320194057E-2</v>
      </c>
      <c r="V44" s="472">
        <f>V13</f>
        <v>47640</v>
      </c>
      <c r="W44" s="473">
        <f>W13</f>
        <v>47810</v>
      </c>
      <c r="X44" s="474">
        <f>(V44-W44)/W44</f>
        <v>-3.555741476678519E-3</v>
      </c>
      <c r="Y44" s="478">
        <f t="shared" si="3"/>
        <v>2.1579018888435928</v>
      </c>
      <c r="Z44" s="479">
        <f t="shared" si="3"/>
        <v>2.1760502480542532</v>
      </c>
    </row>
    <row r="45" spans="1:26" s="471" customFormat="1" ht="13.8">
      <c r="A45" s="1022" t="s">
        <v>59</v>
      </c>
      <c r="B45" s="1023"/>
      <c r="C45" s="472">
        <f>C17</f>
        <v>32892</v>
      </c>
      <c r="D45" s="473">
        <f>D17</f>
        <v>33830</v>
      </c>
      <c r="E45" s="474">
        <f>(C45-D45)/D45</f>
        <v>-2.7726869642329295E-2</v>
      </c>
      <c r="F45" s="472">
        <f>F17</f>
        <v>22480</v>
      </c>
      <c r="G45" s="473">
        <f>G17</f>
        <v>19639</v>
      </c>
      <c r="H45" s="474">
        <f>(F45-G45)/G45</f>
        <v>0.14466113345893375</v>
      </c>
      <c r="I45" s="472">
        <f>I17</f>
        <v>10412</v>
      </c>
      <c r="J45" s="473">
        <f>J17</f>
        <v>14191</v>
      </c>
      <c r="K45" s="474">
        <f>(I45-J45)/J45</f>
        <v>-0.266295539426397</v>
      </c>
      <c r="L45" s="436"/>
      <c r="M45" s="475">
        <f t="shared" si="2"/>
        <v>0.59191023315191826</v>
      </c>
      <c r="N45" s="476">
        <f t="shared" si="2"/>
        <v>0.62997468899779197</v>
      </c>
      <c r="O45" s="477">
        <f>ROUND(+M45-N45,3)*100</f>
        <v>-3.8</v>
      </c>
      <c r="P45" s="472">
        <f>P17</f>
        <v>44047</v>
      </c>
      <c r="Q45" s="473">
        <f>Q17</f>
        <v>46792</v>
      </c>
      <c r="R45" s="474">
        <f>(P45-Q45)/Q45</f>
        <v>-5.8663874166524195E-2</v>
      </c>
      <c r="S45" s="472">
        <f>S17</f>
        <v>74415</v>
      </c>
      <c r="T45" s="473">
        <f>T17</f>
        <v>74276</v>
      </c>
      <c r="U45" s="474">
        <f>(S45-T45)/T45</f>
        <v>1.8713985675049814E-3</v>
      </c>
      <c r="V45" s="472">
        <f>V17</f>
        <v>93493</v>
      </c>
      <c r="W45" s="473">
        <f>W17</f>
        <v>98810</v>
      </c>
      <c r="X45" s="474">
        <f>(V45-W45)/W45</f>
        <v>-5.381034308268394E-2</v>
      </c>
      <c r="Y45" s="478">
        <f t="shared" si="3"/>
        <v>2.8424236896509791</v>
      </c>
      <c r="Z45" s="479">
        <f t="shared" si="3"/>
        <v>2.9207803724504879</v>
      </c>
    </row>
    <row r="46" spans="1:26" s="471" customFormat="1" ht="13.8">
      <c r="A46" s="1022" t="s">
        <v>60</v>
      </c>
      <c r="B46" s="1023"/>
      <c r="C46" s="472">
        <f>C20</f>
        <v>10996</v>
      </c>
      <c r="D46" s="473">
        <f>D20</f>
        <v>11360</v>
      </c>
      <c r="E46" s="474">
        <f>(C46-D46)/D46</f>
        <v>-3.204225352112676E-2</v>
      </c>
      <c r="F46" s="472">
        <f>F20</f>
        <v>4274</v>
      </c>
      <c r="G46" s="473">
        <f>G20</f>
        <v>4551</v>
      </c>
      <c r="H46" s="474">
        <f>(F46-G46)/G46</f>
        <v>-6.0865743792573063E-2</v>
      </c>
      <c r="I46" s="472">
        <f>I20</f>
        <v>6722</v>
      </c>
      <c r="J46" s="473">
        <f>J20</f>
        <v>6809</v>
      </c>
      <c r="K46" s="474">
        <f>(I46-J46)/J46</f>
        <v>-1.2777206638272875E-2</v>
      </c>
      <c r="L46" s="436"/>
      <c r="M46" s="475">
        <f t="shared" si="2"/>
        <v>0.49429306325858052</v>
      </c>
      <c r="N46" s="476">
        <f t="shared" si="2"/>
        <v>0.44481617129173123</v>
      </c>
      <c r="O46" s="477">
        <f>ROUND(+M46-N46,3)*100</f>
        <v>4.9000000000000004</v>
      </c>
      <c r="P46" s="472">
        <f>P20</f>
        <v>12299</v>
      </c>
      <c r="Q46" s="473">
        <f>Q20</f>
        <v>12631</v>
      </c>
      <c r="R46" s="474">
        <f>(P46-Q46)/Q46</f>
        <v>-2.6284538041326893E-2</v>
      </c>
      <c r="S46" s="472">
        <f>S20</f>
        <v>24882</v>
      </c>
      <c r="T46" s="473">
        <f>T20</f>
        <v>28396</v>
      </c>
      <c r="U46" s="474">
        <f>(S46-T46)/T46</f>
        <v>-0.12374982391886181</v>
      </c>
      <c r="V46" s="472">
        <f>V20</f>
        <v>22516</v>
      </c>
      <c r="W46" s="473">
        <f>W20</f>
        <v>23087</v>
      </c>
      <c r="X46" s="474">
        <f>(V46-W46)/W46</f>
        <v>-2.4732533460388964E-2</v>
      </c>
      <c r="Y46" s="478">
        <f t="shared" si="3"/>
        <v>2.0476536922517279</v>
      </c>
      <c r="Z46" s="479">
        <f t="shared" si="3"/>
        <v>2.0323063380281692</v>
      </c>
    </row>
    <row r="47" spans="1:26" s="471" customFormat="1" ht="14.4" thickBot="1">
      <c r="A47" s="1024" t="s">
        <v>62</v>
      </c>
      <c r="B47" s="1025"/>
      <c r="C47" s="480">
        <f>C23</f>
        <v>9023</v>
      </c>
      <c r="D47" s="481">
        <f>D23</f>
        <v>8510</v>
      </c>
      <c r="E47" s="482">
        <f>(C47-D47)/D47</f>
        <v>6.0282021151586367E-2</v>
      </c>
      <c r="F47" s="480">
        <f>F23</f>
        <v>5586</v>
      </c>
      <c r="G47" s="481">
        <f>G23</f>
        <v>4846</v>
      </c>
      <c r="H47" s="482">
        <f>(F47-G47)/G47</f>
        <v>0.15270326042096574</v>
      </c>
      <c r="I47" s="480">
        <f>I23</f>
        <v>3437</v>
      </c>
      <c r="J47" s="481">
        <f>J23</f>
        <v>3664</v>
      </c>
      <c r="K47" s="482">
        <f>(I47-J47)/J47</f>
        <v>-6.1954148471615719E-2</v>
      </c>
      <c r="L47" s="451"/>
      <c r="M47" s="483">
        <f t="shared" si="2"/>
        <v>0.62396481542132598</v>
      </c>
      <c r="N47" s="484">
        <f t="shared" si="2"/>
        <v>0.55819913922336672</v>
      </c>
      <c r="O47" s="485">
        <f>ROUND(+M47-N47,3)*100</f>
        <v>6.6000000000000005</v>
      </c>
      <c r="P47" s="480">
        <f>P23</f>
        <v>13336</v>
      </c>
      <c r="Q47" s="481">
        <f>Q23</f>
        <v>11543</v>
      </c>
      <c r="R47" s="482">
        <f>(P47-Q47)/Q47</f>
        <v>0.15533223598717838</v>
      </c>
      <c r="S47" s="480">
        <f>S23</f>
        <v>21373</v>
      </c>
      <c r="T47" s="481">
        <f>T23</f>
        <v>20679</v>
      </c>
      <c r="U47" s="482">
        <f>(S47-T47)/T47</f>
        <v>3.3560617051114655E-2</v>
      </c>
      <c r="V47" s="480">
        <f>V23</f>
        <v>26629</v>
      </c>
      <c r="W47" s="481">
        <f>W23</f>
        <v>24246</v>
      </c>
      <c r="X47" s="482">
        <f>(V47-W47)/W47</f>
        <v>9.8284253072671787E-2</v>
      </c>
      <c r="Y47" s="486">
        <f t="shared" si="3"/>
        <v>2.9512357309098971</v>
      </c>
      <c r="Z47" s="487">
        <f t="shared" si="3"/>
        <v>2.8491186839012927</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2" thickBot="1">
      <c r="A49" s="1005" t="s">
        <v>63</v>
      </c>
      <c r="B49" s="1006"/>
      <c r="C49" s="418">
        <f>SUM(C43:C47)</f>
        <v>195736</v>
      </c>
      <c r="D49" s="418">
        <f>SUM(D43:D47)</f>
        <v>189380</v>
      </c>
      <c r="E49" s="419">
        <f>(C49-D49)/D49</f>
        <v>3.3562150174252826E-2</v>
      </c>
      <c r="F49" s="418">
        <f>SUM(F43:F47)</f>
        <v>138641</v>
      </c>
      <c r="G49" s="418">
        <f>SUM(G43:G47)</f>
        <v>128173</v>
      </c>
      <c r="H49" s="419">
        <f>(F49-G49)/G49</f>
        <v>8.1670866719199833E-2</v>
      </c>
      <c r="I49" s="418">
        <f>SUM(I43:I47)</f>
        <v>57095</v>
      </c>
      <c r="J49" s="418">
        <f>SUM(J43:J47)</f>
        <v>61207</v>
      </c>
      <c r="K49" s="419">
        <f>(I49-J49)/J49</f>
        <v>-6.7181858284183188E-2</v>
      </c>
      <c r="L49" s="461"/>
      <c r="M49" s="421">
        <f>P49/S49</f>
        <v>0.66380027808371411</v>
      </c>
      <c r="N49" s="421">
        <f>Q49/T49</f>
        <v>0.66579008780007976</v>
      </c>
      <c r="O49" s="422">
        <f>ROUND(+M49-N49,3)*100</f>
        <v>-0.2</v>
      </c>
      <c r="P49" s="418">
        <f>SUM(P43:P47)</f>
        <v>266395</v>
      </c>
      <c r="Q49" s="418">
        <f>SUM(Q43:Q47)</f>
        <v>265330</v>
      </c>
      <c r="R49" s="419">
        <f>(P49-Q49)/Q49</f>
        <v>4.0138695209738819E-3</v>
      </c>
      <c r="S49" s="418">
        <f>SUM(S43:S47)</f>
        <v>401318</v>
      </c>
      <c r="T49" s="418">
        <f>SUM(T43:T47)</f>
        <v>398519</v>
      </c>
      <c r="U49" s="419">
        <f>(S49-T49)/T49</f>
        <v>7.0235045255056848E-3</v>
      </c>
      <c r="V49" s="418">
        <f>SUM(V43:V47)</f>
        <v>487042</v>
      </c>
      <c r="W49" s="418">
        <f>SUM(W43:W47)</f>
        <v>486847</v>
      </c>
      <c r="X49" s="419">
        <f>(V49-W49)/W49</f>
        <v>4.0053651352478292E-4</v>
      </c>
      <c r="Y49" s="462">
        <f>V49/C49</f>
        <v>2.4882596967343771</v>
      </c>
      <c r="Z49" s="463">
        <f>W49/D49</f>
        <v>2.5707413665645791</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68</v>
      </c>
      <c r="C51" s="467"/>
      <c r="D51" s="467"/>
    </row>
    <row r="52" spans="1:26">
      <c r="A52" s="488"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9" customWidth="1"/>
    <col min="2" max="2" width="30.5546875" style="489" bestFit="1" customWidth="1"/>
    <col min="3" max="4" width="11.44140625" style="489" bestFit="1" customWidth="1"/>
    <col min="5" max="5" width="13.88671875" style="489" customWidth="1"/>
    <col min="6" max="7" width="11.44140625" style="489" bestFit="1" customWidth="1"/>
    <col min="8" max="8" width="11.33203125" style="489" customWidth="1"/>
    <col min="9" max="10" width="9.5546875" style="489" bestFit="1" customWidth="1"/>
    <col min="11" max="11" width="11.33203125" style="489" customWidth="1"/>
    <col min="12" max="12" width="1.109375" style="489" customWidth="1"/>
    <col min="13" max="14" width="11.44140625" style="489" bestFit="1" customWidth="1"/>
    <col min="15" max="15" width="10.33203125" style="489" bestFit="1" customWidth="1"/>
    <col min="16" max="17" width="11.44140625" style="489" customWidth="1"/>
    <col min="18" max="18" width="11.33203125" style="489" customWidth="1"/>
    <col min="19" max="19" width="12.5546875" style="489" customWidth="1"/>
    <col min="20" max="20" width="12" style="489" customWidth="1"/>
    <col min="21" max="21" width="11.33203125" style="489" customWidth="1"/>
    <col min="22" max="22" width="11.6640625" style="489" customWidth="1"/>
    <col min="23" max="24" width="11.33203125" style="489" customWidth="1"/>
    <col min="25" max="26" width="12.33203125" style="489" customWidth="1"/>
    <col min="27" max="16384" width="9.109375" style="489"/>
  </cols>
  <sheetData>
    <row r="1" spans="1:26" ht="24.6">
      <c r="A1" s="1028" t="s">
        <v>38</v>
      </c>
      <c r="B1" s="1028"/>
      <c r="C1" s="1028"/>
      <c r="D1" s="1028"/>
      <c r="E1" s="1028"/>
      <c r="F1" s="1028"/>
      <c r="G1" s="1028"/>
      <c r="H1" s="1028"/>
      <c r="I1" s="1028"/>
      <c r="J1" s="1028"/>
      <c r="K1" s="1028"/>
      <c r="L1" s="1028"/>
      <c r="M1" s="1028"/>
      <c r="N1" s="1028"/>
      <c r="O1" s="1028"/>
      <c r="P1" s="1028"/>
      <c r="Q1" s="1028"/>
      <c r="R1" s="1028"/>
      <c r="S1" s="1028"/>
      <c r="T1" s="1028"/>
      <c r="U1" s="1028"/>
      <c r="V1" s="1028"/>
      <c r="W1" s="1028"/>
      <c r="X1" s="1028"/>
      <c r="Y1" s="1028"/>
      <c r="Z1" s="1028"/>
    </row>
    <row r="2" spans="1:26" s="490" customFormat="1" ht="26.25" customHeight="1">
      <c r="A2" s="1028" t="s">
        <v>70</v>
      </c>
      <c r="B2" s="1028"/>
      <c r="C2" s="1028"/>
      <c r="D2" s="1028"/>
      <c r="E2" s="1028"/>
      <c r="F2" s="1028"/>
      <c r="G2" s="1028"/>
      <c r="H2" s="1028"/>
      <c r="I2" s="1028"/>
      <c r="J2" s="1028"/>
      <c r="K2" s="1028"/>
      <c r="L2" s="1028"/>
      <c r="M2" s="1028"/>
      <c r="N2" s="1028"/>
      <c r="O2" s="1028"/>
      <c r="P2" s="1028"/>
      <c r="Q2" s="1028"/>
      <c r="R2" s="1028"/>
      <c r="S2" s="1028"/>
      <c r="T2" s="1028"/>
      <c r="U2" s="1028"/>
      <c r="V2" s="1028"/>
      <c r="W2" s="1028"/>
      <c r="X2" s="1028"/>
      <c r="Y2" s="1028"/>
      <c r="Z2" s="1028"/>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3.4" thickBot="1">
      <c r="A4" s="1029" t="s">
        <v>71</v>
      </c>
      <c r="B4" s="1029"/>
      <c r="C4" s="1029"/>
      <c r="D4" s="1029"/>
      <c r="E4" s="1029"/>
      <c r="F4" s="1029"/>
      <c r="G4" s="1029"/>
      <c r="H4" s="1029"/>
      <c r="I4" s="1029"/>
      <c r="J4" s="1029"/>
      <c r="K4" s="1029"/>
      <c r="L4" s="1029"/>
      <c r="M4" s="1029"/>
      <c r="N4" s="1029"/>
      <c r="O4" s="1029"/>
      <c r="P4" s="1029"/>
      <c r="Q4" s="1029"/>
      <c r="R4" s="1029"/>
      <c r="S4" s="1029"/>
      <c r="T4" s="1029"/>
      <c r="U4" s="1029"/>
      <c r="V4" s="1029"/>
      <c r="W4" s="1029"/>
      <c r="X4" s="1029"/>
      <c r="Y4" s="1029"/>
      <c r="Z4" s="1029"/>
    </row>
    <row r="5" spans="1:26" ht="13.8">
      <c r="A5" s="494"/>
      <c r="B5" s="495"/>
      <c r="C5" s="1030" t="s">
        <v>40</v>
      </c>
      <c r="D5" s="1030"/>
      <c r="E5" s="496" t="s">
        <v>41</v>
      </c>
      <c r="F5" s="1030" t="s">
        <v>42</v>
      </c>
      <c r="G5" s="1030"/>
      <c r="H5" s="496" t="s">
        <v>41</v>
      </c>
      <c r="I5" s="1030" t="s">
        <v>43</v>
      </c>
      <c r="J5" s="1030"/>
      <c r="K5" s="497" t="s">
        <v>41</v>
      </c>
      <c r="L5" s="498"/>
      <c r="M5" s="1031" t="s">
        <v>44</v>
      </c>
      <c r="N5" s="1031"/>
      <c r="O5" s="496" t="s">
        <v>45</v>
      </c>
      <c r="P5" s="1030" t="s">
        <v>46</v>
      </c>
      <c r="Q5" s="1030"/>
      <c r="R5" s="496" t="s">
        <v>41</v>
      </c>
      <c r="S5" s="1030" t="s">
        <v>47</v>
      </c>
      <c r="T5" s="1030"/>
      <c r="U5" s="496" t="s">
        <v>41</v>
      </c>
      <c r="V5" s="1030" t="s">
        <v>48</v>
      </c>
      <c r="W5" s="1030"/>
      <c r="X5" s="496" t="s">
        <v>41</v>
      </c>
      <c r="Y5" s="1032" t="s">
        <v>49</v>
      </c>
      <c r="Z5" s="1033"/>
    </row>
    <row r="6" spans="1:26" ht="28.2" thickBot="1">
      <c r="A6" s="499" t="s">
        <v>50</v>
      </c>
      <c r="B6" s="500" t="s">
        <v>51</v>
      </c>
      <c r="C6" s="501">
        <v>2015</v>
      </c>
      <c r="D6" s="501">
        <v>2014</v>
      </c>
      <c r="E6" s="502" t="s">
        <v>72</v>
      </c>
      <c r="F6" s="501">
        <v>2015</v>
      </c>
      <c r="G6" s="501">
        <v>2014</v>
      </c>
      <c r="H6" s="502" t="s">
        <v>72</v>
      </c>
      <c r="I6" s="501">
        <v>2015</v>
      </c>
      <c r="J6" s="501">
        <v>2014</v>
      </c>
      <c r="K6" s="502" t="s">
        <v>72</v>
      </c>
      <c r="L6" s="503"/>
      <c r="M6" s="504">
        <v>2015</v>
      </c>
      <c r="N6" s="501">
        <v>2014</v>
      </c>
      <c r="O6" s="502" t="s">
        <v>72</v>
      </c>
      <c r="P6" s="501">
        <v>2015</v>
      </c>
      <c r="Q6" s="501">
        <v>2014</v>
      </c>
      <c r="R6" s="502" t="s">
        <v>72</v>
      </c>
      <c r="S6" s="501">
        <v>2015</v>
      </c>
      <c r="T6" s="501">
        <v>2014</v>
      </c>
      <c r="U6" s="502" t="s">
        <v>72</v>
      </c>
      <c r="V6" s="501">
        <v>2015</v>
      </c>
      <c r="W6" s="501">
        <v>2014</v>
      </c>
      <c r="X6" s="502" t="s">
        <v>72</v>
      </c>
      <c r="Y6" s="505">
        <v>2015</v>
      </c>
      <c r="Z6" s="506">
        <v>2014</v>
      </c>
    </row>
    <row r="7" spans="1:26" ht="13.8">
      <c r="A7" s="1026" t="s">
        <v>53</v>
      </c>
      <c r="B7" s="507" t="s">
        <v>54</v>
      </c>
      <c r="C7" s="508">
        <v>60065</v>
      </c>
      <c r="D7" s="508">
        <v>50880</v>
      </c>
      <c r="E7" s="509">
        <v>0.18052279874213836</v>
      </c>
      <c r="F7" s="508">
        <v>45331</v>
      </c>
      <c r="G7" s="508">
        <v>37788</v>
      </c>
      <c r="H7" s="509">
        <v>0.19961363395787021</v>
      </c>
      <c r="I7" s="508">
        <v>14734</v>
      </c>
      <c r="J7" s="508">
        <v>13092</v>
      </c>
      <c r="K7" s="509">
        <v>0.1254201038802322</v>
      </c>
      <c r="L7" s="510"/>
      <c r="M7" s="511">
        <v>0.57911930287126168</v>
      </c>
      <c r="N7" s="511">
        <v>0.53233547406947035</v>
      </c>
      <c r="O7" s="512">
        <v>4.7</v>
      </c>
      <c r="P7" s="508">
        <v>69847</v>
      </c>
      <c r="Q7" s="508">
        <v>61670</v>
      </c>
      <c r="R7" s="509">
        <v>0.13259283281984757</v>
      </c>
      <c r="S7" s="508">
        <v>120609</v>
      </c>
      <c r="T7" s="508">
        <v>115848</v>
      </c>
      <c r="U7" s="509">
        <v>4.1096954630205094E-2</v>
      </c>
      <c r="V7" s="508">
        <v>133504</v>
      </c>
      <c r="W7" s="508">
        <v>116989</v>
      </c>
      <c r="X7" s="509">
        <v>0.14116711827607722</v>
      </c>
      <c r="Y7" s="513">
        <v>2.2226587863148257</v>
      </c>
      <c r="Z7" s="514">
        <v>2.2993121069182392</v>
      </c>
    </row>
    <row r="8" spans="1:26" ht="13.8">
      <c r="A8" s="1034"/>
      <c r="B8" s="507" t="s">
        <v>55</v>
      </c>
      <c r="C8" s="508">
        <v>97783</v>
      </c>
      <c r="D8" s="508">
        <v>80814</v>
      </c>
      <c r="E8" s="509">
        <v>0.20997599425842056</v>
      </c>
      <c r="F8" s="508">
        <v>75343</v>
      </c>
      <c r="G8" s="508">
        <v>61689</v>
      </c>
      <c r="H8" s="509">
        <v>0.22133605667136766</v>
      </c>
      <c r="I8" s="508">
        <v>22440</v>
      </c>
      <c r="J8" s="508">
        <v>19125</v>
      </c>
      <c r="K8" s="509">
        <v>0.17333333333333334</v>
      </c>
      <c r="L8" s="510"/>
      <c r="M8" s="511">
        <v>0.80490634072620737</v>
      </c>
      <c r="N8" s="511">
        <v>0.71650063928737018</v>
      </c>
      <c r="O8" s="512">
        <v>8.7999999999999989</v>
      </c>
      <c r="P8" s="508">
        <v>121433</v>
      </c>
      <c r="Q8" s="508">
        <v>101991</v>
      </c>
      <c r="R8" s="509">
        <v>0.1906246629604573</v>
      </c>
      <c r="S8" s="508">
        <v>150866</v>
      </c>
      <c r="T8" s="508">
        <v>142346</v>
      </c>
      <c r="U8" s="509">
        <v>5.9854158177960741E-2</v>
      </c>
      <c r="V8" s="508">
        <v>220492</v>
      </c>
      <c r="W8" s="508">
        <v>185833</v>
      </c>
      <c r="X8" s="509">
        <v>0.18650616413661728</v>
      </c>
      <c r="Y8" s="513">
        <v>2.2549113854146428</v>
      </c>
      <c r="Z8" s="514">
        <v>2.2995149355309725</v>
      </c>
    </row>
    <row r="9" spans="1:26" ht="14.4" thickBot="1">
      <c r="A9" s="1027"/>
      <c r="B9" s="507" t="s">
        <v>56</v>
      </c>
      <c r="C9" s="508">
        <v>445548</v>
      </c>
      <c r="D9" s="508">
        <v>436487</v>
      </c>
      <c r="E9" s="509">
        <v>2.0758922946158762E-2</v>
      </c>
      <c r="F9" s="508">
        <v>361042</v>
      </c>
      <c r="G9" s="508">
        <v>347473</v>
      </c>
      <c r="H9" s="509">
        <v>3.9050516155212059E-2</v>
      </c>
      <c r="I9" s="508">
        <v>84506</v>
      </c>
      <c r="J9" s="508">
        <v>89014</v>
      </c>
      <c r="K9" s="509">
        <v>-5.064371896555598E-2</v>
      </c>
      <c r="L9" s="510"/>
      <c r="M9" s="511">
        <v>0.77756895850538266</v>
      </c>
      <c r="N9" s="511">
        <v>0.78623985920136708</v>
      </c>
      <c r="O9" s="512">
        <v>-0.89999999999999991</v>
      </c>
      <c r="P9" s="508">
        <v>686392</v>
      </c>
      <c r="Q9" s="508">
        <v>677245</v>
      </c>
      <c r="R9" s="509">
        <v>1.3506190521893849E-2</v>
      </c>
      <c r="S9" s="508">
        <v>882741</v>
      </c>
      <c r="T9" s="508">
        <v>861372</v>
      </c>
      <c r="U9" s="509">
        <v>2.4808096850141403E-2</v>
      </c>
      <c r="V9" s="508">
        <v>1238127</v>
      </c>
      <c r="W9" s="508">
        <v>1220148</v>
      </c>
      <c r="X9" s="509">
        <v>1.4735097709458196E-2</v>
      </c>
      <c r="Y9" s="513">
        <v>2.778885776616661</v>
      </c>
      <c r="Z9" s="514">
        <v>2.7953822221509461</v>
      </c>
    </row>
    <row r="10" spans="1:26" ht="14.4" thickBot="1">
      <c r="A10" s="515" t="s">
        <v>57</v>
      </c>
      <c r="B10" s="516"/>
      <c r="C10" s="517">
        <v>603396</v>
      </c>
      <c r="D10" s="517">
        <v>568181</v>
      </c>
      <c r="E10" s="518">
        <v>6.1978489249024521E-2</v>
      </c>
      <c r="F10" s="517">
        <v>481716</v>
      </c>
      <c r="G10" s="517">
        <v>446950</v>
      </c>
      <c r="H10" s="518">
        <v>7.7784987135026296E-2</v>
      </c>
      <c r="I10" s="517">
        <v>121680</v>
      </c>
      <c r="J10" s="517">
        <v>121231</v>
      </c>
      <c r="K10" s="518">
        <v>3.7036731529064347E-3</v>
      </c>
      <c r="L10" s="510"/>
      <c r="M10" s="519">
        <v>0.760405331411105</v>
      </c>
      <c r="N10" s="519">
        <v>0.75109997981360632</v>
      </c>
      <c r="O10" s="520">
        <v>0.89999999999999991</v>
      </c>
      <c r="P10" s="517">
        <v>877672</v>
      </c>
      <c r="Q10" s="517">
        <v>840906</v>
      </c>
      <c r="R10" s="518">
        <v>4.3721890437218906E-2</v>
      </c>
      <c r="S10" s="517">
        <v>1154216</v>
      </c>
      <c r="T10" s="517">
        <v>1119566</v>
      </c>
      <c r="U10" s="518">
        <v>3.0949492928509799E-2</v>
      </c>
      <c r="V10" s="517">
        <v>1592123</v>
      </c>
      <c r="W10" s="517">
        <v>1522970</v>
      </c>
      <c r="X10" s="518">
        <v>4.5406672488624199E-2</v>
      </c>
      <c r="Y10" s="521">
        <v>2.6386038356237034</v>
      </c>
      <c r="Z10" s="522">
        <v>2.6804310598207262</v>
      </c>
    </row>
    <row r="11" spans="1:26" ht="13.8">
      <c r="A11" s="1026" t="s">
        <v>58</v>
      </c>
      <c r="B11" s="507" t="s">
        <v>54</v>
      </c>
      <c r="C11" s="508">
        <v>69375</v>
      </c>
      <c r="D11" s="508">
        <v>68520</v>
      </c>
      <c r="E11" s="509">
        <v>1.2478108581436076E-2</v>
      </c>
      <c r="F11" s="508">
        <v>11517</v>
      </c>
      <c r="G11" s="508">
        <v>13074</v>
      </c>
      <c r="H11" s="509">
        <v>-0.11909132629646627</v>
      </c>
      <c r="I11" s="508">
        <v>57858</v>
      </c>
      <c r="J11" s="508">
        <v>55446</v>
      </c>
      <c r="K11" s="509">
        <v>4.3501785521047505E-2</v>
      </c>
      <c r="L11" s="510"/>
      <c r="M11" s="511">
        <v>0.41100450362247892</v>
      </c>
      <c r="N11" s="511">
        <v>0.41119177463614576</v>
      </c>
      <c r="O11" s="512">
        <v>0</v>
      </c>
      <c r="P11" s="508">
        <v>58772</v>
      </c>
      <c r="Q11" s="508">
        <v>59189</v>
      </c>
      <c r="R11" s="509">
        <v>-7.0452279984456571E-3</v>
      </c>
      <c r="S11" s="508">
        <v>142996</v>
      </c>
      <c r="T11" s="508">
        <v>143945</v>
      </c>
      <c r="U11" s="509">
        <v>-6.5927958595296812E-3</v>
      </c>
      <c r="V11" s="508">
        <v>138912</v>
      </c>
      <c r="W11" s="508">
        <v>139890</v>
      </c>
      <c r="X11" s="509">
        <v>-6.9912073772249624E-3</v>
      </c>
      <c r="Y11" s="513">
        <v>2.0023351351351351</v>
      </c>
      <c r="Z11" s="514">
        <v>2.0415936952714535</v>
      </c>
    </row>
    <row r="12" spans="1:26" ht="14.4" thickBot="1">
      <c r="A12" s="1027"/>
      <c r="B12" s="507" t="s">
        <v>55</v>
      </c>
      <c r="C12" s="508">
        <v>75088</v>
      </c>
      <c r="D12" s="508">
        <v>70548</v>
      </c>
      <c r="E12" s="509">
        <v>6.4353348075069455E-2</v>
      </c>
      <c r="F12" s="508">
        <v>18221</v>
      </c>
      <c r="G12" s="508">
        <v>18919</v>
      </c>
      <c r="H12" s="509">
        <v>-3.6894127596596014E-2</v>
      </c>
      <c r="I12" s="508">
        <v>56867</v>
      </c>
      <c r="J12" s="508">
        <v>51629</v>
      </c>
      <c r="K12" s="509">
        <v>0.10145460884386683</v>
      </c>
      <c r="L12" s="510"/>
      <c r="M12" s="511">
        <v>0.64117661214634658</v>
      </c>
      <c r="N12" s="511">
        <v>0.62316970908856351</v>
      </c>
      <c r="O12" s="512">
        <v>1.7999999999999998</v>
      </c>
      <c r="P12" s="508">
        <v>79931</v>
      </c>
      <c r="Q12" s="508">
        <v>77288</v>
      </c>
      <c r="R12" s="509">
        <v>3.4196770520650038E-2</v>
      </c>
      <c r="S12" s="508">
        <v>124663</v>
      </c>
      <c r="T12" s="508">
        <v>124024</v>
      </c>
      <c r="U12" s="509">
        <v>5.1522286009159516E-3</v>
      </c>
      <c r="V12" s="508">
        <v>176147</v>
      </c>
      <c r="W12" s="508">
        <v>171118</v>
      </c>
      <c r="X12" s="509">
        <v>2.9389076543671618E-2</v>
      </c>
      <c r="Y12" s="513">
        <v>2.3458741743021521</v>
      </c>
      <c r="Z12" s="514">
        <v>2.4255542325792367</v>
      </c>
    </row>
    <row r="13" spans="1:26" ht="14.4" thickBot="1">
      <c r="A13" s="515" t="s">
        <v>57</v>
      </c>
      <c r="B13" s="516"/>
      <c r="C13" s="517">
        <v>144463</v>
      </c>
      <c r="D13" s="517">
        <v>139068</v>
      </c>
      <c r="E13" s="518">
        <v>3.8793971294618458E-2</v>
      </c>
      <c r="F13" s="517">
        <v>29738</v>
      </c>
      <c r="G13" s="517">
        <v>31993</v>
      </c>
      <c r="H13" s="518">
        <v>-7.048416841184009E-2</v>
      </c>
      <c r="I13" s="517">
        <v>114725</v>
      </c>
      <c r="J13" s="517">
        <v>107075</v>
      </c>
      <c r="K13" s="518">
        <v>7.1445248657483071E-2</v>
      </c>
      <c r="L13" s="510"/>
      <c r="M13" s="519">
        <v>0.51820786896760429</v>
      </c>
      <c r="N13" s="519">
        <v>0.50930144904821084</v>
      </c>
      <c r="O13" s="520">
        <v>0.89999999999999991</v>
      </c>
      <c r="P13" s="517">
        <v>138703</v>
      </c>
      <c r="Q13" s="517">
        <v>136477</v>
      </c>
      <c r="R13" s="518">
        <v>1.6310440587058626E-2</v>
      </c>
      <c r="S13" s="517">
        <v>267659</v>
      </c>
      <c r="T13" s="517">
        <v>267969</v>
      </c>
      <c r="U13" s="518">
        <v>-1.1568502326761677E-3</v>
      </c>
      <c r="V13" s="517">
        <v>315059</v>
      </c>
      <c r="W13" s="517">
        <v>311008</v>
      </c>
      <c r="X13" s="518">
        <v>1.3025388414445931E-2</v>
      </c>
      <c r="Y13" s="521">
        <v>2.1808975308556517</v>
      </c>
      <c r="Z13" s="522">
        <v>2.2363735726407223</v>
      </c>
    </row>
    <row r="14" spans="1:26" ht="13.8">
      <c r="A14" s="1026" t="s">
        <v>59</v>
      </c>
      <c r="B14" s="507" t="s">
        <v>54</v>
      </c>
      <c r="C14" s="508">
        <v>11419</v>
      </c>
      <c r="D14" s="508">
        <v>10443</v>
      </c>
      <c r="E14" s="509">
        <v>9.3459733792971372E-2</v>
      </c>
      <c r="F14" s="508">
        <v>1947</v>
      </c>
      <c r="G14" s="508">
        <v>1361</v>
      </c>
      <c r="H14" s="509">
        <v>0.43056576047024248</v>
      </c>
      <c r="I14" s="508">
        <v>9472</v>
      </c>
      <c r="J14" s="508">
        <v>9082</v>
      </c>
      <c r="K14" s="509">
        <v>4.2942083241576744E-2</v>
      </c>
      <c r="L14" s="510"/>
      <c r="M14" s="511">
        <v>0.36855442926399296</v>
      </c>
      <c r="N14" s="511">
        <v>0.37911195045895735</v>
      </c>
      <c r="O14" s="512">
        <v>-1.0999999999999999</v>
      </c>
      <c r="P14" s="508">
        <v>10035</v>
      </c>
      <c r="Q14" s="508">
        <v>8632</v>
      </c>
      <c r="R14" s="509">
        <v>0.16253475440222429</v>
      </c>
      <c r="S14" s="508">
        <v>27228</v>
      </c>
      <c r="T14" s="508">
        <v>22769</v>
      </c>
      <c r="U14" s="509">
        <v>0.1958364442882867</v>
      </c>
      <c r="V14" s="508">
        <v>24451</v>
      </c>
      <c r="W14" s="508">
        <v>21562</v>
      </c>
      <c r="X14" s="509">
        <v>0.13398571561079678</v>
      </c>
      <c r="Y14" s="513">
        <v>2.1412558017339522</v>
      </c>
      <c r="Z14" s="514">
        <v>2.0647323566025086</v>
      </c>
    </row>
    <row r="15" spans="1:26" ht="13.8">
      <c r="A15" s="1034"/>
      <c r="B15" s="507" t="s">
        <v>55</v>
      </c>
      <c r="C15" s="508">
        <v>44058</v>
      </c>
      <c r="D15" s="508">
        <v>43224</v>
      </c>
      <c r="E15" s="509">
        <v>1.9294836202109939E-2</v>
      </c>
      <c r="F15" s="508">
        <v>24842</v>
      </c>
      <c r="G15" s="508">
        <v>24381</v>
      </c>
      <c r="H15" s="509">
        <v>1.8908166194987901E-2</v>
      </c>
      <c r="I15" s="508">
        <v>19216</v>
      </c>
      <c r="J15" s="508">
        <v>18843</v>
      </c>
      <c r="K15" s="509">
        <v>1.9795149392347292E-2</v>
      </c>
      <c r="L15" s="510"/>
      <c r="M15" s="511">
        <v>0.60281195079086114</v>
      </c>
      <c r="N15" s="511">
        <v>0.59259538693683989</v>
      </c>
      <c r="O15" s="512">
        <v>1</v>
      </c>
      <c r="P15" s="508">
        <v>55223</v>
      </c>
      <c r="Q15" s="508">
        <v>54981</v>
      </c>
      <c r="R15" s="509">
        <v>4.4015205252723672E-3</v>
      </c>
      <c r="S15" s="508">
        <v>91609</v>
      </c>
      <c r="T15" s="508">
        <v>92780</v>
      </c>
      <c r="U15" s="509">
        <v>-1.2621254580728606E-2</v>
      </c>
      <c r="V15" s="508">
        <v>107837</v>
      </c>
      <c r="W15" s="508">
        <v>109364</v>
      </c>
      <c r="X15" s="509">
        <v>-1.396254709045024E-2</v>
      </c>
      <c r="Y15" s="513">
        <v>2.4476145081483498</v>
      </c>
      <c r="Z15" s="514">
        <v>2.5301684249491023</v>
      </c>
    </row>
    <row r="16" spans="1:26" ht="14.4" thickBot="1">
      <c r="A16" s="1027"/>
      <c r="B16" s="507" t="s">
        <v>56</v>
      </c>
      <c r="C16" s="508">
        <v>142689</v>
      </c>
      <c r="D16" s="508">
        <v>156288</v>
      </c>
      <c r="E16" s="509">
        <v>-8.701243857493858E-2</v>
      </c>
      <c r="F16" s="508">
        <v>75727</v>
      </c>
      <c r="G16" s="508">
        <v>75545</v>
      </c>
      <c r="H16" s="509">
        <v>2.4091601032497187E-3</v>
      </c>
      <c r="I16" s="508">
        <v>66962</v>
      </c>
      <c r="J16" s="508">
        <v>80743</v>
      </c>
      <c r="K16" s="509">
        <v>-0.1706773342580781</v>
      </c>
      <c r="L16" s="510"/>
      <c r="M16" s="511">
        <v>0.64707501980160675</v>
      </c>
      <c r="N16" s="511">
        <v>0.6703544512912728</v>
      </c>
      <c r="O16" s="512">
        <v>-2.2999999999999998</v>
      </c>
      <c r="P16" s="508">
        <v>171559</v>
      </c>
      <c r="Q16" s="508">
        <v>183413</v>
      </c>
      <c r="R16" s="509">
        <v>-6.463009710325876E-2</v>
      </c>
      <c r="S16" s="508">
        <v>265130</v>
      </c>
      <c r="T16" s="508">
        <v>273606</v>
      </c>
      <c r="U16" s="509">
        <v>-3.0978852802935608E-2</v>
      </c>
      <c r="V16" s="508">
        <v>414739</v>
      </c>
      <c r="W16" s="508">
        <v>446191</v>
      </c>
      <c r="X16" s="509">
        <v>-7.04899919541183E-2</v>
      </c>
      <c r="Y16" s="513">
        <v>2.9065940612100443</v>
      </c>
      <c r="Z16" s="514">
        <v>2.8549280814905815</v>
      </c>
    </row>
    <row r="17" spans="1:26" ht="14.4" thickBot="1">
      <c r="A17" s="515" t="s">
        <v>57</v>
      </c>
      <c r="B17" s="516"/>
      <c r="C17" s="517">
        <v>198166</v>
      </c>
      <c r="D17" s="517">
        <v>209955</v>
      </c>
      <c r="E17" s="518">
        <v>-5.6150127408254147E-2</v>
      </c>
      <c r="F17" s="517">
        <v>102516</v>
      </c>
      <c r="G17" s="517">
        <v>101287</v>
      </c>
      <c r="H17" s="518">
        <v>1.2133837511230464E-2</v>
      </c>
      <c r="I17" s="517">
        <v>95650</v>
      </c>
      <c r="J17" s="517">
        <v>108668</v>
      </c>
      <c r="K17" s="518">
        <v>-0.11979607612176538</v>
      </c>
      <c r="L17" s="510"/>
      <c r="M17" s="519">
        <v>0.6167639406511497</v>
      </c>
      <c r="N17" s="519">
        <v>0.63477534658426593</v>
      </c>
      <c r="O17" s="520">
        <v>-1.7999999999999998</v>
      </c>
      <c r="P17" s="517">
        <v>236817</v>
      </c>
      <c r="Q17" s="517">
        <v>247026</v>
      </c>
      <c r="R17" s="518">
        <v>-4.1327633528454498E-2</v>
      </c>
      <c r="S17" s="517">
        <v>383967</v>
      </c>
      <c r="T17" s="517">
        <v>389155</v>
      </c>
      <c r="U17" s="518">
        <v>-1.333144890853259E-2</v>
      </c>
      <c r="V17" s="517">
        <v>547027</v>
      </c>
      <c r="W17" s="517">
        <v>577117</v>
      </c>
      <c r="X17" s="518">
        <v>-5.2138474520764422E-2</v>
      </c>
      <c r="Y17" s="521">
        <v>2.76044831101198</v>
      </c>
      <c r="Z17" s="522">
        <v>2.7487652115929606</v>
      </c>
    </row>
    <row r="18" spans="1:26" ht="13.8">
      <c r="A18" s="1026" t="s">
        <v>60</v>
      </c>
      <c r="B18" s="507" t="s">
        <v>54</v>
      </c>
      <c r="C18" s="508">
        <v>18857</v>
      </c>
      <c r="D18" s="508">
        <v>14977</v>
      </c>
      <c r="E18" s="509">
        <v>0.25906389797689788</v>
      </c>
      <c r="F18" s="508">
        <v>4016</v>
      </c>
      <c r="G18" s="508">
        <v>3003</v>
      </c>
      <c r="H18" s="509">
        <v>0.33732933732933734</v>
      </c>
      <c r="I18" s="508">
        <v>14841</v>
      </c>
      <c r="J18" s="508">
        <v>11974</v>
      </c>
      <c r="K18" s="509">
        <v>0.23943544346083181</v>
      </c>
      <c r="L18" s="510"/>
      <c r="M18" s="511">
        <v>0.42265956902287966</v>
      </c>
      <c r="N18" s="511">
        <v>0.32104717595159465</v>
      </c>
      <c r="O18" s="512">
        <v>10.199999999999999</v>
      </c>
      <c r="P18" s="508">
        <v>16515</v>
      </c>
      <c r="Q18" s="508">
        <v>13318</v>
      </c>
      <c r="R18" s="509">
        <v>0.24005105871752516</v>
      </c>
      <c r="S18" s="508">
        <v>39074</v>
      </c>
      <c r="T18" s="508">
        <v>41483</v>
      </c>
      <c r="U18" s="509">
        <v>-5.8071981293541935E-2</v>
      </c>
      <c r="V18" s="508">
        <v>34145</v>
      </c>
      <c r="W18" s="508">
        <v>27643</v>
      </c>
      <c r="X18" s="509">
        <v>0.23521325471186194</v>
      </c>
      <c r="Y18" s="513">
        <v>1.8107334146470806</v>
      </c>
      <c r="Z18" s="514">
        <v>1.8456967349936571</v>
      </c>
    </row>
    <row r="19" spans="1:26" ht="14.4" thickBot="1">
      <c r="A19" s="1027"/>
      <c r="B19" s="507" t="s">
        <v>61</v>
      </c>
      <c r="C19" s="508">
        <v>43451</v>
      </c>
      <c r="D19" s="508">
        <v>46684</v>
      </c>
      <c r="E19" s="509">
        <v>-6.9252848941821613E-2</v>
      </c>
      <c r="F19" s="508">
        <v>16926</v>
      </c>
      <c r="G19" s="508">
        <v>17116</v>
      </c>
      <c r="H19" s="509">
        <v>-1.1100724468333724E-2</v>
      </c>
      <c r="I19" s="508">
        <v>26525</v>
      </c>
      <c r="J19" s="508">
        <v>29568</v>
      </c>
      <c r="K19" s="509">
        <v>-0.10291531385281386</v>
      </c>
      <c r="L19" s="510"/>
      <c r="M19" s="511">
        <v>0.59464565529044378</v>
      </c>
      <c r="N19" s="511">
        <v>0.5134382107657316</v>
      </c>
      <c r="O19" s="512">
        <v>8.1</v>
      </c>
      <c r="P19" s="508">
        <v>53508</v>
      </c>
      <c r="Q19" s="508">
        <v>54178</v>
      </c>
      <c r="R19" s="509">
        <v>-1.2366643286943039E-2</v>
      </c>
      <c r="S19" s="508">
        <v>89983</v>
      </c>
      <c r="T19" s="508">
        <v>105520</v>
      </c>
      <c r="U19" s="509">
        <v>-0.14724222896133435</v>
      </c>
      <c r="V19" s="508">
        <v>100833</v>
      </c>
      <c r="W19" s="508">
        <v>106197</v>
      </c>
      <c r="X19" s="509">
        <v>-5.0509901409644342E-2</v>
      </c>
      <c r="Y19" s="513">
        <v>2.3206140249936711</v>
      </c>
      <c r="Z19" s="514">
        <v>2.2748050724016795</v>
      </c>
    </row>
    <row r="20" spans="1:26" ht="14.4" thickBot="1">
      <c r="A20" s="515" t="s">
        <v>57</v>
      </c>
      <c r="B20" s="516"/>
      <c r="C20" s="517">
        <v>62308</v>
      </c>
      <c r="D20" s="517">
        <v>61661</v>
      </c>
      <c r="E20" s="518">
        <v>1.0492856100290297E-2</v>
      </c>
      <c r="F20" s="517">
        <v>20942</v>
      </c>
      <c r="G20" s="517">
        <v>20119</v>
      </c>
      <c r="H20" s="518">
        <v>4.0906605696108156E-2</v>
      </c>
      <c r="I20" s="517">
        <v>41366</v>
      </c>
      <c r="J20" s="517">
        <v>41542</v>
      </c>
      <c r="K20" s="518">
        <v>-4.2366761349959077E-3</v>
      </c>
      <c r="L20" s="510"/>
      <c r="M20" s="519">
        <v>0.54257421139496498</v>
      </c>
      <c r="N20" s="519">
        <v>0.45914709223621286</v>
      </c>
      <c r="O20" s="520">
        <v>8.3000000000000007</v>
      </c>
      <c r="P20" s="517">
        <v>70023</v>
      </c>
      <c r="Q20" s="517">
        <v>67496</v>
      </c>
      <c r="R20" s="518">
        <v>3.743925565959464E-2</v>
      </c>
      <c r="S20" s="517">
        <v>129057</v>
      </c>
      <c r="T20" s="517">
        <v>147003</v>
      </c>
      <c r="U20" s="518">
        <v>-0.12207914124201547</v>
      </c>
      <c r="V20" s="517">
        <v>134978</v>
      </c>
      <c r="W20" s="517">
        <v>133840</v>
      </c>
      <c r="X20" s="518">
        <v>8.5026897788404061E-3</v>
      </c>
      <c r="Y20" s="521">
        <v>2.1663028824549015</v>
      </c>
      <c r="Z20" s="522">
        <v>2.1705778368823081</v>
      </c>
    </row>
    <row r="21" spans="1:26" ht="13.8">
      <c r="A21" s="1026" t="s">
        <v>62</v>
      </c>
      <c r="B21" s="507" t="s">
        <v>54</v>
      </c>
      <c r="C21" s="508">
        <v>11317</v>
      </c>
      <c r="D21" s="508">
        <v>11213</v>
      </c>
      <c r="E21" s="509">
        <v>9.2749487202354406E-3</v>
      </c>
      <c r="F21" s="508">
        <v>5785</v>
      </c>
      <c r="G21" s="508">
        <v>4915</v>
      </c>
      <c r="H21" s="509">
        <v>0.17700915564598169</v>
      </c>
      <c r="I21" s="508">
        <v>5532</v>
      </c>
      <c r="J21" s="508">
        <v>6298</v>
      </c>
      <c r="K21" s="509">
        <v>-0.12162591298825023</v>
      </c>
      <c r="L21" s="510"/>
      <c r="M21" s="511">
        <v>0.54475365903937334</v>
      </c>
      <c r="N21" s="511">
        <v>0.517857827905014</v>
      </c>
      <c r="O21" s="512">
        <v>2.7</v>
      </c>
      <c r="P21" s="508">
        <v>13213</v>
      </c>
      <c r="Q21" s="508">
        <v>13499</v>
      </c>
      <c r="R21" s="509">
        <v>-2.1186754574412919E-2</v>
      </c>
      <c r="S21" s="508">
        <v>24255</v>
      </c>
      <c r="T21" s="508">
        <v>26067</v>
      </c>
      <c r="U21" s="509">
        <v>-6.951317758084935E-2</v>
      </c>
      <c r="V21" s="508">
        <v>24560</v>
      </c>
      <c r="W21" s="508">
        <v>25187</v>
      </c>
      <c r="X21" s="509">
        <v>-2.4893794417755192E-2</v>
      </c>
      <c r="Y21" s="513">
        <v>2.1701864451709816</v>
      </c>
      <c r="Z21" s="514">
        <v>2.2462320520824042</v>
      </c>
    </row>
    <row r="22" spans="1:26" ht="14.4" thickBot="1">
      <c r="A22" s="1027"/>
      <c r="B22" s="507" t="s">
        <v>55</v>
      </c>
      <c r="C22" s="508">
        <v>39340</v>
      </c>
      <c r="D22" s="508">
        <v>37074</v>
      </c>
      <c r="E22" s="509">
        <v>6.1121001240761717E-2</v>
      </c>
      <c r="F22" s="508">
        <v>21226</v>
      </c>
      <c r="G22" s="508">
        <v>20856</v>
      </c>
      <c r="H22" s="509">
        <v>1.7740698120444955E-2</v>
      </c>
      <c r="I22" s="508">
        <v>18114</v>
      </c>
      <c r="J22" s="508">
        <v>16218</v>
      </c>
      <c r="K22" s="509">
        <v>0.11690714021457639</v>
      </c>
      <c r="L22" s="510"/>
      <c r="M22" s="511">
        <v>0.67486909121271033</v>
      </c>
      <c r="N22" s="511">
        <v>0.62896028282878225</v>
      </c>
      <c r="O22" s="512">
        <v>4.5999999999999996</v>
      </c>
      <c r="P22" s="508">
        <v>56579</v>
      </c>
      <c r="Q22" s="508">
        <v>50881</v>
      </c>
      <c r="R22" s="509">
        <v>0.11198679271240738</v>
      </c>
      <c r="S22" s="508">
        <v>83837</v>
      </c>
      <c r="T22" s="508">
        <v>80897</v>
      </c>
      <c r="U22" s="509">
        <v>3.6342509610986812E-2</v>
      </c>
      <c r="V22" s="508">
        <v>129011</v>
      </c>
      <c r="W22" s="508">
        <v>118789</v>
      </c>
      <c r="X22" s="509">
        <v>8.6051738797363386E-2</v>
      </c>
      <c r="Y22" s="513">
        <v>3.2793848500254192</v>
      </c>
      <c r="Z22" s="514">
        <v>3.2041053029076982</v>
      </c>
    </row>
    <row r="23" spans="1:26" ht="14.4" thickBot="1">
      <c r="A23" s="523" t="s">
        <v>57</v>
      </c>
      <c r="B23" s="524"/>
      <c r="C23" s="525">
        <v>50657</v>
      </c>
      <c r="D23" s="525">
        <v>48287</v>
      </c>
      <c r="E23" s="526">
        <v>4.9081533331952698E-2</v>
      </c>
      <c r="F23" s="525">
        <v>27011</v>
      </c>
      <c r="G23" s="525">
        <v>25771</v>
      </c>
      <c r="H23" s="526">
        <v>4.8116099491676688E-2</v>
      </c>
      <c r="I23" s="525">
        <v>23646</v>
      </c>
      <c r="J23" s="525">
        <v>22516</v>
      </c>
      <c r="K23" s="526">
        <v>5.0186534020252263E-2</v>
      </c>
      <c r="L23" s="527"/>
      <c r="M23" s="528">
        <v>0.6456722051585686</v>
      </c>
      <c r="N23" s="528">
        <v>0.60188474626977295</v>
      </c>
      <c r="O23" s="529">
        <v>4.3999999999999995</v>
      </c>
      <c r="P23" s="525">
        <v>69792</v>
      </c>
      <c r="Q23" s="525">
        <v>64380</v>
      </c>
      <c r="R23" s="526">
        <v>8.4063373718546136E-2</v>
      </c>
      <c r="S23" s="525">
        <v>108092</v>
      </c>
      <c r="T23" s="525">
        <v>106964</v>
      </c>
      <c r="U23" s="526">
        <v>1.0545604128491828E-2</v>
      </c>
      <c r="V23" s="525">
        <v>153571</v>
      </c>
      <c r="W23" s="525">
        <v>143976</v>
      </c>
      <c r="X23" s="526">
        <v>6.66430516197144E-2</v>
      </c>
      <c r="Y23" s="530">
        <v>3.0315849734488816</v>
      </c>
      <c r="Z23" s="531">
        <v>2.981672085654524</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2" thickBot="1">
      <c r="A25" s="1035" t="s">
        <v>63</v>
      </c>
      <c r="B25" s="1036"/>
      <c r="C25" s="540">
        <v>1058990</v>
      </c>
      <c r="D25" s="540">
        <v>1027152</v>
      </c>
      <c r="E25" s="541">
        <v>3.0996386123962178E-2</v>
      </c>
      <c r="F25" s="540">
        <v>661923</v>
      </c>
      <c r="G25" s="540">
        <v>626120</v>
      </c>
      <c r="H25" s="541">
        <v>5.7182329265955407E-2</v>
      </c>
      <c r="I25" s="540">
        <v>397067</v>
      </c>
      <c r="J25" s="540">
        <v>401032</v>
      </c>
      <c r="K25" s="541">
        <v>-9.8869915617706312E-3</v>
      </c>
      <c r="L25" s="542"/>
      <c r="M25" s="543">
        <v>0.68184686080359624</v>
      </c>
      <c r="N25" s="543">
        <v>0.66790452548116197</v>
      </c>
      <c r="O25" s="544">
        <v>1.4000000000000001</v>
      </c>
      <c r="P25" s="540">
        <v>1393007</v>
      </c>
      <c r="Q25" s="540">
        <v>1356285</v>
      </c>
      <c r="R25" s="541">
        <v>2.7075430311475832E-2</v>
      </c>
      <c r="S25" s="540">
        <v>2042991</v>
      </c>
      <c r="T25" s="540">
        <v>2030657</v>
      </c>
      <c r="U25" s="541">
        <v>6.0738962808588549E-3</v>
      </c>
      <c r="V25" s="540">
        <v>2742758</v>
      </c>
      <c r="W25" s="540">
        <v>2688911</v>
      </c>
      <c r="X25" s="541">
        <v>2.0025579128502207E-2</v>
      </c>
      <c r="Y25" s="545">
        <v>2.5899753538749186</v>
      </c>
      <c r="Z25" s="546">
        <v>2.6178316354346776</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2" thickBot="1">
      <c r="A27" s="1037" t="s">
        <v>64</v>
      </c>
      <c r="B27" s="1038"/>
      <c r="C27" s="551">
        <v>50325</v>
      </c>
      <c r="D27" s="551">
        <v>52014</v>
      </c>
      <c r="E27" s="552">
        <v>-3.247202676202561E-2</v>
      </c>
      <c r="F27" s="551">
        <v>8674</v>
      </c>
      <c r="G27" s="551">
        <v>9775</v>
      </c>
      <c r="H27" s="552">
        <v>-0.11263427109974425</v>
      </c>
      <c r="I27" s="551">
        <v>41651</v>
      </c>
      <c r="J27" s="551">
        <v>42239</v>
      </c>
      <c r="K27" s="552">
        <v>-1.3920784109472289E-2</v>
      </c>
      <c r="L27" s="553"/>
      <c r="M27" s="554">
        <v>0.42790999069806329</v>
      </c>
      <c r="N27" s="554">
        <v>0.44374387594257231</v>
      </c>
      <c r="O27" s="555">
        <v>-1.6</v>
      </c>
      <c r="P27" s="551">
        <v>40942</v>
      </c>
      <c r="Q27" s="551">
        <v>41664</v>
      </c>
      <c r="R27" s="552">
        <v>-1.732910906298003E-2</v>
      </c>
      <c r="S27" s="551">
        <v>95679</v>
      </c>
      <c r="T27" s="551">
        <v>93892</v>
      </c>
      <c r="U27" s="552">
        <v>1.9032505431772675E-2</v>
      </c>
      <c r="V27" s="551">
        <v>103119</v>
      </c>
      <c r="W27" s="551">
        <v>107328</v>
      </c>
      <c r="X27" s="552">
        <v>-3.9216234347048302E-2</v>
      </c>
      <c r="Y27" s="556">
        <v>2.0490611028315948</v>
      </c>
      <c r="Z27" s="557">
        <v>2.0634444572615065</v>
      </c>
    </row>
    <row r="28" spans="1:26">
      <c r="O28" s="558"/>
    </row>
    <row r="30" spans="1:26" ht="23.4" thickBot="1">
      <c r="A30" s="1039" t="s">
        <v>65</v>
      </c>
      <c r="B30" s="1039"/>
      <c r="C30" s="1039"/>
      <c r="D30" s="1039"/>
      <c r="E30" s="1039"/>
      <c r="F30" s="1039"/>
      <c r="G30" s="1039"/>
      <c r="H30" s="1039"/>
      <c r="I30" s="1039"/>
      <c r="J30" s="1039"/>
      <c r="K30" s="1039"/>
      <c r="L30" s="1039"/>
      <c r="M30" s="1039"/>
      <c r="N30" s="1039"/>
      <c r="O30" s="1039"/>
      <c r="P30" s="1039"/>
      <c r="Q30" s="1039"/>
      <c r="R30" s="1039"/>
      <c r="S30" s="1039"/>
      <c r="T30" s="1039"/>
      <c r="U30" s="1039"/>
      <c r="V30" s="1039"/>
      <c r="W30" s="1039"/>
      <c r="X30" s="1039"/>
      <c r="Y30" s="1039"/>
      <c r="Z30" s="1039"/>
    </row>
    <row r="31" spans="1:26" ht="13.8">
      <c r="A31" s="494"/>
      <c r="B31" s="495"/>
      <c r="C31" s="1030" t="s">
        <v>40</v>
      </c>
      <c r="D31" s="1030"/>
      <c r="E31" s="496" t="s">
        <v>41</v>
      </c>
      <c r="F31" s="1030" t="s">
        <v>42</v>
      </c>
      <c r="G31" s="1030"/>
      <c r="H31" s="496" t="s">
        <v>41</v>
      </c>
      <c r="I31" s="1030" t="s">
        <v>43</v>
      </c>
      <c r="J31" s="1030"/>
      <c r="K31" s="497" t="s">
        <v>41</v>
      </c>
      <c r="L31" s="498"/>
      <c r="M31" s="1031" t="s">
        <v>44</v>
      </c>
      <c r="N31" s="1031"/>
      <c r="O31" s="496" t="s">
        <v>45</v>
      </c>
      <c r="P31" s="1030" t="s">
        <v>46</v>
      </c>
      <c r="Q31" s="1030"/>
      <c r="R31" s="496" t="s">
        <v>41</v>
      </c>
      <c r="S31" s="1030" t="s">
        <v>47</v>
      </c>
      <c r="T31" s="1030"/>
      <c r="U31" s="496" t="s">
        <v>41</v>
      </c>
      <c r="V31" s="1030" t="s">
        <v>48</v>
      </c>
      <c r="W31" s="1030"/>
      <c r="X31" s="496" t="s">
        <v>41</v>
      </c>
      <c r="Y31" s="1032" t="s">
        <v>49</v>
      </c>
      <c r="Z31" s="1033"/>
    </row>
    <row r="32" spans="1:26" ht="28.5" customHeight="1" thickBot="1">
      <c r="A32" s="1040" t="s">
        <v>51</v>
      </c>
      <c r="B32" s="1041"/>
      <c r="C32" s="501">
        <v>2015</v>
      </c>
      <c r="D32" s="501">
        <v>2014</v>
      </c>
      <c r="E32" s="502" t="s">
        <v>72</v>
      </c>
      <c r="F32" s="501">
        <v>2015</v>
      </c>
      <c r="G32" s="501">
        <v>2014</v>
      </c>
      <c r="H32" s="502" t="s">
        <v>72</v>
      </c>
      <c r="I32" s="501">
        <v>2015</v>
      </c>
      <c r="J32" s="501">
        <v>2014</v>
      </c>
      <c r="K32" s="502" t="s">
        <v>72</v>
      </c>
      <c r="L32" s="503"/>
      <c r="M32" s="501">
        <v>2015</v>
      </c>
      <c r="N32" s="501">
        <v>2014</v>
      </c>
      <c r="O32" s="502" t="s">
        <v>72</v>
      </c>
      <c r="P32" s="501">
        <v>2015</v>
      </c>
      <c r="Q32" s="501">
        <v>2014</v>
      </c>
      <c r="R32" s="502" t="s">
        <v>72</v>
      </c>
      <c r="S32" s="501">
        <v>2015</v>
      </c>
      <c r="T32" s="501">
        <v>2014</v>
      </c>
      <c r="U32" s="502" t="s">
        <v>72</v>
      </c>
      <c r="V32" s="501">
        <v>2015</v>
      </c>
      <c r="W32" s="501">
        <v>2014</v>
      </c>
      <c r="X32" s="502" t="s">
        <v>72</v>
      </c>
      <c r="Y32" s="501">
        <v>2015</v>
      </c>
      <c r="Z32" s="506">
        <v>2014</v>
      </c>
    </row>
    <row r="33" spans="1:26" ht="13.8">
      <c r="A33" s="1042" t="s">
        <v>54</v>
      </c>
      <c r="B33" s="1043"/>
      <c r="C33" s="559">
        <f>C7+C11+C14+C18+C21</f>
        <v>171033</v>
      </c>
      <c r="D33" s="559">
        <f>D7+D11+D14+D18+D21</f>
        <v>156033</v>
      </c>
      <c r="E33" s="509">
        <f>(C33-D33)/D33</f>
        <v>9.6133510218992135E-2</v>
      </c>
      <c r="F33" s="559">
        <f>F7+F11+F14+F18+F21</f>
        <v>68596</v>
      </c>
      <c r="G33" s="559">
        <f>G7+G11+G14+G18+G21</f>
        <v>60141</v>
      </c>
      <c r="H33" s="509">
        <f>(F33-G33)/G33</f>
        <v>0.14058628888778038</v>
      </c>
      <c r="I33" s="559">
        <f>I7+I11+I14+I18+I21</f>
        <v>102437</v>
      </c>
      <c r="J33" s="559">
        <f>J7+J11+J14+J18+J21</f>
        <v>95892</v>
      </c>
      <c r="K33" s="509">
        <f>(I33-J33)/J33</f>
        <v>6.8253868935886211E-2</v>
      </c>
      <c r="L33" s="560"/>
      <c r="M33" s="561">
        <f t="shared" ref="M33:N35" si="0">P33/S33</f>
        <v>0.47543779400387393</v>
      </c>
      <c r="N33" s="561">
        <f t="shared" si="0"/>
        <v>0.44645142125948267</v>
      </c>
      <c r="O33" s="512">
        <f>ROUND(+M33-N33,3)*100</f>
        <v>2.9000000000000004</v>
      </c>
      <c r="P33" s="559">
        <f>P7+P11+P14+P18+P21</f>
        <v>168382</v>
      </c>
      <c r="Q33" s="559">
        <f>Q7+Q11+Q14+Q18+Q21</f>
        <v>156308</v>
      </c>
      <c r="R33" s="509">
        <f>(P33-Q33)/Q33</f>
        <v>7.7244926683215184E-2</v>
      </c>
      <c r="S33" s="559">
        <f>S7+S11+S14+S18+S21</f>
        <v>354162</v>
      </c>
      <c r="T33" s="559">
        <f>T7+T11+T14+T18+T21</f>
        <v>350112</v>
      </c>
      <c r="U33" s="509">
        <f>(S33-T33)/T33</f>
        <v>1.1567726898820949E-2</v>
      </c>
      <c r="V33" s="559">
        <f>V7+V11+V14+V18+V21</f>
        <v>355572</v>
      </c>
      <c r="W33" s="559">
        <f>W7+W11+W14+W18+W21</f>
        <v>331271</v>
      </c>
      <c r="X33" s="509">
        <f>(V33-W33)/W33</f>
        <v>7.3356858885927231E-2</v>
      </c>
      <c r="Y33" s="562">
        <f t="shared" ref="Y33:Z35" si="1">V33/C33</f>
        <v>2.0789672168528881</v>
      </c>
      <c r="Z33" s="563">
        <f t="shared" si="1"/>
        <v>2.1230829375837161</v>
      </c>
    </row>
    <row r="34" spans="1:26" ht="13.8">
      <c r="A34" s="1044" t="s">
        <v>55</v>
      </c>
      <c r="B34" s="1045"/>
      <c r="C34" s="564">
        <f>C8+C12+C19+C15+C22</f>
        <v>299720</v>
      </c>
      <c r="D34" s="564">
        <f>D8+D12+D19+D15+D22</f>
        <v>278344</v>
      </c>
      <c r="E34" s="565">
        <f>(C34-D34)/D34</f>
        <v>7.6797056879257322E-2</v>
      </c>
      <c r="F34" s="564">
        <f>F8+F12+F19+F15+F22</f>
        <v>156558</v>
      </c>
      <c r="G34" s="564">
        <f>G8+G12+G19+G15+G22</f>
        <v>142961</v>
      </c>
      <c r="H34" s="565">
        <f>(F34-G34)/G34</f>
        <v>9.5109855135316626E-2</v>
      </c>
      <c r="I34" s="564">
        <f>I8+I12+I19+I15+I22</f>
        <v>143162</v>
      </c>
      <c r="J34" s="564">
        <f>J8+J12+J19+J15+J22</f>
        <v>135383</v>
      </c>
      <c r="K34" s="565">
        <f>(I34-J34)/J34</f>
        <v>5.7459208320099271E-2</v>
      </c>
      <c r="L34" s="560"/>
      <c r="M34" s="566">
        <f t="shared" si="0"/>
        <v>0.6778234169750702</v>
      </c>
      <c r="N34" s="567">
        <f t="shared" si="0"/>
        <v>0.62195660661293661</v>
      </c>
      <c r="O34" s="568">
        <f>ROUND(+M34-N34,3)*100</f>
        <v>5.6000000000000005</v>
      </c>
      <c r="P34" s="564">
        <f>P8+P12+P19+P15+P22</f>
        <v>366674</v>
      </c>
      <c r="Q34" s="564">
        <f>Q8+Q12+Q19+Q15+Q22</f>
        <v>339319</v>
      </c>
      <c r="R34" s="565">
        <f>(P34-Q34)/Q34</f>
        <v>8.0617354171148681E-2</v>
      </c>
      <c r="S34" s="564">
        <f>S8+S12+S19+S15+S22</f>
        <v>540958</v>
      </c>
      <c r="T34" s="564">
        <f>T8+T12+T19+T15+T22</f>
        <v>545567</v>
      </c>
      <c r="U34" s="565">
        <f>(S34-T34)/T34</f>
        <v>-8.4480916184446649E-3</v>
      </c>
      <c r="V34" s="564">
        <f>V8+V12+V19+V15+V22</f>
        <v>734320</v>
      </c>
      <c r="W34" s="564">
        <f>W8+W12+W19+W15+W22</f>
        <v>691301</v>
      </c>
      <c r="X34" s="565">
        <f>(V34-W34)/W34</f>
        <v>6.2229043499141476E-2</v>
      </c>
      <c r="Y34" s="569">
        <f t="shared" si="1"/>
        <v>2.4500200186841052</v>
      </c>
      <c r="Z34" s="570">
        <f t="shared" si="1"/>
        <v>2.4836209869801396</v>
      </c>
    </row>
    <row r="35" spans="1:26" ht="14.4" thickBot="1">
      <c r="A35" s="1046" t="s">
        <v>56</v>
      </c>
      <c r="B35" s="1047"/>
      <c r="C35" s="571">
        <f>C9+C16</f>
        <v>588237</v>
      </c>
      <c r="D35" s="572">
        <f>D9+D16</f>
        <v>592775</v>
      </c>
      <c r="E35" s="573">
        <f>(C35-D35)/D35</f>
        <v>-7.6555185357007295E-3</v>
      </c>
      <c r="F35" s="574">
        <f>F9+F16</f>
        <v>436769</v>
      </c>
      <c r="G35" s="572">
        <f>G9+G16</f>
        <v>423018</v>
      </c>
      <c r="H35" s="573">
        <f>(F35-G35)/G35</f>
        <v>3.2506890959722756E-2</v>
      </c>
      <c r="I35" s="574">
        <f>I9+I16</f>
        <v>151468</v>
      </c>
      <c r="J35" s="572">
        <f>J9+J16</f>
        <v>169757</v>
      </c>
      <c r="K35" s="575">
        <f>(I35-J35)/J35</f>
        <v>-0.10773635255099936</v>
      </c>
      <c r="L35" s="576"/>
      <c r="M35" s="577">
        <f t="shared" si="0"/>
        <v>0.74742806465186418</v>
      </c>
      <c r="N35" s="578">
        <f t="shared" si="0"/>
        <v>0.75830368518156299</v>
      </c>
      <c r="O35" s="579">
        <f>ROUND(+M35-N35,3)*100</f>
        <v>-1.0999999999999999</v>
      </c>
      <c r="P35" s="574">
        <f>P9+P16</f>
        <v>857951</v>
      </c>
      <c r="Q35" s="572">
        <f>Q9+Q16</f>
        <v>860658</v>
      </c>
      <c r="R35" s="573">
        <f>(P35-Q35)/Q35</f>
        <v>-3.145267922914793E-3</v>
      </c>
      <c r="S35" s="574">
        <f>S9+S16</f>
        <v>1147871</v>
      </c>
      <c r="T35" s="572">
        <f>T9+T16</f>
        <v>1134978</v>
      </c>
      <c r="U35" s="573">
        <f>(S35-T35)/T35</f>
        <v>1.1359691553492667E-2</v>
      </c>
      <c r="V35" s="574">
        <f>V9+V16</f>
        <v>1652866</v>
      </c>
      <c r="W35" s="572">
        <f>W9+W16</f>
        <v>1666339</v>
      </c>
      <c r="X35" s="575">
        <f>(V35-W35)/W35</f>
        <v>-8.0853895875929206E-3</v>
      </c>
      <c r="Y35" s="580">
        <f t="shared" si="1"/>
        <v>2.8098640513942508</v>
      </c>
      <c r="Z35" s="581">
        <f t="shared" si="1"/>
        <v>2.8110817763907048</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2" thickBot="1">
      <c r="A37" s="1035" t="s">
        <v>63</v>
      </c>
      <c r="B37" s="1036"/>
      <c r="C37" s="589">
        <f>SUM(C33:C35)</f>
        <v>1058990</v>
      </c>
      <c r="D37" s="589">
        <f>SUM(D33:D35)</f>
        <v>1027152</v>
      </c>
      <c r="E37" s="541">
        <f>(C37-D37)/D37</f>
        <v>3.0996386123962178E-2</v>
      </c>
      <c r="F37" s="589">
        <f>SUM(F33:F35)</f>
        <v>661923</v>
      </c>
      <c r="G37" s="589">
        <f>SUM(G33:G35)</f>
        <v>626120</v>
      </c>
      <c r="H37" s="541">
        <f>(F37-G37)/G37</f>
        <v>5.7182329265955407E-2</v>
      </c>
      <c r="I37" s="589">
        <f>SUM(I33:I35)</f>
        <v>397067</v>
      </c>
      <c r="J37" s="589">
        <f>SUM(J33:J35)</f>
        <v>401032</v>
      </c>
      <c r="K37" s="541">
        <f>(I37-J37)/J37</f>
        <v>-9.8869915617706312E-3</v>
      </c>
      <c r="L37" s="590"/>
      <c r="M37" s="591">
        <f>P37/S37</f>
        <v>0.68184686080359624</v>
      </c>
      <c r="N37" s="591">
        <f>Q37/T37</f>
        <v>0.66790452548116197</v>
      </c>
      <c r="O37" s="544">
        <f>ROUND(+M37-N37,3)*100</f>
        <v>1.4000000000000001</v>
      </c>
      <c r="P37" s="589">
        <f>SUM(P33:P35)</f>
        <v>1393007</v>
      </c>
      <c r="Q37" s="589">
        <f>SUM(Q33:Q35)</f>
        <v>1356285</v>
      </c>
      <c r="R37" s="541">
        <f>(P37-Q37)/Q37</f>
        <v>2.7075430311475832E-2</v>
      </c>
      <c r="S37" s="589">
        <f>SUM(S33:S35)</f>
        <v>2042991</v>
      </c>
      <c r="T37" s="589">
        <f>SUM(T33:T35)</f>
        <v>2030657</v>
      </c>
      <c r="U37" s="541">
        <f>(S37-T37)/T37</f>
        <v>6.0738962808588549E-3</v>
      </c>
      <c r="V37" s="589">
        <f>SUM(V33:V35)</f>
        <v>2742758</v>
      </c>
      <c r="W37" s="589">
        <f>SUM(W33:W35)</f>
        <v>2688911</v>
      </c>
      <c r="X37" s="541">
        <f>(V37-W37)/W37</f>
        <v>2.0025579128502207E-2</v>
      </c>
      <c r="Y37" s="592">
        <f>V37/C37</f>
        <v>2.5899753538749186</v>
      </c>
      <c r="Z37" s="593">
        <f>W37/D37</f>
        <v>2.6178316354346776</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3.4" thickBot="1">
      <c r="A40" s="1039" t="s">
        <v>66</v>
      </c>
      <c r="B40" s="1039"/>
      <c r="C40" s="1039"/>
      <c r="D40" s="1039"/>
      <c r="E40" s="1039"/>
      <c r="F40" s="1039"/>
      <c r="G40" s="1039"/>
      <c r="H40" s="1039"/>
      <c r="I40" s="1039"/>
      <c r="J40" s="1039"/>
      <c r="K40" s="1039"/>
      <c r="L40" s="1039"/>
      <c r="M40" s="1039"/>
      <c r="N40" s="1039"/>
      <c r="O40" s="1039"/>
      <c r="P40" s="1039"/>
      <c r="Q40" s="1039"/>
      <c r="R40" s="1039"/>
      <c r="S40" s="1039"/>
      <c r="T40" s="1039"/>
      <c r="U40" s="1039"/>
      <c r="V40" s="1039"/>
      <c r="W40" s="1039"/>
      <c r="X40" s="1039"/>
      <c r="Y40" s="1039"/>
      <c r="Z40" s="1039"/>
    </row>
    <row r="41" spans="1:26" ht="13.8">
      <c r="A41" s="494"/>
      <c r="B41" s="495"/>
      <c r="C41" s="1030" t="s">
        <v>40</v>
      </c>
      <c r="D41" s="1030"/>
      <c r="E41" s="496" t="s">
        <v>41</v>
      </c>
      <c r="F41" s="1030" t="s">
        <v>42</v>
      </c>
      <c r="G41" s="1030"/>
      <c r="H41" s="496" t="s">
        <v>41</v>
      </c>
      <c r="I41" s="1030" t="s">
        <v>43</v>
      </c>
      <c r="J41" s="1030"/>
      <c r="K41" s="497" t="s">
        <v>41</v>
      </c>
      <c r="L41" s="498"/>
      <c r="M41" s="1031" t="s">
        <v>44</v>
      </c>
      <c r="N41" s="1031"/>
      <c r="O41" s="496" t="s">
        <v>45</v>
      </c>
      <c r="P41" s="1030" t="s">
        <v>46</v>
      </c>
      <c r="Q41" s="1030"/>
      <c r="R41" s="496" t="s">
        <v>41</v>
      </c>
      <c r="S41" s="1030" t="s">
        <v>47</v>
      </c>
      <c r="T41" s="1030"/>
      <c r="U41" s="496" t="s">
        <v>41</v>
      </c>
      <c r="V41" s="1030" t="s">
        <v>48</v>
      </c>
      <c r="W41" s="1030"/>
      <c r="X41" s="496" t="s">
        <v>41</v>
      </c>
      <c r="Y41" s="1032" t="s">
        <v>49</v>
      </c>
      <c r="Z41" s="1033"/>
    </row>
    <row r="42" spans="1:26" ht="14.4" thickBot="1">
      <c r="A42" s="1048" t="s">
        <v>50</v>
      </c>
      <c r="B42" s="1049"/>
      <c r="C42" s="501">
        <v>2015</v>
      </c>
      <c r="D42" s="501">
        <v>2014</v>
      </c>
      <c r="E42" s="502" t="s">
        <v>72</v>
      </c>
      <c r="F42" s="501">
        <v>2015</v>
      </c>
      <c r="G42" s="501">
        <v>2014</v>
      </c>
      <c r="H42" s="502" t="s">
        <v>72</v>
      </c>
      <c r="I42" s="501">
        <v>2015</v>
      </c>
      <c r="J42" s="501">
        <v>2014</v>
      </c>
      <c r="K42" s="502" t="s">
        <v>72</v>
      </c>
      <c r="L42" s="503"/>
      <c r="M42" s="501">
        <v>2015</v>
      </c>
      <c r="N42" s="501">
        <v>2014</v>
      </c>
      <c r="O42" s="502" t="s">
        <v>72</v>
      </c>
      <c r="P42" s="501">
        <v>2015</v>
      </c>
      <c r="Q42" s="501">
        <v>2014</v>
      </c>
      <c r="R42" s="502" t="s">
        <v>72</v>
      </c>
      <c r="S42" s="501">
        <v>2015</v>
      </c>
      <c r="T42" s="501">
        <v>2014</v>
      </c>
      <c r="U42" s="502" t="s">
        <v>72</v>
      </c>
      <c r="V42" s="501">
        <v>2015</v>
      </c>
      <c r="W42" s="501">
        <v>2014</v>
      </c>
      <c r="X42" s="502" t="s">
        <v>72</v>
      </c>
      <c r="Y42" s="501">
        <v>2015</v>
      </c>
      <c r="Z42" s="506">
        <v>2014</v>
      </c>
    </row>
    <row r="43" spans="1:26" s="601" customFormat="1" ht="13.8">
      <c r="A43" s="1050" t="s">
        <v>53</v>
      </c>
      <c r="B43" s="1051"/>
      <c r="C43" s="582">
        <f>C10</f>
        <v>603396</v>
      </c>
      <c r="D43" s="598">
        <f>D10</f>
        <v>568181</v>
      </c>
      <c r="E43" s="583">
        <f>(C43-D43)/D43</f>
        <v>6.1978489249024521E-2</v>
      </c>
      <c r="F43" s="582">
        <f>F10</f>
        <v>481716</v>
      </c>
      <c r="G43" s="598">
        <f>G10</f>
        <v>446950</v>
      </c>
      <c r="H43" s="583">
        <f>(F43-G43)/G43</f>
        <v>7.7784987135026296E-2</v>
      </c>
      <c r="I43" s="582">
        <f>I10</f>
        <v>121680</v>
      </c>
      <c r="J43" s="598">
        <f>J10</f>
        <v>121231</v>
      </c>
      <c r="K43" s="583">
        <f>(I43-J43)/J43</f>
        <v>3.7036731529064347E-3</v>
      </c>
      <c r="L43" s="560"/>
      <c r="M43" s="586">
        <f t="shared" ref="M43:N47" si="2">P43/S43</f>
        <v>0.760405331411105</v>
      </c>
      <c r="N43" s="599">
        <f t="shared" si="2"/>
        <v>0.75109997981360632</v>
      </c>
      <c r="O43" s="587">
        <f>ROUND(+M43-N43,3)*100</f>
        <v>0.89999999999999991</v>
      </c>
      <c r="P43" s="582">
        <f>P10</f>
        <v>877672</v>
      </c>
      <c r="Q43" s="598">
        <f>Q10</f>
        <v>840906</v>
      </c>
      <c r="R43" s="583">
        <f>(P43-Q43)/Q43</f>
        <v>4.3721890437218906E-2</v>
      </c>
      <c r="S43" s="582">
        <f>S10</f>
        <v>1154216</v>
      </c>
      <c r="T43" s="598">
        <f>T10</f>
        <v>1119566</v>
      </c>
      <c r="U43" s="583">
        <f>(S43-T43)/T43</f>
        <v>3.0949492928509799E-2</v>
      </c>
      <c r="V43" s="582">
        <f>V10</f>
        <v>1592123</v>
      </c>
      <c r="W43" s="598">
        <f>W10</f>
        <v>1522970</v>
      </c>
      <c r="X43" s="583">
        <f>(V43-W43)/W43</f>
        <v>4.5406672488624199E-2</v>
      </c>
      <c r="Y43" s="588">
        <f t="shared" ref="Y43:Z47" si="3">V43/C43</f>
        <v>2.6386038356237034</v>
      </c>
      <c r="Z43" s="600">
        <f t="shared" si="3"/>
        <v>2.6804310598207262</v>
      </c>
    </row>
    <row r="44" spans="1:26" s="601" customFormat="1" ht="13.8">
      <c r="A44" s="1052" t="s">
        <v>58</v>
      </c>
      <c r="B44" s="1053"/>
      <c r="C44" s="602">
        <f>C13</f>
        <v>144463</v>
      </c>
      <c r="D44" s="603">
        <f>D13</f>
        <v>139068</v>
      </c>
      <c r="E44" s="604">
        <f>(C44-D44)/D44</f>
        <v>3.8793971294618458E-2</v>
      </c>
      <c r="F44" s="602">
        <f>F13</f>
        <v>29738</v>
      </c>
      <c r="G44" s="603">
        <f>G13</f>
        <v>31993</v>
      </c>
      <c r="H44" s="604">
        <f>(F44-G44)/G44</f>
        <v>-7.048416841184009E-2</v>
      </c>
      <c r="I44" s="602">
        <f>I13</f>
        <v>114725</v>
      </c>
      <c r="J44" s="603">
        <f>J13</f>
        <v>107075</v>
      </c>
      <c r="K44" s="604">
        <f>(I44-J44)/J44</f>
        <v>7.1445248657483071E-2</v>
      </c>
      <c r="L44" s="560"/>
      <c r="M44" s="605">
        <f t="shared" si="2"/>
        <v>0.51820786896760429</v>
      </c>
      <c r="N44" s="606">
        <f t="shared" si="2"/>
        <v>0.50930144904821084</v>
      </c>
      <c r="O44" s="607">
        <f>ROUND(+M44-N44,3)*100</f>
        <v>0.89999999999999991</v>
      </c>
      <c r="P44" s="602">
        <f>P13</f>
        <v>138703</v>
      </c>
      <c r="Q44" s="603">
        <f>Q13</f>
        <v>136477</v>
      </c>
      <c r="R44" s="604">
        <f>(P44-Q44)/Q44</f>
        <v>1.6310440587058626E-2</v>
      </c>
      <c r="S44" s="602">
        <f>S13</f>
        <v>267659</v>
      </c>
      <c r="T44" s="603">
        <f>T13</f>
        <v>267969</v>
      </c>
      <c r="U44" s="604">
        <f>(S44-T44)/T44</f>
        <v>-1.1568502326761677E-3</v>
      </c>
      <c r="V44" s="602">
        <f>V13</f>
        <v>315059</v>
      </c>
      <c r="W44" s="603">
        <f>W13</f>
        <v>311008</v>
      </c>
      <c r="X44" s="604">
        <f>(V44-W44)/W44</f>
        <v>1.3025388414445931E-2</v>
      </c>
      <c r="Y44" s="608">
        <f t="shared" si="3"/>
        <v>2.1808975308556517</v>
      </c>
      <c r="Z44" s="609">
        <f t="shared" si="3"/>
        <v>2.2363735726407223</v>
      </c>
    </row>
    <row r="45" spans="1:26" s="601" customFormat="1" ht="13.8">
      <c r="A45" s="1052" t="s">
        <v>59</v>
      </c>
      <c r="B45" s="1053"/>
      <c r="C45" s="602">
        <f>C17</f>
        <v>198166</v>
      </c>
      <c r="D45" s="603">
        <f>D17</f>
        <v>209955</v>
      </c>
      <c r="E45" s="604">
        <f>(C45-D45)/D45</f>
        <v>-5.6150127408254147E-2</v>
      </c>
      <c r="F45" s="602">
        <f>F17</f>
        <v>102516</v>
      </c>
      <c r="G45" s="603">
        <f>G17</f>
        <v>101287</v>
      </c>
      <c r="H45" s="604">
        <f>(F45-G45)/G45</f>
        <v>1.2133837511230464E-2</v>
      </c>
      <c r="I45" s="602">
        <f>I17</f>
        <v>95650</v>
      </c>
      <c r="J45" s="603">
        <f>J17</f>
        <v>108668</v>
      </c>
      <c r="K45" s="604">
        <f>(I45-J45)/J45</f>
        <v>-0.11979607612176538</v>
      </c>
      <c r="L45" s="560"/>
      <c r="M45" s="605">
        <f t="shared" si="2"/>
        <v>0.6167639406511497</v>
      </c>
      <c r="N45" s="606">
        <f t="shared" si="2"/>
        <v>0.63477534658426593</v>
      </c>
      <c r="O45" s="607">
        <f>ROUND(+M45-N45,3)*100</f>
        <v>-1.7999999999999998</v>
      </c>
      <c r="P45" s="602">
        <f>P17</f>
        <v>236817</v>
      </c>
      <c r="Q45" s="603">
        <f>Q17</f>
        <v>247026</v>
      </c>
      <c r="R45" s="604">
        <f>(P45-Q45)/Q45</f>
        <v>-4.1327633528454498E-2</v>
      </c>
      <c r="S45" s="602">
        <f>S17</f>
        <v>383967</v>
      </c>
      <c r="T45" s="603">
        <f>T17</f>
        <v>389155</v>
      </c>
      <c r="U45" s="604">
        <f>(S45-T45)/T45</f>
        <v>-1.333144890853259E-2</v>
      </c>
      <c r="V45" s="602">
        <f>V17</f>
        <v>547027</v>
      </c>
      <c r="W45" s="603">
        <f>W17</f>
        <v>577117</v>
      </c>
      <c r="X45" s="604">
        <f>(V45-W45)/W45</f>
        <v>-5.2138474520764422E-2</v>
      </c>
      <c r="Y45" s="608">
        <f t="shared" si="3"/>
        <v>2.76044831101198</v>
      </c>
      <c r="Z45" s="609">
        <f t="shared" si="3"/>
        <v>2.7487652115929606</v>
      </c>
    </row>
    <row r="46" spans="1:26" s="601" customFormat="1" ht="13.8">
      <c r="A46" s="1052" t="s">
        <v>60</v>
      </c>
      <c r="B46" s="1053"/>
      <c r="C46" s="602">
        <f>C20</f>
        <v>62308</v>
      </c>
      <c r="D46" s="603">
        <f>D20</f>
        <v>61661</v>
      </c>
      <c r="E46" s="604">
        <f>(C46-D46)/D46</f>
        <v>1.0492856100290297E-2</v>
      </c>
      <c r="F46" s="602">
        <f>F20</f>
        <v>20942</v>
      </c>
      <c r="G46" s="603">
        <f>G20</f>
        <v>20119</v>
      </c>
      <c r="H46" s="604">
        <f>(F46-G46)/G46</f>
        <v>4.0906605696108156E-2</v>
      </c>
      <c r="I46" s="602">
        <f>I20</f>
        <v>41366</v>
      </c>
      <c r="J46" s="603">
        <f>J20</f>
        <v>41542</v>
      </c>
      <c r="K46" s="604">
        <f>(I46-J46)/J46</f>
        <v>-4.2366761349959077E-3</v>
      </c>
      <c r="L46" s="560"/>
      <c r="M46" s="605">
        <f t="shared" si="2"/>
        <v>0.54257421139496498</v>
      </c>
      <c r="N46" s="606">
        <f t="shared" si="2"/>
        <v>0.45914709223621286</v>
      </c>
      <c r="O46" s="607">
        <f>ROUND(+M46-N46,3)*100</f>
        <v>8.3000000000000007</v>
      </c>
      <c r="P46" s="602">
        <f>P20</f>
        <v>70023</v>
      </c>
      <c r="Q46" s="603">
        <f>Q20</f>
        <v>67496</v>
      </c>
      <c r="R46" s="604">
        <f>(P46-Q46)/Q46</f>
        <v>3.743925565959464E-2</v>
      </c>
      <c r="S46" s="602">
        <f>S20</f>
        <v>129057</v>
      </c>
      <c r="T46" s="603">
        <f>T20</f>
        <v>147003</v>
      </c>
      <c r="U46" s="604">
        <f>(S46-T46)/T46</f>
        <v>-0.12207914124201547</v>
      </c>
      <c r="V46" s="602">
        <f>V20</f>
        <v>134978</v>
      </c>
      <c r="W46" s="603">
        <f>W20</f>
        <v>133840</v>
      </c>
      <c r="X46" s="604">
        <f>(V46-W46)/W46</f>
        <v>8.5026897788404061E-3</v>
      </c>
      <c r="Y46" s="608">
        <f t="shared" si="3"/>
        <v>2.1663028824549015</v>
      </c>
      <c r="Z46" s="609">
        <f t="shared" si="3"/>
        <v>2.1705778368823081</v>
      </c>
    </row>
    <row r="47" spans="1:26" s="601" customFormat="1" ht="14.4" thickBot="1">
      <c r="A47" s="1054" t="s">
        <v>62</v>
      </c>
      <c r="B47" s="1055"/>
      <c r="C47" s="610">
        <f>C23</f>
        <v>50657</v>
      </c>
      <c r="D47" s="611">
        <f>D23</f>
        <v>48287</v>
      </c>
      <c r="E47" s="612">
        <f>(C47-D47)/D47</f>
        <v>4.9081533331952698E-2</v>
      </c>
      <c r="F47" s="610">
        <f>F23</f>
        <v>27011</v>
      </c>
      <c r="G47" s="611">
        <f>G23</f>
        <v>25771</v>
      </c>
      <c r="H47" s="612">
        <f>(F47-G47)/G47</f>
        <v>4.8116099491676688E-2</v>
      </c>
      <c r="I47" s="610">
        <f>I23</f>
        <v>23646</v>
      </c>
      <c r="J47" s="611">
        <f>J23</f>
        <v>22516</v>
      </c>
      <c r="K47" s="612">
        <f>(I47-J47)/J47</f>
        <v>5.0186534020252263E-2</v>
      </c>
      <c r="L47" s="576"/>
      <c r="M47" s="613">
        <f t="shared" si="2"/>
        <v>0.6456722051585686</v>
      </c>
      <c r="N47" s="614">
        <f t="shared" si="2"/>
        <v>0.60188474626977295</v>
      </c>
      <c r="O47" s="615">
        <f>ROUND(+M47-N47,3)*100</f>
        <v>4.3999999999999995</v>
      </c>
      <c r="P47" s="610">
        <f>P23</f>
        <v>69792</v>
      </c>
      <c r="Q47" s="611">
        <f>Q23</f>
        <v>64380</v>
      </c>
      <c r="R47" s="612">
        <f>(P47-Q47)/Q47</f>
        <v>8.4063373718546136E-2</v>
      </c>
      <c r="S47" s="610">
        <f>S23</f>
        <v>108092</v>
      </c>
      <c r="T47" s="611">
        <f>T23</f>
        <v>106964</v>
      </c>
      <c r="U47" s="612">
        <f>(S47-T47)/T47</f>
        <v>1.0545604128491828E-2</v>
      </c>
      <c r="V47" s="610">
        <f>V23</f>
        <v>153571</v>
      </c>
      <c r="W47" s="611">
        <f>W23</f>
        <v>143976</v>
      </c>
      <c r="X47" s="612">
        <f>(V47-W47)/W47</f>
        <v>6.66430516197144E-2</v>
      </c>
      <c r="Y47" s="616">
        <f t="shared" si="3"/>
        <v>3.0315849734488816</v>
      </c>
      <c r="Z47" s="617">
        <f t="shared" si="3"/>
        <v>2.981672085654524</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2" thickBot="1">
      <c r="A49" s="1035" t="s">
        <v>63</v>
      </c>
      <c r="B49" s="1036"/>
      <c r="C49" s="589">
        <f>SUM(C43:C47)</f>
        <v>1058990</v>
      </c>
      <c r="D49" s="589">
        <f>SUM(D43:D47)</f>
        <v>1027152</v>
      </c>
      <c r="E49" s="541">
        <f>(C49-D49)/D49</f>
        <v>3.0996386123962178E-2</v>
      </c>
      <c r="F49" s="589">
        <f>SUM(F43:F47)</f>
        <v>661923</v>
      </c>
      <c r="G49" s="589">
        <f>SUM(G43:G47)</f>
        <v>626120</v>
      </c>
      <c r="H49" s="541">
        <f>(F49-G49)/G49</f>
        <v>5.7182329265955407E-2</v>
      </c>
      <c r="I49" s="589">
        <f>SUM(I43:I47)</f>
        <v>397067</v>
      </c>
      <c r="J49" s="589">
        <f>SUM(J43:J47)</f>
        <v>401032</v>
      </c>
      <c r="K49" s="541">
        <f>(I49-J49)/J49</f>
        <v>-9.8869915617706312E-3</v>
      </c>
      <c r="L49" s="590"/>
      <c r="M49" s="591">
        <f>P49/S49</f>
        <v>0.68184686080359624</v>
      </c>
      <c r="N49" s="591">
        <f>Q49/T49</f>
        <v>0.66790452548116197</v>
      </c>
      <c r="O49" s="544">
        <f>ROUND(+M49-N49,3)*100</f>
        <v>1.4000000000000001</v>
      </c>
      <c r="P49" s="589">
        <f>SUM(P43:P47)</f>
        <v>1393007</v>
      </c>
      <c r="Q49" s="589">
        <f>SUM(Q43:Q47)</f>
        <v>1356285</v>
      </c>
      <c r="R49" s="541">
        <f>(P49-Q49)/Q49</f>
        <v>2.7075430311475832E-2</v>
      </c>
      <c r="S49" s="589">
        <f>SUM(S43:S47)</f>
        <v>2042991</v>
      </c>
      <c r="T49" s="589">
        <f>SUM(T43:T47)</f>
        <v>2030657</v>
      </c>
      <c r="U49" s="541">
        <f>(S49-T49)/T49</f>
        <v>6.0738962808588549E-3</v>
      </c>
      <c r="V49" s="589">
        <f>SUM(V43:V47)</f>
        <v>2742758</v>
      </c>
      <c r="W49" s="589">
        <f>SUM(W43:W47)</f>
        <v>2688911</v>
      </c>
      <c r="X49" s="541">
        <f>(V49-W49)/W49</f>
        <v>2.0025579128502207E-2</v>
      </c>
      <c r="Y49" s="592">
        <f>V49/C49</f>
        <v>2.5899753538749186</v>
      </c>
      <c r="Z49" s="593">
        <f>W49/D49</f>
        <v>2.6178316354346776</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68</v>
      </c>
      <c r="C51" s="597"/>
      <c r="D51" s="597"/>
    </row>
    <row r="52" spans="1:26">
      <c r="A52" s="618"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9" customWidth="1"/>
    <col min="2" max="2" width="30.5546875" style="489" bestFit="1" customWidth="1"/>
    <col min="3" max="4" width="12.6640625" style="489" customWidth="1"/>
    <col min="5" max="5" width="11.6640625" style="642" customWidth="1"/>
    <col min="6" max="7" width="12.6640625" style="489" customWidth="1"/>
    <col min="8" max="8" width="11.6640625" style="642" customWidth="1"/>
    <col min="9" max="10" width="12.6640625" style="489" customWidth="1"/>
    <col min="11" max="11" width="11.6640625" style="642" customWidth="1"/>
    <col min="12" max="12" width="1.109375" style="489" customWidth="1"/>
    <col min="13" max="14" width="11.6640625" style="489" customWidth="1"/>
    <col min="15" max="15" width="11.6640625" style="642" customWidth="1"/>
    <col min="16" max="17" width="12.6640625" style="489" customWidth="1"/>
    <col min="18" max="18" width="11.6640625" style="642" customWidth="1"/>
    <col min="19" max="20" width="12.6640625" style="489" customWidth="1"/>
    <col min="21" max="21" width="11.6640625" style="642" customWidth="1"/>
    <col min="22" max="23" width="12.6640625" style="489" customWidth="1"/>
    <col min="24" max="24" width="11.6640625" style="489" customWidth="1"/>
    <col min="25" max="26" width="12.6640625" style="642" customWidth="1"/>
    <col min="27" max="16384" width="9.109375" style="489"/>
  </cols>
  <sheetData>
    <row r="1" spans="1:26" ht="24.6">
      <c r="A1" s="1028" t="s">
        <v>38</v>
      </c>
      <c r="B1" s="1028"/>
      <c r="C1" s="1028"/>
      <c r="D1" s="1028"/>
      <c r="E1" s="1028"/>
      <c r="F1" s="1028"/>
      <c r="G1" s="1028"/>
      <c r="H1" s="1028"/>
      <c r="I1" s="1028"/>
      <c r="J1" s="1028"/>
      <c r="K1" s="1028"/>
      <c r="L1" s="1028"/>
      <c r="M1" s="1028"/>
      <c r="N1" s="1028"/>
      <c r="O1" s="1028"/>
      <c r="P1" s="1028"/>
      <c r="Q1" s="1028"/>
      <c r="R1" s="1028"/>
      <c r="S1" s="1028"/>
      <c r="T1" s="1028"/>
      <c r="U1" s="1028"/>
      <c r="V1" s="1028"/>
      <c r="W1" s="1028"/>
      <c r="X1" s="1028"/>
      <c r="Y1" s="1028"/>
      <c r="Z1" s="1028"/>
    </row>
    <row r="2" spans="1:26" s="491" customFormat="1" ht="24.6">
      <c r="A2" s="1028" t="s">
        <v>36</v>
      </c>
      <c r="B2" s="1028"/>
      <c r="C2" s="1028"/>
      <c r="D2" s="1028"/>
      <c r="E2" s="1028"/>
      <c r="F2" s="1028"/>
      <c r="G2" s="1028"/>
      <c r="H2" s="1028"/>
      <c r="I2" s="1028"/>
      <c r="J2" s="1028"/>
      <c r="K2" s="1028"/>
      <c r="L2" s="1028"/>
      <c r="M2" s="1028"/>
      <c r="N2" s="1028"/>
      <c r="O2" s="1028"/>
      <c r="P2" s="1028"/>
      <c r="Q2" s="1028"/>
      <c r="R2" s="1028"/>
      <c r="S2" s="1028"/>
      <c r="T2" s="1028"/>
      <c r="U2" s="1028"/>
      <c r="V2" s="1028"/>
      <c r="W2" s="1028"/>
      <c r="X2" s="1028"/>
      <c r="Y2" s="1028"/>
      <c r="Z2" s="1028"/>
    </row>
    <row r="3" spans="1:26" s="491" customFormat="1" ht="20.399999999999999">
      <c r="E3" s="493"/>
      <c r="H3" s="493"/>
      <c r="K3" s="493"/>
      <c r="O3" s="493"/>
      <c r="R3" s="493"/>
      <c r="U3" s="493"/>
      <c r="Y3" s="493"/>
      <c r="Z3" s="493"/>
    </row>
    <row r="4" spans="1:26" ht="23.4" thickBot="1">
      <c r="A4" s="1029" t="s">
        <v>71</v>
      </c>
      <c r="B4" s="1029"/>
      <c r="C4" s="1029"/>
      <c r="D4" s="1029"/>
      <c r="E4" s="1029"/>
      <c r="F4" s="1029"/>
      <c r="G4" s="1029"/>
      <c r="H4" s="1029"/>
      <c r="I4" s="1029"/>
      <c r="J4" s="1029"/>
      <c r="K4" s="1029"/>
      <c r="L4" s="1029"/>
      <c r="M4" s="1029"/>
      <c r="N4" s="1029"/>
      <c r="O4" s="1029"/>
      <c r="P4" s="1029"/>
      <c r="Q4" s="1029"/>
      <c r="R4" s="1029"/>
      <c r="S4" s="1029"/>
      <c r="T4" s="1029"/>
      <c r="U4" s="1029"/>
      <c r="V4" s="1029"/>
      <c r="W4" s="1029"/>
      <c r="X4" s="1029"/>
      <c r="Y4" s="1029"/>
      <c r="Z4" s="1029"/>
    </row>
    <row r="5" spans="1:26" ht="13.8">
      <c r="A5" s="494"/>
      <c r="B5" s="495"/>
      <c r="C5" s="1030" t="s">
        <v>40</v>
      </c>
      <c r="D5" s="1030"/>
      <c r="E5" s="496" t="s">
        <v>41</v>
      </c>
      <c r="F5" s="1030" t="s">
        <v>42</v>
      </c>
      <c r="G5" s="1030"/>
      <c r="H5" s="496" t="s">
        <v>41</v>
      </c>
      <c r="I5" s="1030" t="s">
        <v>43</v>
      </c>
      <c r="J5" s="1030"/>
      <c r="K5" s="619" t="s">
        <v>41</v>
      </c>
      <c r="L5" s="498"/>
      <c r="M5" s="1031" t="s">
        <v>44</v>
      </c>
      <c r="N5" s="1031"/>
      <c r="O5" s="496" t="s">
        <v>45</v>
      </c>
      <c r="P5" s="1030" t="s">
        <v>46</v>
      </c>
      <c r="Q5" s="1030"/>
      <c r="R5" s="496" t="s">
        <v>41</v>
      </c>
      <c r="S5" s="1030" t="s">
        <v>47</v>
      </c>
      <c r="T5" s="1030"/>
      <c r="U5" s="496" t="s">
        <v>41</v>
      </c>
      <c r="V5" s="1030" t="s">
        <v>48</v>
      </c>
      <c r="W5" s="1030"/>
      <c r="X5" s="496" t="s">
        <v>41</v>
      </c>
      <c r="Y5" s="1030" t="s">
        <v>49</v>
      </c>
      <c r="Z5" s="1033"/>
    </row>
    <row r="6" spans="1:26" ht="28.2" thickBot="1">
      <c r="A6" s="499" t="s">
        <v>50</v>
      </c>
      <c r="B6" s="500" t="s">
        <v>51</v>
      </c>
      <c r="C6" s="501">
        <v>2015</v>
      </c>
      <c r="D6" s="501">
        <v>2014</v>
      </c>
      <c r="E6" s="502" t="s">
        <v>52</v>
      </c>
      <c r="F6" s="501">
        <v>2015</v>
      </c>
      <c r="G6" s="501">
        <v>2014</v>
      </c>
      <c r="H6" s="502" t="s">
        <v>52</v>
      </c>
      <c r="I6" s="501">
        <v>2015</v>
      </c>
      <c r="J6" s="501">
        <v>2014</v>
      </c>
      <c r="K6" s="502" t="s">
        <v>52</v>
      </c>
      <c r="L6" s="503"/>
      <c r="M6" s="620">
        <v>2015</v>
      </c>
      <c r="N6" s="620">
        <v>2014</v>
      </c>
      <c r="O6" s="502" t="s">
        <v>52</v>
      </c>
      <c r="P6" s="501">
        <v>2015</v>
      </c>
      <c r="Q6" s="501">
        <v>2014</v>
      </c>
      <c r="R6" s="502" t="s">
        <v>52</v>
      </c>
      <c r="S6" s="501">
        <v>2015</v>
      </c>
      <c r="T6" s="501">
        <v>2014</v>
      </c>
      <c r="U6" s="502" t="s">
        <v>52</v>
      </c>
      <c r="V6" s="501">
        <v>2015</v>
      </c>
      <c r="W6" s="501">
        <v>2014</v>
      </c>
      <c r="X6" s="502" t="s">
        <v>52</v>
      </c>
      <c r="Y6" s="501">
        <v>2015</v>
      </c>
      <c r="Z6" s="506">
        <v>2014</v>
      </c>
    </row>
    <row r="7" spans="1:26" ht="13.8">
      <c r="A7" s="1026" t="s">
        <v>53</v>
      </c>
      <c r="B7" s="507" t="s">
        <v>54</v>
      </c>
      <c r="C7" s="508">
        <v>140126</v>
      </c>
      <c r="D7" s="508">
        <v>127037</v>
      </c>
      <c r="E7" s="509">
        <v>0.10303297464518212</v>
      </c>
      <c r="F7" s="508">
        <v>108954</v>
      </c>
      <c r="G7" s="508">
        <v>97902</v>
      </c>
      <c r="H7" s="509">
        <v>0.11288839860268432</v>
      </c>
      <c r="I7" s="508">
        <v>31172</v>
      </c>
      <c r="J7" s="508">
        <v>29135</v>
      </c>
      <c r="K7" s="509">
        <v>6.9915908700875232E-2</v>
      </c>
      <c r="L7" s="621"/>
      <c r="M7" s="511">
        <v>0.62086759523409973</v>
      </c>
      <c r="N7" s="511">
        <v>0.58309102489546116</v>
      </c>
      <c r="O7" s="512">
        <v>3.8</v>
      </c>
      <c r="P7" s="508">
        <v>162789</v>
      </c>
      <c r="Q7" s="508">
        <v>147392</v>
      </c>
      <c r="R7" s="509">
        <v>0.10446292878853669</v>
      </c>
      <c r="S7" s="508">
        <v>262196</v>
      </c>
      <c r="T7" s="508">
        <v>252777</v>
      </c>
      <c r="U7" s="509">
        <v>3.7262092674570868E-2</v>
      </c>
      <c r="V7" s="508">
        <v>309466</v>
      </c>
      <c r="W7" s="508">
        <v>279526</v>
      </c>
      <c r="X7" s="509">
        <v>0.10710989317630561</v>
      </c>
      <c r="Y7" s="549">
        <v>2.2084837931575869</v>
      </c>
      <c r="Z7" s="514">
        <v>2.2003510788195566</v>
      </c>
    </row>
    <row r="8" spans="1:26" ht="13.8">
      <c r="A8" s="1034"/>
      <c r="B8" s="507" t="s">
        <v>55</v>
      </c>
      <c r="C8" s="508">
        <v>228964</v>
      </c>
      <c r="D8" s="508">
        <v>182229</v>
      </c>
      <c r="E8" s="509">
        <v>0.25646302180223784</v>
      </c>
      <c r="F8" s="508">
        <v>182316</v>
      </c>
      <c r="G8" s="508">
        <v>145497</v>
      </c>
      <c r="H8" s="509">
        <v>0.25305676405699085</v>
      </c>
      <c r="I8" s="508">
        <v>46648</v>
      </c>
      <c r="J8" s="508">
        <v>36732</v>
      </c>
      <c r="K8" s="509">
        <v>0.2699553522813895</v>
      </c>
      <c r="L8" s="621"/>
      <c r="M8" s="511">
        <v>0.82391976494652774</v>
      </c>
      <c r="N8" s="511">
        <v>0.7400522732958511</v>
      </c>
      <c r="O8" s="512">
        <v>8.4</v>
      </c>
      <c r="P8" s="508">
        <v>278737</v>
      </c>
      <c r="Q8" s="508">
        <v>224819</v>
      </c>
      <c r="R8" s="509">
        <v>0.23982848424732786</v>
      </c>
      <c r="S8" s="508">
        <v>338306</v>
      </c>
      <c r="T8" s="508">
        <v>303788</v>
      </c>
      <c r="U8" s="509">
        <v>0.11362529132157952</v>
      </c>
      <c r="V8" s="508">
        <v>499862</v>
      </c>
      <c r="W8" s="508">
        <v>404637</v>
      </c>
      <c r="X8" s="509">
        <v>0.23533438612880186</v>
      </c>
      <c r="Y8" s="549">
        <v>2.1831466955503922</v>
      </c>
      <c r="Z8" s="514">
        <v>2.2204863111798891</v>
      </c>
    </row>
    <row r="9" spans="1:26" ht="14.4" thickBot="1">
      <c r="A9" s="1027"/>
      <c r="B9" s="507" t="s">
        <v>56</v>
      </c>
      <c r="C9" s="508">
        <v>1032436</v>
      </c>
      <c r="D9" s="508">
        <v>1008535</v>
      </c>
      <c r="E9" s="509">
        <v>2.3698731328114543E-2</v>
      </c>
      <c r="F9" s="508">
        <v>859307</v>
      </c>
      <c r="G9" s="508">
        <v>828257</v>
      </c>
      <c r="H9" s="509">
        <v>3.7488364118866489E-2</v>
      </c>
      <c r="I9" s="508">
        <v>173129</v>
      </c>
      <c r="J9" s="508">
        <v>180278</v>
      </c>
      <c r="K9" s="509">
        <v>-3.9655421071900065E-2</v>
      </c>
      <c r="L9" s="621"/>
      <c r="M9" s="511">
        <v>0.81622944923962182</v>
      </c>
      <c r="N9" s="511">
        <v>0.8180001550852235</v>
      </c>
      <c r="O9" s="512">
        <v>-0.2</v>
      </c>
      <c r="P9" s="508">
        <v>1588709</v>
      </c>
      <c r="Q9" s="508">
        <v>1561258</v>
      </c>
      <c r="R9" s="509">
        <v>1.7582616069861612E-2</v>
      </c>
      <c r="S9" s="508">
        <v>1946400</v>
      </c>
      <c r="T9" s="508">
        <v>1908628</v>
      </c>
      <c r="U9" s="509">
        <v>1.9790131969142231E-2</v>
      </c>
      <c r="V9" s="508">
        <v>2864549</v>
      </c>
      <c r="W9" s="508">
        <v>2778594</v>
      </c>
      <c r="X9" s="509">
        <v>3.093471014477106E-2</v>
      </c>
      <c r="Y9" s="549">
        <v>2.7745535800766343</v>
      </c>
      <c r="Z9" s="514">
        <v>2.7550793973436716</v>
      </c>
    </row>
    <row r="10" spans="1:26" ht="14.4" thickBot="1">
      <c r="A10" s="622" t="s">
        <v>57</v>
      </c>
      <c r="B10" s="623"/>
      <c r="C10" s="624">
        <v>1401526</v>
      </c>
      <c r="D10" s="624">
        <v>1317801</v>
      </c>
      <c r="E10" s="625">
        <v>6.3533871957905635E-2</v>
      </c>
      <c r="F10" s="624">
        <v>1150577</v>
      </c>
      <c r="G10" s="624">
        <v>1071656</v>
      </c>
      <c r="H10" s="625">
        <v>7.36439678404264E-2</v>
      </c>
      <c r="I10" s="624">
        <v>250949</v>
      </c>
      <c r="J10" s="624">
        <v>246145</v>
      </c>
      <c r="K10" s="625">
        <v>1.9516951390440594E-2</v>
      </c>
      <c r="L10" s="621"/>
      <c r="M10" s="626">
        <v>0.7971390340107315</v>
      </c>
      <c r="N10" s="626">
        <v>0.78430735443431809</v>
      </c>
      <c r="O10" s="627">
        <v>1.3</v>
      </c>
      <c r="P10" s="624">
        <v>2030235</v>
      </c>
      <c r="Q10" s="624">
        <v>1933469</v>
      </c>
      <c r="R10" s="625">
        <v>5.0047867330689035E-2</v>
      </c>
      <c r="S10" s="624">
        <v>2546902</v>
      </c>
      <c r="T10" s="624">
        <v>2465193</v>
      </c>
      <c r="U10" s="625">
        <v>3.3145072211384664E-2</v>
      </c>
      <c r="V10" s="624">
        <v>3673877</v>
      </c>
      <c r="W10" s="624">
        <v>3462757</v>
      </c>
      <c r="X10" s="625">
        <v>6.0968759863888805E-2</v>
      </c>
      <c r="Y10" s="628">
        <v>2.6213405958933333</v>
      </c>
      <c r="Z10" s="629">
        <v>2.627678230628145</v>
      </c>
    </row>
    <row r="11" spans="1:26" ht="13.8">
      <c r="A11" s="1034" t="s">
        <v>58</v>
      </c>
      <c r="B11" s="507" t="s">
        <v>54</v>
      </c>
      <c r="C11" s="508">
        <v>148712</v>
      </c>
      <c r="D11" s="508">
        <v>154259</v>
      </c>
      <c r="E11" s="509">
        <v>-3.5959004012731832E-2</v>
      </c>
      <c r="F11" s="508">
        <v>30757</v>
      </c>
      <c r="G11" s="508">
        <v>31916</v>
      </c>
      <c r="H11" s="509">
        <v>-3.6314074445419224E-2</v>
      </c>
      <c r="I11" s="508">
        <v>117955</v>
      </c>
      <c r="J11" s="508">
        <v>122343</v>
      </c>
      <c r="K11" s="509">
        <v>-3.5866375681485659E-2</v>
      </c>
      <c r="L11" s="621"/>
      <c r="M11" s="511">
        <v>0.4217071171828114</v>
      </c>
      <c r="N11" s="511">
        <v>0.40485618409885132</v>
      </c>
      <c r="O11" s="512">
        <v>1.7000000000000002</v>
      </c>
      <c r="P11" s="508">
        <v>130698</v>
      </c>
      <c r="Q11" s="508">
        <v>134041</v>
      </c>
      <c r="R11" s="509">
        <v>-2.4940130258652205E-2</v>
      </c>
      <c r="S11" s="508">
        <v>309926</v>
      </c>
      <c r="T11" s="508">
        <v>331083</v>
      </c>
      <c r="U11" s="509">
        <v>-6.3902405137080426E-2</v>
      </c>
      <c r="V11" s="508">
        <v>299577</v>
      </c>
      <c r="W11" s="508">
        <v>309328</v>
      </c>
      <c r="X11" s="509">
        <v>-3.1523172813324368E-2</v>
      </c>
      <c r="Y11" s="549">
        <v>2.0144776480714399</v>
      </c>
      <c r="Z11" s="514">
        <v>2.0052509091852015</v>
      </c>
    </row>
    <row r="12" spans="1:26" ht="14.4" thickBot="1">
      <c r="A12" s="1034"/>
      <c r="B12" s="507" t="s">
        <v>55</v>
      </c>
      <c r="C12" s="508">
        <v>163699</v>
      </c>
      <c r="D12" s="508">
        <v>158504</v>
      </c>
      <c r="E12" s="509">
        <v>3.2775198102256098E-2</v>
      </c>
      <c r="F12" s="508">
        <v>46409</v>
      </c>
      <c r="G12" s="508">
        <v>50975</v>
      </c>
      <c r="H12" s="509">
        <v>-8.957332025502697E-2</v>
      </c>
      <c r="I12" s="508">
        <v>117290</v>
      </c>
      <c r="J12" s="508">
        <v>107529</v>
      </c>
      <c r="K12" s="509">
        <v>9.0775511722419072E-2</v>
      </c>
      <c r="L12" s="621"/>
      <c r="M12" s="511">
        <v>0.64439517068624019</v>
      </c>
      <c r="N12" s="511">
        <v>0.61822263379972109</v>
      </c>
      <c r="O12" s="512">
        <v>2.6</v>
      </c>
      <c r="P12" s="508">
        <v>176987</v>
      </c>
      <c r="Q12" s="508">
        <v>171571</v>
      </c>
      <c r="R12" s="509">
        <v>3.1567106329158191E-2</v>
      </c>
      <c r="S12" s="508">
        <v>274656</v>
      </c>
      <c r="T12" s="508">
        <v>277523</v>
      </c>
      <c r="U12" s="509">
        <v>-1.0330675295380924E-2</v>
      </c>
      <c r="V12" s="508">
        <v>387724</v>
      </c>
      <c r="W12" s="508">
        <v>380536</v>
      </c>
      <c r="X12" s="509">
        <v>1.8889145836399186E-2</v>
      </c>
      <c r="Y12" s="549">
        <v>2.3685178284534421</v>
      </c>
      <c r="Z12" s="514">
        <v>2.4007974562156158</v>
      </c>
    </row>
    <row r="13" spans="1:26" ht="14.4" thickBot="1">
      <c r="A13" s="622" t="s">
        <v>57</v>
      </c>
      <c r="B13" s="623"/>
      <c r="C13" s="624">
        <v>312411</v>
      </c>
      <c r="D13" s="624">
        <v>312763</v>
      </c>
      <c r="E13" s="625">
        <v>-1.1254528189076074E-3</v>
      </c>
      <c r="F13" s="624">
        <v>77166</v>
      </c>
      <c r="G13" s="624">
        <v>82891</v>
      </c>
      <c r="H13" s="625">
        <v>-6.9066605542218093E-2</v>
      </c>
      <c r="I13" s="624">
        <v>235245</v>
      </c>
      <c r="J13" s="624">
        <v>229872</v>
      </c>
      <c r="K13" s="625">
        <v>2.3373877636249738E-2</v>
      </c>
      <c r="L13" s="621"/>
      <c r="M13" s="626">
        <v>0.52633334587790936</v>
      </c>
      <c r="N13" s="626">
        <v>0.5021508167845864</v>
      </c>
      <c r="O13" s="627">
        <v>2.4</v>
      </c>
      <c r="P13" s="624">
        <v>307685</v>
      </c>
      <c r="Q13" s="624">
        <v>305612</v>
      </c>
      <c r="R13" s="625">
        <v>6.7831106108398884E-3</v>
      </c>
      <c r="S13" s="624">
        <v>584582</v>
      </c>
      <c r="T13" s="624">
        <v>608606</v>
      </c>
      <c r="U13" s="625">
        <v>-3.9473813928880094E-2</v>
      </c>
      <c r="V13" s="624">
        <v>687301</v>
      </c>
      <c r="W13" s="624">
        <v>689864</v>
      </c>
      <c r="X13" s="625">
        <v>-3.7152250298609583E-3</v>
      </c>
      <c r="Y13" s="628">
        <v>2.1999897570828173</v>
      </c>
      <c r="Z13" s="629">
        <v>2.2057084757468113</v>
      </c>
    </row>
    <row r="14" spans="1:26" ht="13.8">
      <c r="A14" s="1034" t="s">
        <v>59</v>
      </c>
      <c r="B14" s="507" t="s">
        <v>54</v>
      </c>
      <c r="C14" s="508">
        <v>24658</v>
      </c>
      <c r="D14" s="508">
        <v>20624</v>
      </c>
      <c r="E14" s="509">
        <v>0.19559736229635377</v>
      </c>
      <c r="F14" s="508">
        <v>5181</v>
      </c>
      <c r="G14" s="508">
        <v>4779</v>
      </c>
      <c r="H14" s="509">
        <v>8.4118016321406155E-2</v>
      </c>
      <c r="I14" s="508">
        <v>19477</v>
      </c>
      <c r="J14" s="508">
        <v>15845</v>
      </c>
      <c r="K14" s="509">
        <v>0.22922057431366361</v>
      </c>
      <c r="L14" s="621"/>
      <c r="M14" s="511">
        <v>0.36515587613135903</v>
      </c>
      <c r="N14" s="511">
        <v>0.37182917261773046</v>
      </c>
      <c r="O14" s="512">
        <v>-0.70000000000000007</v>
      </c>
      <c r="P14" s="508">
        <v>21060</v>
      </c>
      <c r="Q14" s="508">
        <v>18484</v>
      </c>
      <c r="R14" s="509">
        <v>0.13936377407487557</v>
      </c>
      <c r="S14" s="508">
        <v>57674</v>
      </c>
      <c r="T14" s="508">
        <v>49711</v>
      </c>
      <c r="U14" s="509">
        <v>0.16018587435376477</v>
      </c>
      <c r="V14" s="508">
        <v>51082</v>
      </c>
      <c r="W14" s="508">
        <v>43260</v>
      </c>
      <c r="X14" s="509">
        <v>0.18081368469717984</v>
      </c>
      <c r="Y14" s="549">
        <v>2.0716197582934543</v>
      </c>
      <c r="Z14" s="514">
        <v>2.0975562451512801</v>
      </c>
    </row>
    <row r="15" spans="1:26" ht="13.8">
      <c r="A15" s="1034"/>
      <c r="B15" s="507" t="s">
        <v>55</v>
      </c>
      <c r="C15" s="508">
        <v>101004</v>
      </c>
      <c r="D15" s="508">
        <v>97391</v>
      </c>
      <c r="E15" s="509">
        <v>3.7097883788029695E-2</v>
      </c>
      <c r="F15" s="508">
        <v>62003</v>
      </c>
      <c r="G15" s="508">
        <v>60982</v>
      </c>
      <c r="H15" s="509">
        <v>1.6742645370765145E-2</v>
      </c>
      <c r="I15" s="508">
        <v>39001</v>
      </c>
      <c r="J15" s="508">
        <v>36409</v>
      </c>
      <c r="K15" s="509">
        <v>7.1191188991732809E-2</v>
      </c>
      <c r="L15" s="621"/>
      <c r="M15" s="511">
        <v>0.67021396645029607</v>
      </c>
      <c r="N15" s="511">
        <v>0.64618387890972129</v>
      </c>
      <c r="O15" s="512">
        <v>2.4</v>
      </c>
      <c r="P15" s="508">
        <v>136601</v>
      </c>
      <c r="Q15" s="508">
        <v>133068</v>
      </c>
      <c r="R15" s="509">
        <v>2.6550335166982294E-2</v>
      </c>
      <c r="S15" s="508">
        <v>203817</v>
      </c>
      <c r="T15" s="508">
        <v>205929</v>
      </c>
      <c r="U15" s="509">
        <v>-1.0255962006322568E-2</v>
      </c>
      <c r="V15" s="508">
        <v>263774</v>
      </c>
      <c r="W15" s="508">
        <v>257277</v>
      </c>
      <c r="X15" s="509">
        <v>2.5252937495384351E-2</v>
      </c>
      <c r="Y15" s="549">
        <v>2.6115203358282839</v>
      </c>
      <c r="Z15" s="514">
        <v>2.6416917374295368</v>
      </c>
    </row>
    <row r="16" spans="1:26" ht="14.4" thickBot="1">
      <c r="A16" s="1034"/>
      <c r="B16" s="507" t="s">
        <v>56</v>
      </c>
      <c r="C16" s="508">
        <v>317516</v>
      </c>
      <c r="D16" s="508">
        <v>333629</v>
      </c>
      <c r="E16" s="509">
        <v>-4.8296161304922536E-2</v>
      </c>
      <c r="F16" s="508">
        <v>206054</v>
      </c>
      <c r="G16" s="508">
        <v>201072</v>
      </c>
      <c r="H16" s="509">
        <v>2.4777194238879606E-2</v>
      </c>
      <c r="I16" s="508">
        <v>111462</v>
      </c>
      <c r="J16" s="508">
        <v>132557</v>
      </c>
      <c r="K16" s="509">
        <v>-0.15913908733601395</v>
      </c>
      <c r="L16" s="621"/>
      <c r="M16" s="511">
        <v>0.71425951616436212</v>
      </c>
      <c r="N16" s="511">
        <v>0.72509744262816689</v>
      </c>
      <c r="O16" s="512">
        <v>-1.0999999999999999</v>
      </c>
      <c r="P16" s="508">
        <v>420641</v>
      </c>
      <c r="Q16" s="508">
        <v>437547</v>
      </c>
      <c r="R16" s="509">
        <v>-3.8638134874653465E-2</v>
      </c>
      <c r="S16" s="508">
        <v>588919</v>
      </c>
      <c r="T16" s="508">
        <v>603432</v>
      </c>
      <c r="U16" s="509">
        <v>-2.4050762969149795E-2</v>
      </c>
      <c r="V16" s="508">
        <v>987377</v>
      </c>
      <c r="W16" s="508">
        <v>1035974</v>
      </c>
      <c r="X16" s="509">
        <v>-4.6909478423203671E-2</v>
      </c>
      <c r="Y16" s="549">
        <v>3.1096921100039054</v>
      </c>
      <c r="Z16" s="514">
        <v>3.105167716235699</v>
      </c>
    </row>
    <row r="17" spans="1:26" ht="14.4" thickBot="1">
      <c r="A17" s="622" t="s">
        <v>57</v>
      </c>
      <c r="B17" s="623"/>
      <c r="C17" s="624">
        <v>443178</v>
      </c>
      <c r="D17" s="624">
        <v>451644</v>
      </c>
      <c r="E17" s="625">
        <v>-1.8744852140181206E-2</v>
      </c>
      <c r="F17" s="624">
        <v>273238</v>
      </c>
      <c r="G17" s="624">
        <v>266833</v>
      </c>
      <c r="H17" s="625">
        <v>2.4003777643694744E-2</v>
      </c>
      <c r="I17" s="624">
        <v>169940</v>
      </c>
      <c r="J17" s="624">
        <v>184811</v>
      </c>
      <c r="K17" s="625">
        <v>-8.0465989578542396E-2</v>
      </c>
      <c r="L17" s="621"/>
      <c r="M17" s="626">
        <v>0.68002728095859644</v>
      </c>
      <c r="N17" s="626">
        <v>0.68573879721373765</v>
      </c>
      <c r="O17" s="627">
        <v>-0.6</v>
      </c>
      <c r="P17" s="624">
        <v>578302</v>
      </c>
      <c r="Q17" s="624">
        <v>589099</v>
      </c>
      <c r="R17" s="625">
        <v>-1.8327989013731137E-2</v>
      </c>
      <c r="S17" s="624">
        <v>850410</v>
      </c>
      <c r="T17" s="624">
        <v>859072</v>
      </c>
      <c r="U17" s="625">
        <v>-1.008297325486106E-2</v>
      </c>
      <c r="V17" s="624">
        <v>1302233</v>
      </c>
      <c r="W17" s="624">
        <v>1336511</v>
      </c>
      <c r="X17" s="625">
        <v>-2.5647375891406806E-2</v>
      </c>
      <c r="Y17" s="628">
        <v>2.9383972128580389</v>
      </c>
      <c r="Z17" s="629">
        <v>2.9592134513023534</v>
      </c>
    </row>
    <row r="18" spans="1:26" ht="13.8">
      <c r="A18" s="1034" t="s">
        <v>60</v>
      </c>
      <c r="B18" s="507" t="s">
        <v>54</v>
      </c>
      <c r="C18" s="508">
        <v>41480</v>
      </c>
      <c r="D18" s="508">
        <v>34553</v>
      </c>
      <c r="E18" s="509">
        <v>0.20047463317222816</v>
      </c>
      <c r="F18" s="508">
        <v>11426</v>
      </c>
      <c r="G18" s="508">
        <v>8881</v>
      </c>
      <c r="H18" s="509">
        <v>0.28656682805990319</v>
      </c>
      <c r="I18" s="508">
        <v>30054</v>
      </c>
      <c r="J18" s="508">
        <v>25672</v>
      </c>
      <c r="K18" s="509">
        <v>0.17069180430040512</v>
      </c>
      <c r="L18" s="621"/>
      <c r="M18" s="511">
        <v>0.42691820095604743</v>
      </c>
      <c r="N18" s="511">
        <v>0.34537843377544492</v>
      </c>
      <c r="O18" s="512">
        <v>8.2000000000000011</v>
      </c>
      <c r="P18" s="508">
        <v>36706</v>
      </c>
      <c r="Q18" s="508">
        <v>31847</v>
      </c>
      <c r="R18" s="509">
        <v>0.15257324080761139</v>
      </c>
      <c r="S18" s="508">
        <v>85979</v>
      </c>
      <c r="T18" s="508">
        <v>92209</v>
      </c>
      <c r="U18" s="509">
        <v>-6.7563903740415793E-2</v>
      </c>
      <c r="V18" s="508">
        <v>74476</v>
      </c>
      <c r="W18" s="508">
        <v>63046</v>
      </c>
      <c r="X18" s="509">
        <v>0.18129619642800496</v>
      </c>
      <c r="Y18" s="549">
        <v>1.7954676952748312</v>
      </c>
      <c r="Z18" s="514">
        <v>1.8246172546522734</v>
      </c>
    </row>
    <row r="19" spans="1:26" ht="14.4" thickBot="1">
      <c r="A19" s="1034"/>
      <c r="B19" s="507" t="s">
        <v>61</v>
      </c>
      <c r="C19" s="508">
        <v>95361</v>
      </c>
      <c r="D19" s="508">
        <v>99676</v>
      </c>
      <c r="E19" s="509">
        <v>-4.3290260443838033E-2</v>
      </c>
      <c r="F19" s="508">
        <v>43812</v>
      </c>
      <c r="G19" s="508">
        <v>44594</v>
      </c>
      <c r="H19" s="509">
        <v>-1.7535991388976095E-2</v>
      </c>
      <c r="I19" s="508">
        <v>51549</v>
      </c>
      <c r="J19" s="508">
        <v>55082</v>
      </c>
      <c r="K19" s="509">
        <v>-6.4140735630514506E-2</v>
      </c>
      <c r="L19" s="621"/>
      <c r="M19" s="511">
        <v>0.60883173637665544</v>
      </c>
      <c r="N19" s="511">
        <v>0.55341746304363815</v>
      </c>
      <c r="O19" s="512">
        <v>5.5</v>
      </c>
      <c r="P19" s="508">
        <v>123714</v>
      </c>
      <c r="Q19" s="508">
        <v>127923</v>
      </c>
      <c r="R19" s="509">
        <v>-3.2902605473605219E-2</v>
      </c>
      <c r="S19" s="508">
        <v>203199</v>
      </c>
      <c r="T19" s="508">
        <v>231151</v>
      </c>
      <c r="U19" s="509">
        <v>-0.12092528260747304</v>
      </c>
      <c r="V19" s="508">
        <v>226488</v>
      </c>
      <c r="W19" s="508">
        <v>236445</v>
      </c>
      <c r="X19" s="509">
        <v>-4.2111273234790331E-2</v>
      </c>
      <c r="Y19" s="549">
        <v>2.3750589863780789</v>
      </c>
      <c r="Z19" s="514">
        <v>2.3721357197319315</v>
      </c>
    </row>
    <row r="20" spans="1:26" ht="14.4" thickBot="1">
      <c r="A20" s="622" t="s">
        <v>57</v>
      </c>
      <c r="B20" s="623"/>
      <c r="C20" s="624">
        <v>136841</v>
      </c>
      <c r="D20" s="624">
        <v>134229</v>
      </c>
      <c r="E20" s="625">
        <v>1.9459282271342259E-2</v>
      </c>
      <c r="F20" s="624">
        <v>55238</v>
      </c>
      <c r="G20" s="624">
        <v>53475</v>
      </c>
      <c r="H20" s="625">
        <v>3.2968676951846659E-2</v>
      </c>
      <c r="I20" s="624">
        <v>81603</v>
      </c>
      <c r="J20" s="624">
        <v>80754</v>
      </c>
      <c r="K20" s="625">
        <v>1.0513411100378929E-2</v>
      </c>
      <c r="L20" s="621"/>
      <c r="M20" s="626">
        <v>0.55474482844476414</v>
      </c>
      <c r="N20" s="626">
        <v>0.49409327065809006</v>
      </c>
      <c r="O20" s="627">
        <v>6.1</v>
      </c>
      <c r="P20" s="624">
        <v>160420</v>
      </c>
      <c r="Q20" s="624">
        <v>159770</v>
      </c>
      <c r="R20" s="625">
        <v>4.0683482506102524E-3</v>
      </c>
      <c r="S20" s="624">
        <v>289178</v>
      </c>
      <c r="T20" s="624">
        <v>323360</v>
      </c>
      <c r="U20" s="625">
        <v>-0.10570880752102919</v>
      </c>
      <c r="V20" s="624">
        <v>300964</v>
      </c>
      <c r="W20" s="624">
        <v>299491</v>
      </c>
      <c r="X20" s="625">
        <v>4.9183447916631888E-3</v>
      </c>
      <c r="Y20" s="628">
        <v>2.1993700718351956</v>
      </c>
      <c r="Z20" s="629">
        <v>2.23119445127357</v>
      </c>
    </row>
    <row r="21" spans="1:26" ht="13.8">
      <c r="A21" s="1026" t="s">
        <v>62</v>
      </c>
      <c r="B21" s="507" t="s">
        <v>54</v>
      </c>
      <c r="C21" s="508">
        <v>25308</v>
      </c>
      <c r="D21" s="508">
        <v>26653</v>
      </c>
      <c r="E21" s="509">
        <v>-5.0463362473267548E-2</v>
      </c>
      <c r="F21" s="508">
        <v>13230</v>
      </c>
      <c r="G21" s="508">
        <v>12130</v>
      </c>
      <c r="H21" s="509">
        <v>9.0684253915910965E-2</v>
      </c>
      <c r="I21" s="508">
        <v>12078</v>
      </c>
      <c r="J21" s="508">
        <v>14523</v>
      </c>
      <c r="K21" s="509">
        <v>-0.16835364594092131</v>
      </c>
      <c r="L21" s="621"/>
      <c r="M21" s="511">
        <v>0.56533189902999059</v>
      </c>
      <c r="N21" s="511">
        <v>0.52613119936771391</v>
      </c>
      <c r="O21" s="512">
        <v>3.9</v>
      </c>
      <c r="P21" s="508">
        <v>30481</v>
      </c>
      <c r="Q21" s="508">
        <v>31953</v>
      </c>
      <c r="R21" s="509">
        <v>-4.6067661878383875E-2</v>
      </c>
      <c r="S21" s="508">
        <v>53917</v>
      </c>
      <c r="T21" s="508">
        <v>60732</v>
      </c>
      <c r="U21" s="509">
        <v>-0.11221431864585392</v>
      </c>
      <c r="V21" s="508">
        <v>55305</v>
      </c>
      <c r="W21" s="508">
        <v>57884</v>
      </c>
      <c r="X21" s="509">
        <v>-4.4554626494368046E-2</v>
      </c>
      <c r="Y21" s="549">
        <v>2.1852773826458036</v>
      </c>
      <c r="Z21" s="514">
        <v>2.171763028552133</v>
      </c>
    </row>
    <row r="22" spans="1:26" ht="14.4" thickBot="1">
      <c r="A22" s="1027"/>
      <c r="B22" s="507" t="s">
        <v>55</v>
      </c>
      <c r="C22" s="508">
        <v>90154</v>
      </c>
      <c r="D22" s="508">
        <v>77361</v>
      </c>
      <c r="E22" s="509">
        <v>0.16536756246687606</v>
      </c>
      <c r="F22" s="508">
        <v>50357</v>
      </c>
      <c r="G22" s="508">
        <v>47016</v>
      </c>
      <c r="H22" s="509">
        <v>7.1060915433044075E-2</v>
      </c>
      <c r="I22" s="508">
        <v>39797</v>
      </c>
      <c r="J22" s="508">
        <v>30345</v>
      </c>
      <c r="K22" s="509">
        <v>0.31148459383753502</v>
      </c>
      <c r="L22" s="621"/>
      <c r="M22" s="511">
        <v>0.71556941337899727</v>
      </c>
      <c r="N22" s="511">
        <v>0.68318344512286822</v>
      </c>
      <c r="O22" s="512">
        <v>3.2</v>
      </c>
      <c r="P22" s="508">
        <v>128288</v>
      </c>
      <c r="Q22" s="508">
        <v>113569</v>
      </c>
      <c r="R22" s="509">
        <v>0.12960402926855039</v>
      </c>
      <c r="S22" s="508">
        <v>179281</v>
      </c>
      <c r="T22" s="508">
        <v>166235</v>
      </c>
      <c r="U22" s="509">
        <v>7.8479261286732632E-2</v>
      </c>
      <c r="V22" s="508">
        <v>289709</v>
      </c>
      <c r="W22" s="508">
        <v>259000</v>
      </c>
      <c r="X22" s="509">
        <v>0.11856756756756756</v>
      </c>
      <c r="Y22" s="549">
        <v>3.2134902500166382</v>
      </c>
      <c r="Z22" s="514">
        <v>3.3479401765747601</v>
      </c>
    </row>
    <row r="23" spans="1:26" ht="14.4" thickBot="1">
      <c r="A23" s="622" t="s">
        <v>57</v>
      </c>
      <c r="B23" s="623"/>
      <c r="C23" s="624">
        <v>115462</v>
      </c>
      <c r="D23" s="624">
        <v>104014</v>
      </c>
      <c r="E23" s="625">
        <v>0.11006210702405446</v>
      </c>
      <c r="F23" s="624">
        <v>63587</v>
      </c>
      <c r="G23" s="624">
        <v>59146</v>
      </c>
      <c r="H23" s="625">
        <v>7.5085381936225618E-2</v>
      </c>
      <c r="I23" s="624">
        <v>51875</v>
      </c>
      <c r="J23" s="624">
        <v>44868</v>
      </c>
      <c r="K23" s="625">
        <v>0.15616920745297316</v>
      </c>
      <c r="L23" s="630"/>
      <c r="M23" s="626">
        <v>0.68083345483237423</v>
      </c>
      <c r="N23" s="626">
        <v>0.64115928747350937</v>
      </c>
      <c r="O23" s="627">
        <v>4</v>
      </c>
      <c r="P23" s="624">
        <v>158769</v>
      </c>
      <c r="Q23" s="624">
        <v>145522</v>
      </c>
      <c r="R23" s="625">
        <v>9.1030909415758449E-2</v>
      </c>
      <c r="S23" s="624">
        <v>233198</v>
      </c>
      <c r="T23" s="624">
        <v>226967</v>
      </c>
      <c r="U23" s="625">
        <v>2.7453330219811691E-2</v>
      </c>
      <c r="V23" s="624">
        <v>345014</v>
      </c>
      <c r="W23" s="624">
        <v>316884</v>
      </c>
      <c r="X23" s="625">
        <v>8.8770654245717673E-2</v>
      </c>
      <c r="Y23" s="628">
        <v>2.988117302662348</v>
      </c>
      <c r="Z23" s="629">
        <v>3.046551425769608</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2" thickBot="1">
      <c r="A25" s="1056" t="s">
        <v>63</v>
      </c>
      <c r="B25" s="1057"/>
      <c r="C25" s="632">
        <v>2409418</v>
      </c>
      <c r="D25" s="632">
        <v>2320451</v>
      </c>
      <c r="E25" s="633">
        <v>3.834039158766981E-2</v>
      </c>
      <c r="F25" s="632">
        <v>1619806</v>
      </c>
      <c r="G25" s="632">
        <v>1534001</v>
      </c>
      <c r="H25" s="633">
        <v>5.5935426378470418E-2</v>
      </c>
      <c r="I25" s="632">
        <v>789612</v>
      </c>
      <c r="J25" s="632">
        <v>786450</v>
      </c>
      <c r="K25" s="633">
        <v>4.0205988937631124E-3</v>
      </c>
      <c r="L25" s="553"/>
      <c r="M25" s="634">
        <v>0.71829863662702276</v>
      </c>
      <c r="N25" s="634">
        <v>0.69893678574981521</v>
      </c>
      <c r="O25" s="635">
        <v>1.9</v>
      </c>
      <c r="P25" s="632">
        <v>3235411</v>
      </c>
      <c r="Q25" s="632">
        <v>3133472</v>
      </c>
      <c r="R25" s="633">
        <v>3.2532283677658522E-2</v>
      </c>
      <c r="S25" s="632">
        <v>4504270</v>
      </c>
      <c r="T25" s="632">
        <v>4483198</v>
      </c>
      <c r="U25" s="633">
        <v>4.7002162295754057E-3</v>
      </c>
      <c r="V25" s="632">
        <v>6309389</v>
      </c>
      <c r="W25" s="632">
        <v>6105507</v>
      </c>
      <c r="X25" s="633">
        <v>3.3393131807071881E-2</v>
      </c>
      <c r="Y25" s="636">
        <v>2.6186361187639506</v>
      </c>
      <c r="Z25" s="637">
        <v>2.6311725608513172</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2" thickBot="1">
      <c r="A27" s="1037" t="s">
        <v>64</v>
      </c>
      <c r="B27" s="1038"/>
      <c r="C27" s="551">
        <v>108114</v>
      </c>
      <c r="D27" s="551">
        <v>114937</v>
      </c>
      <c r="E27" s="552">
        <v>-5.9362955358152725E-2</v>
      </c>
      <c r="F27" s="551">
        <v>23157</v>
      </c>
      <c r="G27" s="551">
        <v>25821</v>
      </c>
      <c r="H27" s="552">
        <v>-0.10317183687696062</v>
      </c>
      <c r="I27" s="551">
        <v>84957</v>
      </c>
      <c r="J27" s="551">
        <v>89116</v>
      </c>
      <c r="K27" s="552">
        <v>-4.6669509403474127E-2</v>
      </c>
      <c r="L27" s="553"/>
      <c r="M27" s="554">
        <v>0.43586543234269359</v>
      </c>
      <c r="N27" s="554">
        <v>0.43578387953941539</v>
      </c>
      <c r="O27" s="555">
        <v>0</v>
      </c>
      <c r="P27" s="551">
        <v>90446</v>
      </c>
      <c r="Q27" s="551">
        <v>95448</v>
      </c>
      <c r="R27" s="552">
        <v>-5.2405498281786943E-2</v>
      </c>
      <c r="S27" s="551">
        <v>207509</v>
      </c>
      <c r="T27" s="551">
        <v>219026</v>
      </c>
      <c r="U27" s="552">
        <v>-5.2582798389232327E-2</v>
      </c>
      <c r="V27" s="551">
        <v>221242</v>
      </c>
      <c r="W27" s="551">
        <v>234552</v>
      </c>
      <c r="X27" s="552">
        <v>-5.6746478392851053E-2</v>
      </c>
      <c r="Y27" s="641">
        <v>2.0463769724550014</v>
      </c>
      <c r="Z27" s="557">
        <v>2.0407005576968253</v>
      </c>
    </row>
    <row r="28" spans="1:26">
      <c r="O28" s="558"/>
    </row>
    <row r="30" spans="1:26" ht="23.4" thickBot="1">
      <c r="A30" s="1029" t="s">
        <v>65</v>
      </c>
      <c r="B30" s="1029"/>
      <c r="C30" s="1029"/>
      <c r="D30" s="1029"/>
      <c r="E30" s="1029"/>
      <c r="F30" s="1029"/>
      <c r="G30" s="1029"/>
      <c r="H30" s="1029"/>
      <c r="I30" s="1029"/>
      <c r="J30" s="1029"/>
      <c r="K30" s="1029"/>
      <c r="L30" s="1029"/>
      <c r="M30" s="1029"/>
      <c r="N30" s="1029"/>
      <c r="O30" s="1029"/>
      <c r="P30" s="1029"/>
      <c r="Q30" s="1029"/>
      <c r="R30" s="1029"/>
      <c r="S30" s="1029"/>
      <c r="T30" s="1029"/>
      <c r="U30" s="1029"/>
      <c r="V30" s="1029"/>
      <c r="W30" s="1029"/>
      <c r="X30" s="1029"/>
      <c r="Y30" s="1029"/>
      <c r="Z30" s="1029"/>
    </row>
    <row r="31" spans="1:26" ht="13.8">
      <c r="A31" s="494"/>
      <c r="B31" s="495"/>
      <c r="C31" s="1030" t="s">
        <v>40</v>
      </c>
      <c r="D31" s="1030"/>
      <c r="E31" s="496" t="s">
        <v>41</v>
      </c>
      <c r="F31" s="1030" t="s">
        <v>42</v>
      </c>
      <c r="G31" s="1030"/>
      <c r="H31" s="496" t="s">
        <v>41</v>
      </c>
      <c r="I31" s="1030" t="s">
        <v>43</v>
      </c>
      <c r="J31" s="1030"/>
      <c r="K31" s="497" t="s">
        <v>41</v>
      </c>
      <c r="L31" s="498"/>
      <c r="M31" s="1031" t="s">
        <v>44</v>
      </c>
      <c r="N31" s="1031"/>
      <c r="O31" s="496" t="s">
        <v>45</v>
      </c>
      <c r="P31" s="1030" t="s">
        <v>46</v>
      </c>
      <c r="Q31" s="1030"/>
      <c r="R31" s="496" t="s">
        <v>41</v>
      </c>
      <c r="S31" s="1030" t="s">
        <v>47</v>
      </c>
      <c r="T31" s="1030"/>
      <c r="U31" s="496" t="s">
        <v>41</v>
      </c>
      <c r="V31" s="1030" t="s">
        <v>48</v>
      </c>
      <c r="W31" s="1030"/>
      <c r="X31" s="496" t="s">
        <v>41</v>
      </c>
      <c r="Y31" s="1030" t="s">
        <v>49</v>
      </c>
      <c r="Z31" s="1033"/>
    </row>
    <row r="32" spans="1:26" ht="28.5" customHeight="1" thickBot="1">
      <c r="A32" s="1040" t="s">
        <v>51</v>
      </c>
      <c r="B32" s="1041"/>
      <c r="C32" s="501">
        <v>2015</v>
      </c>
      <c r="D32" s="501">
        <v>2014</v>
      </c>
      <c r="E32" s="502" t="s">
        <v>52</v>
      </c>
      <c r="F32" s="501">
        <v>2015</v>
      </c>
      <c r="G32" s="501">
        <v>2014</v>
      </c>
      <c r="H32" s="502" t="s">
        <v>52</v>
      </c>
      <c r="I32" s="501">
        <v>2015</v>
      </c>
      <c r="J32" s="501">
        <v>2014</v>
      </c>
      <c r="K32" s="502" t="s">
        <v>52</v>
      </c>
      <c r="L32" s="503"/>
      <c r="M32" s="504">
        <v>2015</v>
      </c>
      <c r="N32" s="620">
        <v>2014</v>
      </c>
      <c r="O32" s="502" t="s">
        <v>52</v>
      </c>
      <c r="P32" s="501">
        <v>2015</v>
      </c>
      <c r="Q32" s="501">
        <v>2014</v>
      </c>
      <c r="R32" s="502" t="s">
        <v>52</v>
      </c>
      <c r="S32" s="501">
        <v>2015</v>
      </c>
      <c r="T32" s="501">
        <v>2014</v>
      </c>
      <c r="U32" s="502" t="s">
        <v>52</v>
      </c>
      <c r="V32" s="501">
        <v>2015</v>
      </c>
      <c r="W32" s="501">
        <v>2014</v>
      </c>
      <c r="X32" s="502" t="s">
        <v>52</v>
      </c>
      <c r="Y32" s="501">
        <v>2015</v>
      </c>
      <c r="Z32" s="506">
        <v>2014</v>
      </c>
    </row>
    <row r="33" spans="1:26" ht="13.8">
      <c r="A33" s="1042" t="s">
        <v>54</v>
      </c>
      <c r="B33" s="1043"/>
      <c r="C33" s="508">
        <f>C7+C11+C14+C18+C21</f>
        <v>380284</v>
      </c>
      <c r="D33" s="508">
        <f>D7+D11+D14+D18+D21</f>
        <v>363126</v>
      </c>
      <c r="E33" s="509">
        <f>(C33-D33)/D33</f>
        <v>4.7250816520987206E-2</v>
      </c>
      <c r="F33" s="508">
        <f>F7+F11+F14+F18+F21</f>
        <v>169548</v>
      </c>
      <c r="G33" s="508">
        <f>G7+G11+G14+G18+G21</f>
        <v>155608</v>
      </c>
      <c r="H33" s="509">
        <f>(F33-G33)/G33</f>
        <v>8.9584083080561414E-2</v>
      </c>
      <c r="I33" s="508">
        <f>I7+I11+I14+I18+I21</f>
        <v>210736</v>
      </c>
      <c r="J33" s="508">
        <f>J7+J11+J14+J18+J21</f>
        <v>207518</v>
      </c>
      <c r="K33" s="509">
        <f>(I33-J33)/J33</f>
        <v>1.5507088541716863E-2</v>
      </c>
      <c r="L33" s="643"/>
      <c r="M33" s="511">
        <f t="shared" ref="M33:N35" si="0">P33/S33</f>
        <v>0.49595682428815679</v>
      </c>
      <c r="N33" s="511">
        <f t="shared" si="0"/>
        <v>0.46244303964847328</v>
      </c>
      <c r="O33" s="512">
        <f>ROUND(+M33-N33,3)*100</f>
        <v>3.4000000000000004</v>
      </c>
      <c r="P33" s="508">
        <f>P7+P11+P14+P18+P21</f>
        <v>381734</v>
      </c>
      <c r="Q33" s="508">
        <f>Q7+Q11+Q14+Q18+Q21</f>
        <v>363717</v>
      </c>
      <c r="R33" s="509">
        <f>(P33-Q33)/Q33</f>
        <v>4.9535765444012787E-2</v>
      </c>
      <c r="S33" s="508">
        <f>S7+S11+S14+S18+S21</f>
        <v>769692</v>
      </c>
      <c r="T33" s="508">
        <f>T7+T11+T14+T18+T21</f>
        <v>786512</v>
      </c>
      <c r="U33" s="509">
        <f>(S33-T33)/T33</f>
        <v>-2.1385560550887972E-2</v>
      </c>
      <c r="V33" s="508">
        <f>V7+V11+V14+V18+V21</f>
        <v>789906</v>
      </c>
      <c r="W33" s="508">
        <f>W7+W11+W14+W18+W21</f>
        <v>753044</v>
      </c>
      <c r="X33" s="509">
        <f>(V33-W33)/W33</f>
        <v>4.8950658925640468E-2</v>
      </c>
      <c r="Y33" s="644">
        <f t="shared" ref="Y33:Z35" si="1">V33/C33</f>
        <v>2.0771476054738036</v>
      </c>
      <c r="Z33" s="645">
        <f t="shared" si="1"/>
        <v>2.0737815524088057</v>
      </c>
    </row>
    <row r="34" spans="1:26" ht="13.8">
      <c r="A34" s="1044" t="s">
        <v>55</v>
      </c>
      <c r="B34" s="1045"/>
      <c r="C34" s="646">
        <f>C8+C12+C19+C15+C22</f>
        <v>679182</v>
      </c>
      <c r="D34" s="646">
        <f>D8+D12+D19+D15+D22</f>
        <v>615161</v>
      </c>
      <c r="E34" s="565">
        <f>(C34-D34)/D34</f>
        <v>0.10407194214197583</v>
      </c>
      <c r="F34" s="646">
        <f>F8+F12+F19+F15+F22</f>
        <v>384897</v>
      </c>
      <c r="G34" s="646">
        <f>G8+G12+G19+G15+G22</f>
        <v>349064</v>
      </c>
      <c r="H34" s="565">
        <f>(F34-G34)/G34</f>
        <v>0.10265452753649761</v>
      </c>
      <c r="I34" s="646">
        <f>I8+I12+I19+I15+I22</f>
        <v>294285</v>
      </c>
      <c r="J34" s="646">
        <f>J8+J12+J19+J15+J22</f>
        <v>266097</v>
      </c>
      <c r="K34" s="565">
        <f>(I34-J34)/J34</f>
        <v>0.10593129573050429</v>
      </c>
      <c r="L34" s="643"/>
      <c r="M34" s="647">
        <f t="shared" si="0"/>
        <v>0.7040405783904895</v>
      </c>
      <c r="N34" s="648">
        <f t="shared" si="0"/>
        <v>0.6507961162425947</v>
      </c>
      <c r="O34" s="568">
        <f>ROUND(+M34-N34,3)*100</f>
        <v>5.3</v>
      </c>
      <c r="P34" s="646">
        <f>P8+P12+P19+P15+P22</f>
        <v>844327</v>
      </c>
      <c r="Q34" s="646">
        <f>Q8+Q12+Q19+Q15+Q22</f>
        <v>770950</v>
      </c>
      <c r="R34" s="565">
        <f>(P34-Q34)/Q34</f>
        <v>9.5177378558920805E-2</v>
      </c>
      <c r="S34" s="646">
        <f>S8+S12+S19+S15+S22</f>
        <v>1199259</v>
      </c>
      <c r="T34" s="646">
        <f>T8+T12+T19+T15+T22</f>
        <v>1184626</v>
      </c>
      <c r="U34" s="565">
        <f>(S34-T34)/T34</f>
        <v>1.2352421776999661E-2</v>
      </c>
      <c r="V34" s="646">
        <f>V8+V12+V19+V15+V22</f>
        <v>1667557</v>
      </c>
      <c r="W34" s="646">
        <f>W8+W12+W19+W15+W22</f>
        <v>1537895</v>
      </c>
      <c r="X34" s="565">
        <f>(V34-W34)/W34</f>
        <v>8.4311347653773502E-2</v>
      </c>
      <c r="Y34" s="649">
        <f t="shared" si="1"/>
        <v>2.4552432190487967</v>
      </c>
      <c r="Z34" s="650">
        <f t="shared" si="1"/>
        <v>2.4999878080697573</v>
      </c>
    </row>
    <row r="35" spans="1:26" ht="14.4" thickBot="1">
      <c r="A35" s="1046" t="s">
        <v>56</v>
      </c>
      <c r="B35" s="1047"/>
      <c r="C35" s="651">
        <f>C9+C16</f>
        <v>1349952</v>
      </c>
      <c r="D35" s="652">
        <f>D9+D16</f>
        <v>1342164</v>
      </c>
      <c r="E35" s="653">
        <f>(C35-D35)/D35</f>
        <v>5.8025695816606611E-3</v>
      </c>
      <c r="F35" s="654">
        <f>F9+F16</f>
        <v>1065361</v>
      </c>
      <c r="G35" s="652">
        <f>G9+G16</f>
        <v>1029329</v>
      </c>
      <c r="H35" s="653">
        <f>(F35-G35)/G35</f>
        <v>3.50053287141429E-2</v>
      </c>
      <c r="I35" s="654">
        <f>I9+I16</f>
        <v>284591</v>
      </c>
      <c r="J35" s="652">
        <f>J9+J16</f>
        <v>312835</v>
      </c>
      <c r="K35" s="575">
        <f>(I35-J35)/J35</f>
        <v>-9.028401553534611E-2</v>
      </c>
      <c r="L35" s="655"/>
      <c r="M35" s="656">
        <f t="shared" si="0"/>
        <v>0.79254326575866785</v>
      </c>
      <c r="N35" s="657">
        <f t="shared" si="0"/>
        <v>0.79568362220647593</v>
      </c>
      <c r="O35" s="658">
        <f>ROUND(+M35-N35,3)*100</f>
        <v>-0.3</v>
      </c>
      <c r="P35" s="654">
        <f>P9+P16</f>
        <v>2009350</v>
      </c>
      <c r="Q35" s="652">
        <f>Q9+Q16</f>
        <v>1998805</v>
      </c>
      <c r="R35" s="653">
        <f>(P35-Q35)/Q35</f>
        <v>5.2756522021908088E-3</v>
      </c>
      <c r="S35" s="654">
        <f>S9+S16</f>
        <v>2535319</v>
      </c>
      <c r="T35" s="652">
        <f>T9+T16</f>
        <v>2512060</v>
      </c>
      <c r="U35" s="653">
        <f>(S35-T35)/T35</f>
        <v>9.2589348980517978E-3</v>
      </c>
      <c r="V35" s="654">
        <f>V9+V16</f>
        <v>3851926</v>
      </c>
      <c r="W35" s="652">
        <f>W9+W16</f>
        <v>3814568</v>
      </c>
      <c r="X35" s="575">
        <f>(V35-W35)/W35</f>
        <v>9.7935074168293765E-3</v>
      </c>
      <c r="Y35" s="659">
        <f t="shared" si="1"/>
        <v>2.8533799720286352</v>
      </c>
      <c r="Z35" s="660">
        <f t="shared" si="1"/>
        <v>2.8421027534638093</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2" thickBot="1">
      <c r="A37" s="1056" t="s">
        <v>63</v>
      </c>
      <c r="B37" s="1057"/>
      <c r="C37" s="632">
        <f>SUM(C33:C35)</f>
        <v>2409418</v>
      </c>
      <c r="D37" s="632">
        <f>SUM(D33:D35)</f>
        <v>2320451</v>
      </c>
      <c r="E37" s="633">
        <f>(C37-D37)/D37</f>
        <v>3.834039158766981E-2</v>
      </c>
      <c r="F37" s="632">
        <f>SUM(F33:F35)</f>
        <v>1619806</v>
      </c>
      <c r="G37" s="632">
        <f>SUM(G33:G35)</f>
        <v>1534001</v>
      </c>
      <c r="H37" s="633">
        <f>(F37-G37)/G37</f>
        <v>5.5935426378470418E-2</v>
      </c>
      <c r="I37" s="632">
        <f>SUM(I33:I35)</f>
        <v>789612</v>
      </c>
      <c r="J37" s="632">
        <f>SUM(J33:J35)</f>
        <v>786450</v>
      </c>
      <c r="K37" s="633">
        <f>(I37-J37)/J37</f>
        <v>4.0205988937631124E-3</v>
      </c>
      <c r="L37" s="542"/>
      <c r="M37" s="634">
        <f>P37/S37</f>
        <v>0.71829863662702276</v>
      </c>
      <c r="N37" s="634">
        <f>Q37/T37</f>
        <v>0.69893678574981521</v>
      </c>
      <c r="O37" s="635">
        <f>ROUND(+M37-N37,3)*100</f>
        <v>1.9</v>
      </c>
      <c r="P37" s="632">
        <f>SUM(P33:P35)</f>
        <v>3235411</v>
      </c>
      <c r="Q37" s="632">
        <f>SUM(Q33:Q35)</f>
        <v>3133472</v>
      </c>
      <c r="R37" s="633">
        <f>(P37-Q37)/Q37</f>
        <v>3.2532283677658522E-2</v>
      </c>
      <c r="S37" s="632">
        <f>SUM(S33:S35)</f>
        <v>4504270</v>
      </c>
      <c r="T37" s="632">
        <f>SUM(T33:T35)</f>
        <v>4483198</v>
      </c>
      <c r="U37" s="633">
        <f>(S37-T37)/T37</f>
        <v>4.7002162295754057E-3</v>
      </c>
      <c r="V37" s="632">
        <f>SUM(V33:V35)</f>
        <v>6309389</v>
      </c>
      <c r="W37" s="632">
        <f>SUM(W33:W35)</f>
        <v>6105507</v>
      </c>
      <c r="X37" s="633">
        <f>(V37-W37)/W37</f>
        <v>3.3393131807071881E-2</v>
      </c>
      <c r="Y37" s="663">
        <f>V37/C37</f>
        <v>2.6186361187639506</v>
      </c>
      <c r="Z37" s="664">
        <f>W37/D37</f>
        <v>2.6311725608513172</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3.4" thickBot="1">
      <c r="A40" s="1029" t="s">
        <v>66</v>
      </c>
      <c r="B40" s="1029"/>
      <c r="C40" s="1029"/>
      <c r="D40" s="1029"/>
      <c r="E40" s="1029"/>
      <c r="F40" s="1029"/>
      <c r="G40" s="1029"/>
      <c r="H40" s="1029"/>
      <c r="I40" s="1029"/>
      <c r="J40" s="1029"/>
      <c r="K40" s="1029"/>
      <c r="L40" s="1029"/>
      <c r="M40" s="1029"/>
      <c r="N40" s="1029"/>
      <c r="O40" s="1029"/>
      <c r="P40" s="1029"/>
      <c r="Q40" s="1029"/>
      <c r="R40" s="1029"/>
      <c r="S40" s="1029"/>
      <c r="T40" s="1029"/>
      <c r="U40" s="1029"/>
      <c r="V40" s="1029"/>
      <c r="W40" s="1029"/>
      <c r="X40" s="1029"/>
      <c r="Y40" s="1029"/>
      <c r="Z40" s="1029"/>
    </row>
    <row r="41" spans="1:26" ht="13.8">
      <c r="A41" s="494"/>
      <c r="B41" s="495"/>
      <c r="C41" s="1030" t="s">
        <v>40</v>
      </c>
      <c r="D41" s="1030"/>
      <c r="E41" s="496" t="s">
        <v>41</v>
      </c>
      <c r="F41" s="1030" t="s">
        <v>42</v>
      </c>
      <c r="G41" s="1030"/>
      <c r="H41" s="496" t="s">
        <v>41</v>
      </c>
      <c r="I41" s="1030" t="s">
        <v>43</v>
      </c>
      <c r="J41" s="1030"/>
      <c r="K41" s="497" t="s">
        <v>41</v>
      </c>
      <c r="L41" s="498"/>
      <c r="M41" s="1031" t="s">
        <v>44</v>
      </c>
      <c r="N41" s="1031"/>
      <c r="O41" s="496" t="s">
        <v>45</v>
      </c>
      <c r="P41" s="1030" t="s">
        <v>46</v>
      </c>
      <c r="Q41" s="1030"/>
      <c r="R41" s="496" t="s">
        <v>41</v>
      </c>
      <c r="S41" s="1030" t="s">
        <v>47</v>
      </c>
      <c r="T41" s="1030"/>
      <c r="U41" s="496" t="s">
        <v>41</v>
      </c>
      <c r="V41" s="1030" t="s">
        <v>48</v>
      </c>
      <c r="W41" s="1030"/>
      <c r="X41" s="496" t="s">
        <v>41</v>
      </c>
      <c r="Y41" s="1030" t="s">
        <v>49</v>
      </c>
      <c r="Z41" s="1033"/>
    </row>
    <row r="42" spans="1:26" ht="14.4" thickBot="1">
      <c r="A42" s="1048" t="s">
        <v>50</v>
      </c>
      <c r="B42" s="1049"/>
      <c r="C42" s="501">
        <v>2015</v>
      </c>
      <c r="D42" s="501">
        <v>2014</v>
      </c>
      <c r="E42" s="502" t="s">
        <v>52</v>
      </c>
      <c r="F42" s="501">
        <v>2015</v>
      </c>
      <c r="G42" s="501">
        <v>2014</v>
      </c>
      <c r="H42" s="502" t="s">
        <v>52</v>
      </c>
      <c r="I42" s="501">
        <v>2015</v>
      </c>
      <c r="J42" s="501">
        <v>2014</v>
      </c>
      <c r="K42" s="502" t="s">
        <v>52</v>
      </c>
      <c r="L42" s="503"/>
      <c r="M42" s="504">
        <v>2015</v>
      </c>
      <c r="N42" s="620">
        <v>2014</v>
      </c>
      <c r="O42" s="502" t="s">
        <v>52</v>
      </c>
      <c r="P42" s="501">
        <v>2015</v>
      </c>
      <c r="Q42" s="501">
        <v>2014</v>
      </c>
      <c r="R42" s="502" t="s">
        <v>52</v>
      </c>
      <c r="S42" s="501">
        <v>2015</v>
      </c>
      <c r="T42" s="501">
        <v>2014</v>
      </c>
      <c r="U42" s="502" t="s">
        <v>52</v>
      </c>
      <c r="V42" s="501">
        <v>2015</v>
      </c>
      <c r="W42" s="501">
        <v>2014</v>
      </c>
      <c r="X42" s="502" t="s">
        <v>52</v>
      </c>
      <c r="Y42" s="501">
        <v>2015</v>
      </c>
      <c r="Z42" s="506">
        <v>2014</v>
      </c>
    </row>
    <row r="43" spans="1:26" s="601" customFormat="1" ht="13.8">
      <c r="A43" s="1050" t="s">
        <v>53</v>
      </c>
      <c r="B43" s="1051"/>
      <c r="C43" s="534">
        <f>C10</f>
        <v>1401526</v>
      </c>
      <c r="D43" s="666">
        <f>D10</f>
        <v>1317801</v>
      </c>
      <c r="E43" s="583">
        <f>(C43-D43)/D43</f>
        <v>6.3533871957905635E-2</v>
      </c>
      <c r="F43" s="534">
        <f>F10</f>
        <v>1150577</v>
      </c>
      <c r="G43" s="666">
        <f>G10</f>
        <v>1071656</v>
      </c>
      <c r="H43" s="583">
        <f>(F43-G43)/G43</f>
        <v>7.36439678404264E-2</v>
      </c>
      <c r="I43" s="534">
        <f>I10</f>
        <v>250949</v>
      </c>
      <c r="J43" s="666">
        <f>J10</f>
        <v>246145</v>
      </c>
      <c r="K43" s="583">
        <f>(I43-J43)/J43</f>
        <v>1.9516951390440594E-2</v>
      </c>
      <c r="L43" s="643"/>
      <c r="M43" s="536">
        <f t="shared" ref="M43:N47" si="2">P43/S43</f>
        <v>0.7971390340107315</v>
      </c>
      <c r="N43" s="667">
        <f t="shared" si="2"/>
        <v>0.78430735443431809</v>
      </c>
      <c r="O43" s="587">
        <f>ROUND(+M43-N43,3)*100</f>
        <v>1.3</v>
      </c>
      <c r="P43" s="534">
        <f>P10</f>
        <v>2030235</v>
      </c>
      <c r="Q43" s="666">
        <f>Q10</f>
        <v>1933469</v>
      </c>
      <c r="R43" s="583">
        <f>(P43-Q43)/Q43</f>
        <v>5.0047867330689035E-2</v>
      </c>
      <c r="S43" s="534">
        <f>S10</f>
        <v>2546902</v>
      </c>
      <c r="T43" s="666">
        <f>T10</f>
        <v>2465193</v>
      </c>
      <c r="U43" s="583">
        <f>(S43-T43)/T43</f>
        <v>3.3145072211384664E-2</v>
      </c>
      <c r="V43" s="534">
        <f>V10</f>
        <v>3673877</v>
      </c>
      <c r="W43" s="666">
        <f>W10</f>
        <v>3462757</v>
      </c>
      <c r="X43" s="583">
        <f>(V43-W43)/W43</f>
        <v>6.0968759863888805E-2</v>
      </c>
      <c r="Y43" s="662">
        <f t="shared" ref="Y43:Z47" si="3">V43/C43</f>
        <v>2.6213405958933333</v>
      </c>
      <c r="Z43" s="668">
        <f t="shared" si="3"/>
        <v>2.627678230628145</v>
      </c>
    </row>
    <row r="44" spans="1:26" s="601" customFormat="1" ht="13.8">
      <c r="A44" s="1052" t="s">
        <v>58</v>
      </c>
      <c r="B44" s="1053"/>
      <c r="C44" s="669">
        <f>C13</f>
        <v>312411</v>
      </c>
      <c r="D44" s="670">
        <f>D13</f>
        <v>312763</v>
      </c>
      <c r="E44" s="604">
        <f>(C44-D44)/D44</f>
        <v>-1.1254528189076074E-3</v>
      </c>
      <c r="F44" s="669">
        <f>F13</f>
        <v>77166</v>
      </c>
      <c r="G44" s="670">
        <f>G13</f>
        <v>82891</v>
      </c>
      <c r="H44" s="604">
        <f>(F44-G44)/G44</f>
        <v>-6.9066605542218093E-2</v>
      </c>
      <c r="I44" s="669">
        <f>I13</f>
        <v>235245</v>
      </c>
      <c r="J44" s="670">
        <f>J13</f>
        <v>229872</v>
      </c>
      <c r="K44" s="604">
        <f>(I44-J44)/J44</f>
        <v>2.3373877636249738E-2</v>
      </c>
      <c r="L44" s="643"/>
      <c r="M44" s="671">
        <f t="shared" si="2"/>
        <v>0.52633334587790936</v>
      </c>
      <c r="N44" s="672">
        <f t="shared" si="2"/>
        <v>0.5021508167845864</v>
      </c>
      <c r="O44" s="607">
        <f>ROUND(+M44-N44,3)*100</f>
        <v>2.4</v>
      </c>
      <c r="P44" s="669">
        <f>P13</f>
        <v>307685</v>
      </c>
      <c r="Q44" s="670">
        <f>Q13</f>
        <v>305612</v>
      </c>
      <c r="R44" s="604">
        <f>(P44-Q44)/Q44</f>
        <v>6.7831106108398884E-3</v>
      </c>
      <c r="S44" s="669">
        <f>S13</f>
        <v>584582</v>
      </c>
      <c r="T44" s="670">
        <f>T13</f>
        <v>608606</v>
      </c>
      <c r="U44" s="604">
        <f>(S44-T44)/T44</f>
        <v>-3.9473813928880094E-2</v>
      </c>
      <c r="V44" s="669">
        <f>V13</f>
        <v>687301</v>
      </c>
      <c r="W44" s="670">
        <f>W13</f>
        <v>689864</v>
      </c>
      <c r="X44" s="604">
        <f>(V44-W44)/W44</f>
        <v>-3.7152250298609583E-3</v>
      </c>
      <c r="Y44" s="673">
        <f t="shared" si="3"/>
        <v>2.1999897570828173</v>
      </c>
      <c r="Z44" s="674">
        <f t="shared" si="3"/>
        <v>2.2057084757468113</v>
      </c>
    </row>
    <row r="45" spans="1:26" s="601" customFormat="1" ht="13.8">
      <c r="A45" s="1052" t="s">
        <v>59</v>
      </c>
      <c r="B45" s="1053"/>
      <c r="C45" s="669">
        <f>C17</f>
        <v>443178</v>
      </c>
      <c r="D45" s="670">
        <f>D17</f>
        <v>451644</v>
      </c>
      <c r="E45" s="604">
        <f>(C45-D45)/D45</f>
        <v>-1.8744852140181206E-2</v>
      </c>
      <c r="F45" s="669">
        <f>F17</f>
        <v>273238</v>
      </c>
      <c r="G45" s="670">
        <f>G17</f>
        <v>266833</v>
      </c>
      <c r="H45" s="604">
        <f>(F45-G45)/G45</f>
        <v>2.4003777643694744E-2</v>
      </c>
      <c r="I45" s="669">
        <f>I17</f>
        <v>169940</v>
      </c>
      <c r="J45" s="670">
        <f>J17</f>
        <v>184811</v>
      </c>
      <c r="K45" s="604">
        <f>(I45-J45)/J45</f>
        <v>-8.0465989578542396E-2</v>
      </c>
      <c r="L45" s="643"/>
      <c r="M45" s="671">
        <f t="shared" si="2"/>
        <v>0.68002728095859644</v>
      </c>
      <c r="N45" s="672">
        <f t="shared" si="2"/>
        <v>0.68573879721373765</v>
      </c>
      <c r="O45" s="607">
        <f>ROUND(+M45-N45,3)*100</f>
        <v>-0.6</v>
      </c>
      <c r="P45" s="669">
        <f>P17</f>
        <v>578302</v>
      </c>
      <c r="Q45" s="670">
        <f>Q17</f>
        <v>589099</v>
      </c>
      <c r="R45" s="604">
        <f>(P45-Q45)/Q45</f>
        <v>-1.8327989013731137E-2</v>
      </c>
      <c r="S45" s="669">
        <f>S17</f>
        <v>850410</v>
      </c>
      <c r="T45" s="670">
        <f>T17</f>
        <v>859072</v>
      </c>
      <c r="U45" s="604">
        <f>(S45-T45)/T45</f>
        <v>-1.008297325486106E-2</v>
      </c>
      <c r="V45" s="669">
        <f>V17</f>
        <v>1302233</v>
      </c>
      <c r="W45" s="670">
        <f>W17</f>
        <v>1336511</v>
      </c>
      <c r="X45" s="604">
        <f>(V45-W45)/W45</f>
        <v>-2.5647375891406806E-2</v>
      </c>
      <c r="Y45" s="673">
        <f t="shared" si="3"/>
        <v>2.9383972128580389</v>
      </c>
      <c r="Z45" s="674">
        <f t="shared" si="3"/>
        <v>2.9592134513023534</v>
      </c>
    </row>
    <row r="46" spans="1:26" s="601" customFormat="1" ht="13.8">
      <c r="A46" s="1052" t="s">
        <v>60</v>
      </c>
      <c r="B46" s="1053"/>
      <c r="C46" s="669">
        <f>C20</f>
        <v>136841</v>
      </c>
      <c r="D46" s="670">
        <f>D20</f>
        <v>134229</v>
      </c>
      <c r="E46" s="604">
        <f>(C46-D46)/D46</f>
        <v>1.9459282271342259E-2</v>
      </c>
      <c r="F46" s="669">
        <f>F20</f>
        <v>55238</v>
      </c>
      <c r="G46" s="670">
        <f>G20</f>
        <v>53475</v>
      </c>
      <c r="H46" s="604">
        <f>(F46-G46)/G46</f>
        <v>3.2968676951846659E-2</v>
      </c>
      <c r="I46" s="669">
        <f>I20</f>
        <v>81603</v>
      </c>
      <c r="J46" s="670">
        <f>J20</f>
        <v>80754</v>
      </c>
      <c r="K46" s="604">
        <f>(I46-J46)/J46</f>
        <v>1.0513411100378929E-2</v>
      </c>
      <c r="L46" s="643"/>
      <c r="M46" s="671">
        <f t="shared" si="2"/>
        <v>0.55474482844476414</v>
      </c>
      <c r="N46" s="672">
        <f t="shared" si="2"/>
        <v>0.49409327065809006</v>
      </c>
      <c r="O46" s="607">
        <f>ROUND(+M46-N46,3)*100</f>
        <v>6.1</v>
      </c>
      <c r="P46" s="669">
        <f>P20</f>
        <v>160420</v>
      </c>
      <c r="Q46" s="670">
        <f>Q20</f>
        <v>159770</v>
      </c>
      <c r="R46" s="604">
        <f>(P46-Q46)/Q46</f>
        <v>4.0683482506102524E-3</v>
      </c>
      <c r="S46" s="669">
        <f>S20</f>
        <v>289178</v>
      </c>
      <c r="T46" s="670">
        <f>T20</f>
        <v>323360</v>
      </c>
      <c r="U46" s="604">
        <f>(S46-T46)/T46</f>
        <v>-0.10570880752102919</v>
      </c>
      <c r="V46" s="669">
        <f>V20</f>
        <v>300964</v>
      </c>
      <c r="W46" s="670">
        <f>W20</f>
        <v>299491</v>
      </c>
      <c r="X46" s="604">
        <f>(V46-W46)/W46</f>
        <v>4.9183447916631888E-3</v>
      </c>
      <c r="Y46" s="673">
        <f t="shared" si="3"/>
        <v>2.1993700718351956</v>
      </c>
      <c r="Z46" s="674">
        <f t="shared" si="3"/>
        <v>2.23119445127357</v>
      </c>
    </row>
    <row r="47" spans="1:26" s="601" customFormat="1" ht="14.4" thickBot="1">
      <c r="A47" s="1054" t="s">
        <v>62</v>
      </c>
      <c r="B47" s="1055"/>
      <c r="C47" s="675">
        <f>C23</f>
        <v>115462</v>
      </c>
      <c r="D47" s="676">
        <f>D23</f>
        <v>104014</v>
      </c>
      <c r="E47" s="612">
        <f>(C47-D47)/D47</f>
        <v>0.11006210702405446</v>
      </c>
      <c r="F47" s="675">
        <f>F23</f>
        <v>63587</v>
      </c>
      <c r="G47" s="676">
        <f>G23</f>
        <v>59146</v>
      </c>
      <c r="H47" s="612">
        <f>(F47-G47)/G47</f>
        <v>7.5085381936225618E-2</v>
      </c>
      <c r="I47" s="675">
        <f>I23</f>
        <v>51875</v>
      </c>
      <c r="J47" s="676">
        <f>J23</f>
        <v>44868</v>
      </c>
      <c r="K47" s="612">
        <f>(I47-J47)/J47</f>
        <v>0.15616920745297316</v>
      </c>
      <c r="L47" s="655"/>
      <c r="M47" s="677">
        <f t="shared" si="2"/>
        <v>0.68083345483237423</v>
      </c>
      <c r="N47" s="678">
        <f t="shared" si="2"/>
        <v>0.64115928747350937</v>
      </c>
      <c r="O47" s="615">
        <f>ROUND(+M47-N47,3)*100</f>
        <v>4</v>
      </c>
      <c r="P47" s="675">
        <f>P23</f>
        <v>158769</v>
      </c>
      <c r="Q47" s="676">
        <f>Q23</f>
        <v>145522</v>
      </c>
      <c r="R47" s="612">
        <f>(P47-Q47)/Q47</f>
        <v>9.1030909415758449E-2</v>
      </c>
      <c r="S47" s="675">
        <f>S23</f>
        <v>233198</v>
      </c>
      <c r="T47" s="676">
        <f>T23</f>
        <v>226967</v>
      </c>
      <c r="U47" s="612">
        <f>(S47-T47)/T47</f>
        <v>2.7453330219811691E-2</v>
      </c>
      <c r="V47" s="675">
        <f>V23</f>
        <v>345014</v>
      </c>
      <c r="W47" s="676">
        <f>W23</f>
        <v>316884</v>
      </c>
      <c r="X47" s="612">
        <f>(V47-W47)/W47</f>
        <v>8.8770654245717673E-2</v>
      </c>
      <c r="Y47" s="679">
        <f t="shared" si="3"/>
        <v>2.988117302662348</v>
      </c>
      <c r="Z47" s="680">
        <f t="shared" si="3"/>
        <v>3.046551425769608</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2" thickBot="1">
      <c r="A49" s="1056" t="s">
        <v>63</v>
      </c>
      <c r="B49" s="1057"/>
      <c r="C49" s="632">
        <f>SUM(C43:C47)</f>
        <v>2409418</v>
      </c>
      <c r="D49" s="632">
        <f>SUM(D43:D47)</f>
        <v>2320451</v>
      </c>
      <c r="E49" s="633">
        <f>(C49-D49)/D49</f>
        <v>3.834039158766981E-2</v>
      </c>
      <c r="F49" s="632">
        <f>SUM(F43:F47)</f>
        <v>1619806</v>
      </c>
      <c r="G49" s="632">
        <f>SUM(G43:G47)</f>
        <v>1534001</v>
      </c>
      <c r="H49" s="633">
        <f>(F49-G49)/G49</f>
        <v>5.5935426378470418E-2</v>
      </c>
      <c r="I49" s="632">
        <f>SUM(I43:I47)</f>
        <v>789612</v>
      </c>
      <c r="J49" s="632">
        <f>SUM(J43:J47)</f>
        <v>786450</v>
      </c>
      <c r="K49" s="633">
        <f>(I49-J49)/J49</f>
        <v>4.0205988937631124E-3</v>
      </c>
      <c r="L49" s="553"/>
      <c r="M49" s="634">
        <f>P49/S49</f>
        <v>0.71829863662702276</v>
      </c>
      <c r="N49" s="634">
        <f>Q49/T49</f>
        <v>0.69893678574981521</v>
      </c>
      <c r="O49" s="635">
        <f>ROUND(+M49-N49,3)*100</f>
        <v>1.9</v>
      </c>
      <c r="P49" s="632">
        <f>SUM(P43:P47)</f>
        <v>3235411</v>
      </c>
      <c r="Q49" s="632">
        <f>SUM(Q43:Q47)</f>
        <v>3133472</v>
      </c>
      <c r="R49" s="633">
        <f>(P49-Q49)/Q49</f>
        <v>3.2532283677658522E-2</v>
      </c>
      <c r="S49" s="632">
        <f>SUM(S43:S47)</f>
        <v>4504270</v>
      </c>
      <c r="T49" s="632">
        <f>SUM(T43:T47)</f>
        <v>4483198</v>
      </c>
      <c r="U49" s="633">
        <f>(S49-T49)/T49</f>
        <v>4.7002162295754057E-3</v>
      </c>
      <c r="V49" s="632">
        <f>SUM(V43:V47)</f>
        <v>6309389</v>
      </c>
      <c r="W49" s="632">
        <f>SUM(W43:W47)</f>
        <v>6105507</v>
      </c>
      <c r="X49" s="633">
        <f>(V49-W49)/W49</f>
        <v>3.3393131807071881E-2</v>
      </c>
      <c r="Y49" s="663">
        <f>V49/C49</f>
        <v>2.6186361187639506</v>
      </c>
      <c r="Z49" s="664">
        <f>W49/D49</f>
        <v>2.6311725608513172</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68</v>
      </c>
      <c r="C51" s="597"/>
      <c r="D51" s="597"/>
    </row>
    <row r="52" spans="1:26">
      <c r="A52" s="618"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E1"/>
    </sheetView>
  </sheetViews>
  <sheetFormatPr defaultColWidth="9.109375" defaultRowHeight="13.2"/>
  <cols>
    <col min="1" max="1" width="26.109375" style="488" customWidth="1"/>
    <col min="2" max="2" width="30.33203125" style="488" bestFit="1" customWidth="1"/>
    <col min="3" max="4" width="22.5546875" style="488" bestFit="1" customWidth="1"/>
    <col min="5" max="5" width="15.5546875" style="726" bestFit="1" customWidth="1"/>
    <col min="6" max="16384" width="9.109375" style="488"/>
  </cols>
  <sheetData>
    <row r="1" spans="1:5" ht="20.399999999999999" thickBot="1">
      <c r="A1" s="1063" t="s">
        <v>73</v>
      </c>
      <c r="B1" s="1063"/>
      <c r="C1" s="1063"/>
      <c r="D1" s="1063"/>
      <c r="E1" s="1063"/>
    </row>
    <row r="2" spans="1:5" s="111" customFormat="1" ht="16.2" customHeight="1">
      <c r="A2" s="1064" t="s">
        <v>50</v>
      </c>
      <c r="B2" s="681" t="s">
        <v>74</v>
      </c>
      <c r="C2" s="1060" t="s">
        <v>75</v>
      </c>
      <c r="D2" s="1060"/>
      <c r="E2" s="1066" t="s">
        <v>76</v>
      </c>
    </row>
    <row r="3" spans="1:5" s="685" customFormat="1" ht="16.8" thickBot="1">
      <c r="A3" s="1065"/>
      <c r="B3" s="682" t="s">
        <v>77</v>
      </c>
      <c r="C3" s="683" t="s">
        <v>78</v>
      </c>
      <c r="D3" s="684" t="s">
        <v>79</v>
      </c>
      <c r="E3" s="1067"/>
    </row>
    <row r="4" spans="1:5" ht="13.2" customHeight="1">
      <c r="A4" s="1068" t="s">
        <v>80</v>
      </c>
      <c r="B4" s="686" t="s">
        <v>54</v>
      </c>
      <c r="C4" s="687">
        <v>115.25666666666663</v>
      </c>
      <c r="D4" s="688">
        <v>104.9325</v>
      </c>
      <c r="E4" s="689">
        <v>9.838864666968411E-2</v>
      </c>
    </row>
    <row r="5" spans="1:5" ht="13.2" customHeight="1">
      <c r="A5" s="1069"/>
      <c r="B5" s="690" t="s">
        <v>55</v>
      </c>
      <c r="C5" s="691">
        <v>126.66000000000001</v>
      </c>
      <c r="D5" s="692">
        <v>117.61428571428573</v>
      </c>
      <c r="E5" s="693">
        <v>7.6909996356127747E-2</v>
      </c>
    </row>
    <row r="6" spans="1:5" ht="13.2" customHeight="1">
      <c r="A6" s="1069"/>
      <c r="B6" s="690" t="s">
        <v>56</v>
      </c>
      <c r="C6" s="691">
        <v>189.15533333333335</v>
      </c>
      <c r="D6" s="692">
        <v>173.23000000000005</v>
      </c>
      <c r="E6" s="693">
        <v>9.1931728530469867E-2</v>
      </c>
    </row>
    <row r="7" spans="1:5" s="464" customFormat="1" ht="14.4" thickBot="1">
      <c r="A7" s="1070"/>
      <c r="B7" s="694" t="s">
        <v>57</v>
      </c>
      <c r="C7" s="695">
        <v>142.89162790697671</v>
      </c>
      <c r="D7" s="696">
        <v>131.4380952380952</v>
      </c>
      <c r="E7" s="697">
        <v>8.7140129717597173E-2</v>
      </c>
    </row>
    <row r="8" spans="1:5" ht="13.2" customHeight="1">
      <c r="A8" s="1071" t="s">
        <v>58</v>
      </c>
      <c r="B8" s="698" t="s">
        <v>54</v>
      </c>
      <c r="C8" s="699">
        <v>110.60954545454547</v>
      </c>
      <c r="D8" s="688">
        <v>115.58590909090908</v>
      </c>
      <c r="E8" s="700">
        <v>-4.3053376276598491E-2</v>
      </c>
    </row>
    <row r="9" spans="1:5" ht="13.2" customHeight="1">
      <c r="A9" s="1069"/>
      <c r="B9" s="690" t="s">
        <v>55</v>
      </c>
      <c r="C9" s="691">
        <v>126.48428571428573</v>
      </c>
      <c r="D9" s="692">
        <v>121.77</v>
      </c>
      <c r="E9" s="693">
        <v>3.8714672861014508E-2</v>
      </c>
    </row>
    <row r="10" spans="1:5" s="464" customFormat="1" ht="14.4" thickBot="1">
      <c r="A10" s="1072"/>
      <c r="B10" s="701" t="s">
        <v>57</v>
      </c>
      <c r="C10" s="702">
        <v>114.44137931034483</v>
      </c>
      <c r="D10" s="703">
        <v>117.07862068965517</v>
      </c>
      <c r="E10" s="704">
        <v>-2.2525388185952216E-2</v>
      </c>
    </row>
    <row r="11" spans="1:5" ht="13.2" customHeight="1">
      <c r="A11" s="1071" t="s">
        <v>59</v>
      </c>
      <c r="B11" s="698" t="s">
        <v>54</v>
      </c>
      <c r="C11" s="699">
        <v>89.223333333333343</v>
      </c>
      <c r="D11" s="688">
        <v>95.820000000000007</v>
      </c>
      <c r="E11" s="700">
        <v>-6.8844360954567557E-2</v>
      </c>
    </row>
    <row r="12" spans="1:5" ht="13.2" customHeight="1">
      <c r="A12" s="1069"/>
      <c r="B12" s="690" t="s">
        <v>55</v>
      </c>
      <c r="C12" s="691">
        <v>268.03599999999994</v>
      </c>
      <c r="D12" s="692">
        <v>248.75399999999999</v>
      </c>
      <c r="E12" s="693">
        <v>7.7514331427836147E-2</v>
      </c>
    </row>
    <row r="13" spans="1:5" ht="13.2" customHeight="1">
      <c r="A13" s="1069"/>
      <c r="B13" s="690" t="s">
        <v>56</v>
      </c>
      <c r="C13" s="691">
        <v>160.35</v>
      </c>
      <c r="D13" s="692">
        <v>164.70000000000002</v>
      </c>
      <c r="E13" s="693">
        <v>-2.6411657559198679E-2</v>
      </c>
    </row>
    <row r="14" spans="1:5" s="464" customFormat="1" ht="14.4" thickBot="1">
      <c r="A14" s="1072"/>
      <c r="B14" s="701" t="s">
        <v>57</v>
      </c>
      <c r="C14" s="702">
        <v>168.32642857142855</v>
      </c>
      <c r="D14" s="703">
        <v>170.53615384615387</v>
      </c>
      <c r="E14" s="704">
        <v>-1.2957517950819855E-2</v>
      </c>
    </row>
    <row r="15" spans="1:5" ht="13.2" customHeight="1">
      <c r="A15" s="1068" t="s">
        <v>60</v>
      </c>
      <c r="B15" s="686" t="s">
        <v>54</v>
      </c>
      <c r="C15" s="687">
        <v>86.625714285714281</v>
      </c>
      <c r="D15" s="705">
        <v>98.538750000000007</v>
      </c>
      <c r="E15" s="689">
        <v>-0.12089696402974186</v>
      </c>
    </row>
    <row r="16" spans="1:5" ht="13.2" customHeight="1">
      <c r="A16" s="1069"/>
      <c r="B16" s="690" t="s">
        <v>61</v>
      </c>
      <c r="C16" s="691">
        <v>118.185</v>
      </c>
      <c r="D16" s="692">
        <v>115.30500000000001</v>
      </c>
      <c r="E16" s="693">
        <v>2.4977234291661207E-2</v>
      </c>
    </row>
    <row r="17" spans="1:5" s="464" customFormat="1" ht="14.4" thickBot="1">
      <c r="A17" s="1070"/>
      <c r="B17" s="694" t="s">
        <v>57</v>
      </c>
      <c r="C17" s="695">
        <v>98.101818181818189</v>
      </c>
      <c r="D17" s="696">
        <v>104.12749999999998</v>
      </c>
      <c r="E17" s="697">
        <v>-5.7868303936825488E-2</v>
      </c>
    </row>
    <row r="18" spans="1:5" ht="13.2" customHeight="1">
      <c r="A18" s="1071" t="s">
        <v>62</v>
      </c>
      <c r="B18" s="698" t="s">
        <v>54</v>
      </c>
      <c r="C18" s="699">
        <v>221.29599999999999</v>
      </c>
      <c r="D18" s="688">
        <v>185.762</v>
      </c>
      <c r="E18" s="700">
        <v>0.19128777683272138</v>
      </c>
    </row>
    <row r="19" spans="1:5" ht="13.2" customHeight="1">
      <c r="A19" s="1073"/>
      <c r="B19" s="690" t="s">
        <v>55</v>
      </c>
      <c r="C19" s="706">
        <v>440.12500000000006</v>
      </c>
      <c r="D19" s="707">
        <v>384.26500000000004</v>
      </c>
      <c r="E19" s="708">
        <v>0.14536843064031335</v>
      </c>
    </row>
    <row r="20" spans="1:5" s="464" customFormat="1" ht="14.4" thickBot="1">
      <c r="A20" s="1072"/>
      <c r="B20" s="701" t="s">
        <v>57</v>
      </c>
      <c r="C20" s="702">
        <v>318.55333333333334</v>
      </c>
      <c r="D20" s="703">
        <v>273.98555555555555</v>
      </c>
      <c r="E20" s="704">
        <v>0.16266469846342271</v>
      </c>
    </row>
    <row r="21" spans="1:5" s="111" customFormat="1" ht="16.8" thickBot="1">
      <c r="A21" s="1074" t="s">
        <v>81</v>
      </c>
      <c r="B21" s="1075"/>
      <c r="C21" s="709">
        <v>148.73405660377358</v>
      </c>
      <c r="D21" s="710">
        <v>141.40999999999994</v>
      </c>
      <c r="E21" s="711">
        <v>5.1793059923439959E-2</v>
      </c>
    </row>
    <row r="23" spans="1:5" ht="20.399999999999999" thickBot="1">
      <c r="A23" s="1076" t="s">
        <v>82</v>
      </c>
      <c r="B23" s="1076"/>
      <c r="C23" s="1076"/>
      <c r="D23" s="1076"/>
      <c r="E23" s="1076"/>
    </row>
    <row r="24" spans="1:5" s="111" customFormat="1" ht="15.75" customHeight="1">
      <c r="A24" s="1058" t="s">
        <v>83</v>
      </c>
      <c r="B24" s="712" t="s">
        <v>74</v>
      </c>
      <c r="C24" s="1060" t="s">
        <v>75</v>
      </c>
      <c r="D24" s="1060"/>
      <c r="E24" s="1061" t="s">
        <v>76</v>
      </c>
    </row>
    <row r="25" spans="1:5" s="111" customFormat="1" ht="16.8" thickBot="1">
      <c r="A25" s="1059"/>
      <c r="B25" s="713" t="s">
        <v>77</v>
      </c>
      <c r="C25" s="683" t="s">
        <v>78</v>
      </c>
      <c r="D25" s="684" t="s">
        <v>79</v>
      </c>
      <c r="E25" s="1062"/>
    </row>
    <row r="26" spans="1:5" ht="13.2" customHeight="1">
      <c r="A26" s="1071" t="s">
        <v>84</v>
      </c>
      <c r="B26" s="698" t="s">
        <v>54</v>
      </c>
      <c r="C26" s="699">
        <v>115.25666666666663</v>
      </c>
      <c r="D26" s="688">
        <v>104.9325</v>
      </c>
      <c r="E26" s="714">
        <v>9.838864666968411E-2</v>
      </c>
    </row>
    <row r="27" spans="1:5" ht="13.2" customHeight="1">
      <c r="A27" s="1069"/>
      <c r="B27" s="690" t="s">
        <v>55</v>
      </c>
      <c r="C27" s="691">
        <v>127.1875</v>
      </c>
      <c r="D27" s="692">
        <v>118.80500000000001</v>
      </c>
      <c r="E27" s="715">
        <v>7.0556794747695745E-2</v>
      </c>
    </row>
    <row r="28" spans="1:5" ht="13.2" customHeight="1">
      <c r="A28" s="1069"/>
      <c r="B28" s="690" t="s">
        <v>56</v>
      </c>
      <c r="C28" s="691">
        <v>189.15533333333335</v>
      </c>
      <c r="D28" s="692">
        <v>173.23000000000005</v>
      </c>
      <c r="E28" s="715">
        <v>9.1931728530469867E-2</v>
      </c>
    </row>
    <row r="29" spans="1:5" s="464" customFormat="1" ht="14.4" thickBot="1">
      <c r="A29" s="1072"/>
      <c r="B29" s="701" t="s">
        <v>57</v>
      </c>
      <c r="C29" s="702">
        <v>142.61863636363634</v>
      </c>
      <c r="D29" s="703">
        <v>131.33813953488371</v>
      </c>
      <c r="E29" s="716">
        <v>8.5888964688406497E-2</v>
      </c>
    </row>
    <row r="30" spans="1:5" ht="13.2" customHeight="1">
      <c r="A30" s="1071" t="s">
        <v>85</v>
      </c>
      <c r="B30" s="698" t="s">
        <v>54</v>
      </c>
      <c r="C30" s="699">
        <v>117.04024999999999</v>
      </c>
      <c r="D30" s="688">
        <v>118.47774999999999</v>
      </c>
      <c r="E30" s="714">
        <v>-1.213307983988555E-2</v>
      </c>
    </row>
    <row r="31" spans="1:5" ht="13.2" customHeight="1">
      <c r="A31" s="1069"/>
      <c r="B31" s="690" t="s">
        <v>55</v>
      </c>
      <c r="C31" s="691">
        <v>231.24055555555549</v>
      </c>
      <c r="D31" s="692">
        <v>211.48888888888894</v>
      </c>
      <c r="E31" s="715">
        <v>9.3393401281916005E-2</v>
      </c>
    </row>
    <row r="32" spans="1:5" ht="13.2" customHeight="1">
      <c r="A32" s="1069"/>
      <c r="B32" s="690" t="s">
        <v>56</v>
      </c>
      <c r="C32" s="691">
        <v>161.66249999999999</v>
      </c>
      <c r="D32" s="692">
        <v>163.65</v>
      </c>
      <c r="E32" s="715">
        <v>-1.2144821264894662E-2</v>
      </c>
    </row>
    <row r="33" spans="1:5" s="464" customFormat="1" ht="14.4" thickBot="1">
      <c r="A33" s="1072"/>
      <c r="B33" s="701" t="s">
        <v>57</v>
      </c>
      <c r="C33" s="702">
        <v>153.07403225806451</v>
      </c>
      <c r="D33" s="703">
        <v>148.39532258064517</v>
      </c>
      <c r="E33" s="716">
        <v>3.152868699669896E-2</v>
      </c>
    </row>
    <row r="34" spans="1:5" s="111" customFormat="1" ht="16.8" thickBot="1">
      <c r="A34" s="1077" t="s">
        <v>81</v>
      </c>
      <c r="B34" s="1078"/>
      <c r="C34" s="717">
        <v>148.73405660377358</v>
      </c>
      <c r="D34" s="710">
        <v>141.40999999999994</v>
      </c>
      <c r="E34" s="718">
        <v>5.1793059923439959E-2</v>
      </c>
    </row>
    <row r="36" spans="1:5" ht="20.399999999999999" thickBot="1">
      <c r="A36" s="1079" t="s">
        <v>86</v>
      </c>
      <c r="B36" s="1079"/>
      <c r="C36" s="1079"/>
      <c r="D36" s="1079"/>
      <c r="E36" s="1079"/>
    </row>
    <row r="37" spans="1:5" ht="16.2">
      <c r="A37" s="1080"/>
      <c r="B37" s="719"/>
      <c r="C37" s="1082" t="s">
        <v>75</v>
      </c>
      <c r="D37" s="1082"/>
      <c r="E37" s="1083" t="s">
        <v>76</v>
      </c>
    </row>
    <row r="38" spans="1:5" ht="16.8" thickBot="1">
      <c r="A38" s="1081"/>
      <c r="B38" s="720"/>
      <c r="C38" s="683" t="s">
        <v>78</v>
      </c>
      <c r="D38" s="684" t="s">
        <v>79</v>
      </c>
      <c r="E38" s="1084"/>
    </row>
    <row r="39" spans="1:5" ht="14.4" thickBot="1">
      <c r="A39" s="721" t="s">
        <v>85</v>
      </c>
      <c r="B39" s="722" t="s">
        <v>57</v>
      </c>
      <c r="C39" s="723">
        <v>93.056666666666672</v>
      </c>
      <c r="D39" s="724">
        <v>101.05199999999999</v>
      </c>
      <c r="E39" s="725">
        <v>-7.912098061723985E-2</v>
      </c>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sqref="A1:O1"/>
    </sheetView>
  </sheetViews>
  <sheetFormatPr defaultColWidth="13" defaultRowHeight="13.2"/>
  <cols>
    <col min="1" max="1" width="21.109375" style="727" bestFit="1" customWidth="1"/>
    <col min="2" max="2" width="30.33203125" style="727" bestFit="1" customWidth="1"/>
    <col min="3" max="14" width="12.88671875" style="727" bestFit="1" customWidth="1"/>
    <col min="15" max="15" width="16.5546875" style="745" customWidth="1"/>
    <col min="16" max="16384" width="13" style="727"/>
  </cols>
  <sheetData>
    <row r="1" spans="1:15" ht="24.9" customHeight="1" thickBot="1">
      <c r="A1" s="1086" t="s">
        <v>87</v>
      </c>
      <c r="B1" s="1087"/>
      <c r="C1" s="1087"/>
      <c r="D1" s="1087"/>
      <c r="E1" s="1087"/>
      <c r="F1" s="1087"/>
      <c r="G1" s="1087"/>
      <c r="H1" s="1087"/>
      <c r="I1" s="1087"/>
      <c r="J1" s="1087"/>
      <c r="K1" s="1087"/>
      <c r="L1" s="1087"/>
      <c r="M1" s="1087"/>
      <c r="N1" s="1087"/>
      <c r="O1" s="1088"/>
    </row>
    <row r="2" spans="1:15">
      <c r="A2" s="1089" t="s">
        <v>50</v>
      </c>
      <c r="B2" s="1091" t="s">
        <v>88</v>
      </c>
      <c r="C2" s="728" t="s">
        <v>89</v>
      </c>
      <c r="D2" s="728" t="s">
        <v>90</v>
      </c>
      <c r="E2" s="728" t="s">
        <v>91</v>
      </c>
      <c r="F2" s="728" t="s">
        <v>92</v>
      </c>
      <c r="G2" s="728" t="s">
        <v>93</v>
      </c>
      <c r="H2" s="728" t="s">
        <v>94</v>
      </c>
      <c r="I2" s="728" t="s">
        <v>95</v>
      </c>
      <c r="J2" s="728" t="s">
        <v>96</v>
      </c>
      <c r="K2" s="728" t="s">
        <v>97</v>
      </c>
      <c r="L2" s="728" t="s">
        <v>98</v>
      </c>
      <c r="M2" s="728" t="s">
        <v>99</v>
      </c>
      <c r="N2" s="728" t="s">
        <v>100</v>
      </c>
      <c r="O2" s="729" t="s">
        <v>16</v>
      </c>
    </row>
    <row r="3" spans="1:15" ht="13.8" thickBot="1">
      <c r="A3" s="1090"/>
      <c r="B3" s="1092"/>
      <c r="C3" s="730" t="s">
        <v>101</v>
      </c>
      <c r="D3" s="730" t="s">
        <v>101</v>
      </c>
      <c r="E3" s="730" t="s">
        <v>101</v>
      </c>
      <c r="F3" s="730" t="s">
        <v>101</v>
      </c>
      <c r="G3" s="730" t="s">
        <v>101</v>
      </c>
      <c r="H3" s="730" t="s">
        <v>101</v>
      </c>
      <c r="I3" s="730" t="s">
        <v>101</v>
      </c>
      <c r="J3" s="730" t="s">
        <v>101</v>
      </c>
      <c r="K3" s="730" t="s">
        <v>101</v>
      </c>
      <c r="L3" s="730" t="s">
        <v>101</v>
      </c>
      <c r="M3" s="730" t="s">
        <v>101</v>
      </c>
      <c r="N3" s="730" t="s">
        <v>101</v>
      </c>
      <c r="O3" s="731" t="s">
        <v>101</v>
      </c>
    </row>
    <row r="4" spans="1:15" ht="13.8" thickBot="1">
      <c r="A4" s="1093" t="s">
        <v>80</v>
      </c>
      <c r="B4" s="732" t="s">
        <v>54</v>
      </c>
      <c r="C4" s="733">
        <v>106.6909090909091</v>
      </c>
      <c r="D4" s="733">
        <v>100.12727272727274</v>
      </c>
      <c r="E4" s="733">
        <v>96.280476190476193</v>
      </c>
      <c r="F4" s="733">
        <v>101.23571428571428</v>
      </c>
      <c r="G4" s="733">
        <v>115.25666666666663</v>
      </c>
      <c r="H4" s="733"/>
      <c r="I4" s="733"/>
      <c r="J4" s="733"/>
      <c r="K4" s="733"/>
      <c r="L4" s="733"/>
      <c r="M4" s="733"/>
      <c r="N4" s="733"/>
      <c r="O4" s="734">
        <v>103.39</v>
      </c>
    </row>
    <row r="5" spans="1:15" ht="13.8" thickBot="1">
      <c r="A5" s="1085"/>
      <c r="B5" s="735" t="s">
        <v>55</v>
      </c>
      <c r="C5" s="736">
        <v>133.85285714285715</v>
      </c>
      <c r="D5" s="736">
        <v>128.1142857142857</v>
      </c>
      <c r="E5" s="736">
        <v>118.98142857142859</v>
      </c>
      <c r="F5" s="736">
        <v>118.62428571428572</v>
      </c>
      <c r="G5" s="736">
        <v>126.66000000000001</v>
      </c>
      <c r="H5" s="736"/>
      <c r="I5" s="736"/>
      <c r="J5" s="736"/>
      <c r="K5" s="736"/>
      <c r="L5" s="736"/>
      <c r="M5" s="736"/>
      <c r="N5" s="736"/>
      <c r="O5" s="737">
        <v>125.25</v>
      </c>
    </row>
    <row r="6" spans="1:15" ht="13.8" thickBot="1">
      <c r="A6" s="1085"/>
      <c r="B6" s="735" t="s">
        <v>56</v>
      </c>
      <c r="C6" s="736">
        <v>189.36733333333333</v>
      </c>
      <c r="D6" s="736">
        <v>173.86733333333331</v>
      </c>
      <c r="E6" s="736">
        <v>163.06399999999996</v>
      </c>
      <c r="F6" s="736">
        <v>174.30799999999999</v>
      </c>
      <c r="G6" s="736">
        <v>189.15533333333335</v>
      </c>
      <c r="H6" s="736"/>
      <c r="I6" s="736"/>
      <c r="J6" s="736"/>
      <c r="K6" s="736"/>
      <c r="L6" s="736"/>
      <c r="M6" s="736"/>
      <c r="N6" s="736"/>
      <c r="O6" s="737">
        <v>177.95</v>
      </c>
    </row>
    <row r="7" spans="1:15" s="741" customFormat="1" ht="14.4" thickBot="1">
      <c r="A7" s="1085"/>
      <c r="B7" s="738" t="s">
        <v>57</v>
      </c>
      <c r="C7" s="739">
        <v>139.19727272727269</v>
      </c>
      <c r="D7" s="739">
        <v>129.71840909090909</v>
      </c>
      <c r="E7" s="739">
        <v>123.27255813953489</v>
      </c>
      <c r="F7" s="739">
        <v>129.55674418604647</v>
      </c>
      <c r="G7" s="739">
        <v>142.89162790697671</v>
      </c>
      <c r="H7" s="739"/>
      <c r="I7" s="739"/>
      <c r="J7" s="739"/>
      <c r="K7" s="739"/>
      <c r="L7" s="739"/>
      <c r="M7" s="739"/>
      <c r="N7" s="739"/>
      <c r="O7" s="740">
        <v>132.29</v>
      </c>
    </row>
    <row r="8" spans="1:15" ht="13.8" thickBot="1">
      <c r="A8" s="1085" t="s">
        <v>58</v>
      </c>
      <c r="B8" s="735" t="s">
        <v>54</v>
      </c>
      <c r="C8" s="736">
        <v>128.29090909090914</v>
      </c>
      <c r="D8" s="736">
        <v>114.09363636363636</v>
      </c>
      <c r="E8" s="736">
        <v>116.45227272727271</v>
      </c>
      <c r="F8" s="736">
        <v>109.3319047619048</v>
      </c>
      <c r="G8" s="736">
        <v>110.60954545454547</v>
      </c>
      <c r="H8" s="736"/>
      <c r="I8" s="736"/>
      <c r="J8" s="736"/>
      <c r="K8" s="736"/>
      <c r="L8" s="736"/>
      <c r="M8" s="736"/>
      <c r="N8" s="736"/>
      <c r="O8" s="737">
        <v>115.84</v>
      </c>
    </row>
    <row r="9" spans="1:15" ht="13.8" thickBot="1">
      <c r="A9" s="1085"/>
      <c r="B9" s="735" t="s">
        <v>55</v>
      </c>
      <c r="C9" s="736">
        <v>151.13857142857145</v>
      </c>
      <c r="D9" s="736">
        <v>129.87571428571428</v>
      </c>
      <c r="E9" s="736">
        <v>127.28</v>
      </c>
      <c r="F9" s="736">
        <v>121.70142857142856</v>
      </c>
      <c r="G9" s="736">
        <v>126.48428571428573</v>
      </c>
      <c r="H9" s="736"/>
      <c r="I9" s="736"/>
      <c r="J9" s="736"/>
      <c r="K9" s="736"/>
      <c r="L9" s="736"/>
      <c r="M9" s="736"/>
      <c r="N9" s="736"/>
      <c r="O9" s="737">
        <v>131.30000000000001</v>
      </c>
    </row>
    <row r="10" spans="1:15" s="741" customFormat="1" ht="14.4" thickBot="1">
      <c r="A10" s="1085"/>
      <c r="B10" s="738" t="s">
        <v>57</v>
      </c>
      <c r="C10" s="739">
        <v>133.80586206896552</v>
      </c>
      <c r="D10" s="739">
        <v>117.90310344827583</v>
      </c>
      <c r="E10" s="739">
        <v>119.06586206896553</v>
      </c>
      <c r="F10" s="739">
        <v>112.42428571428573</v>
      </c>
      <c r="G10" s="739">
        <v>114.44137931034483</v>
      </c>
      <c r="H10" s="739"/>
      <c r="I10" s="739"/>
      <c r="J10" s="739"/>
      <c r="K10" s="739"/>
      <c r="L10" s="739"/>
      <c r="M10" s="739"/>
      <c r="N10" s="739"/>
      <c r="O10" s="740">
        <v>119.57</v>
      </c>
    </row>
    <row r="11" spans="1:15" ht="13.8" thickBot="1">
      <c r="A11" s="1085" t="s">
        <v>59</v>
      </c>
      <c r="B11" s="735" t="s">
        <v>54</v>
      </c>
      <c r="C11" s="736">
        <v>90.820000000000007</v>
      </c>
      <c r="D11" s="736">
        <v>87.506666666666661</v>
      </c>
      <c r="E11" s="736">
        <v>83.743333333333339</v>
      </c>
      <c r="F11" s="736">
        <v>87.343333333333348</v>
      </c>
      <c r="G11" s="736">
        <v>89.223333333333343</v>
      </c>
      <c r="H11" s="736"/>
      <c r="I11" s="736"/>
      <c r="J11" s="736"/>
      <c r="K11" s="736"/>
      <c r="L11" s="736"/>
      <c r="M11" s="736"/>
      <c r="N11" s="736"/>
      <c r="O11" s="737">
        <v>87.73</v>
      </c>
    </row>
    <row r="12" spans="1:15" ht="13.8" thickBot="1">
      <c r="A12" s="1085"/>
      <c r="B12" s="735" t="s">
        <v>55</v>
      </c>
      <c r="C12" s="736">
        <v>230.77999999999997</v>
      </c>
      <c r="D12" s="736">
        <v>238.54999999999995</v>
      </c>
      <c r="E12" s="736">
        <v>225.19800000000001</v>
      </c>
      <c r="F12" s="736">
        <v>222.33200000000002</v>
      </c>
      <c r="G12" s="736">
        <v>268.03599999999994</v>
      </c>
      <c r="H12" s="736"/>
      <c r="I12" s="736"/>
      <c r="J12" s="736"/>
      <c r="K12" s="736"/>
      <c r="L12" s="736"/>
      <c r="M12" s="736"/>
      <c r="N12" s="736"/>
      <c r="O12" s="737">
        <v>236.98</v>
      </c>
    </row>
    <row r="13" spans="1:15" ht="13.8" thickBot="1">
      <c r="A13" s="1085"/>
      <c r="B13" s="735" t="s">
        <v>56</v>
      </c>
      <c r="C13" s="736">
        <v>176.04</v>
      </c>
      <c r="D13" s="736">
        <v>165.53333333333333</v>
      </c>
      <c r="E13" s="736">
        <v>159.97</v>
      </c>
      <c r="F13" s="736">
        <v>156.90666666666667</v>
      </c>
      <c r="G13" s="736">
        <v>160.35</v>
      </c>
      <c r="H13" s="736"/>
      <c r="I13" s="736"/>
      <c r="J13" s="736"/>
      <c r="K13" s="736"/>
      <c r="L13" s="736"/>
      <c r="M13" s="736"/>
      <c r="N13" s="736"/>
      <c r="O13" s="737">
        <v>163.76</v>
      </c>
    </row>
    <row r="14" spans="1:15" s="741" customFormat="1" ht="14.4" thickBot="1">
      <c r="A14" s="1085"/>
      <c r="B14" s="738" t="s">
        <v>57</v>
      </c>
      <c r="C14" s="739">
        <v>159.06714285714287</v>
      </c>
      <c r="D14" s="739">
        <v>158.17071428571427</v>
      </c>
      <c r="E14" s="739">
        <v>150.59714285714287</v>
      </c>
      <c r="F14" s="739">
        <v>150.46</v>
      </c>
      <c r="G14" s="739">
        <v>168.32642857142855</v>
      </c>
      <c r="H14" s="739"/>
      <c r="I14" s="739"/>
      <c r="J14" s="739"/>
      <c r="K14" s="739"/>
      <c r="L14" s="739"/>
      <c r="M14" s="739"/>
      <c r="N14" s="739"/>
      <c r="O14" s="740">
        <v>157.32</v>
      </c>
    </row>
    <row r="15" spans="1:15" ht="13.8" thickBot="1">
      <c r="A15" s="1085" t="s">
        <v>60</v>
      </c>
      <c r="B15" s="735" t="s">
        <v>54</v>
      </c>
      <c r="C15" s="736">
        <v>100.39428571428572</v>
      </c>
      <c r="D15" s="736">
        <v>99.607142857142861</v>
      </c>
      <c r="E15" s="736">
        <v>96.045714285714283</v>
      </c>
      <c r="F15" s="736">
        <v>92.795714285714283</v>
      </c>
      <c r="G15" s="736">
        <v>86.625714285714281</v>
      </c>
      <c r="H15" s="736"/>
      <c r="I15" s="736"/>
      <c r="J15" s="736"/>
      <c r="K15" s="736"/>
      <c r="L15" s="736"/>
      <c r="M15" s="736"/>
      <c r="N15" s="736"/>
      <c r="O15" s="737">
        <v>95.09</v>
      </c>
    </row>
    <row r="16" spans="1:15" ht="13.8" thickBot="1">
      <c r="A16" s="1085"/>
      <c r="B16" s="735" t="s">
        <v>61</v>
      </c>
      <c r="C16" s="736">
        <v>115.27999999999999</v>
      </c>
      <c r="D16" s="736">
        <v>121.035</v>
      </c>
      <c r="E16" s="736">
        <v>123.99000000000001</v>
      </c>
      <c r="F16" s="736">
        <v>122.575</v>
      </c>
      <c r="G16" s="736">
        <v>118.185</v>
      </c>
      <c r="H16" s="736"/>
      <c r="I16" s="736"/>
      <c r="J16" s="736"/>
      <c r="K16" s="736"/>
      <c r="L16" s="736"/>
      <c r="M16" s="736"/>
      <c r="N16" s="736"/>
      <c r="O16" s="737">
        <v>120.21</v>
      </c>
    </row>
    <row r="17" spans="1:15" s="741" customFormat="1" ht="14.4" thickBot="1">
      <c r="A17" s="1085"/>
      <c r="B17" s="738" t="s">
        <v>57</v>
      </c>
      <c r="C17" s="739">
        <v>105.80727272727272</v>
      </c>
      <c r="D17" s="739">
        <v>107.39909090909092</v>
      </c>
      <c r="E17" s="739">
        <v>106.20727272727275</v>
      </c>
      <c r="F17" s="739">
        <v>103.62454545454544</v>
      </c>
      <c r="G17" s="739">
        <v>98.101818181818189</v>
      </c>
      <c r="H17" s="739"/>
      <c r="I17" s="739"/>
      <c r="J17" s="739"/>
      <c r="K17" s="739"/>
      <c r="L17" s="739"/>
      <c r="M17" s="739"/>
      <c r="N17" s="739"/>
      <c r="O17" s="740">
        <v>104.23</v>
      </c>
    </row>
    <row r="18" spans="1:15" ht="13.8" thickBot="1">
      <c r="A18" s="1085" t="s">
        <v>62</v>
      </c>
      <c r="B18" s="735" t="s">
        <v>54</v>
      </c>
      <c r="C18" s="736">
        <v>204.13400000000001</v>
      </c>
      <c r="D18" s="736">
        <v>184.578</v>
      </c>
      <c r="E18" s="736">
        <v>245.92200000000003</v>
      </c>
      <c r="F18" s="736">
        <v>208.98199999999997</v>
      </c>
      <c r="G18" s="736">
        <v>221.29599999999999</v>
      </c>
      <c r="H18" s="736"/>
      <c r="I18" s="736"/>
      <c r="J18" s="736"/>
      <c r="K18" s="736"/>
      <c r="L18" s="736"/>
      <c r="M18" s="736"/>
      <c r="N18" s="736"/>
      <c r="O18" s="737">
        <v>212.98</v>
      </c>
    </row>
    <row r="19" spans="1:15" ht="13.8" thickBot="1">
      <c r="A19" s="1085"/>
      <c r="B19" s="735" t="s">
        <v>55</v>
      </c>
      <c r="C19" s="736">
        <v>361.0575</v>
      </c>
      <c r="D19" s="736">
        <v>368.92250000000001</v>
      </c>
      <c r="E19" s="736">
        <v>269.5</v>
      </c>
      <c r="F19" s="736">
        <v>280.72750000000002</v>
      </c>
      <c r="G19" s="736">
        <v>440.12500000000006</v>
      </c>
      <c r="H19" s="736"/>
      <c r="I19" s="736"/>
      <c r="J19" s="736"/>
      <c r="K19" s="736"/>
      <c r="L19" s="736"/>
      <c r="M19" s="736"/>
      <c r="N19" s="736"/>
      <c r="O19" s="737">
        <v>344.07</v>
      </c>
    </row>
    <row r="20" spans="1:15" s="741" customFormat="1" ht="14.4" thickBot="1">
      <c r="A20" s="1085"/>
      <c r="B20" s="738" t="s">
        <v>57</v>
      </c>
      <c r="C20" s="739">
        <v>273.87777777777774</v>
      </c>
      <c r="D20" s="739">
        <v>266.50888888888881</v>
      </c>
      <c r="E20" s="739">
        <v>256.40111111111105</v>
      </c>
      <c r="F20" s="739">
        <v>240.86888888888885</v>
      </c>
      <c r="G20" s="739">
        <v>318.55333333333334</v>
      </c>
      <c r="H20" s="739"/>
      <c r="I20" s="739"/>
      <c r="J20" s="739"/>
      <c r="K20" s="739"/>
      <c r="L20" s="739"/>
      <c r="M20" s="739"/>
      <c r="N20" s="739"/>
      <c r="O20" s="740">
        <v>271.24</v>
      </c>
    </row>
    <row r="21" spans="1:15" s="744" customFormat="1" ht="16.8" thickBot="1">
      <c r="A21" s="1094" t="s">
        <v>81</v>
      </c>
      <c r="B21" s="1095"/>
      <c r="C21" s="742">
        <v>148.23149532710278</v>
      </c>
      <c r="D21" s="742">
        <v>139.45009345794395</v>
      </c>
      <c r="E21" s="742">
        <v>135.26301886792444</v>
      </c>
      <c r="F21" s="742">
        <v>134.59952380952376</v>
      </c>
      <c r="G21" s="742">
        <v>148.73405660377358</v>
      </c>
      <c r="H21" s="742"/>
      <c r="I21" s="742"/>
      <c r="J21" s="742"/>
      <c r="K21" s="742"/>
      <c r="L21" s="742"/>
      <c r="M21" s="742"/>
      <c r="N21" s="742"/>
      <c r="O21" s="743">
        <v>140.91999999999999</v>
      </c>
    </row>
    <row r="22" spans="1:15" ht="15" customHeight="1" thickBot="1"/>
    <row r="23" spans="1:15" ht="15.75" customHeight="1" thickBot="1">
      <c r="A23" s="746" t="s">
        <v>64</v>
      </c>
      <c r="B23" s="747" t="s">
        <v>57</v>
      </c>
      <c r="C23" s="748">
        <v>109.27</v>
      </c>
      <c r="D23" s="748">
        <v>99.78</v>
      </c>
      <c r="E23" s="748">
        <v>93.85</v>
      </c>
      <c r="F23" s="748">
        <v>91.87</v>
      </c>
      <c r="G23" s="748">
        <v>93.06</v>
      </c>
      <c r="H23" s="748"/>
      <c r="I23" s="748"/>
      <c r="J23" s="748"/>
      <c r="K23" s="748"/>
      <c r="L23" s="748"/>
      <c r="M23" s="748"/>
      <c r="N23" s="748"/>
      <c r="O23" s="749">
        <v>97.57</v>
      </c>
    </row>
    <row r="24" spans="1:15" ht="22.5" customHeight="1" thickBot="1"/>
    <row r="25" spans="1:15" ht="24.9" customHeight="1" thickBot="1">
      <c r="A25" s="1086" t="s">
        <v>102</v>
      </c>
      <c r="B25" s="1087"/>
      <c r="C25" s="1087"/>
      <c r="D25" s="1087"/>
      <c r="E25" s="1087"/>
      <c r="F25" s="1087"/>
      <c r="G25" s="1087"/>
      <c r="H25" s="1087"/>
      <c r="I25" s="1087"/>
      <c r="J25" s="1087"/>
      <c r="K25" s="1087"/>
      <c r="L25" s="1087"/>
      <c r="M25" s="1087"/>
      <c r="N25" s="1087"/>
      <c r="O25" s="1088"/>
    </row>
    <row r="26" spans="1:15" ht="12.75" customHeight="1">
      <c r="A26" s="1089" t="s">
        <v>50</v>
      </c>
      <c r="B26" s="1091" t="s">
        <v>88</v>
      </c>
      <c r="C26" s="728" t="s">
        <v>103</v>
      </c>
      <c r="D26" s="728" t="s">
        <v>104</v>
      </c>
      <c r="E26" s="728" t="s">
        <v>105</v>
      </c>
      <c r="F26" s="728" t="s">
        <v>106</v>
      </c>
      <c r="G26" s="728" t="s">
        <v>107</v>
      </c>
      <c r="H26" s="728" t="s">
        <v>108</v>
      </c>
      <c r="I26" s="728" t="s">
        <v>109</v>
      </c>
      <c r="J26" s="728" t="s">
        <v>110</v>
      </c>
      <c r="K26" s="728" t="s">
        <v>111</v>
      </c>
      <c r="L26" s="728" t="s">
        <v>112</v>
      </c>
      <c r="M26" s="728" t="s">
        <v>113</v>
      </c>
      <c r="N26" s="728" t="s">
        <v>114</v>
      </c>
      <c r="O26" s="729" t="s">
        <v>16</v>
      </c>
    </row>
    <row r="27" spans="1:15" ht="13.8" thickBot="1">
      <c r="A27" s="1090"/>
      <c r="B27" s="1092"/>
      <c r="C27" s="730" t="s">
        <v>101</v>
      </c>
      <c r="D27" s="730" t="s">
        <v>101</v>
      </c>
      <c r="E27" s="730" t="s">
        <v>101</v>
      </c>
      <c r="F27" s="730" t="s">
        <v>101</v>
      </c>
      <c r="G27" s="730" t="s">
        <v>101</v>
      </c>
      <c r="H27" s="730" t="s">
        <v>101</v>
      </c>
      <c r="I27" s="730" t="s">
        <v>101</v>
      </c>
      <c r="J27" s="730" t="s">
        <v>101</v>
      </c>
      <c r="K27" s="730" t="s">
        <v>101</v>
      </c>
      <c r="L27" s="730" t="s">
        <v>101</v>
      </c>
      <c r="M27" s="730" t="s">
        <v>101</v>
      </c>
      <c r="N27" s="730" t="s">
        <v>101</v>
      </c>
      <c r="O27" s="731" t="s">
        <v>101</v>
      </c>
    </row>
    <row r="28" spans="1:15" ht="12.75" customHeight="1" thickBot="1">
      <c r="A28" s="1093" t="s">
        <v>80</v>
      </c>
      <c r="B28" s="732" t="s">
        <v>54</v>
      </c>
      <c r="C28" s="733">
        <v>105.92900000000002</v>
      </c>
      <c r="D28" s="733">
        <v>99.71850000000002</v>
      </c>
      <c r="E28" s="733">
        <v>92.532499999999999</v>
      </c>
      <c r="F28" s="733">
        <v>96.747999999999976</v>
      </c>
      <c r="G28" s="733">
        <v>104.9325</v>
      </c>
      <c r="H28" s="733"/>
      <c r="I28" s="733"/>
      <c r="J28" s="733"/>
      <c r="K28" s="733"/>
      <c r="L28" s="733"/>
      <c r="M28" s="733"/>
      <c r="N28" s="733"/>
      <c r="O28" s="734">
        <v>99.97</v>
      </c>
    </row>
    <row r="29" spans="1:15" ht="13.8" thickBot="1">
      <c r="A29" s="1085"/>
      <c r="B29" s="735" t="s">
        <v>55</v>
      </c>
      <c r="C29" s="736">
        <v>118.5</v>
      </c>
      <c r="D29" s="736">
        <v>113.33285714285716</v>
      </c>
      <c r="E29" s="736">
        <v>107.14428571428572</v>
      </c>
      <c r="F29" s="736">
        <v>109.19428571428571</v>
      </c>
      <c r="G29" s="736">
        <v>117.61428571428573</v>
      </c>
      <c r="H29" s="736"/>
      <c r="I29" s="736"/>
      <c r="J29" s="736"/>
      <c r="K29" s="736"/>
      <c r="L29" s="736"/>
      <c r="M29" s="736"/>
      <c r="N29" s="736"/>
      <c r="O29" s="737">
        <v>113.16</v>
      </c>
    </row>
    <row r="30" spans="1:15" ht="13.8" thickBot="1">
      <c r="A30" s="1085"/>
      <c r="B30" s="735" t="s">
        <v>56</v>
      </c>
      <c r="C30" s="736">
        <v>167.03800000000001</v>
      </c>
      <c r="D30" s="736">
        <v>161.36333333333334</v>
      </c>
      <c r="E30" s="736">
        <v>150.20600000000002</v>
      </c>
      <c r="F30" s="736">
        <v>158.10000000000002</v>
      </c>
      <c r="G30" s="736">
        <v>173.23000000000005</v>
      </c>
      <c r="H30" s="736"/>
      <c r="I30" s="736"/>
      <c r="J30" s="736"/>
      <c r="K30" s="736"/>
      <c r="L30" s="736"/>
      <c r="M30" s="736"/>
      <c r="N30" s="736"/>
      <c r="O30" s="737">
        <v>161.99</v>
      </c>
    </row>
    <row r="31" spans="1:15" ht="14.4" thickBot="1">
      <c r="A31" s="1085"/>
      <c r="B31" s="738" t="s">
        <v>57</v>
      </c>
      <c r="C31" s="739">
        <v>129.84880952380951</v>
      </c>
      <c r="D31" s="739">
        <v>124.00357142857141</v>
      </c>
      <c r="E31" s="739">
        <v>115.56547619047622</v>
      </c>
      <c r="F31" s="739">
        <v>120.73380952380954</v>
      </c>
      <c r="G31" s="739">
        <v>131.4380952380952</v>
      </c>
      <c r="H31" s="739"/>
      <c r="I31" s="739"/>
      <c r="J31" s="739"/>
      <c r="K31" s="739"/>
      <c r="L31" s="739"/>
      <c r="M31" s="739"/>
      <c r="N31" s="739"/>
      <c r="O31" s="740">
        <v>124.32</v>
      </c>
    </row>
    <row r="32" spans="1:15" ht="13.8" thickBot="1">
      <c r="A32" s="1085" t="s">
        <v>58</v>
      </c>
      <c r="B32" s="735" t="s">
        <v>54</v>
      </c>
      <c r="C32" s="736">
        <v>127.60409090909089</v>
      </c>
      <c r="D32" s="736">
        <v>116.06695652173913</v>
      </c>
      <c r="E32" s="736">
        <v>107.33304347826086</v>
      </c>
      <c r="F32" s="736">
        <v>109.94363636363636</v>
      </c>
      <c r="G32" s="736">
        <v>115.58590909090908</v>
      </c>
      <c r="H32" s="736"/>
      <c r="I32" s="736"/>
      <c r="J32" s="736"/>
      <c r="K32" s="736"/>
      <c r="L32" s="736"/>
      <c r="M32" s="736"/>
      <c r="N32" s="736"/>
      <c r="O32" s="737">
        <v>114.3</v>
      </c>
    </row>
    <row r="33" spans="1:15" ht="13.8" thickBot="1">
      <c r="A33" s="1085"/>
      <c r="B33" s="735" t="s">
        <v>55</v>
      </c>
      <c r="C33" s="736">
        <v>150.58571428571432</v>
      </c>
      <c r="D33" s="736">
        <v>134.47285714285715</v>
      </c>
      <c r="E33" s="736">
        <v>121.81285714285714</v>
      </c>
      <c r="F33" s="736">
        <v>118.84428571428573</v>
      </c>
      <c r="G33" s="736">
        <v>121.77</v>
      </c>
      <c r="H33" s="736"/>
      <c r="I33" s="736"/>
      <c r="J33" s="736"/>
      <c r="K33" s="736"/>
      <c r="L33" s="736"/>
      <c r="M33" s="736"/>
      <c r="N33" s="736"/>
      <c r="O33" s="737">
        <v>129.5</v>
      </c>
    </row>
    <row r="34" spans="1:15" ht="14.4" thickBot="1">
      <c r="A34" s="1085"/>
      <c r="B34" s="738" t="s">
        <v>57</v>
      </c>
      <c r="C34" s="739">
        <v>133.15137931034479</v>
      </c>
      <c r="D34" s="739">
        <v>120.36166666666668</v>
      </c>
      <c r="E34" s="739">
        <v>110.71166666666664</v>
      </c>
      <c r="F34" s="739">
        <v>112.09206896551723</v>
      </c>
      <c r="G34" s="739">
        <v>117.07862068965517</v>
      </c>
      <c r="H34" s="739"/>
      <c r="I34" s="739"/>
      <c r="J34" s="739"/>
      <c r="K34" s="739"/>
      <c r="L34" s="739"/>
      <c r="M34" s="739"/>
      <c r="N34" s="739"/>
      <c r="O34" s="740">
        <v>117.84</v>
      </c>
    </row>
    <row r="35" spans="1:15" ht="13.8" thickBot="1">
      <c r="A35" s="1085" t="s">
        <v>59</v>
      </c>
      <c r="B35" s="735" t="s">
        <v>54</v>
      </c>
      <c r="C35" s="736">
        <v>90.658000000000001</v>
      </c>
      <c r="D35" s="736">
        <v>98.957999999999998</v>
      </c>
      <c r="E35" s="736">
        <v>94.075999999999993</v>
      </c>
      <c r="F35" s="736">
        <v>101.256</v>
      </c>
      <c r="G35" s="736">
        <v>95.820000000000007</v>
      </c>
      <c r="H35" s="736"/>
      <c r="I35" s="736"/>
      <c r="J35" s="736"/>
      <c r="K35" s="736"/>
      <c r="L35" s="736"/>
      <c r="M35" s="736"/>
      <c r="N35" s="736"/>
      <c r="O35" s="737">
        <v>96.15</v>
      </c>
    </row>
    <row r="36" spans="1:15" ht="13.8" thickBot="1">
      <c r="A36" s="1085"/>
      <c r="B36" s="735" t="s">
        <v>55</v>
      </c>
      <c r="C36" s="736">
        <v>228.01000000000005</v>
      </c>
      <c r="D36" s="736">
        <v>228.244</v>
      </c>
      <c r="E36" s="736">
        <v>225.89000000000001</v>
      </c>
      <c r="F36" s="736">
        <v>222.95400000000001</v>
      </c>
      <c r="G36" s="736">
        <v>248.75399999999999</v>
      </c>
      <c r="H36" s="736"/>
      <c r="I36" s="736"/>
      <c r="J36" s="736"/>
      <c r="K36" s="736"/>
      <c r="L36" s="736"/>
      <c r="M36" s="736"/>
      <c r="N36" s="736"/>
      <c r="O36" s="737">
        <v>230.77</v>
      </c>
    </row>
    <row r="37" spans="1:15" ht="13.8" thickBot="1">
      <c r="A37" s="1085"/>
      <c r="B37" s="735" t="s">
        <v>56</v>
      </c>
      <c r="C37" s="736">
        <v>166.34333333333333</v>
      </c>
      <c r="D37" s="736">
        <v>159.87333333333333</v>
      </c>
      <c r="E37" s="736">
        <v>144.91</v>
      </c>
      <c r="F37" s="736">
        <v>162.80000000000001</v>
      </c>
      <c r="G37" s="736">
        <v>164.70000000000002</v>
      </c>
      <c r="H37" s="736"/>
      <c r="I37" s="736"/>
      <c r="J37" s="736"/>
      <c r="K37" s="736"/>
      <c r="L37" s="736"/>
      <c r="M37" s="736"/>
      <c r="N37" s="736"/>
      <c r="O37" s="737">
        <v>159.72999999999999</v>
      </c>
    </row>
    <row r="38" spans="1:15" ht="14.4" thickBot="1">
      <c r="A38" s="1085"/>
      <c r="B38" s="738" t="s">
        <v>57</v>
      </c>
      <c r="C38" s="739">
        <v>160.95153846153849</v>
      </c>
      <c r="D38" s="739">
        <v>162.74076923076925</v>
      </c>
      <c r="E38" s="739">
        <v>156.50461538461539</v>
      </c>
      <c r="F38" s="739">
        <v>162.26538461538465</v>
      </c>
      <c r="G38" s="739">
        <v>170.53615384615387</v>
      </c>
      <c r="H38" s="739"/>
      <c r="I38" s="739"/>
      <c r="J38" s="739"/>
      <c r="K38" s="739"/>
      <c r="L38" s="739"/>
      <c r="M38" s="739"/>
      <c r="N38" s="739"/>
      <c r="O38" s="740">
        <v>162.6</v>
      </c>
    </row>
    <row r="39" spans="1:15" ht="13.8" thickBot="1">
      <c r="A39" s="1085" t="s">
        <v>60</v>
      </c>
      <c r="B39" s="735" t="s">
        <v>54</v>
      </c>
      <c r="C39" s="736">
        <v>103.41888888888889</v>
      </c>
      <c r="D39" s="736">
        <v>109.38</v>
      </c>
      <c r="E39" s="736">
        <v>96.836666666666659</v>
      </c>
      <c r="F39" s="736">
        <v>105.37777777777779</v>
      </c>
      <c r="G39" s="736">
        <v>98.538750000000007</v>
      </c>
      <c r="H39" s="736"/>
      <c r="I39" s="736"/>
      <c r="J39" s="736"/>
      <c r="K39" s="736"/>
      <c r="L39" s="736"/>
      <c r="M39" s="736"/>
      <c r="N39" s="736"/>
      <c r="O39" s="737">
        <v>102.38</v>
      </c>
    </row>
    <row r="40" spans="1:15" ht="13.8" thickBot="1">
      <c r="A40" s="1085"/>
      <c r="B40" s="735" t="s">
        <v>61</v>
      </c>
      <c r="C40" s="736">
        <v>120.41</v>
      </c>
      <c r="D40" s="736">
        <v>119.5575</v>
      </c>
      <c r="E40" s="736">
        <v>115.98750000000001</v>
      </c>
      <c r="F40" s="736">
        <v>114.92</v>
      </c>
      <c r="G40" s="736">
        <v>115.30500000000001</v>
      </c>
      <c r="H40" s="736"/>
      <c r="I40" s="736"/>
      <c r="J40" s="736"/>
      <c r="K40" s="736"/>
      <c r="L40" s="736"/>
      <c r="M40" s="736"/>
      <c r="N40" s="736"/>
      <c r="O40" s="737">
        <v>117.24</v>
      </c>
    </row>
    <row r="41" spans="1:15" ht="14.4" thickBot="1">
      <c r="A41" s="1085"/>
      <c r="B41" s="738" t="s">
        <v>57</v>
      </c>
      <c r="C41" s="739">
        <v>108.64692307692306</v>
      </c>
      <c r="D41" s="739">
        <v>112.51153846153846</v>
      </c>
      <c r="E41" s="739">
        <v>102.72923076923078</v>
      </c>
      <c r="F41" s="739">
        <v>108.31384615384614</v>
      </c>
      <c r="G41" s="739">
        <v>104.12749999999998</v>
      </c>
      <c r="H41" s="739"/>
      <c r="I41" s="739"/>
      <c r="J41" s="739"/>
      <c r="K41" s="739"/>
      <c r="L41" s="739"/>
      <c r="M41" s="739"/>
      <c r="N41" s="739"/>
      <c r="O41" s="740">
        <v>106.95</v>
      </c>
    </row>
    <row r="42" spans="1:15" ht="13.8" thickBot="1">
      <c r="A42" s="1085" t="s">
        <v>62</v>
      </c>
      <c r="B42" s="735" t="s">
        <v>54</v>
      </c>
      <c r="C42" s="736">
        <v>139.42333333333335</v>
      </c>
      <c r="D42" s="736">
        <v>145.73399999999998</v>
      </c>
      <c r="E42" s="736">
        <v>179.018</v>
      </c>
      <c r="F42" s="736">
        <v>166.958</v>
      </c>
      <c r="G42" s="736">
        <v>185.762</v>
      </c>
      <c r="H42" s="736"/>
      <c r="I42" s="736"/>
      <c r="J42" s="736"/>
      <c r="K42" s="736"/>
      <c r="L42" s="736"/>
      <c r="M42" s="736"/>
      <c r="N42" s="736"/>
      <c r="O42" s="737">
        <v>157.02000000000001</v>
      </c>
    </row>
    <row r="43" spans="1:15" ht="13.8" thickBot="1">
      <c r="A43" s="1085"/>
      <c r="B43" s="735" t="s">
        <v>55</v>
      </c>
      <c r="C43" s="736">
        <v>354.51249999999993</v>
      </c>
      <c r="D43" s="736">
        <v>315.29000000000002</v>
      </c>
      <c r="E43" s="736">
        <v>265.39499999999998</v>
      </c>
      <c r="F43" s="736">
        <v>273.14749999999998</v>
      </c>
      <c r="G43" s="736">
        <v>384.26500000000004</v>
      </c>
      <c r="H43" s="736"/>
      <c r="I43" s="736"/>
      <c r="J43" s="736"/>
      <c r="K43" s="736"/>
      <c r="L43" s="736"/>
      <c r="M43" s="736"/>
      <c r="N43" s="736"/>
      <c r="O43" s="737">
        <v>318.52</v>
      </c>
    </row>
    <row r="44" spans="1:15" ht="14.4" thickBot="1">
      <c r="A44" s="1085"/>
      <c r="B44" s="738" t="s">
        <v>57</v>
      </c>
      <c r="C44" s="739">
        <v>225.45899999999997</v>
      </c>
      <c r="D44" s="739">
        <v>221.0922222222222</v>
      </c>
      <c r="E44" s="739">
        <v>217.40777777777777</v>
      </c>
      <c r="F44" s="739">
        <v>214.15333333333331</v>
      </c>
      <c r="G44" s="739">
        <v>273.98555555555555</v>
      </c>
      <c r="H44" s="739"/>
      <c r="I44" s="739"/>
      <c r="J44" s="739"/>
      <c r="K44" s="739"/>
      <c r="L44" s="739"/>
      <c r="M44" s="739"/>
      <c r="N44" s="739"/>
      <c r="O44" s="740">
        <v>221.62</v>
      </c>
    </row>
    <row r="45" spans="1:15" ht="16.8" thickBot="1">
      <c r="A45" s="1094" t="s">
        <v>81</v>
      </c>
      <c r="B45" s="1095"/>
      <c r="C45" s="742">
        <v>140.88233644859815</v>
      </c>
      <c r="D45" s="742">
        <v>134.45897196261686</v>
      </c>
      <c r="E45" s="742">
        <v>126.18514018691592</v>
      </c>
      <c r="F45" s="742">
        <v>129.87169811320751</v>
      </c>
      <c r="G45" s="742">
        <v>141.40999999999994</v>
      </c>
      <c r="H45" s="742"/>
      <c r="I45" s="742"/>
      <c r="J45" s="742"/>
      <c r="K45" s="742"/>
      <c r="L45" s="742"/>
      <c r="M45" s="742"/>
      <c r="N45" s="742"/>
      <c r="O45" s="743">
        <v>134.05000000000001</v>
      </c>
    </row>
    <row r="46" spans="1:15" ht="15" customHeight="1" thickBot="1"/>
    <row r="47" spans="1:15" ht="15.75" customHeight="1" thickBot="1">
      <c r="A47" s="746" t="s">
        <v>64</v>
      </c>
      <c r="B47" s="747" t="s">
        <v>57</v>
      </c>
      <c r="C47" s="748">
        <v>109.62</v>
      </c>
      <c r="D47" s="748">
        <v>109.77</v>
      </c>
      <c r="E47" s="748">
        <v>100.42</v>
      </c>
      <c r="F47" s="748">
        <v>100.98</v>
      </c>
      <c r="G47" s="748">
        <v>101.05</v>
      </c>
      <c r="H47" s="748"/>
      <c r="I47" s="748"/>
      <c r="J47" s="748"/>
      <c r="K47" s="748"/>
      <c r="L47" s="748"/>
      <c r="M47" s="748"/>
      <c r="N47" s="748"/>
      <c r="O47" s="749">
        <v>104.37</v>
      </c>
    </row>
    <row r="48" spans="1:15" ht="22.5" customHeight="1" thickBot="1"/>
    <row r="49" spans="1:15" ht="24.9" customHeight="1" thickBot="1">
      <c r="A49" s="1086" t="s">
        <v>115</v>
      </c>
      <c r="B49" s="1087"/>
      <c r="C49" s="1087"/>
      <c r="D49" s="1087"/>
      <c r="E49" s="1087"/>
      <c r="F49" s="1087"/>
      <c r="G49" s="1087"/>
      <c r="H49" s="1087"/>
      <c r="I49" s="1087"/>
      <c r="J49" s="1087"/>
      <c r="K49" s="1087"/>
      <c r="L49" s="1087"/>
      <c r="M49" s="1087"/>
      <c r="N49" s="1087"/>
      <c r="O49" s="1088"/>
    </row>
    <row r="50" spans="1:15" ht="12.75" customHeight="1">
      <c r="A50" s="1098" t="s">
        <v>50</v>
      </c>
      <c r="B50" s="1100" t="s">
        <v>88</v>
      </c>
      <c r="C50" s="1100" t="s">
        <v>116</v>
      </c>
      <c r="D50" s="1100" t="s">
        <v>117</v>
      </c>
      <c r="E50" s="1100" t="s">
        <v>118</v>
      </c>
      <c r="F50" s="1100" t="s">
        <v>119</v>
      </c>
      <c r="G50" s="1100" t="s">
        <v>120</v>
      </c>
      <c r="H50" s="1100" t="s">
        <v>121</v>
      </c>
      <c r="I50" s="1100" t="s">
        <v>122</v>
      </c>
      <c r="J50" s="1100" t="s">
        <v>123</v>
      </c>
      <c r="K50" s="1100" t="s">
        <v>124</v>
      </c>
      <c r="L50" s="1100" t="s">
        <v>125</v>
      </c>
      <c r="M50" s="1100" t="s">
        <v>126</v>
      </c>
      <c r="N50" s="1100" t="s">
        <v>127</v>
      </c>
      <c r="O50" s="750" t="s">
        <v>16</v>
      </c>
    </row>
    <row r="51" spans="1:15" ht="13.8" thickBot="1">
      <c r="A51" s="1099"/>
      <c r="B51" s="1101"/>
      <c r="C51" s="1101"/>
      <c r="D51" s="1101"/>
      <c r="E51" s="1101"/>
      <c r="F51" s="1101"/>
      <c r="G51" s="1101"/>
      <c r="H51" s="1101"/>
      <c r="I51" s="1101"/>
      <c r="J51" s="1101"/>
      <c r="K51" s="1101"/>
      <c r="L51" s="1101"/>
      <c r="M51" s="1101"/>
      <c r="N51" s="1101"/>
      <c r="O51" s="751" t="s">
        <v>101</v>
      </c>
    </row>
    <row r="52" spans="1:15" ht="13.8" thickBot="1">
      <c r="A52" s="1096" t="s">
        <v>80</v>
      </c>
      <c r="B52" s="752" t="s">
        <v>54</v>
      </c>
      <c r="C52" s="753">
        <v>7.1926393235949137E-3</v>
      </c>
      <c r="D52" s="753">
        <v>4.0992667085116528E-3</v>
      </c>
      <c r="E52" s="753">
        <v>4.0504430232363706E-2</v>
      </c>
      <c r="F52" s="753">
        <v>4.6385602655499909E-2</v>
      </c>
      <c r="G52" s="753">
        <v>9.838864666968411E-2</v>
      </c>
      <c r="H52" s="753"/>
      <c r="I52" s="753"/>
      <c r="J52" s="753"/>
      <c r="K52" s="753"/>
      <c r="L52" s="753"/>
      <c r="M52" s="753"/>
      <c r="N52" s="753"/>
      <c r="O52" s="754">
        <v>3.4210263078923692E-2</v>
      </c>
    </row>
    <row r="53" spans="1:15" ht="13.8" thickBot="1">
      <c r="A53" s="1097"/>
      <c r="B53" s="755" t="s">
        <v>55</v>
      </c>
      <c r="C53" s="756">
        <v>0.12955997588908985</v>
      </c>
      <c r="D53" s="756">
        <v>0.13042491775175491</v>
      </c>
      <c r="E53" s="756">
        <v>0.11047852695297417</v>
      </c>
      <c r="F53" s="756">
        <v>8.6359830446386579E-2</v>
      </c>
      <c r="G53" s="756">
        <v>7.6909996356127747E-2</v>
      </c>
      <c r="H53" s="756"/>
      <c r="I53" s="756"/>
      <c r="J53" s="756"/>
      <c r="K53" s="756"/>
      <c r="L53" s="756"/>
      <c r="M53" s="756"/>
      <c r="N53" s="756"/>
      <c r="O53" s="757">
        <v>0.10683987274655359</v>
      </c>
    </row>
    <row r="54" spans="1:15" ht="13.8" thickBot="1">
      <c r="A54" s="1097"/>
      <c r="B54" s="755" t="s">
        <v>56</v>
      </c>
      <c r="C54" s="758">
        <v>0.13367816504827237</v>
      </c>
      <c r="D54" s="756">
        <v>7.748972298539504E-2</v>
      </c>
      <c r="E54" s="756">
        <v>8.5602439316671414E-2</v>
      </c>
      <c r="F54" s="756">
        <v>0.10251739405439575</v>
      </c>
      <c r="G54" s="756">
        <v>9.1931728530469867E-2</v>
      </c>
      <c r="H54" s="756"/>
      <c r="I54" s="756"/>
      <c r="J54" s="756"/>
      <c r="K54" s="756"/>
      <c r="L54" s="756"/>
      <c r="M54" s="756"/>
      <c r="N54" s="756"/>
      <c r="O54" s="757">
        <v>9.852460028396802E-2</v>
      </c>
    </row>
    <row r="55" spans="1:15" ht="14.4" thickBot="1">
      <c r="A55" s="1097"/>
      <c r="B55" s="759" t="s">
        <v>57</v>
      </c>
      <c r="C55" s="760">
        <v>7.1994985843509163E-2</v>
      </c>
      <c r="D55" s="760">
        <v>4.6086073138865598E-2</v>
      </c>
      <c r="E55" s="760">
        <v>6.669017602069828E-2</v>
      </c>
      <c r="F55" s="760">
        <v>7.3077580315205642E-2</v>
      </c>
      <c r="G55" s="760">
        <v>8.7140129717597173E-2</v>
      </c>
      <c r="H55" s="760"/>
      <c r="I55" s="760"/>
      <c r="J55" s="760"/>
      <c r="K55" s="760"/>
      <c r="L55" s="760"/>
      <c r="M55" s="760"/>
      <c r="N55" s="760"/>
      <c r="O55" s="761">
        <v>6.4108751608751596E-2</v>
      </c>
    </row>
    <row r="56" spans="1:15" ht="13.8" thickBot="1">
      <c r="A56" s="1097" t="s">
        <v>58</v>
      </c>
      <c r="B56" s="755" t="s">
        <v>54</v>
      </c>
      <c r="C56" s="756">
        <v>5.3824150693378954E-3</v>
      </c>
      <c r="D56" s="756">
        <v>-1.7001567175005287E-2</v>
      </c>
      <c r="E56" s="756">
        <v>8.4961992630525313E-2</v>
      </c>
      <c r="F56" s="756">
        <v>-5.5640473788612296E-3</v>
      </c>
      <c r="G56" s="756">
        <v>-4.3053376276598491E-2</v>
      </c>
      <c r="H56" s="756"/>
      <c r="I56" s="756"/>
      <c r="J56" s="756"/>
      <c r="K56" s="756"/>
      <c r="L56" s="756"/>
      <c r="M56" s="756"/>
      <c r="N56" s="756"/>
      <c r="O56" s="757">
        <v>1.3473315835520616E-2</v>
      </c>
    </row>
    <row r="57" spans="1:15" ht="13.8" thickBot="1">
      <c r="A57" s="1097"/>
      <c r="B57" s="755" t="s">
        <v>55</v>
      </c>
      <c r="C57" s="756">
        <v>3.6713784270941533E-3</v>
      </c>
      <c r="D57" s="756">
        <v>-3.4186399804527826E-2</v>
      </c>
      <c r="E57" s="756">
        <v>4.4881492687846726E-2</v>
      </c>
      <c r="F57" s="756">
        <v>2.4041062134124876E-2</v>
      </c>
      <c r="G57" s="756">
        <v>3.8714672861014508E-2</v>
      </c>
      <c r="H57" s="756"/>
      <c r="I57" s="756"/>
      <c r="J57" s="756"/>
      <c r="K57" s="756"/>
      <c r="L57" s="756"/>
      <c r="M57" s="756"/>
      <c r="N57" s="756"/>
      <c r="O57" s="757">
        <v>1.3899613899613987E-2</v>
      </c>
    </row>
    <row r="58" spans="1:15" ht="14.4" thickBot="1">
      <c r="A58" s="1097"/>
      <c r="B58" s="759" t="s">
        <v>57</v>
      </c>
      <c r="C58" s="760">
        <v>4.9153284180052234E-3</v>
      </c>
      <c r="D58" s="760">
        <v>-2.0426463727855074E-2</v>
      </c>
      <c r="E58" s="760">
        <v>7.5459033847371279E-2</v>
      </c>
      <c r="F58" s="760">
        <v>2.9637846087995903E-3</v>
      </c>
      <c r="G58" s="760">
        <v>-2.2525388185952216E-2</v>
      </c>
      <c r="H58" s="760"/>
      <c r="I58" s="760"/>
      <c r="J58" s="760"/>
      <c r="K58" s="760"/>
      <c r="L58" s="760"/>
      <c r="M58" s="760"/>
      <c r="N58" s="760"/>
      <c r="O58" s="761">
        <v>1.4680923285811182E-2</v>
      </c>
    </row>
    <row r="59" spans="1:15" ht="13.8" thickBot="1">
      <c r="A59" s="1097" t="s">
        <v>59</v>
      </c>
      <c r="B59" s="755" t="s">
        <v>54</v>
      </c>
      <c r="C59" s="756">
        <v>1.7869355158949695E-3</v>
      </c>
      <c r="D59" s="756">
        <v>-0.11571912663284765</v>
      </c>
      <c r="E59" s="756">
        <v>-0.1098331845174822</v>
      </c>
      <c r="F59" s="756">
        <v>-0.13740091122172171</v>
      </c>
      <c r="G59" s="756">
        <v>-6.8844360954567557E-2</v>
      </c>
      <c r="H59" s="756"/>
      <c r="I59" s="756"/>
      <c r="J59" s="756"/>
      <c r="K59" s="756"/>
      <c r="L59" s="756"/>
      <c r="M59" s="756"/>
      <c r="N59" s="756"/>
      <c r="O59" s="757">
        <v>-8.757150286011442E-2</v>
      </c>
    </row>
    <row r="60" spans="1:15" ht="13.8" thickBot="1">
      <c r="A60" s="1097"/>
      <c r="B60" s="755" t="s">
        <v>55</v>
      </c>
      <c r="C60" s="756">
        <v>1.2148589974123609E-2</v>
      </c>
      <c r="D60" s="756">
        <v>4.5153432291757743E-2</v>
      </c>
      <c r="E60" s="756">
        <v>-3.0634379565275456E-3</v>
      </c>
      <c r="F60" s="756">
        <v>-2.7898131453124217E-3</v>
      </c>
      <c r="G60" s="756">
        <v>7.7514331427836147E-2</v>
      </c>
      <c r="H60" s="756"/>
      <c r="I60" s="756"/>
      <c r="J60" s="756"/>
      <c r="K60" s="756"/>
      <c r="L60" s="756"/>
      <c r="M60" s="756"/>
      <c r="N60" s="756"/>
      <c r="O60" s="757">
        <v>2.6909910300298909E-2</v>
      </c>
    </row>
    <row r="61" spans="1:15" ht="13.8" thickBot="1">
      <c r="A61" s="1097"/>
      <c r="B61" s="755" t="s">
        <v>56</v>
      </c>
      <c r="C61" s="756">
        <v>5.8293088591868172E-2</v>
      </c>
      <c r="D61" s="756">
        <v>3.5403027396689025E-2</v>
      </c>
      <c r="E61" s="756">
        <v>0.103926575115589</v>
      </c>
      <c r="F61" s="756">
        <v>-3.6199836199836272E-2</v>
      </c>
      <c r="G61" s="756">
        <v>-2.6411657559198679E-2</v>
      </c>
      <c r="H61" s="756"/>
      <c r="I61" s="756"/>
      <c r="J61" s="756"/>
      <c r="K61" s="756"/>
      <c r="L61" s="756"/>
      <c r="M61" s="756"/>
      <c r="N61" s="756"/>
      <c r="O61" s="757">
        <v>2.5230075752832915E-2</v>
      </c>
    </row>
    <row r="62" spans="1:15" ht="14.4" thickBot="1">
      <c r="A62" s="1097"/>
      <c r="B62" s="759" t="s">
        <v>57</v>
      </c>
      <c r="C62" s="760">
        <v>-1.1707844624585073E-2</v>
      </c>
      <c r="D62" s="760">
        <v>-2.8081807445401463E-2</v>
      </c>
      <c r="E62" s="760">
        <v>-3.77463151035815E-2</v>
      </c>
      <c r="F62" s="760">
        <v>-7.2753561354855667E-2</v>
      </c>
      <c r="G62" s="760">
        <v>-1.2957517950819855E-2</v>
      </c>
      <c r="H62" s="760"/>
      <c r="I62" s="760"/>
      <c r="J62" s="760"/>
      <c r="K62" s="760"/>
      <c r="L62" s="760"/>
      <c r="M62" s="760"/>
      <c r="N62" s="760"/>
      <c r="O62" s="761">
        <v>-3.2472324723247244E-2</v>
      </c>
    </row>
    <row r="63" spans="1:15" ht="13.8" thickBot="1">
      <c r="A63" s="1097" t="s">
        <v>60</v>
      </c>
      <c r="B63" s="755" t="s">
        <v>54</v>
      </c>
      <c r="C63" s="756">
        <v>-2.9246138757618473E-2</v>
      </c>
      <c r="D63" s="756">
        <v>-8.9347752266018779E-2</v>
      </c>
      <c r="E63" s="756">
        <v>-8.1679017688104667E-3</v>
      </c>
      <c r="F63" s="756">
        <v>-0.11939959028740151</v>
      </c>
      <c r="G63" s="756">
        <v>-0.12089696402974186</v>
      </c>
      <c r="H63" s="756"/>
      <c r="I63" s="756"/>
      <c r="J63" s="756"/>
      <c r="K63" s="756"/>
      <c r="L63" s="756"/>
      <c r="M63" s="756"/>
      <c r="N63" s="756"/>
      <c r="O63" s="757">
        <v>-7.1205313537800283E-2</v>
      </c>
    </row>
    <row r="64" spans="1:15" ht="13.8" thickBot="1">
      <c r="A64" s="1097"/>
      <c r="B64" s="755" t="s">
        <v>61</v>
      </c>
      <c r="C64" s="756">
        <v>-4.2604434847604102E-2</v>
      </c>
      <c r="D64" s="756">
        <v>1.2358070384542934E-2</v>
      </c>
      <c r="E64" s="756">
        <v>6.8994503718073044E-2</v>
      </c>
      <c r="F64" s="756">
        <v>6.6611555864949545E-2</v>
      </c>
      <c r="G64" s="756">
        <v>2.4977234291661207E-2</v>
      </c>
      <c r="H64" s="756"/>
      <c r="I64" s="756"/>
      <c r="J64" s="756"/>
      <c r="K64" s="756"/>
      <c r="L64" s="756"/>
      <c r="M64" s="756"/>
      <c r="N64" s="756"/>
      <c r="O64" s="757">
        <v>2.5332650972364371E-2</v>
      </c>
    </row>
    <row r="65" spans="1:15" ht="14.4" thickBot="1">
      <c r="A65" s="1097"/>
      <c r="B65" s="759" t="s">
        <v>57</v>
      </c>
      <c r="C65" s="760">
        <v>-2.6136500410967385E-2</v>
      </c>
      <c r="D65" s="760">
        <v>-4.5439317801126811E-2</v>
      </c>
      <c r="E65" s="760">
        <v>3.3856400286448027E-2</v>
      </c>
      <c r="F65" s="760">
        <v>-4.329364034068315E-2</v>
      </c>
      <c r="G65" s="760">
        <v>-5.7868303936825488E-2</v>
      </c>
      <c r="H65" s="760"/>
      <c r="I65" s="760"/>
      <c r="J65" s="760"/>
      <c r="K65" s="760"/>
      <c r="L65" s="760"/>
      <c r="M65" s="760"/>
      <c r="N65" s="760"/>
      <c r="O65" s="761">
        <v>-2.5432445067788675E-2</v>
      </c>
    </row>
    <row r="66" spans="1:15" ht="13.8" thickBot="1">
      <c r="A66" s="1097" t="s">
        <v>62</v>
      </c>
      <c r="B66" s="755" t="s">
        <v>54</v>
      </c>
      <c r="C66" s="762">
        <v>0.46413082458698923</v>
      </c>
      <c r="D66" s="762">
        <v>0.26654040923875022</v>
      </c>
      <c r="E66" s="762">
        <v>0.37372778156386521</v>
      </c>
      <c r="F66" s="762">
        <v>0.25170402137064396</v>
      </c>
      <c r="G66" s="762">
        <v>0.19128777683272138</v>
      </c>
      <c r="H66" s="762"/>
      <c r="I66" s="762"/>
      <c r="J66" s="762"/>
      <c r="K66" s="762"/>
      <c r="L66" s="762"/>
      <c r="M66" s="762"/>
      <c r="N66" s="762"/>
      <c r="O66" s="763">
        <v>0.35638772130938717</v>
      </c>
    </row>
    <row r="67" spans="1:15" ht="13.8" thickBot="1">
      <c r="A67" s="1097"/>
      <c r="B67" s="755" t="s">
        <v>55</v>
      </c>
      <c r="C67" s="762">
        <v>1.8461972426924506E-2</v>
      </c>
      <c r="D67" s="762">
        <v>0.17010529988264769</v>
      </c>
      <c r="E67" s="762">
        <v>1.5467510691610687E-2</v>
      </c>
      <c r="F67" s="762">
        <v>2.7750574323396851E-2</v>
      </c>
      <c r="G67" s="762">
        <v>0.14536843064031335</v>
      </c>
      <c r="H67" s="762"/>
      <c r="I67" s="762"/>
      <c r="J67" s="762"/>
      <c r="K67" s="762"/>
      <c r="L67" s="762"/>
      <c r="M67" s="762"/>
      <c r="N67" s="762"/>
      <c r="O67" s="763">
        <v>8.0214743187241033E-2</v>
      </c>
    </row>
    <row r="68" spans="1:15" ht="14.4" thickBot="1">
      <c r="A68" s="1097"/>
      <c r="B68" s="759" t="s">
        <v>57</v>
      </c>
      <c r="C68" s="764">
        <v>0.21475646471321955</v>
      </c>
      <c r="D68" s="764">
        <v>0.20541955845474208</v>
      </c>
      <c r="E68" s="764">
        <v>0.17935574215376102</v>
      </c>
      <c r="F68" s="764">
        <v>0.12474966016042498</v>
      </c>
      <c r="G68" s="764">
        <v>0.16266469846342271</v>
      </c>
      <c r="H68" s="764"/>
      <c r="I68" s="764"/>
      <c r="J68" s="764"/>
      <c r="K68" s="764"/>
      <c r="L68" s="764"/>
      <c r="M68" s="764"/>
      <c r="N68" s="764"/>
      <c r="O68" s="765">
        <v>0.22389676022019675</v>
      </c>
    </row>
    <row r="69" spans="1:15" ht="16.8" thickBot="1">
      <c r="A69" s="1102" t="s">
        <v>81</v>
      </c>
      <c r="B69" s="1103"/>
      <c r="C69" s="766">
        <v>5.2165225703692197E-2</v>
      </c>
      <c r="D69" s="766">
        <v>3.7120033140776623E-2</v>
      </c>
      <c r="E69" s="766">
        <v>7.1940948574147637E-2</v>
      </c>
      <c r="F69" s="766">
        <v>3.6403818268357889E-2</v>
      </c>
      <c r="G69" s="766">
        <v>5.1793059923439959E-2</v>
      </c>
      <c r="H69" s="766"/>
      <c r="I69" s="766"/>
      <c r="J69" s="766"/>
      <c r="K69" s="766"/>
      <c r="L69" s="766"/>
      <c r="M69" s="766"/>
      <c r="N69" s="766"/>
      <c r="O69" s="767">
        <v>5.1249533756060991E-2</v>
      </c>
    </row>
    <row r="70" spans="1:15" ht="15" customHeight="1" thickBot="1"/>
    <row r="71" spans="1:15" ht="16.8" thickBot="1">
      <c r="A71" s="746" t="s">
        <v>64</v>
      </c>
      <c r="B71" s="747" t="s">
        <v>57</v>
      </c>
      <c r="C71" s="768">
        <v>-3.1928480204343052E-3</v>
      </c>
      <c r="D71" s="768">
        <v>-9.1008472260180329E-2</v>
      </c>
      <c r="E71" s="768">
        <v>-6.5425214100776813E-2</v>
      </c>
      <c r="F71" s="768">
        <v>-9.0215884333531379E-2</v>
      </c>
      <c r="G71" s="768">
        <v>-7.9069767441860422E-2</v>
      </c>
      <c r="H71" s="768"/>
      <c r="I71" s="768"/>
      <c r="J71" s="768"/>
      <c r="K71" s="768"/>
      <c r="L71" s="768"/>
      <c r="M71" s="768"/>
      <c r="N71" s="768"/>
      <c r="O71" s="769">
        <v>-6.5152821692057217E-2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NOVEMBER 2015</vt:lpstr>
      <vt:lpstr>REG+OCC BY CLASS FY 2015-2016</vt:lpstr>
      <vt:lpstr>REG+OCC BY CLASS CY 2015</vt:lpstr>
      <vt:lpstr>REG+OCC BY REGION NOVEMBER 2015</vt:lpstr>
      <vt:lpstr>REG+OCC BY REGION FY 2015-2016</vt:lpstr>
      <vt:lpstr>REG+OCC BY REGION CY 2015</vt:lpstr>
      <vt:lpstr>ARR$ NOVEMBER 2015</vt:lpstr>
      <vt:lpstr>ARR$ BY REGION FY 14-15</vt:lpstr>
      <vt:lpstr>ARR$ BY AREA FY 14-15</vt:lpstr>
      <vt:lpstr>ARR$ BY REGION CY 2015</vt:lpstr>
      <vt:lpstr>ARR$ BY AREA CY 2015</vt:lpstr>
      <vt:lpstr>CONTACTO</vt:lpstr>
      <vt:lpstr>GLOSSARY</vt:lpstr>
      <vt:lpstr>'ARR$ BY AREA CY 2015'!Print_Area</vt:lpstr>
      <vt:lpstr>'ARR$ BY AREA FY 14-15'!Print_Area</vt:lpstr>
      <vt:lpstr>'ARR$ BY REGION CY 2015'!Print_Area</vt:lpstr>
      <vt:lpstr>'ARR$ BY REGION FY 14-15'!Print_Area</vt:lpstr>
      <vt:lpstr>'REG+OCC BY CLASS NOVEMBER 2015'!Print_Area</vt:lpstr>
      <vt:lpstr>'SUMMARY DASHBOARD'!Print_Area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cp:lastPrinted>2016-03-07T21:29:28Z</cp:lastPrinted>
  <dcterms:created xsi:type="dcterms:W3CDTF">2016-03-07T20:52:48Z</dcterms:created>
  <dcterms:modified xsi:type="dcterms:W3CDTF">2016-03-11T12:16:41Z</dcterms:modified>
</cp:coreProperties>
</file>