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32" s="1"/>
  <c r="O21"/>
  <c r="O20"/>
  <c r="O19"/>
  <c r="O18"/>
  <c r="O17"/>
  <c r="O16"/>
  <c r="O15"/>
  <c r="O11"/>
  <c r="O10"/>
  <c r="O9"/>
  <c r="O8"/>
  <c r="O7"/>
  <c r="O6"/>
  <c r="O5"/>
  <c r="O12" s="1"/>
  <c r="S48" i="2"/>
  <c r="Q48"/>
  <c r="O48"/>
  <c r="M48"/>
  <c r="K48"/>
  <c r="I48"/>
  <c r="G48"/>
  <c r="F48"/>
  <c r="T48" s="1"/>
  <c r="E48"/>
  <c r="D48"/>
  <c r="C48"/>
  <c r="B48"/>
  <c r="S47"/>
  <c r="Q47"/>
  <c r="O47"/>
  <c r="M47"/>
  <c r="K47"/>
  <c r="I47"/>
  <c r="G47"/>
  <c r="F47"/>
  <c r="E47"/>
  <c r="C47"/>
  <c r="B47"/>
  <c r="S46"/>
  <c r="Q46"/>
  <c r="O46"/>
  <c r="M46"/>
  <c r="K46"/>
  <c r="I46"/>
  <c r="G46"/>
  <c r="F46"/>
  <c r="E46"/>
  <c r="D46" s="1"/>
  <c r="C46"/>
  <c r="B46"/>
  <c r="S45"/>
  <c r="Q45"/>
  <c r="O45"/>
  <c r="M45"/>
  <c r="K45"/>
  <c r="I45"/>
  <c r="G45"/>
  <c r="F45"/>
  <c r="E45"/>
  <c r="D45" s="1"/>
  <c r="C45"/>
  <c r="B45"/>
  <c r="S44"/>
  <c r="T44" s="1"/>
  <c r="Q44"/>
  <c r="O44"/>
  <c r="P44" s="1"/>
  <c r="M44"/>
  <c r="K44"/>
  <c r="L44" s="1"/>
  <c r="I44"/>
  <c r="G44"/>
  <c r="H44" s="1"/>
  <c r="F44"/>
  <c r="E44"/>
  <c r="D44" s="1"/>
  <c r="C44"/>
  <c r="B44"/>
  <c r="S43"/>
  <c r="Q43"/>
  <c r="O43"/>
  <c r="M43"/>
  <c r="K43"/>
  <c r="I43"/>
  <c r="G43"/>
  <c r="F43"/>
  <c r="T43" s="1"/>
  <c r="E43"/>
  <c r="D43"/>
  <c r="C43"/>
  <c r="B43"/>
  <c r="S42"/>
  <c r="Q42"/>
  <c r="O42"/>
  <c r="M42"/>
  <c r="K42"/>
  <c r="I42"/>
  <c r="G42"/>
  <c r="F42"/>
  <c r="E42"/>
  <c r="C42"/>
  <c r="B42"/>
  <c r="S41"/>
  <c r="Q41"/>
  <c r="O41"/>
  <c r="M41"/>
  <c r="K41"/>
  <c r="I41"/>
  <c r="G41"/>
  <c r="F41"/>
  <c r="E41"/>
  <c r="D41" s="1"/>
  <c r="C41"/>
  <c r="B41"/>
  <c r="S40"/>
  <c r="T40" s="1"/>
  <c r="Q40"/>
  <c r="O40"/>
  <c r="P40" s="1"/>
  <c r="M40"/>
  <c r="K40"/>
  <c r="L40" s="1"/>
  <c r="I40"/>
  <c r="G40"/>
  <c r="H40" s="1"/>
  <c r="F40"/>
  <c r="E40"/>
  <c r="D40" s="1"/>
  <c r="C40"/>
  <c r="B40"/>
  <c r="S39"/>
  <c r="Q39"/>
  <c r="O39"/>
  <c r="M39"/>
  <c r="K39"/>
  <c r="I39"/>
  <c r="G39"/>
  <c r="F39"/>
  <c r="T39" s="1"/>
  <c r="E39"/>
  <c r="D39"/>
  <c r="C39"/>
  <c r="B39"/>
  <c r="S38"/>
  <c r="Q38"/>
  <c r="O38"/>
  <c r="M38"/>
  <c r="K38"/>
  <c r="I38"/>
  <c r="G38"/>
  <c r="F38"/>
  <c r="E38"/>
  <c r="C38"/>
  <c r="B38"/>
  <c r="S37"/>
  <c r="O37"/>
  <c r="M37"/>
  <c r="K37"/>
  <c r="I37"/>
  <c r="G37"/>
  <c r="F37"/>
  <c r="T37" s="1"/>
  <c r="E37"/>
  <c r="C37"/>
  <c r="B37"/>
  <c r="S36"/>
  <c r="Q36"/>
  <c r="O36"/>
  <c r="M36"/>
  <c r="K36"/>
  <c r="I36"/>
  <c r="G36"/>
  <c r="F36"/>
  <c r="E36"/>
  <c r="D36" s="1"/>
  <c r="C36"/>
  <c r="B36"/>
  <c r="Q35"/>
  <c r="O35"/>
  <c r="M35"/>
  <c r="K35"/>
  <c r="I35"/>
  <c r="G35"/>
  <c r="F35"/>
  <c r="T35" s="1"/>
  <c r="E35"/>
  <c r="D35"/>
  <c r="C35"/>
  <c r="B35"/>
  <c r="S34"/>
  <c r="Q34"/>
  <c r="O34"/>
  <c r="M34"/>
  <c r="K34"/>
  <c r="I34"/>
  <c r="G34"/>
  <c r="F34"/>
  <c r="E34"/>
  <c r="C34"/>
  <c r="B34"/>
  <c r="S33"/>
  <c r="Q33"/>
  <c r="O33"/>
  <c r="M33"/>
  <c r="K33"/>
  <c r="I33"/>
  <c r="G33"/>
  <c r="F33"/>
  <c r="E33"/>
  <c r="D33" s="1"/>
  <c r="C33"/>
  <c r="B33"/>
  <c r="S32"/>
  <c r="T32" s="1"/>
  <c r="Q32"/>
  <c r="O32"/>
  <c r="P32" s="1"/>
  <c r="M32"/>
  <c r="K32"/>
  <c r="L32" s="1"/>
  <c r="I32"/>
  <c r="G32"/>
  <c r="H32" s="1"/>
  <c r="F32"/>
  <c r="E32"/>
  <c r="D32" s="1"/>
  <c r="C32"/>
  <c r="B32"/>
  <c r="S31"/>
  <c r="Q31"/>
  <c r="O31"/>
  <c r="M31"/>
  <c r="K31"/>
  <c r="I31"/>
  <c r="G31"/>
  <c r="F31"/>
  <c r="T31" s="1"/>
  <c r="E31"/>
  <c r="D31"/>
  <c r="C31"/>
  <c r="B31"/>
  <c r="S30"/>
  <c r="Q30"/>
  <c r="O30"/>
  <c r="M30"/>
  <c r="K30"/>
  <c r="I30"/>
  <c r="G30"/>
  <c r="F30"/>
  <c r="E30"/>
  <c r="C30"/>
  <c r="B30"/>
  <c r="S29"/>
  <c r="Q29"/>
  <c r="O29"/>
  <c r="M29"/>
  <c r="K29"/>
  <c r="I29"/>
  <c r="G29"/>
  <c r="F29"/>
  <c r="E29"/>
  <c r="D29" s="1"/>
  <c r="C29"/>
  <c r="B29"/>
  <c r="S28"/>
  <c r="O28"/>
  <c r="K28"/>
  <c r="G28"/>
  <c r="C28"/>
  <c r="S27"/>
  <c r="Q27"/>
  <c r="O27"/>
  <c r="M27"/>
  <c r="K27"/>
  <c r="I27"/>
  <c r="G27"/>
  <c r="F27"/>
  <c r="T27" s="1"/>
  <c r="E27"/>
  <c r="D27"/>
  <c r="C27"/>
  <c r="B27"/>
  <c r="S26"/>
  <c r="Q26"/>
  <c r="R26" s="1"/>
  <c r="M26"/>
  <c r="K26"/>
  <c r="I26"/>
  <c r="G26"/>
  <c r="F26"/>
  <c r="P26" s="1"/>
  <c r="E26"/>
  <c r="D26" s="1"/>
  <c r="C26"/>
  <c r="B26"/>
  <c r="S25"/>
  <c r="T25" s="1"/>
  <c r="Q25"/>
  <c r="O25"/>
  <c r="P25" s="1"/>
  <c r="M25"/>
  <c r="K25"/>
  <c r="L25" s="1"/>
  <c r="I25"/>
  <c r="G25"/>
  <c r="H25" s="1"/>
  <c r="F25"/>
  <c r="E25"/>
  <c r="D25" s="1"/>
  <c r="C25"/>
  <c r="B25"/>
  <c r="S24"/>
  <c r="Q24"/>
  <c r="O24"/>
  <c r="M24"/>
  <c r="K24"/>
  <c r="I24"/>
  <c r="G24"/>
  <c r="F24"/>
  <c r="T24" s="1"/>
  <c r="E24"/>
  <c r="D24"/>
  <c r="C24"/>
  <c r="B24"/>
  <c r="S23"/>
  <c r="Q23"/>
  <c r="R23" s="1"/>
  <c r="O23"/>
  <c r="M23"/>
  <c r="N23" s="1"/>
  <c r="K23"/>
  <c r="I23"/>
  <c r="J23" s="1"/>
  <c r="F23"/>
  <c r="H23" s="1"/>
  <c r="E23"/>
  <c r="D23" s="1"/>
  <c r="C23"/>
  <c r="B23"/>
  <c r="S22"/>
  <c r="T22" s="1"/>
  <c r="Q22"/>
  <c r="O22"/>
  <c r="P22" s="1"/>
  <c r="M22"/>
  <c r="K22"/>
  <c r="L22" s="1"/>
  <c r="I22"/>
  <c r="G22"/>
  <c r="H22" s="1"/>
  <c r="F22"/>
  <c r="E22"/>
  <c r="D22" s="1"/>
  <c r="C22"/>
  <c r="B22"/>
  <c r="S21"/>
  <c r="Q21"/>
  <c r="O21"/>
  <c r="M21"/>
  <c r="K21"/>
  <c r="I21"/>
  <c r="G21"/>
  <c r="F21"/>
  <c r="T21" s="1"/>
  <c r="E21"/>
  <c r="D21"/>
  <c r="C21"/>
  <c r="B21"/>
  <c r="S20"/>
  <c r="Q20"/>
  <c r="O20"/>
  <c r="M20"/>
  <c r="K20"/>
  <c r="I20"/>
  <c r="G20"/>
  <c r="F20"/>
  <c r="E20"/>
  <c r="C20"/>
  <c r="B20"/>
  <c r="S19"/>
  <c r="Q19"/>
  <c r="O19"/>
  <c r="M19"/>
  <c r="K19"/>
  <c r="I19"/>
  <c r="G19"/>
  <c r="F19"/>
  <c r="E19"/>
  <c r="D19" s="1"/>
  <c r="C19"/>
  <c r="B19"/>
  <c r="S18"/>
  <c r="Q18"/>
  <c r="M18"/>
  <c r="K18"/>
  <c r="I18"/>
  <c r="G18"/>
  <c r="F18"/>
  <c r="P18" s="1"/>
  <c r="E18"/>
  <c r="D18"/>
  <c r="C18"/>
  <c r="B18"/>
  <c r="S17"/>
  <c r="Q17"/>
  <c r="O17"/>
  <c r="M17"/>
  <c r="K17"/>
  <c r="I17"/>
  <c r="G17"/>
  <c r="F17"/>
  <c r="E17"/>
  <c r="C17"/>
  <c r="B17"/>
  <c r="T16"/>
  <c r="Q16"/>
  <c r="O16"/>
  <c r="P16" s="1"/>
  <c r="M16"/>
  <c r="K16"/>
  <c r="L16" s="1"/>
  <c r="I16"/>
  <c r="G16"/>
  <c r="H16" s="1"/>
  <c r="F16"/>
  <c r="E16"/>
  <c r="D16" s="1"/>
  <c r="C16"/>
  <c r="B16"/>
  <c r="S15"/>
  <c r="Q15"/>
  <c r="O15"/>
  <c r="M15"/>
  <c r="K15"/>
  <c r="I15"/>
  <c r="G15"/>
  <c r="F15"/>
  <c r="T15" s="1"/>
  <c r="E15"/>
  <c r="D15"/>
  <c r="C15"/>
  <c r="B15"/>
  <c r="S14"/>
  <c r="Q14"/>
  <c r="O14"/>
  <c r="M14"/>
  <c r="K14"/>
  <c r="I14"/>
  <c r="G14"/>
  <c r="F14"/>
  <c r="E14"/>
  <c r="C14"/>
  <c r="B14"/>
  <c r="S13"/>
  <c r="Q13"/>
  <c r="O13"/>
  <c r="M13"/>
  <c r="K13"/>
  <c r="I13"/>
  <c r="G13"/>
  <c r="F13"/>
  <c r="E13"/>
  <c r="D13" s="1"/>
  <c r="C13"/>
  <c r="B13"/>
  <c r="S12"/>
  <c r="T12" s="1"/>
  <c r="Q12"/>
  <c r="O12"/>
  <c r="P12" s="1"/>
  <c r="M12"/>
  <c r="K12"/>
  <c r="L12" s="1"/>
  <c r="I12"/>
  <c r="G12"/>
  <c r="H12" s="1"/>
  <c r="F12"/>
  <c r="E12"/>
  <c r="D12" s="1"/>
  <c r="C12"/>
  <c r="B12"/>
  <c r="S11"/>
  <c r="Q11"/>
  <c r="O11"/>
  <c r="M11"/>
  <c r="K11"/>
  <c r="I11"/>
  <c r="G11"/>
  <c r="F11"/>
  <c r="T11" s="1"/>
  <c r="E11"/>
  <c r="D11"/>
  <c r="C11"/>
  <c r="B11"/>
  <c r="B10"/>
  <c r="J14" l="1"/>
  <c r="R14"/>
  <c r="J17"/>
  <c r="N17"/>
  <c r="R17"/>
  <c r="T18"/>
  <c r="J20"/>
  <c r="N20"/>
  <c r="R20"/>
  <c r="J30"/>
  <c r="N30"/>
  <c r="R30"/>
  <c r="J34"/>
  <c r="N34"/>
  <c r="R34"/>
  <c r="J37"/>
  <c r="N37"/>
  <c r="R37"/>
  <c r="J38"/>
  <c r="N38"/>
  <c r="R38"/>
  <c r="J42"/>
  <c r="N42"/>
  <c r="R42"/>
  <c r="J47"/>
  <c r="N47"/>
  <c r="R47"/>
  <c r="N14"/>
  <c r="F10"/>
  <c r="C10"/>
  <c r="C9" s="1"/>
  <c r="J12"/>
  <c r="N12"/>
  <c r="R12"/>
  <c r="T13"/>
  <c r="D14"/>
  <c r="D10" s="1"/>
  <c r="D9" s="1"/>
  <c r="H14"/>
  <c r="L14"/>
  <c r="P14"/>
  <c r="T14"/>
  <c r="J16"/>
  <c r="N16"/>
  <c r="R16"/>
  <c r="D17"/>
  <c r="H17"/>
  <c r="L17"/>
  <c r="P17"/>
  <c r="T17"/>
  <c r="R18"/>
  <c r="T19"/>
  <c r="D20"/>
  <c r="H20"/>
  <c r="L20"/>
  <c r="P20"/>
  <c r="T20"/>
  <c r="J22"/>
  <c r="N22"/>
  <c r="R22"/>
  <c r="L23"/>
  <c r="P23"/>
  <c r="T23"/>
  <c r="J25"/>
  <c r="N25"/>
  <c r="R25"/>
  <c r="T26"/>
  <c r="E28"/>
  <c r="I28"/>
  <c r="M28"/>
  <c r="N28" s="1"/>
  <c r="Q28"/>
  <c r="B28"/>
  <c r="B9" s="1"/>
  <c r="F28"/>
  <c r="F9" s="1"/>
  <c r="D30"/>
  <c r="H30"/>
  <c r="L30"/>
  <c r="P30"/>
  <c r="T30"/>
  <c r="J32"/>
  <c r="N32"/>
  <c r="R32"/>
  <c r="T33"/>
  <c r="D34"/>
  <c r="H34"/>
  <c r="L34"/>
  <c r="P34"/>
  <c r="T34"/>
  <c r="T36"/>
  <c r="D37"/>
  <c r="H37"/>
  <c r="L37"/>
  <c r="P37"/>
  <c r="D38"/>
  <c r="H38"/>
  <c r="L38"/>
  <c r="P38"/>
  <c r="T38"/>
  <c r="J40"/>
  <c r="N40"/>
  <c r="R40"/>
  <c r="T41"/>
  <c r="D42"/>
  <c r="H42"/>
  <c r="L42"/>
  <c r="P42"/>
  <c r="T42"/>
  <c r="J44"/>
  <c r="N44"/>
  <c r="R44"/>
  <c r="T46"/>
  <c r="D47"/>
  <c r="H47"/>
  <c r="L47"/>
  <c r="P47"/>
  <c r="T47"/>
  <c r="P11" i="3"/>
  <c r="P10"/>
  <c r="P9"/>
  <c r="P8"/>
  <c r="P7"/>
  <c r="P6"/>
  <c r="P5"/>
  <c r="P31"/>
  <c r="P30"/>
  <c r="P29"/>
  <c r="P28"/>
  <c r="P27"/>
  <c r="P26"/>
  <c r="P25"/>
  <c r="O22"/>
  <c r="O34" s="1"/>
  <c r="D28" i="2"/>
  <c r="H11"/>
  <c r="J11"/>
  <c r="L11"/>
  <c r="N11"/>
  <c r="P11"/>
  <c r="R11"/>
  <c r="H13"/>
  <c r="J13"/>
  <c r="L13"/>
  <c r="N13"/>
  <c r="P13"/>
  <c r="R13"/>
  <c r="H15"/>
  <c r="J15"/>
  <c r="L15"/>
  <c r="N15"/>
  <c r="P15"/>
  <c r="R15"/>
  <c r="H18"/>
  <c r="J18"/>
  <c r="L18"/>
  <c r="N18"/>
  <c r="H19"/>
  <c r="J19"/>
  <c r="L19"/>
  <c r="N19"/>
  <c r="P19"/>
  <c r="R19"/>
  <c r="H21"/>
  <c r="J21"/>
  <c r="L21"/>
  <c r="N21"/>
  <c r="P21"/>
  <c r="R21"/>
  <c r="H24"/>
  <c r="J24"/>
  <c r="L24"/>
  <c r="N24"/>
  <c r="P24"/>
  <c r="R24"/>
  <c r="H26"/>
  <c r="J26"/>
  <c r="L26"/>
  <c r="N26"/>
  <c r="H27"/>
  <c r="J27"/>
  <c r="L27"/>
  <c r="N27"/>
  <c r="P27"/>
  <c r="R27"/>
  <c r="H29"/>
  <c r="J29"/>
  <c r="L29"/>
  <c r="N29"/>
  <c r="P29"/>
  <c r="R29"/>
  <c r="T29"/>
  <c r="H31"/>
  <c r="J31"/>
  <c r="L31"/>
  <c r="N31"/>
  <c r="P31"/>
  <c r="R31"/>
  <c r="H33"/>
  <c r="J33"/>
  <c r="L33"/>
  <c r="N33"/>
  <c r="P33"/>
  <c r="R33"/>
  <c r="H35"/>
  <c r="J35"/>
  <c r="L35"/>
  <c r="N35"/>
  <c r="P35"/>
  <c r="R35"/>
  <c r="H36"/>
  <c r="J36"/>
  <c r="L36"/>
  <c r="N36"/>
  <c r="P36"/>
  <c r="R36"/>
  <c r="H39"/>
  <c r="J39"/>
  <c r="L39"/>
  <c r="N39"/>
  <c r="P39"/>
  <c r="R39"/>
  <c r="H41"/>
  <c r="J41"/>
  <c r="L41"/>
  <c r="N41"/>
  <c r="P41"/>
  <c r="R41"/>
  <c r="H43"/>
  <c r="J43"/>
  <c r="L43"/>
  <c r="N43"/>
  <c r="P43"/>
  <c r="R43"/>
  <c r="H46"/>
  <c r="J46"/>
  <c r="L46"/>
  <c r="N46"/>
  <c r="P46"/>
  <c r="R46"/>
  <c r="H48"/>
  <c r="J48"/>
  <c r="L48"/>
  <c r="N48"/>
  <c r="P48"/>
  <c r="R48"/>
  <c r="E10"/>
  <c r="E9" s="1"/>
  <c r="G10"/>
  <c r="I10"/>
  <c r="K10"/>
  <c r="M10"/>
  <c r="O10"/>
  <c r="Q10"/>
  <c r="S10"/>
  <c r="Q29" i="4"/>
  <c r="P29"/>
  <c r="Q25"/>
  <c r="P25"/>
  <c r="Q21"/>
  <c r="P21"/>
  <c r="Q17"/>
  <c r="P17"/>
  <c r="Q13"/>
  <c r="P13"/>
  <c r="Q9"/>
  <c r="P9"/>
  <c r="L150" i="1"/>
  <c r="K150"/>
  <c r="J150"/>
  <c r="I150"/>
  <c r="H150"/>
  <c r="G150" s="1"/>
  <c r="F150"/>
  <c r="E150"/>
  <c r="D150" s="1"/>
  <c r="C150"/>
  <c r="B150"/>
  <c r="L149"/>
  <c r="K149"/>
  <c r="I149"/>
  <c r="H149"/>
  <c r="G149"/>
  <c r="F149"/>
  <c r="E149"/>
  <c r="D149" s="1"/>
  <c r="C149"/>
  <c r="B149"/>
  <c r="L148"/>
  <c r="K148"/>
  <c r="J148" s="1"/>
  <c r="I148"/>
  <c r="H148"/>
  <c r="F148"/>
  <c r="E148"/>
  <c r="D148"/>
  <c r="C148"/>
  <c r="B148"/>
  <c r="L147"/>
  <c r="K147"/>
  <c r="J147" s="1"/>
  <c r="I147"/>
  <c r="H147"/>
  <c r="G147" s="1"/>
  <c r="F147"/>
  <c r="E147"/>
  <c r="C147"/>
  <c r="B147"/>
  <c r="L146"/>
  <c r="K146"/>
  <c r="J146"/>
  <c r="I146"/>
  <c r="H146"/>
  <c r="G146" s="1"/>
  <c r="F146"/>
  <c r="E146"/>
  <c r="D146" s="1"/>
  <c r="C146"/>
  <c r="B146"/>
  <c r="L145"/>
  <c r="K145"/>
  <c r="I145"/>
  <c r="H145"/>
  <c r="G145"/>
  <c r="F145"/>
  <c r="E145"/>
  <c r="D145" s="1"/>
  <c r="C145"/>
  <c r="B145"/>
  <c r="L144"/>
  <c r="K144"/>
  <c r="J144" s="1"/>
  <c r="I144"/>
  <c r="H144"/>
  <c r="F144"/>
  <c r="E144"/>
  <c r="D144"/>
  <c r="C144"/>
  <c r="B144"/>
  <c r="L143"/>
  <c r="K143"/>
  <c r="J143" s="1"/>
  <c r="I143"/>
  <c r="H143"/>
  <c r="G143" s="1"/>
  <c r="F143"/>
  <c r="E143"/>
  <c r="C143"/>
  <c r="B143"/>
  <c r="L142"/>
  <c r="K142"/>
  <c r="J142"/>
  <c r="I142"/>
  <c r="H142"/>
  <c r="G142" s="1"/>
  <c r="F142"/>
  <c r="E142"/>
  <c r="D142" s="1"/>
  <c r="C142"/>
  <c r="B142"/>
  <c r="L141"/>
  <c r="K141"/>
  <c r="I141"/>
  <c r="H141"/>
  <c r="G141"/>
  <c r="F141"/>
  <c r="E141"/>
  <c r="D141" s="1"/>
  <c r="C141"/>
  <c r="B141"/>
  <c r="L140"/>
  <c r="K140"/>
  <c r="J140" s="1"/>
  <c r="I140"/>
  <c r="H140"/>
  <c r="F140"/>
  <c r="E140"/>
  <c r="D140"/>
  <c r="C140"/>
  <c r="B140"/>
  <c r="L139"/>
  <c r="K139"/>
  <c r="J139" s="1"/>
  <c r="I139"/>
  <c r="H139"/>
  <c r="G139" s="1"/>
  <c r="F139"/>
  <c r="E139"/>
  <c r="C139"/>
  <c r="B139"/>
  <c r="L138"/>
  <c r="K138"/>
  <c r="J138"/>
  <c r="I138"/>
  <c r="H138"/>
  <c r="G138" s="1"/>
  <c r="F138"/>
  <c r="E138"/>
  <c r="D138" s="1"/>
  <c r="C138"/>
  <c r="B138"/>
  <c r="L137"/>
  <c r="K137"/>
  <c r="I137"/>
  <c r="H137"/>
  <c r="G137"/>
  <c r="F137"/>
  <c r="E137"/>
  <c r="D137" s="1"/>
  <c r="C137"/>
  <c r="B137"/>
  <c r="L136"/>
  <c r="K136"/>
  <c r="J136" s="1"/>
  <c r="I136"/>
  <c r="H136"/>
  <c r="F136"/>
  <c r="E136"/>
  <c r="D136"/>
  <c r="C136"/>
  <c r="B136"/>
  <c r="L135"/>
  <c r="K135"/>
  <c r="J135" s="1"/>
  <c r="I135"/>
  <c r="H135"/>
  <c r="G135" s="1"/>
  <c r="F135"/>
  <c r="E135"/>
  <c r="C135"/>
  <c r="B135"/>
  <c r="L134"/>
  <c r="K134"/>
  <c r="J134"/>
  <c r="I134"/>
  <c r="H134"/>
  <c r="G134" s="1"/>
  <c r="F134"/>
  <c r="E134"/>
  <c r="D134" s="1"/>
  <c r="C134"/>
  <c r="B134"/>
  <c r="L133"/>
  <c r="K133"/>
  <c r="I133"/>
  <c r="H133"/>
  <c r="G133"/>
  <c r="F133"/>
  <c r="E133"/>
  <c r="D133" s="1"/>
  <c r="C133"/>
  <c r="B133"/>
  <c r="L132"/>
  <c r="K132"/>
  <c r="J132" s="1"/>
  <c r="I132"/>
  <c r="H132"/>
  <c r="F132"/>
  <c r="E132"/>
  <c r="D132"/>
  <c r="C132"/>
  <c r="B132"/>
  <c r="B130" s="1"/>
  <c r="L131"/>
  <c r="K131"/>
  <c r="J131" s="1"/>
  <c r="I131"/>
  <c r="H131"/>
  <c r="G131" s="1"/>
  <c r="F131"/>
  <c r="E131"/>
  <c r="C131"/>
  <c r="C130" s="1"/>
  <c r="B131"/>
  <c r="L130"/>
  <c r="F130"/>
  <c r="L129"/>
  <c r="K129"/>
  <c r="I129"/>
  <c r="H129"/>
  <c r="G129"/>
  <c r="F129"/>
  <c r="E129"/>
  <c r="D129" s="1"/>
  <c r="C129"/>
  <c r="B129"/>
  <c r="L128"/>
  <c r="K128"/>
  <c r="J128" s="1"/>
  <c r="I128"/>
  <c r="H128"/>
  <c r="F128"/>
  <c r="E128"/>
  <c r="D128"/>
  <c r="C128"/>
  <c r="B128"/>
  <c r="L127"/>
  <c r="K127"/>
  <c r="J127" s="1"/>
  <c r="I127"/>
  <c r="H127"/>
  <c r="G127" s="1"/>
  <c r="F127"/>
  <c r="E127"/>
  <c r="C127"/>
  <c r="B127"/>
  <c r="L126"/>
  <c r="K126"/>
  <c r="J126"/>
  <c r="I126"/>
  <c r="H126"/>
  <c r="G126" s="1"/>
  <c r="F126"/>
  <c r="E126"/>
  <c r="D126" s="1"/>
  <c r="C126"/>
  <c r="B126"/>
  <c r="L125"/>
  <c r="K125"/>
  <c r="I125"/>
  <c r="H125"/>
  <c r="G125"/>
  <c r="F125"/>
  <c r="E125"/>
  <c r="D125" s="1"/>
  <c r="C125"/>
  <c r="B125"/>
  <c r="L124"/>
  <c r="K124"/>
  <c r="J124" s="1"/>
  <c r="I124"/>
  <c r="H124"/>
  <c r="F124"/>
  <c r="E124"/>
  <c r="D124"/>
  <c r="C124"/>
  <c r="B124"/>
  <c r="L123"/>
  <c r="K123"/>
  <c r="J123" s="1"/>
  <c r="I123"/>
  <c r="H123"/>
  <c r="G123" s="1"/>
  <c r="F123"/>
  <c r="E123"/>
  <c r="C123"/>
  <c r="B123"/>
  <c r="L122"/>
  <c r="K122"/>
  <c r="J122"/>
  <c r="I122"/>
  <c r="H122"/>
  <c r="G122" s="1"/>
  <c r="F122"/>
  <c r="E122"/>
  <c r="D122" s="1"/>
  <c r="C122"/>
  <c r="B122"/>
  <c r="L121"/>
  <c r="K121"/>
  <c r="I121"/>
  <c r="H121"/>
  <c r="G121"/>
  <c r="F121"/>
  <c r="E121"/>
  <c r="D121" s="1"/>
  <c r="C121"/>
  <c r="B121"/>
  <c r="L120"/>
  <c r="K120"/>
  <c r="J120" s="1"/>
  <c r="I120"/>
  <c r="H120"/>
  <c r="F120"/>
  <c r="E120"/>
  <c r="D120"/>
  <c r="C120"/>
  <c r="B120"/>
  <c r="L119"/>
  <c r="K119"/>
  <c r="J119" s="1"/>
  <c r="I119"/>
  <c r="H119"/>
  <c r="G119" s="1"/>
  <c r="F119"/>
  <c r="E119"/>
  <c r="C119"/>
  <c r="B119"/>
  <c r="L118"/>
  <c r="K118"/>
  <c r="J118"/>
  <c r="I118"/>
  <c r="H118"/>
  <c r="G118" s="1"/>
  <c r="F118"/>
  <c r="E118"/>
  <c r="D118" s="1"/>
  <c r="C118"/>
  <c r="B118"/>
  <c r="L117"/>
  <c r="K117"/>
  <c r="I117"/>
  <c r="H117"/>
  <c r="G117"/>
  <c r="F117"/>
  <c r="E117"/>
  <c r="D117" s="1"/>
  <c r="C117"/>
  <c r="B117"/>
  <c r="L116"/>
  <c r="K116"/>
  <c r="J116" s="1"/>
  <c r="I116"/>
  <c r="H116"/>
  <c r="F116"/>
  <c r="E116"/>
  <c r="D116"/>
  <c r="C116"/>
  <c r="B116"/>
  <c r="L115"/>
  <c r="K115"/>
  <c r="J115" s="1"/>
  <c r="I115"/>
  <c r="H115"/>
  <c r="G115" s="1"/>
  <c r="F115"/>
  <c r="F112" s="1"/>
  <c r="F111" s="1"/>
  <c r="E115"/>
  <c r="C115"/>
  <c r="B115"/>
  <c r="L114"/>
  <c r="K114"/>
  <c r="J114"/>
  <c r="I114"/>
  <c r="H114"/>
  <c r="G114" s="1"/>
  <c r="F114"/>
  <c r="E114"/>
  <c r="D114" s="1"/>
  <c r="C114"/>
  <c r="B114"/>
  <c r="L113"/>
  <c r="L112" s="1"/>
  <c r="L111" s="1"/>
  <c r="K113"/>
  <c r="I113"/>
  <c r="I112" s="1"/>
  <c r="H113"/>
  <c r="G113"/>
  <c r="F113"/>
  <c r="E113"/>
  <c r="D113" s="1"/>
  <c r="C113"/>
  <c r="B113"/>
  <c r="H112"/>
  <c r="B112"/>
  <c r="L98"/>
  <c r="K98"/>
  <c r="J98" s="1"/>
  <c r="I98"/>
  <c r="H98"/>
  <c r="F98"/>
  <c r="E98"/>
  <c r="D98"/>
  <c r="C98"/>
  <c r="B98"/>
  <c r="L97"/>
  <c r="K97"/>
  <c r="J97" s="1"/>
  <c r="I97"/>
  <c r="H97"/>
  <c r="G97" s="1"/>
  <c r="F97"/>
  <c r="E97"/>
  <c r="C97"/>
  <c r="B97"/>
  <c r="L96"/>
  <c r="K96"/>
  <c r="J96"/>
  <c r="I96"/>
  <c r="H96"/>
  <c r="G96" s="1"/>
  <c r="F96"/>
  <c r="E96"/>
  <c r="D96" s="1"/>
  <c r="C96"/>
  <c r="B96"/>
  <c r="L95"/>
  <c r="K95"/>
  <c r="I95"/>
  <c r="H95"/>
  <c r="G95"/>
  <c r="F95"/>
  <c r="E95"/>
  <c r="D95" s="1"/>
  <c r="C95"/>
  <c r="B95"/>
  <c r="L94"/>
  <c r="K94"/>
  <c r="J94" s="1"/>
  <c r="I94"/>
  <c r="H94"/>
  <c r="F94"/>
  <c r="E94"/>
  <c r="D94"/>
  <c r="C94"/>
  <c r="B94"/>
  <c r="L93"/>
  <c r="K93"/>
  <c r="J93" s="1"/>
  <c r="I93"/>
  <c r="H93"/>
  <c r="G93" s="1"/>
  <c r="F93"/>
  <c r="E93"/>
  <c r="C93"/>
  <c r="B93"/>
  <c r="L92"/>
  <c r="K92"/>
  <c r="J92"/>
  <c r="I92"/>
  <c r="H92"/>
  <c r="G92" s="1"/>
  <c r="F92"/>
  <c r="E92"/>
  <c r="D92" s="1"/>
  <c r="C92"/>
  <c r="B92"/>
  <c r="L91"/>
  <c r="K91"/>
  <c r="I91"/>
  <c r="H91"/>
  <c r="G91"/>
  <c r="F91"/>
  <c r="E91"/>
  <c r="D91" s="1"/>
  <c r="C91"/>
  <c r="B91"/>
  <c r="L90"/>
  <c r="K90"/>
  <c r="J90" s="1"/>
  <c r="I90"/>
  <c r="H90"/>
  <c r="F90"/>
  <c r="E90"/>
  <c r="D90"/>
  <c r="C90"/>
  <c r="B90"/>
  <c r="L89"/>
  <c r="K89"/>
  <c r="J89" s="1"/>
  <c r="I89"/>
  <c r="H89"/>
  <c r="G89" s="1"/>
  <c r="F89"/>
  <c r="E89"/>
  <c r="C89"/>
  <c r="B89"/>
  <c r="L88"/>
  <c r="K88"/>
  <c r="J88"/>
  <c r="I88"/>
  <c r="H88"/>
  <c r="G88" s="1"/>
  <c r="F88"/>
  <c r="E88"/>
  <c r="D88" s="1"/>
  <c r="C88"/>
  <c r="B88"/>
  <c r="L87"/>
  <c r="K87"/>
  <c r="I87"/>
  <c r="H87"/>
  <c r="G87"/>
  <c r="F87"/>
  <c r="E87"/>
  <c r="D87" s="1"/>
  <c r="C87"/>
  <c r="B87"/>
  <c r="L86"/>
  <c r="K86"/>
  <c r="J86" s="1"/>
  <c r="I86"/>
  <c r="H86"/>
  <c r="F86"/>
  <c r="E86"/>
  <c r="D86"/>
  <c r="C86"/>
  <c r="B86"/>
  <c r="L85"/>
  <c r="K85"/>
  <c r="J85" s="1"/>
  <c r="I85"/>
  <c r="H85"/>
  <c r="G85" s="1"/>
  <c r="F85"/>
  <c r="E85"/>
  <c r="C85"/>
  <c r="B85"/>
  <c r="L84"/>
  <c r="K84"/>
  <c r="J84"/>
  <c r="I84"/>
  <c r="H84"/>
  <c r="G84" s="1"/>
  <c r="F84"/>
  <c r="E84"/>
  <c r="D84" s="1"/>
  <c r="C84"/>
  <c r="B84"/>
  <c r="L83"/>
  <c r="K83"/>
  <c r="I83"/>
  <c r="H83"/>
  <c r="G83"/>
  <c r="F83"/>
  <c r="E83"/>
  <c r="D83" s="1"/>
  <c r="C83"/>
  <c r="B83"/>
  <c r="L82"/>
  <c r="K82"/>
  <c r="J82" s="1"/>
  <c r="I82"/>
  <c r="H82"/>
  <c r="F82"/>
  <c r="E82"/>
  <c r="D82"/>
  <c r="C82"/>
  <c r="B82"/>
  <c r="L81"/>
  <c r="K81"/>
  <c r="J81" s="1"/>
  <c r="I81"/>
  <c r="H81"/>
  <c r="G81" s="1"/>
  <c r="F81"/>
  <c r="F78" s="1"/>
  <c r="E81"/>
  <c r="C81"/>
  <c r="B81"/>
  <c r="L80"/>
  <c r="K80"/>
  <c r="J80"/>
  <c r="I80"/>
  <c r="H80"/>
  <c r="G80" s="1"/>
  <c r="F80"/>
  <c r="E80"/>
  <c r="D80" s="1"/>
  <c r="C80"/>
  <c r="B80"/>
  <c r="L79"/>
  <c r="L78" s="1"/>
  <c r="K79"/>
  <c r="I79"/>
  <c r="I78" s="1"/>
  <c r="H79"/>
  <c r="G79"/>
  <c r="F79"/>
  <c r="E79"/>
  <c r="D79" s="1"/>
  <c r="C79"/>
  <c r="B79"/>
  <c r="H78"/>
  <c r="B78"/>
  <c r="L77"/>
  <c r="K77"/>
  <c r="J77" s="1"/>
  <c r="I77"/>
  <c r="H77"/>
  <c r="G77" s="1"/>
  <c r="F77"/>
  <c r="E77"/>
  <c r="C77"/>
  <c r="B77"/>
  <c r="L76"/>
  <c r="K76"/>
  <c r="J76"/>
  <c r="I76"/>
  <c r="H76"/>
  <c r="G76" s="1"/>
  <c r="F76"/>
  <c r="E76"/>
  <c r="D76" s="1"/>
  <c r="C76"/>
  <c r="B76"/>
  <c r="L75"/>
  <c r="K75"/>
  <c r="I75"/>
  <c r="H75"/>
  <c r="G75"/>
  <c r="F75"/>
  <c r="E75"/>
  <c r="D75" s="1"/>
  <c r="C75"/>
  <c r="B75"/>
  <c r="L74"/>
  <c r="K74"/>
  <c r="J74" s="1"/>
  <c r="I74"/>
  <c r="H74"/>
  <c r="F74"/>
  <c r="E74"/>
  <c r="D74"/>
  <c r="C74"/>
  <c r="B74"/>
  <c r="L73"/>
  <c r="K73"/>
  <c r="J73" s="1"/>
  <c r="I73"/>
  <c r="H73"/>
  <c r="G73" s="1"/>
  <c r="F73"/>
  <c r="E73"/>
  <c r="C73"/>
  <c r="B73"/>
  <c r="L72"/>
  <c r="K72"/>
  <c r="J72"/>
  <c r="I72"/>
  <c r="H72"/>
  <c r="G72" s="1"/>
  <c r="F72"/>
  <c r="E72"/>
  <c r="D72" s="1"/>
  <c r="C72"/>
  <c r="B72"/>
  <c r="L71"/>
  <c r="K71"/>
  <c r="I71"/>
  <c r="H71"/>
  <c r="G71"/>
  <c r="F71"/>
  <c r="E71"/>
  <c r="D71" s="1"/>
  <c r="C71"/>
  <c r="B71"/>
  <c r="L70"/>
  <c r="K70"/>
  <c r="J70" s="1"/>
  <c r="I70"/>
  <c r="H70"/>
  <c r="F70"/>
  <c r="E70"/>
  <c r="D70"/>
  <c r="C70"/>
  <c r="B70"/>
  <c r="L69"/>
  <c r="K69"/>
  <c r="J69" s="1"/>
  <c r="I69"/>
  <c r="H69"/>
  <c r="G69" s="1"/>
  <c r="F69"/>
  <c r="E69"/>
  <c r="C69"/>
  <c r="B69"/>
  <c r="L68"/>
  <c r="K68"/>
  <c r="J68"/>
  <c r="I68"/>
  <c r="H68"/>
  <c r="G68" s="1"/>
  <c r="F68"/>
  <c r="E68"/>
  <c r="D68" s="1"/>
  <c r="C68"/>
  <c r="B68"/>
  <c r="L67"/>
  <c r="K67"/>
  <c r="I67"/>
  <c r="H67"/>
  <c r="G67"/>
  <c r="F67"/>
  <c r="E67"/>
  <c r="D67" s="1"/>
  <c r="C67"/>
  <c r="B67"/>
  <c r="L66"/>
  <c r="K66"/>
  <c r="J66" s="1"/>
  <c r="I66"/>
  <c r="H66"/>
  <c r="F66"/>
  <c r="E66"/>
  <c r="D66"/>
  <c r="C66"/>
  <c r="B66"/>
  <c r="L65"/>
  <c r="K65"/>
  <c r="J65" s="1"/>
  <c r="I65"/>
  <c r="H65"/>
  <c r="G65" s="1"/>
  <c r="F65"/>
  <c r="E65"/>
  <c r="C65"/>
  <c r="B65"/>
  <c r="L64"/>
  <c r="K64"/>
  <c r="J64"/>
  <c r="I64"/>
  <c r="H64"/>
  <c r="G64" s="1"/>
  <c r="F64"/>
  <c r="E64"/>
  <c r="D64" s="1"/>
  <c r="C64"/>
  <c r="B64"/>
  <c r="L63"/>
  <c r="K63"/>
  <c r="I63"/>
  <c r="H63"/>
  <c r="G63"/>
  <c r="F63"/>
  <c r="E63"/>
  <c r="D63" s="1"/>
  <c r="C63"/>
  <c r="B63"/>
  <c r="L62"/>
  <c r="K62"/>
  <c r="J62" s="1"/>
  <c r="I62"/>
  <c r="H62"/>
  <c r="F62"/>
  <c r="E62"/>
  <c r="D62"/>
  <c r="C62"/>
  <c r="B62"/>
  <c r="B60" s="1"/>
  <c r="B59" s="1"/>
  <c r="L61"/>
  <c r="K61"/>
  <c r="J61" s="1"/>
  <c r="I61"/>
  <c r="H61"/>
  <c r="G61" s="1"/>
  <c r="F61"/>
  <c r="E61"/>
  <c r="C61"/>
  <c r="C60" s="1"/>
  <c r="B61"/>
  <c r="L60"/>
  <c r="F60"/>
  <c r="J48"/>
  <c r="I48"/>
  <c r="H48"/>
  <c r="G48" s="1"/>
  <c r="F48"/>
  <c r="E48"/>
  <c r="D48" s="1"/>
  <c r="C48"/>
  <c r="B48"/>
  <c r="J47"/>
  <c r="I47"/>
  <c r="H47"/>
  <c r="G47" s="1"/>
  <c r="F47"/>
  <c r="E47"/>
  <c r="C47"/>
  <c r="B47"/>
  <c r="J46"/>
  <c r="I46"/>
  <c r="H46"/>
  <c r="G46" s="1"/>
  <c r="F46"/>
  <c r="E46"/>
  <c r="D46" s="1"/>
  <c r="C46"/>
  <c r="B46"/>
  <c r="J45"/>
  <c r="I45"/>
  <c r="H45"/>
  <c r="G45" s="1"/>
  <c r="F45"/>
  <c r="E45"/>
  <c r="C45"/>
  <c r="B45"/>
  <c r="J44"/>
  <c r="I44"/>
  <c r="H44"/>
  <c r="G44" s="1"/>
  <c r="F44"/>
  <c r="E44"/>
  <c r="D44" s="1"/>
  <c r="C44"/>
  <c r="B44"/>
  <c r="J43"/>
  <c r="I43"/>
  <c r="H43"/>
  <c r="G43" s="1"/>
  <c r="F43"/>
  <c r="E43"/>
  <c r="C43"/>
  <c r="B43"/>
  <c r="J42"/>
  <c r="I42"/>
  <c r="H42"/>
  <c r="G42" s="1"/>
  <c r="F42"/>
  <c r="E42"/>
  <c r="D42" s="1"/>
  <c r="C42"/>
  <c r="B42"/>
  <c r="J41"/>
  <c r="I41"/>
  <c r="H41"/>
  <c r="G41" s="1"/>
  <c r="F41"/>
  <c r="E41"/>
  <c r="C41"/>
  <c r="B41"/>
  <c r="J40"/>
  <c r="I40"/>
  <c r="H40"/>
  <c r="G40" s="1"/>
  <c r="F40"/>
  <c r="E40"/>
  <c r="D40" s="1"/>
  <c r="C40"/>
  <c r="B40"/>
  <c r="J39"/>
  <c r="I39"/>
  <c r="H39"/>
  <c r="G39" s="1"/>
  <c r="F39"/>
  <c r="E39"/>
  <c r="C39"/>
  <c r="B39"/>
  <c r="J38"/>
  <c r="I38"/>
  <c r="H38"/>
  <c r="G38" s="1"/>
  <c r="F38"/>
  <c r="E38"/>
  <c r="D38" s="1"/>
  <c r="C38"/>
  <c r="B38"/>
  <c r="L37"/>
  <c r="L28" s="1"/>
  <c r="K37"/>
  <c r="I37"/>
  <c r="H37"/>
  <c r="G37"/>
  <c r="F37"/>
  <c r="E37"/>
  <c r="D37" s="1"/>
  <c r="C37"/>
  <c r="B37"/>
  <c r="J36"/>
  <c r="I36"/>
  <c r="H36"/>
  <c r="F36"/>
  <c r="E36"/>
  <c r="D36"/>
  <c r="C36"/>
  <c r="B36"/>
  <c r="J35"/>
  <c r="I35"/>
  <c r="H35"/>
  <c r="G35"/>
  <c r="F35"/>
  <c r="E35"/>
  <c r="D35" s="1"/>
  <c r="C35"/>
  <c r="B35"/>
  <c r="J34"/>
  <c r="I34"/>
  <c r="H34"/>
  <c r="F34"/>
  <c r="E34"/>
  <c r="D34"/>
  <c r="C34"/>
  <c r="B34"/>
  <c r="J33"/>
  <c r="I33"/>
  <c r="H33"/>
  <c r="G33"/>
  <c r="F33"/>
  <c r="E33"/>
  <c r="D33" s="1"/>
  <c r="C33"/>
  <c r="B33"/>
  <c r="J32"/>
  <c r="I32"/>
  <c r="H32"/>
  <c r="F32"/>
  <c r="E32"/>
  <c r="D32"/>
  <c r="C32"/>
  <c r="B32"/>
  <c r="J31"/>
  <c r="I31"/>
  <c r="H31"/>
  <c r="G31"/>
  <c r="F31"/>
  <c r="E31"/>
  <c r="D31" s="1"/>
  <c r="C31"/>
  <c r="B31"/>
  <c r="J30"/>
  <c r="I30"/>
  <c r="H30"/>
  <c r="F30"/>
  <c r="F28" s="1"/>
  <c r="E30"/>
  <c r="D30"/>
  <c r="C30"/>
  <c r="B30"/>
  <c r="J29"/>
  <c r="I29"/>
  <c r="I28" s="1"/>
  <c r="H29"/>
  <c r="G29"/>
  <c r="F29"/>
  <c r="E29"/>
  <c r="D29" s="1"/>
  <c r="C29"/>
  <c r="B29"/>
  <c r="H28"/>
  <c r="B28"/>
  <c r="L27"/>
  <c r="K27"/>
  <c r="J27" s="1"/>
  <c r="I27"/>
  <c r="H27"/>
  <c r="G27" s="1"/>
  <c r="F27"/>
  <c r="E27"/>
  <c r="C27"/>
  <c r="B27"/>
  <c r="L26"/>
  <c r="J26" s="1"/>
  <c r="K26"/>
  <c r="I26"/>
  <c r="H26"/>
  <c r="F26"/>
  <c r="E26"/>
  <c r="D26"/>
  <c r="C26"/>
  <c r="B26"/>
  <c r="J25"/>
  <c r="I25"/>
  <c r="H25"/>
  <c r="G25"/>
  <c r="F25"/>
  <c r="E25"/>
  <c r="D25" s="1"/>
  <c r="C25"/>
  <c r="B25"/>
  <c r="J24"/>
  <c r="I24"/>
  <c r="H24"/>
  <c r="F24"/>
  <c r="E24"/>
  <c r="D24"/>
  <c r="C24"/>
  <c r="B24"/>
  <c r="J23"/>
  <c r="I23"/>
  <c r="H23"/>
  <c r="G23"/>
  <c r="F23"/>
  <c r="E23"/>
  <c r="D23" s="1"/>
  <c r="C23"/>
  <c r="B23"/>
  <c r="J22"/>
  <c r="I22"/>
  <c r="H22"/>
  <c r="F22"/>
  <c r="E22"/>
  <c r="D22"/>
  <c r="C22"/>
  <c r="B22"/>
  <c r="J21"/>
  <c r="I21"/>
  <c r="H21"/>
  <c r="G21"/>
  <c r="F21"/>
  <c r="E21"/>
  <c r="D21" s="1"/>
  <c r="C21"/>
  <c r="B21"/>
  <c r="J20"/>
  <c r="I20"/>
  <c r="H20"/>
  <c r="F20"/>
  <c r="D20" s="1"/>
  <c r="E20"/>
  <c r="C20"/>
  <c r="B20"/>
  <c r="J19"/>
  <c r="I19"/>
  <c r="G19" s="1"/>
  <c r="H19"/>
  <c r="F19"/>
  <c r="E19"/>
  <c r="D19" s="1"/>
  <c r="C19"/>
  <c r="B19"/>
  <c r="J18"/>
  <c r="I18"/>
  <c r="H18"/>
  <c r="F18"/>
  <c r="D18" s="1"/>
  <c r="E18"/>
  <c r="C18"/>
  <c r="B18"/>
  <c r="J17"/>
  <c r="I17"/>
  <c r="H17"/>
  <c r="G17" s="1"/>
  <c r="F17"/>
  <c r="E17"/>
  <c r="C17"/>
  <c r="B17"/>
  <c r="L16"/>
  <c r="J16" s="1"/>
  <c r="K16"/>
  <c r="I16"/>
  <c r="H16"/>
  <c r="F16"/>
  <c r="E16"/>
  <c r="D16"/>
  <c r="C16"/>
  <c r="B16"/>
  <c r="J15"/>
  <c r="I15"/>
  <c r="G15" s="1"/>
  <c r="H15"/>
  <c r="F15"/>
  <c r="E15"/>
  <c r="C15"/>
  <c r="B15"/>
  <c r="L14"/>
  <c r="L10" s="1"/>
  <c r="L9" s="1"/>
  <c r="K14"/>
  <c r="J14"/>
  <c r="I14"/>
  <c r="H14"/>
  <c r="G14" s="1"/>
  <c r="F14"/>
  <c r="E14"/>
  <c r="D14" s="1"/>
  <c r="C14"/>
  <c r="B14"/>
  <c r="J13"/>
  <c r="I13"/>
  <c r="H13"/>
  <c r="F13"/>
  <c r="E13"/>
  <c r="D13" s="1"/>
  <c r="C13"/>
  <c r="B13"/>
  <c r="J12"/>
  <c r="I12"/>
  <c r="H12"/>
  <c r="F12"/>
  <c r="F10" s="1"/>
  <c r="E12"/>
  <c r="D12"/>
  <c r="C12"/>
  <c r="B12"/>
  <c r="J11"/>
  <c r="I11"/>
  <c r="I10" s="1"/>
  <c r="I9" s="1"/>
  <c r="H11"/>
  <c r="F11"/>
  <c r="E11"/>
  <c r="D11" s="1"/>
  <c r="C11"/>
  <c r="B11"/>
  <c r="H10"/>
  <c r="H9" s="1"/>
  <c r="B10"/>
  <c r="B9" s="1"/>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Y7"/>
  <c r="W7"/>
  <c r="U7"/>
  <c r="S7"/>
  <c r="Q7"/>
  <c r="O7"/>
  <c r="M7"/>
  <c r="K7"/>
  <c r="I7"/>
  <c r="G7"/>
  <c r="E7"/>
  <c r="E6" s="1"/>
  <c r="C7"/>
  <c r="B7"/>
  <c r="B6" s="1"/>
  <c r="Y6"/>
  <c r="W6"/>
  <c r="U6"/>
  <c r="S6"/>
  <c r="Q6"/>
  <c r="O6"/>
  <c r="M6"/>
  <c r="K6"/>
  <c r="I6"/>
  <c r="G6"/>
  <c r="C6"/>
  <c r="F9" i="1" l="1"/>
  <c r="G11"/>
  <c r="C10"/>
  <c r="G12"/>
  <c r="G13"/>
  <c r="D15"/>
  <c r="G16"/>
  <c r="D17"/>
  <c r="G18"/>
  <c r="G20"/>
  <c r="G22"/>
  <c r="G24"/>
  <c r="G26"/>
  <c r="D27"/>
  <c r="C28"/>
  <c r="G30"/>
  <c r="G32"/>
  <c r="G34"/>
  <c r="G36"/>
  <c r="J37"/>
  <c r="J28" s="1"/>
  <c r="D39"/>
  <c r="D41"/>
  <c r="D43"/>
  <c r="D45"/>
  <c r="D47"/>
  <c r="H60"/>
  <c r="H59" s="1"/>
  <c r="D61"/>
  <c r="I60"/>
  <c r="I59" s="1"/>
  <c r="G62"/>
  <c r="G60" s="1"/>
  <c r="G59" s="1"/>
  <c r="J63"/>
  <c r="D65"/>
  <c r="G66"/>
  <c r="J67"/>
  <c r="D69"/>
  <c r="G70"/>
  <c r="J71"/>
  <c r="D73"/>
  <c r="G74"/>
  <c r="J75"/>
  <c r="D77"/>
  <c r="C78"/>
  <c r="J79"/>
  <c r="D81"/>
  <c r="G82"/>
  <c r="J83"/>
  <c r="D85"/>
  <c r="G86"/>
  <c r="J87"/>
  <c r="D89"/>
  <c r="G90"/>
  <c r="J91"/>
  <c r="D93"/>
  <c r="G94"/>
  <c r="J95"/>
  <c r="D97"/>
  <c r="G98"/>
  <c r="C112"/>
  <c r="C111" s="1"/>
  <c r="J113"/>
  <c r="D115"/>
  <c r="G116"/>
  <c r="J117"/>
  <c r="D119"/>
  <c r="G120"/>
  <c r="J121"/>
  <c r="D123"/>
  <c r="G124"/>
  <c r="J125"/>
  <c r="D127"/>
  <c r="G128"/>
  <c r="J129"/>
  <c r="H130"/>
  <c r="D131"/>
  <c r="I130"/>
  <c r="G132"/>
  <c r="J133"/>
  <c r="D135"/>
  <c r="G136"/>
  <c r="J137"/>
  <c r="D139"/>
  <c r="G140"/>
  <c r="J141"/>
  <c r="D143"/>
  <c r="G144"/>
  <c r="J145"/>
  <c r="D147"/>
  <c r="G148"/>
  <c r="J149"/>
  <c r="R9" i="4"/>
  <c r="R13"/>
  <c r="R17"/>
  <c r="R28" i="2"/>
  <c r="J28"/>
  <c r="T28"/>
  <c r="L28"/>
  <c r="J10" i="1"/>
  <c r="J9" s="1"/>
  <c r="F59"/>
  <c r="L59"/>
  <c r="C59"/>
  <c r="D78"/>
  <c r="G78"/>
  <c r="B111"/>
  <c r="H111"/>
  <c r="D112"/>
  <c r="G112"/>
  <c r="I111"/>
  <c r="J130"/>
  <c r="P28" i="2"/>
  <c r="H28"/>
  <c r="P21" i="3"/>
  <c r="P17"/>
  <c r="P20"/>
  <c r="P16"/>
  <c r="P19"/>
  <c r="P15"/>
  <c r="P18"/>
  <c r="S9" i="2"/>
  <c r="T9" s="1"/>
  <c r="T10"/>
  <c r="V10" s="1"/>
  <c r="O9"/>
  <c r="P9" s="1"/>
  <c r="P10"/>
  <c r="K9"/>
  <c r="L9" s="1"/>
  <c r="L10"/>
  <c r="G9"/>
  <c r="H9" s="1"/>
  <c r="H10"/>
  <c r="Q9"/>
  <c r="R9" s="1"/>
  <c r="R10"/>
  <c r="M9"/>
  <c r="N9" s="1"/>
  <c r="N10"/>
  <c r="I9"/>
  <c r="J9" s="1"/>
  <c r="J10"/>
  <c r="D10" i="1"/>
  <c r="G10"/>
  <c r="D28"/>
  <c r="G28"/>
  <c r="J60"/>
  <c r="G130"/>
  <c r="G111" s="1"/>
  <c r="E10"/>
  <c r="K10"/>
  <c r="E28"/>
  <c r="K28"/>
  <c r="E60"/>
  <c r="K60"/>
  <c r="E78"/>
  <c r="K78"/>
  <c r="E112"/>
  <c r="K112"/>
  <c r="E130"/>
  <c r="K130"/>
  <c r="D130" l="1"/>
  <c r="J112"/>
  <c r="J111" s="1"/>
  <c r="J78"/>
  <c r="J59"/>
  <c r="D111"/>
  <c r="D60"/>
  <c r="D59" s="1"/>
  <c r="C9"/>
  <c r="V9" i="2"/>
  <c r="E111" i="1"/>
  <c r="E59"/>
  <c r="E9"/>
  <c r="G9"/>
  <c r="K111"/>
  <c r="K59"/>
  <c r="K9"/>
  <c r="D9"/>
  <c r="B41" i="6" l="1"/>
  <c r="B40"/>
  <c r="B39"/>
  <c r="B38"/>
  <c r="B37"/>
  <c r="B36"/>
  <c r="B35"/>
  <c r="B34"/>
  <c r="B33"/>
  <c r="B32"/>
  <c r="B31"/>
  <c r="B30"/>
  <c r="B29"/>
  <c r="B28"/>
  <c r="B27"/>
  <c r="B26"/>
  <c r="B25"/>
  <c r="B24"/>
  <c r="N23"/>
  <c r="N4" s="1"/>
  <c r="Q17" s="1"/>
  <c r="M23"/>
  <c r="L23"/>
  <c r="L4" s="1"/>
  <c r="Q15" s="1"/>
  <c r="K23"/>
  <c r="J23"/>
  <c r="J4" s="1"/>
  <c r="Q13" s="1"/>
  <c r="I23"/>
  <c r="H23"/>
  <c r="H4" s="1"/>
  <c r="Q11" s="1"/>
  <c r="G23"/>
  <c r="F23"/>
  <c r="F4" s="1"/>
  <c r="Q9" s="1"/>
  <c r="E23"/>
  <c r="D23"/>
  <c r="O24" s="1"/>
  <c r="C23"/>
  <c r="B23"/>
  <c r="B22"/>
  <c r="B21"/>
  <c r="B20"/>
  <c r="B19"/>
  <c r="B18"/>
  <c r="B17"/>
  <c r="B16"/>
  <c r="B15"/>
  <c r="B14"/>
  <c r="B13"/>
  <c r="B12"/>
  <c r="B11"/>
  <c r="B10"/>
  <c r="B9"/>
  <c r="B8"/>
  <c r="B7"/>
  <c r="B6"/>
  <c r="AA25" i="5"/>
  <c r="N5" i="6"/>
  <c r="M5"/>
  <c r="L5"/>
  <c r="K5"/>
  <c r="J5"/>
  <c r="I5"/>
  <c r="H5"/>
  <c r="G5"/>
  <c r="F5"/>
  <c r="E5"/>
  <c r="D5"/>
  <c r="C5"/>
  <c r="M4"/>
  <c r="Q16" s="1"/>
  <c r="K4"/>
  <c r="Q14" s="1"/>
  <c r="I4"/>
  <c r="Q12" s="1"/>
  <c r="G4"/>
  <c r="Q10" s="1"/>
  <c r="E4"/>
  <c r="Q8" s="1"/>
  <c r="C4"/>
  <c r="Q6" s="1"/>
  <c r="B5" l="1"/>
  <c r="B4" s="1"/>
  <c r="D4"/>
  <c r="Q7" s="1"/>
  <c r="AA6" i="5"/>
  <c r="Q18" i="6"/>
  <c r="O5"/>
  <c r="AA7" i="5"/>
  <c r="O4" i="6"/>
</calcChain>
</file>

<file path=xl/sharedStrings.xml><?xml version="1.0" encoding="utf-8"?>
<sst xmlns="http://schemas.openxmlformats.org/spreadsheetml/2006/main" count="597" uniqueCount="338">
  <si>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</si>
  <si>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</si>
  <si>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</si>
  <si>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</si>
  <si>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</si>
  <si>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</si>
  <si>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</si>
  <si>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</si>
  <si>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</si>
  <si>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</si>
  <si>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</si>
  <si>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</si>
  <si>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</si>
  <si>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</si>
  <si>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</si>
  <si>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</si>
  <si>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</si>
  <si>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</si>
  <si>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</si>
  <si>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</si>
  <si>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</si>
  <si>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</si>
  <si>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</si>
  <si>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</si>
  <si>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</si>
  <si>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</si>
  <si>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</si>
  <si>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</si>
  <si>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</si>
  <si>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</si>
  <si>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</si>
  <si>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</si>
  <si>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</si>
  <si>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</si>
  <si>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</si>
  <si>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</si>
  <si>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</si>
  <si>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</si>
  <si>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</si>
  <si>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</si>
  <si>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</si>
  <si>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</si>
  <si>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</si>
  <si>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</si>
  <si>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</si>
  <si>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</si>
  <si>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</si>
  <si>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</si>
  <si>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</si>
  <si>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</si>
  <si>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</si>
  <si>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</si>
  <si>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</si>
  <si>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</si>
  <si>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</si>
  <si>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</si>
  <si>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</si>
  <si>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</si>
  <si>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</si>
  <si>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</si>
  <si>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</si>
  <si>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</si>
  <si>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</si>
  <si>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</si>
  <si>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</si>
  <si>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</si>
  <si>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</si>
  <si>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</si>
  <si>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</si>
  <si>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</si>
  <si>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</si>
  <si>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</si>
  <si>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</si>
  <si>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</si>
  <si>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</si>
  <si>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</si>
  <si>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</si>
  <si>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</si>
  <si>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</si>
  <si>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</si>
  <si>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</si>
  <si>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</si>
  <si>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</si>
  <si>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</si>
  <si>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</si>
  <si>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</si>
  <si>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</si>
  <si>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</si>
  <si>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</si>
  <si>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</si>
  <si>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</si>
  <si>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</si>
  <si>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</si>
  <si>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</si>
  <si>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</si>
  <si>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</si>
  <si>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</si>
  <si>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</si>
  <si>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</si>
  <si>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</si>
  <si>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</si>
  <si>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</si>
  <si>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</si>
  <si>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</si>
  <si>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</si>
  <si>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</si>
  <si>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</si>
  <si>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</si>
  <si>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</si>
  <si>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</si>
  <si>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</si>
  <si>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</si>
  <si>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</si>
  <si>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</si>
  <si>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</si>
  <si>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</si>
  <si>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</si>
  <si>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</si>
  <si>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</si>
  <si>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</si>
  <si>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</si>
  <si>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</si>
  <si>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</si>
  <si>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</si>
  <si>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</si>
  <si>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</si>
  <si>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</si>
  <si>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</si>
  <si>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</si>
  <si>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</si>
  <si>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</si>
  <si>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</si>
  <si>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</si>
  <si>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</si>
  <si>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</si>
  <si>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</si>
  <si>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</si>
  <si>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</si>
  <si>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</si>
  <si>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</si>
  <si>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</si>
  <si>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</si>
  <si>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</si>
  <si>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</si>
  <si>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</si>
  <si>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</si>
  <si>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</si>
  <si>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</si>
  <si>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</si>
  <si>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</si>
  <si>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</si>
  <si>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</si>
  <si>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</si>
  <si>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</si>
  <si>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</si>
  <si>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</si>
  <si>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</si>
  <si>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</si>
  <si>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</si>
  <si>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</si>
  <si>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</si>
  <si>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</si>
  <si>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</si>
  <si>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</si>
  <si>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</si>
  <si>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</si>
  <si>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</si>
  <si>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</si>
  <si>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</si>
  <si>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</si>
  <si>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</si>
  <si>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</si>
  <si>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</si>
  <si>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</si>
  <si>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</si>
  <si>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</si>
  <si>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</si>
  <si>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</si>
  <si>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</si>
  <si>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</si>
  <si>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</si>
  <si>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</si>
  <si>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</si>
  <si>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</si>
  <si>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</si>
  <si>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</si>
  <si>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</si>
  <si>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</si>
  <si>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</si>
  <si>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</si>
  <si>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</si>
  <si>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</si>
  <si>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</si>
  <si>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</si>
  <si>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</si>
  <si>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</si>
  <si>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</si>
  <si>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</si>
  <si>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</si>
  <si>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</si>
  <si>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</si>
  <si>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</si>
  <si>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</si>
  <si>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</si>
  <si>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</si>
  <si>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</si>
  <si>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</si>
  <si>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</si>
  <si>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</si>
  <si>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</si>
  <si>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</si>
  <si>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</si>
  <si>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</si>
  <si>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</si>
  <si>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</si>
  <si>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</si>
  <si>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</si>
  <si>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</si>
  <si>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</si>
  <si>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</si>
  <si>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</si>
  <si>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</si>
  <si>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</si>
  <si>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</si>
  <si>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</si>
  <si>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</si>
  <si>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</si>
  <si>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</si>
  <si>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</si>
  <si>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</si>
  <si>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</si>
  <si>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</si>
  <si>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</si>
  <si>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</si>
  <si>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</si>
  <si>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</si>
  <si>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</si>
  <si>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</si>
  <si>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</si>
  <si>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</si>
  <si>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</si>
  <si>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</si>
  <si>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</si>
  <si>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</si>
  <si>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</si>
  <si>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</si>
  <si>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</si>
  <si>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</si>
  <si>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</si>
  <si>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</si>
  <si>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</si>
  <si>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</si>
  <si>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</si>
  <si>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</si>
  <si>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</si>
  <si>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</si>
  <si>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</si>
  <si>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</si>
  <si>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</si>
  <si>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</si>
  <si>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</si>
  <si>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</si>
  <si>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</si>
  <si>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</si>
  <si>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</si>
  <si>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</si>
  <si>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</si>
  <si>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</si>
  <si>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</si>
  <si>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</si>
  <si>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</si>
  <si>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</si>
  <si>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</si>
  <si>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</si>
  <si>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</si>
  <si>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</si>
  <si>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</si>
  <si>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</si>
  <si>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</si>
  <si>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</si>
  <si>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</si>
  <si>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</si>
  <si>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</si>
  <si>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</si>
  <si>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</si>
  <si>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</si>
  <si>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</si>
  <si>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</si>
  <si>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</si>
  <si>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</si>
  <si>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</si>
  <si>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</si>
  <si>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</si>
  <si>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</si>
  <si>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</si>
  <si>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</si>
  <si>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</si>
  <si>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</si>
  <si>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</si>
  <si>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</si>
  <si>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</si>
  <si>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</si>
  <si>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</si>
  <si>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</si>
  <si>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</si>
  <si>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</si>
  <si>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</si>
  <si>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</si>
  <si>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</si>
  <si>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</si>
  <si>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</si>
  <si>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</si>
  <si>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</si>
  <si>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</si>
  <si>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</si>
  <si>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</si>
  <si>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</si>
  <si>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Institución Correccional Ponce 500</t>
  </si>
  <si>
    <t>Cambio el nombre de la Inst. Guayama 1000 por Inst. Correccional Máxima Guayama (15/5/11)</t>
  </si>
  <si>
    <t xml:space="preserve">*Abrio el Proyecto Especial de Música de Vega Alta el 11 de mayo 2011, </t>
  </si>
  <si>
    <t>Ademas hubo cambio de capacidad en diferentes instituciones.</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</si>
  <si>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</si>
  <si>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</si>
  <si>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</si>
  <si>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</si>
  <si>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</si>
  <si>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</si>
  <si>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 xml:space="preserve">                                                     </t>
  </si>
  <si>
    <t>INST. MAXIMA GUAYAMA 1000</t>
  </si>
  <si>
    <t>INST. JOVENES ADULTOS PONCE 304</t>
  </si>
  <si>
    <t>CENTRO DE TRAT. RES. ARECIBO</t>
  </si>
  <si>
    <t>SEPTIEMBRE 2011</t>
  </si>
  <si>
    <t>3 DE SEPTIEMBRE 2011</t>
  </si>
  <si>
    <t>29 DE SEPTIEMBRE 2011</t>
  </si>
  <si>
    <t>PROMEDIO MENSUAL  SEPTIEMBRE 2011</t>
  </si>
  <si>
    <t>5 de octubre de 2011</t>
  </si>
  <si>
    <t>6 de octubre de 2011</t>
  </si>
  <si>
    <t>6 de octubre 2011</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</si>
</sst>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3">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7"/>
      <name val="Arial"/>
      <family val="2"/>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11">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s>
  <cellStyleXfs count="2">
    <xf numFmtId="0" fontId="0" fillId="0" borderId="0"/>
    <xf numFmtId="41" fontId="31" fillId="0" borderId="0" applyFont="0" applyFill="0" applyBorder="0" applyAlignment="0" applyProtection="0"/>
  </cellStyleXfs>
  <cellXfs count="384">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0"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0" fontId="7" fillId="4" borderId="0" xfId="0" applyFont="1" applyFill="1" applyBorder="1" applyAlignment="1">
      <alignment vertical="top"/>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02"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38" fillId="0" borderId="0" xfId="0" applyFont="1" applyAlignment="1">
      <alignment horizontal="centerContinuous" wrapText="1"/>
    </xf>
    <xf numFmtId="0" fontId="39" fillId="0" borderId="0" xfId="0" applyFont="1" applyAlignment="1">
      <alignment horizontal="centerContinuous" wrapText="1"/>
    </xf>
    <xf numFmtId="0" fontId="39" fillId="0" borderId="0" xfId="0" applyFont="1"/>
    <xf numFmtId="0" fontId="39" fillId="0" borderId="0" xfId="0" applyFont="1" applyAlignment="1">
      <alignment horizontal="justify" wrapText="1"/>
    </xf>
    <xf numFmtId="0" fontId="40" fillId="0" borderId="105" xfId="0" applyFont="1" applyBorder="1" applyAlignment="1">
      <alignment horizontal="justify" vertical="center" wrapText="1"/>
    </xf>
    <xf numFmtId="0" fontId="39" fillId="0" borderId="106" xfId="0" applyFont="1" applyBorder="1" applyAlignment="1">
      <alignment horizontal="justify" wrapText="1"/>
    </xf>
    <xf numFmtId="0" fontId="40" fillId="0" borderId="107" xfId="0" applyFont="1" applyBorder="1" applyAlignment="1">
      <alignment horizontal="justify" vertical="center" wrapText="1"/>
    </xf>
    <xf numFmtId="0" fontId="39" fillId="0" borderId="108" xfId="0" applyFont="1" applyBorder="1" applyAlignment="1">
      <alignment horizontal="justify" wrapText="1"/>
    </xf>
    <xf numFmtId="0" fontId="40" fillId="0" borderId="107" xfId="0" applyFont="1" applyBorder="1" applyAlignment="1">
      <alignment horizontal="left" vertical="center" wrapText="1"/>
    </xf>
    <xf numFmtId="0" fontId="40" fillId="0" borderId="109" xfId="0" applyFont="1" applyBorder="1" applyAlignment="1">
      <alignment horizontal="justify" vertical="center" wrapText="1"/>
    </xf>
    <xf numFmtId="0" fontId="39" fillId="0" borderId="110" xfId="0" applyFont="1" applyBorder="1" applyAlignment="1">
      <alignment horizontal="justify" wrapText="1"/>
    </xf>
    <xf numFmtId="0" fontId="34" fillId="0" borderId="0" xfId="0" applyFont="1" applyBorder="1" applyAlignment="1">
      <alignment vertical="top"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4" fontId="2" fillId="7" borderId="81" xfId="0" applyNumberFormat="1" applyFont="1" applyFill="1" applyBorder="1" applyAlignment="1">
      <alignment horizontal="center"/>
    </xf>
    <xf numFmtId="3" fontId="2" fillId="7" borderId="81" xfId="0" applyNumberFormat="1" applyFont="1" applyFill="1" applyBorder="1" applyAlignment="1">
      <alignment horizontal="center" wrapText="1"/>
    </xf>
    <xf numFmtId="4" fontId="2" fillId="7" borderId="82" xfId="0" applyNumberFormat="1" applyFont="1" applyFill="1" applyBorder="1" applyAlignment="1">
      <alignment horizontal="center"/>
    </xf>
    <xf numFmtId="0" fontId="39" fillId="4" borderId="66" xfId="0" applyFont="1" applyFill="1" applyBorder="1" applyAlignment="1">
      <alignment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0" fontId="2" fillId="2" borderId="79" xfId="0" applyFont="1" applyFill="1" applyBorder="1" applyAlignment="1">
      <alignment horizont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91" xfId="0" applyNumberFormat="1" applyFill="1" applyBorder="1" applyAlignment="1">
      <alignment horizontal="center" wrapText="1"/>
    </xf>
    <xf numFmtId="3" fontId="0" fillId="0" borderId="81" xfId="0" applyNumberFormat="1" applyFill="1" applyBorder="1" applyAlignment="1">
      <alignment horizontal="center" wrapText="1"/>
    </xf>
    <xf numFmtId="3" fontId="0" fillId="0" borderId="92" xfId="0" applyNumberForma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0" borderId="0" xfId="0" applyFont="1" applyAlignment="1"/>
    <xf numFmtId="0" fontId="42" fillId="0" borderId="0" xfId="0" applyFont="1" applyAlignment="1">
      <alignment vertical="center"/>
    </xf>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0" fillId="0" borderId="18"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8" fontId="15"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9" fillId="0" borderId="26" xfId="1" applyNumberFormat="1" applyFont="1" applyBorder="1" applyAlignment="1" applyProtection="1">
      <alignment horizontal="left" wrapText="1"/>
      <protection hidden="1"/>
    </xf>
    <xf numFmtId="0" fontId="32" fillId="0" borderId="0" xfId="0" applyFont="1" applyAlignment="1">
      <alignment horizontal="center"/>
    </xf>
    <xf numFmtId="164" fontId="22" fillId="0" borderId="17" xfId="1" applyNumberFormat="1" applyFont="1" applyBorder="1" applyAlignment="1" applyProtection="1">
      <alignment horizontal="left"/>
      <protection hidden="1"/>
    </xf>
    <xf numFmtId="0" fontId="39" fillId="4" borderId="66" xfId="0" applyFont="1" applyFill="1" applyBorder="1" applyAlignment="1">
      <alignment horizontal="left" wrapText="1"/>
    </xf>
    <xf numFmtId="3" fontId="0" fillId="0" borderId="73" xfId="0" applyNumberFormat="1" applyFill="1" applyBorder="1" applyAlignment="1">
      <alignment horizontal="center" wrapText="1"/>
    </xf>
    <xf numFmtId="0" fontId="0" fillId="4" borderId="0" xfId="0" applyFill="1" applyBorder="1" applyAlignment="1">
      <alignment horizontal="left" vertical="top" wrapText="1"/>
    </xf>
    <xf numFmtId="0" fontId="4" fillId="8" borderId="0" xfId="0" applyFont="1" applyFill="1"/>
    <xf numFmtId="3" fontId="5" fillId="0" borderId="93"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0" fontId="42" fillId="4" borderId="0" xfId="0" applyFont="1" applyFill="1" applyBorder="1" applyAlignment="1">
      <alignment horizontal="left" vertical="top"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3" fontId="0" fillId="0" borderId="4" xfId="0" applyNumberFormat="1" applyFill="1" applyBorder="1" applyAlignment="1">
      <alignment horizontal="center" wrapText="1"/>
    </xf>
    <xf numFmtId="0" fontId="34" fillId="0" borderId="103"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04"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2" fillId="4" borderId="0" xfId="0" applyFont="1" applyFill="1" applyBorder="1" applyAlignment="1">
      <alignment horizontal="left" vertical="top" wrapText="1"/>
    </xf>
    <xf numFmtId="0" fontId="2" fillId="3" borderId="83" xfId="0" applyFont="1" applyFill="1"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5.6392527769149284E-2"/>
          <c:y val="0.35136111376996026"/>
          <c:w val="0.81929467164387026"/>
          <c:h val="0.37593241876824057"/>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49E-2"/>
                  <c:y val="-0.13729801956573648"/>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3'!$P$8:$Q$8</c:f>
              <c:strCache>
                <c:ptCount val="2"/>
                <c:pt idx="0">
                  <c:v>SUM</c:v>
                </c:pt>
                <c:pt idx="1">
                  <c:v>SENT</c:v>
                </c:pt>
              </c:strCache>
            </c:strRef>
          </c:cat>
          <c:val>
            <c:numRef>
              <c:f>'[1]GRAFICA 3'!$P$9:$Q$9</c:f>
              <c:numCache>
                <c:formatCode>General</c:formatCode>
                <c:ptCount val="2"/>
                <c:pt idx="0">
                  <c:v>2125.875</c:v>
                </c:pt>
                <c:pt idx="1">
                  <c:v>9618.75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68996096"/>
        <c:axId val="69001984"/>
        <c:axId val="0"/>
      </c:bar3DChart>
      <c:catAx>
        <c:axId val="68996096"/>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69001984"/>
        <c:crosses val="autoZero"/>
        <c:auto val="1"/>
        <c:lblAlgn val="ctr"/>
        <c:lblOffset val="100"/>
        <c:tickLblSkip val="1"/>
        <c:tickMarkSkip val="1"/>
      </c:catAx>
      <c:valAx>
        <c:axId val="6900198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6899609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11" r="0.7500000000000021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194"/>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857E-3"/>
                  <c:y val="-1.1739491751251959E-2"/>
                </c:manualLayout>
              </c:layout>
              <c:showVal val="1"/>
            </c:dLbl>
            <c:dLbl>
              <c:idx val="1"/>
              <c:layout>
                <c:manualLayout>
                  <c:x val="-1.9351889477729498E-3"/>
                  <c:y val="2.3203295806902653E-4"/>
                </c:manualLayout>
              </c:layout>
              <c:showVal val="1"/>
            </c:dLbl>
            <c:dLbl>
              <c:idx val="2"/>
              <c:layout>
                <c:manualLayout>
                  <c:x val="-1.2748151248574418E-3"/>
                  <c:y val="-3.5620063177741476E-3"/>
                </c:manualLayout>
              </c:layout>
              <c:showVal val="1"/>
            </c:dLbl>
            <c:dLbl>
              <c:idx val="3"/>
              <c:layout>
                <c:manualLayout>
                  <c:x val="1.585781083816759E-3"/>
                  <c:y val="-3.5620063177741476E-3"/>
                </c:manualLayout>
              </c:layout>
              <c:showVal val="1"/>
            </c:dLbl>
            <c:dLbl>
              <c:idx val="4"/>
              <c:layout>
                <c:manualLayout>
                  <c:x val="4.6048018087544426E-5"/>
                  <c:y val="9.425080942525637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2</c:v>
                </c:pt>
                <c:pt idx="3">
                  <c:v>0</c:v>
                </c:pt>
                <c:pt idx="4">
                  <c:v>0</c:v>
                </c:pt>
                <c:pt idx="5">
                  <c:v>0</c:v>
                </c:pt>
                <c:pt idx="6">
                  <c:v>0</c:v>
                </c:pt>
                <c:pt idx="7">
                  <c:v>0</c:v>
                </c:pt>
                <c:pt idx="8">
                  <c:v>0</c:v>
                </c:pt>
                <c:pt idx="9">
                  <c:v>0</c:v>
                </c:pt>
                <c:pt idx="10">
                  <c:v>0</c:v>
                </c:pt>
                <c:pt idx="11">
                  <c:v>0</c:v>
                </c:pt>
              </c:numCache>
            </c:numRef>
          </c:val>
        </c:ser>
        <c:dLbls>
          <c:showVal val="1"/>
        </c:dLbls>
        <c:shape val="box"/>
        <c:axId val="69870336"/>
        <c:axId val="69871872"/>
        <c:axId val="0"/>
      </c:bar3DChart>
      <c:catAx>
        <c:axId val="69870336"/>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69871872"/>
        <c:crosses val="autoZero"/>
        <c:auto val="1"/>
        <c:lblAlgn val="ctr"/>
        <c:lblOffset val="100"/>
        <c:tickLblSkip val="1"/>
        <c:tickMarkSkip val="1"/>
      </c:catAx>
      <c:valAx>
        <c:axId val="69871872"/>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698703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11" r="0.75000000000000211"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79"/>
          <c:y val="7.8085642317380369E-2"/>
        </c:manualLayout>
      </c:layout>
      <c:spPr>
        <a:noFill/>
        <a:ln w="25400">
          <a:noFill/>
        </a:ln>
      </c:spPr>
    </c:title>
    <c:view3D>
      <c:perspective val="0"/>
    </c:view3D>
    <c:plotArea>
      <c:layout>
        <c:manualLayout>
          <c:layoutTarget val="inner"/>
          <c:xMode val="edge"/>
          <c:yMode val="edge"/>
          <c:x val="0.28315946348733234"/>
          <c:y val="0.42149507130248565"/>
          <c:w val="0.43517138599105903"/>
          <c:h val="0.29471068992872634"/>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69E-2"/>
                  <c:y val="-7.2046913531274709E-3"/>
                </c:manualLayout>
              </c:layout>
              <c:dLblPos val="bestFit"/>
              <c:showCatName val="1"/>
              <c:showPercent val="1"/>
            </c:dLbl>
            <c:dLbl>
              <c:idx val="5"/>
              <c:layout>
                <c:manualLayout>
                  <c:x val="0.10520545587539262"/>
                  <c:y val="1.882412053657025E-2"/>
                </c:manualLayout>
              </c:layout>
              <c:dLblPos val="bestFit"/>
              <c:showCatName val="1"/>
              <c:showPercent val="1"/>
            </c:dLbl>
            <c:dLbl>
              <c:idx val="6"/>
              <c:layout>
                <c:manualLayout>
                  <c:x val="-2.2906853483851089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157.3125</c:v>
                </c:pt>
                <c:pt idx="1">
                  <c:v>326.875</c:v>
                </c:pt>
                <c:pt idx="2">
                  <c:v>0</c:v>
                </c:pt>
                <c:pt idx="3">
                  <c:v>311</c:v>
                </c:pt>
                <c:pt idx="4">
                  <c:v>1924.875</c:v>
                </c:pt>
                <c:pt idx="5">
                  <c:v>3550.0625</c:v>
                </c:pt>
                <c:pt idx="6">
                  <c:v>3346</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100" b="1" i="0" u="none" strike="noStrike" baseline="0">
                <a:solidFill>
                  <a:srgbClr val="000000"/>
                </a:solidFill>
                <a:latin typeface="Calibri"/>
                <a:ea typeface="Calibri"/>
                <a:cs typeface="Calibri"/>
              </a:defRPr>
            </a:pPr>
            <a:r>
              <a:rPr lang="es-PR"/>
              <a:t>REGION ESTE</a:t>
            </a:r>
          </a:p>
        </c:rich>
      </c:tx>
      <c:layout/>
    </c:title>
    <c:view3D>
      <c:rotX val="30"/>
      <c:perspective val="30"/>
    </c:view3D>
    <c:plotArea>
      <c:layout>
        <c:manualLayout>
          <c:layoutTarget val="inner"/>
          <c:xMode val="edge"/>
          <c:yMode val="edge"/>
          <c:x val="0.11963269720967876"/>
          <c:y val="0.36119921259842519"/>
          <c:w val="0.67500000000000171"/>
          <c:h val="0.53655985710119714"/>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26"/>
                  <c:y val="2.8710994459025956E-2"/>
                </c:manualLayout>
              </c:layout>
              <c:dLblPos val="bestFit"/>
              <c:showCatName val="1"/>
              <c:showPercent val="1"/>
            </c:dLbl>
            <c:dLbl>
              <c:idx val="1"/>
              <c:layout>
                <c:manualLayout>
                  <c:x val="-0.17981835083114675"/>
                  <c:y val="-9.397419072615956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36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51.875</c:v>
                </c:pt>
                <c:pt idx="1">
                  <c:v>84.4375</c:v>
                </c:pt>
                <c:pt idx="2">
                  <c:v>0</c:v>
                </c:pt>
                <c:pt idx="3">
                  <c:v>163.5</c:v>
                </c:pt>
                <c:pt idx="4">
                  <c:v>1142.375</c:v>
                </c:pt>
                <c:pt idx="5">
                  <c:v>2012.125</c:v>
                </c:pt>
                <c:pt idx="6">
                  <c:v>1335.9375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roundedCorners val="1"/>
  <c:chart>
    <c:title>
      <c:tx>
        <c:rich>
          <a:bodyPr/>
          <a:lstStyle/>
          <a:p>
            <a:pPr>
              <a:defRPr sz="1100" b="1" i="0" u="none" strike="noStrike" baseline="0">
                <a:solidFill>
                  <a:srgbClr val="000000"/>
                </a:solidFill>
                <a:latin typeface="Calibri"/>
                <a:ea typeface="Calibri"/>
                <a:cs typeface="Calibri"/>
              </a:defRPr>
            </a:pPr>
            <a:r>
              <a:rPr lang="es-PR"/>
              <a:t>REGION OESTE</a:t>
            </a:r>
          </a:p>
        </c:rich>
      </c:tx>
      <c:layout/>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79"/>
                  <c:y val="-8.2335892552084719E-2"/>
                </c:manualLayout>
              </c:layout>
              <c:dLblPos val="bestFit"/>
              <c:showCatName val="1"/>
              <c:showPercent val="1"/>
            </c:dLbl>
            <c:dLbl>
              <c:idx val="2"/>
              <c:layout>
                <c:manualLayout>
                  <c:x val="-3.0883025586714082E-2"/>
                  <c:y val="-4.0085874552463985E-2"/>
                </c:manualLayout>
              </c:layout>
              <c:dLblPos val="bestFit"/>
              <c:showCatName val="1"/>
              <c:showPercent val="1"/>
            </c:dLbl>
            <c:dLbl>
              <c:idx val="3"/>
              <c:layout>
                <c:manualLayout>
                  <c:x val="0.10000414421881504"/>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36E-2"/>
                  <c:y val="-5.3783902012248599E-3"/>
                </c:manualLayout>
              </c:layout>
              <c:dLblPos val="bestFit"/>
              <c:showCatName val="1"/>
              <c:showPercent val="1"/>
            </c:dLbl>
            <c:dLbl>
              <c:idx val="5"/>
              <c:layout>
                <c:manualLayout>
                  <c:x val="-6.6117173949747504E-2"/>
                  <c:y val="3.0290677505710874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87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105.4375</c:v>
                </c:pt>
                <c:pt idx="1">
                  <c:v>242.4375</c:v>
                </c:pt>
                <c:pt idx="2">
                  <c:v>0</c:v>
                </c:pt>
                <c:pt idx="3">
                  <c:v>147.5</c:v>
                </c:pt>
                <c:pt idx="4">
                  <c:v>782.5</c:v>
                </c:pt>
                <c:pt idx="5">
                  <c:v>1537.9375</c:v>
                </c:pt>
                <c:pt idx="6">
                  <c:v>2010.0625</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11"/>
          <c:dPt>
            <c:idx val="0"/>
            <c:spPr>
              <a:solidFill>
                <a:srgbClr val="9999FF"/>
              </a:solidFill>
              <a:ln w="25400">
                <a:noFill/>
              </a:ln>
              <a:scene3d>
                <a:camera prst="orthographicFront"/>
                <a:lightRig rig="threePt" dir="t"/>
              </a:scene3d>
              <a:sp3d>
                <a:bevelT w="114300" prst="artDeco"/>
              </a:sp3d>
            </c:spPr>
          </c:dPt>
          <c:dPt>
            <c:idx val="1"/>
            <c:spPr>
              <a:solidFill>
                <a:srgbClr val="FF0000"/>
              </a:solidFill>
              <a:ln w="25400">
                <a:noFill/>
              </a:ln>
              <a:scene3d>
                <a:camera prst="orthographicFront"/>
                <a:lightRig rig="threePt" dir="t"/>
              </a:scene3d>
              <a:sp3d>
                <a:bevelT w="114300" prst="artDeco"/>
              </a:sp3d>
            </c:spPr>
          </c:dPt>
          <c:dLbls>
            <c:dLbl>
              <c:idx val="0"/>
              <c:layout>
                <c:manualLayout>
                  <c:x val="-1.4385963984521327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3'!$P$12:$Q$12</c:f>
              <c:strCache>
                <c:ptCount val="2"/>
                <c:pt idx="0">
                  <c:v>SUM</c:v>
                </c:pt>
                <c:pt idx="1">
                  <c:v>SENT</c:v>
                </c:pt>
              </c:strCache>
            </c:strRef>
          </c:cat>
          <c:val>
            <c:numRef>
              <c:f>'[1]GRAFICA 3'!$P$13:$Q$13</c:f>
              <c:numCache>
                <c:formatCode>General</c:formatCode>
                <c:ptCount val="2"/>
                <c:pt idx="0">
                  <c:v>102.625</c:v>
                </c:pt>
                <c:pt idx="1">
                  <c:v>270.4375</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12"/>
          <c:y val="3.5971223021582746E-2"/>
        </c:manualLayout>
      </c:layout>
      <c:spPr>
        <a:noFill/>
        <a:ln w="25400">
          <a:noFill/>
        </a:ln>
      </c:spPr>
    </c:title>
    <c:plotArea>
      <c:layout>
        <c:manualLayout>
          <c:layoutTarget val="inner"/>
          <c:xMode val="edge"/>
          <c:yMode val="edge"/>
          <c:x val="0.17973913570751579"/>
          <c:y val="0.20143884892086344"/>
          <c:w val="0.64052491997587446"/>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25"/>
          <c:dPt>
            <c:idx val="0"/>
            <c:spPr>
              <a:solidFill>
                <a:srgbClr val="808000"/>
              </a:solidFill>
              <a:ln w="25400">
                <a:noFill/>
              </a:ln>
              <a:scene3d>
                <a:camera prst="orthographicFront"/>
                <a:lightRig rig="threePt" dir="t"/>
              </a:scene3d>
              <a:sp3d>
                <a:bevelT w="114300" prst="artDeco"/>
              </a:sp3d>
            </c:spPr>
          </c:dPt>
          <c:dPt>
            <c:idx val="1"/>
            <c:spPr>
              <a:solidFill>
                <a:srgbClr val="CC99FF"/>
              </a:solidFill>
              <a:ln w="25400">
                <a:noFill/>
              </a:ln>
              <a:scene3d>
                <a:camera prst="orthographicFront"/>
                <a:lightRig rig="threePt" dir="t"/>
              </a:scene3d>
              <a:sp3d>
                <a:bevelT w="114300" prst="artDeco"/>
              </a:sp3d>
            </c:spPr>
          </c:dPt>
          <c:dLbls>
            <c:dLbl>
              <c:idx val="0"/>
              <c:layout>
                <c:manualLayout>
                  <c:x val="-3.3555181876335346E-3"/>
                  <c:y val="-0.12546478158631702"/>
                </c:manualLayout>
              </c:layout>
              <c:dLblPos val="bestFit"/>
              <c:showCatName val="1"/>
              <c:showPercent val="1"/>
            </c:dLbl>
            <c:dLbl>
              <c:idx val="1"/>
              <c:layout>
                <c:manualLayout>
                  <c:x val="-7.7714520035744528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3'!$P$16:$Q$16</c:f>
              <c:strCache>
                <c:ptCount val="2"/>
                <c:pt idx="0">
                  <c:v>SUM</c:v>
                </c:pt>
                <c:pt idx="1">
                  <c:v>SENT</c:v>
                </c:pt>
              </c:strCache>
            </c:strRef>
          </c:cat>
          <c:val>
            <c:numRef>
              <c:f>'[1]GRAFICA 3'!$P$17:$Q$17</c:f>
              <c:numCache>
                <c:formatCode>General</c:formatCode>
                <c:ptCount val="2"/>
                <c:pt idx="0">
                  <c:v>209.0625</c:v>
                </c:pt>
                <c:pt idx="1">
                  <c:v>217.1875</c:v>
                </c:pt>
              </c:numCache>
            </c:numRef>
          </c:val>
        </c:ser>
        <c:dLbls>
          <c:showCatName val="1"/>
          <c:showPercent val="1"/>
        </c:dLbls>
        <c:firstSliceAng val="0"/>
      </c:pieChart>
      <c:spPr>
        <a:noFill/>
        <a:ln w="25400">
          <a:noFill/>
        </a:ln>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56109610527"/>
          <c:y val="0.31979312710195162"/>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32"/>
                  <c:y val="0.18151302515757003"/>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3'!$P$20:$Q$20</c:f>
              <c:strCache>
                <c:ptCount val="2"/>
                <c:pt idx="0">
                  <c:v>ESTE</c:v>
                </c:pt>
                <c:pt idx="1">
                  <c:v>OESTE</c:v>
                </c:pt>
              </c:strCache>
            </c:strRef>
          </c:cat>
          <c:val>
            <c:numRef>
              <c:f>'[1]GRAFICA 3'!$P$21:$Q$21</c:f>
              <c:numCache>
                <c:formatCode>General</c:formatCode>
                <c:ptCount val="2"/>
                <c:pt idx="0">
                  <c:v>5610.6875</c:v>
                </c:pt>
                <c:pt idx="1">
                  <c:v>6133.9375</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895E-2"/>
        </c:manualLayout>
      </c:layout>
      <c:spPr>
        <a:noFill/>
        <a:ln w="25400">
          <a:noFill/>
        </a:ln>
      </c:spPr>
    </c:title>
    <c:plotArea>
      <c:layout>
        <c:manualLayout>
          <c:layoutTarget val="inner"/>
          <c:xMode val="edge"/>
          <c:yMode val="edge"/>
          <c:x val="0.26851932785773491"/>
          <c:y val="0.23026352774132641"/>
          <c:w val="0.58333509155301033"/>
          <c:h val="0.62171152490158188"/>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9"/>
          <c:dPt>
            <c:idx val="0"/>
            <c:spPr>
              <a:solidFill>
                <a:srgbClr val="33CCCC"/>
              </a:solidFill>
              <a:ln w="25400">
                <a:noFill/>
              </a:ln>
              <a:scene3d>
                <a:camera prst="orthographicFront"/>
                <a:lightRig rig="threePt" dir="t"/>
              </a:scene3d>
              <a:sp3d>
                <a:bevelT w="114300" prst="artDeco"/>
              </a:sp3d>
            </c:spPr>
          </c:dPt>
          <c:dPt>
            <c:idx val="1"/>
            <c:spPr>
              <a:solidFill>
                <a:srgbClr val="FF00FF"/>
              </a:solidFill>
              <a:ln w="25400">
                <a:noFill/>
              </a:ln>
              <a:scene3d>
                <a:camera prst="orthographicFront"/>
                <a:lightRig rig="threePt" dir="t"/>
              </a:scene3d>
              <a:sp3d>
                <a:bevelT w="114300" prst="artDeco"/>
              </a:sp3d>
            </c:spPr>
          </c:dPt>
          <c:dLbls>
            <c:dLbl>
              <c:idx val="0"/>
              <c:layout>
                <c:manualLayout>
                  <c:x val="-1.8840148761843301E-2"/>
                  <c:y val="0.17303111118779857"/>
                </c:manualLayout>
              </c:layout>
              <c:dLblPos val="bestFit"/>
              <c:showCatName val="1"/>
              <c:showPercent val="1"/>
            </c:dLbl>
            <c:dLbl>
              <c:idx val="1"/>
              <c:layout>
                <c:manualLayout>
                  <c:x val="-4.7316141063851128E-3"/>
                  <c:y val="-5.538522593328712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3'!$P$24:$Q$24</c:f>
              <c:strCache>
                <c:ptCount val="2"/>
                <c:pt idx="0">
                  <c:v>OCUPADA</c:v>
                </c:pt>
                <c:pt idx="1">
                  <c:v>NO OCUPADA</c:v>
                </c:pt>
              </c:strCache>
            </c:strRef>
          </c:cat>
          <c:val>
            <c:numRef>
              <c:f>'[1]GRAFICA 3'!$P$25:$Q$25</c:f>
              <c:numCache>
                <c:formatCode>General</c:formatCode>
                <c:ptCount val="2"/>
                <c:pt idx="0">
                  <c:v>11744.625</c:v>
                </c:pt>
                <c:pt idx="1">
                  <c:v>1367.375</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33" r="0.750000000000001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6100343813E-2"/>
          <c:y val="0.15484488188976411"/>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917"/>
                  <c:y val="-3.7971762189042087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3'!$P$28:$Q$28</c:f>
              <c:strCache>
                <c:ptCount val="2"/>
                <c:pt idx="0">
                  <c:v>HABITABLES</c:v>
                </c:pt>
                <c:pt idx="1">
                  <c:v>NO HABITABLES</c:v>
                </c:pt>
              </c:strCache>
            </c:strRef>
          </c:cat>
          <c:val>
            <c:numRef>
              <c:f>'[1]GRAFICA 3'!$P$29:$Q$29</c:f>
              <c:numCache>
                <c:formatCode>General</c:formatCode>
                <c:ptCount val="2"/>
                <c:pt idx="0">
                  <c:v>13112</c:v>
                </c:pt>
                <c:pt idx="1">
                  <c:v>596</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7398272"/>
        <c:axId val="67428736"/>
        <c:axId val="0"/>
      </c:bar3DChart>
      <c:catAx>
        <c:axId val="67398272"/>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7428736"/>
        <c:crosses val="autoZero"/>
        <c:auto val="1"/>
        <c:lblAlgn val="ctr"/>
        <c:lblOffset val="100"/>
        <c:tickLblSkip val="1"/>
        <c:tickMarkSkip val="1"/>
      </c:catAx>
      <c:valAx>
        <c:axId val="6742873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6739827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11" r="0.750000000000002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68050944"/>
        <c:axId val="68052480"/>
        <c:axId val="0"/>
      </c:bar3DChart>
      <c:catAx>
        <c:axId val="6805094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8052480"/>
        <c:crosses val="autoZero"/>
        <c:auto val="1"/>
        <c:lblAlgn val="ctr"/>
        <c:lblOffset val="100"/>
        <c:tickLblSkip val="1"/>
        <c:tickMarkSkip val="1"/>
      </c:catAx>
      <c:valAx>
        <c:axId val="6805248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6805094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11" r="0.75000000000000211"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68244992"/>
        <c:axId val="68246528"/>
        <c:axId val="0"/>
      </c:bar3DChart>
      <c:catAx>
        <c:axId val="6824499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8246528"/>
        <c:crosses val="autoZero"/>
        <c:auto val="1"/>
        <c:lblAlgn val="ctr"/>
        <c:lblOffset val="100"/>
        <c:tickLblSkip val="1"/>
        <c:tickMarkSkip val="1"/>
      </c:catAx>
      <c:valAx>
        <c:axId val="6824652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682449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211" r="0.75000000000000211"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3</xdr:row>
      <xdr:rowOff>67236</xdr:rowOff>
    </xdr:from>
    <xdr:to>
      <xdr:col>5</xdr:col>
      <xdr:colOff>0</xdr:colOff>
      <xdr:row>19</xdr:row>
      <xdr:rowOff>142875</xdr:rowOff>
    </xdr:to>
    <xdr:graphicFrame macro="">
      <xdr:nvGraphicFramePr>
        <xdr:cNvPr id="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3</xdr:row>
      <xdr:rowOff>78441</xdr:rowOff>
    </xdr:from>
    <xdr:to>
      <xdr:col>10</xdr:col>
      <xdr:colOff>47625</xdr:colOff>
      <xdr:row>19</xdr:row>
      <xdr:rowOff>156882</xdr:rowOff>
    </xdr:to>
    <xdr:graphicFrame macro="">
      <xdr:nvGraphicFramePr>
        <xdr:cNvPr id="3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3</xdr:row>
      <xdr:rowOff>67236</xdr:rowOff>
    </xdr:from>
    <xdr:to>
      <xdr:col>14</xdr:col>
      <xdr:colOff>581025</xdr:colOff>
      <xdr:row>19</xdr:row>
      <xdr:rowOff>179294</xdr:rowOff>
    </xdr:to>
    <xdr:graphicFrame macro="">
      <xdr:nvGraphicFramePr>
        <xdr:cNvPr id="3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22412</xdr:rowOff>
    </xdr:from>
    <xdr:to>
      <xdr:col>4</xdr:col>
      <xdr:colOff>593911</xdr:colOff>
      <xdr:row>37</xdr:row>
      <xdr:rowOff>179294</xdr:rowOff>
    </xdr:to>
    <xdr:graphicFrame macro="">
      <xdr:nvGraphicFramePr>
        <xdr:cNvPr id="4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22412</xdr:colOff>
      <xdr:row>20</xdr:row>
      <xdr:rowOff>22411</xdr:rowOff>
    </xdr:from>
    <xdr:to>
      <xdr:col>10</xdr:col>
      <xdr:colOff>67235</xdr:colOff>
      <xdr:row>37</xdr:row>
      <xdr:rowOff>190501</xdr:rowOff>
    </xdr:to>
    <xdr:graphicFrame macro="">
      <xdr:nvGraphicFramePr>
        <xdr:cNvPr id="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38</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78442</xdr:colOff>
      <xdr:row>20</xdr:row>
      <xdr:rowOff>33618</xdr:rowOff>
    </xdr:from>
    <xdr:to>
      <xdr:col>14</xdr:col>
      <xdr:colOff>582707</xdr:colOff>
      <xdr:row>37</xdr:row>
      <xdr:rowOff>179294</xdr:rowOff>
    </xdr:to>
    <xdr:graphicFrame macro="">
      <xdr:nvGraphicFramePr>
        <xdr:cNvPr id="5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66675</xdr:rowOff>
    </xdr:from>
    <xdr:to>
      <xdr:col>10</xdr:col>
      <xdr:colOff>542924</xdr:colOff>
      <xdr:row>26</xdr:row>
      <xdr:rowOff>28575</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5</xdr:col>
      <xdr:colOff>257175</xdr:colOff>
      <xdr:row>43</xdr:row>
      <xdr:rowOff>114300</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27</xdr:row>
      <xdr:rowOff>9526</xdr:rowOff>
    </xdr:from>
    <xdr:to>
      <xdr:col>10</xdr:col>
      <xdr:colOff>533400</xdr:colOff>
      <xdr:row>43</xdr:row>
      <xdr:rowOff>114301</xdr:rowOff>
    </xdr:to>
    <xdr:graphicFrame macro="">
      <xdr:nvGraphicFramePr>
        <xdr:cNvPr id="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SEPTIEMBRE%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322">
          <cell r="C322">
            <v>500</v>
          </cell>
          <cell r="D322">
            <v>0</v>
          </cell>
          <cell r="F322">
            <v>0</v>
          </cell>
          <cell r="I322">
            <v>435</v>
          </cell>
          <cell r="AC322">
            <v>0</v>
          </cell>
          <cell r="AD322">
            <v>0</v>
          </cell>
        </row>
        <row r="323">
          <cell r="C323">
            <v>450</v>
          </cell>
          <cell r="D323">
            <v>54</v>
          </cell>
          <cell r="F323">
            <v>0</v>
          </cell>
          <cell r="I323">
            <v>222</v>
          </cell>
          <cell r="AC323">
            <v>0</v>
          </cell>
          <cell r="AD323">
            <v>0</v>
          </cell>
        </row>
        <row r="324">
          <cell r="C324">
            <v>36</v>
          </cell>
          <cell r="D324">
            <v>0</v>
          </cell>
          <cell r="F324">
            <v>0</v>
          </cell>
          <cell r="I324">
            <v>34</v>
          </cell>
          <cell r="AC324">
            <v>0</v>
          </cell>
          <cell r="AD324">
            <v>0</v>
          </cell>
        </row>
        <row r="325">
          <cell r="C325">
            <v>40</v>
          </cell>
          <cell r="D325">
            <v>0</v>
          </cell>
          <cell r="F325">
            <v>0</v>
          </cell>
          <cell r="I325">
            <v>29</v>
          </cell>
          <cell r="AC325">
            <v>0</v>
          </cell>
          <cell r="AD325">
            <v>0</v>
          </cell>
          <cell r="AM325">
            <v>0</v>
          </cell>
          <cell r="AN325">
            <v>29</v>
          </cell>
        </row>
        <row r="326">
          <cell r="C326">
            <v>68</v>
          </cell>
          <cell r="D326">
            <v>0</v>
          </cell>
          <cell r="F326">
            <v>0</v>
          </cell>
          <cell r="I326">
            <v>33</v>
          </cell>
          <cell r="AC326">
            <v>0</v>
          </cell>
          <cell r="AD326">
            <v>0</v>
          </cell>
        </row>
        <row r="327">
          <cell r="C327">
            <v>108</v>
          </cell>
          <cell r="D327">
            <v>0</v>
          </cell>
          <cell r="F327">
            <v>33</v>
          </cell>
          <cell r="I327">
            <v>12</v>
          </cell>
          <cell r="AC327">
            <v>1</v>
          </cell>
          <cell r="AD327">
            <v>0</v>
          </cell>
          <cell r="AM327">
            <v>4</v>
          </cell>
        </row>
        <row r="328">
          <cell r="C328">
            <v>705</v>
          </cell>
          <cell r="D328">
            <v>0</v>
          </cell>
          <cell r="F328">
            <v>503</v>
          </cell>
          <cell r="I328">
            <v>181</v>
          </cell>
          <cell r="AC328">
            <v>82</v>
          </cell>
          <cell r="AD328">
            <v>6</v>
          </cell>
        </row>
        <row r="329">
          <cell r="C329">
            <v>404</v>
          </cell>
          <cell r="D329">
            <v>2</v>
          </cell>
          <cell r="F329">
            <v>11</v>
          </cell>
          <cell r="I329">
            <v>322</v>
          </cell>
          <cell r="AC329">
            <v>1</v>
          </cell>
          <cell r="AD329">
            <v>0</v>
          </cell>
        </row>
        <row r="330">
          <cell r="C330">
            <v>292</v>
          </cell>
          <cell r="D330">
            <v>3</v>
          </cell>
          <cell r="F330">
            <v>0</v>
          </cell>
          <cell r="I330">
            <v>284</v>
          </cell>
          <cell r="AC330">
            <v>0</v>
          </cell>
          <cell r="AD330">
            <v>0</v>
          </cell>
        </row>
        <row r="331">
          <cell r="C331">
            <v>1414</v>
          </cell>
          <cell r="D331">
            <v>33</v>
          </cell>
          <cell r="F331">
            <v>185</v>
          </cell>
          <cell r="I331">
            <v>1045</v>
          </cell>
          <cell r="AC331">
            <v>0</v>
          </cell>
          <cell r="AD331">
            <v>21</v>
          </cell>
        </row>
        <row r="332">
          <cell r="C332">
            <v>516</v>
          </cell>
          <cell r="D332">
            <v>46</v>
          </cell>
          <cell r="F332">
            <v>0</v>
          </cell>
          <cell r="I332">
            <v>457</v>
          </cell>
          <cell r="AC332">
            <v>0</v>
          </cell>
          <cell r="AD332">
            <v>0</v>
          </cell>
        </row>
        <row r="333">
          <cell r="C333">
            <v>320</v>
          </cell>
          <cell r="D333">
            <v>82</v>
          </cell>
          <cell r="F333">
            <v>0</v>
          </cell>
          <cell r="I333">
            <v>219</v>
          </cell>
          <cell r="AC333">
            <v>0</v>
          </cell>
          <cell r="AD333">
            <v>0</v>
          </cell>
        </row>
        <row r="334">
          <cell r="C334">
            <v>296</v>
          </cell>
          <cell r="D334">
            <v>8</v>
          </cell>
          <cell r="F334">
            <v>0</v>
          </cell>
          <cell r="I334">
            <v>283</v>
          </cell>
          <cell r="AC334">
            <v>0</v>
          </cell>
          <cell r="AD334">
            <v>0</v>
          </cell>
        </row>
        <row r="335">
          <cell r="C335">
            <v>516</v>
          </cell>
          <cell r="D335">
            <v>3</v>
          </cell>
          <cell r="F335">
            <v>0</v>
          </cell>
          <cell r="I335">
            <v>502</v>
          </cell>
          <cell r="AC335">
            <v>0</v>
          </cell>
          <cell r="AD335">
            <v>0</v>
          </cell>
        </row>
        <row r="336">
          <cell r="C336">
            <v>529</v>
          </cell>
          <cell r="D336">
            <v>20</v>
          </cell>
          <cell r="F336">
            <v>0</v>
          </cell>
          <cell r="I336">
            <v>481</v>
          </cell>
          <cell r="AC336">
            <v>0</v>
          </cell>
          <cell r="AD336">
            <v>0</v>
          </cell>
        </row>
        <row r="337">
          <cell r="C337">
            <v>476</v>
          </cell>
          <cell r="D337">
            <v>43</v>
          </cell>
          <cell r="F337">
            <v>102</v>
          </cell>
          <cell r="I337">
            <v>239</v>
          </cell>
          <cell r="AC337">
            <v>8</v>
          </cell>
          <cell r="AD337">
            <v>5</v>
          </cell>
          <cell r="AM337">
            <v>102</v>
          </cell>
          <cell r="AN337">
            <v>239</v>
          </cell>
        </row>
        <row r="338">
          <cell r="C338">
            <v>26</v>
          </cell>
          <cell r="D338">
            <v>0</v>
          </cell>
          <cell r="F338">
            <v>0</v>
          </cell>
          <cell r="I338">
            <v>11</v>
          </cell>
          <cell r="AC338">
            <v>0</v>
          </cell>
          <cell r="AD338">
            <v>0</v>
          </cell>
          <cell r="AM338">
            <v>0</v>
          </cell>
        </row>
        <row r="340">
          <cell r="C340">
            <v>534</v>
          </cell>
          <cell r="D340">
            <v>23</v>
          </cell>
          <cell r="F340">
            <v>0</v>
          </cell>
          <cell r="I340">
            <v>465</v>
          </cell>
          <cell r="AC340">
            <v>0</v>
          </cell>
          <cell r="AD340">
            <v>0</v>
          </cell>
        </row>
        <row r="341">
          <cell r="C341">
            <v>676</v>
          </cell>
          <cell r="D341">
            <v>6</v>
          </cell>
          <cell r="F341">
            <v>443</v>
          </cell>
          <cell r="I341">
            <v>186</v>
          </cell>
          <cell r="AC341">
            <v>22</v>
          </cell>
          <cell r="AD341">
            <v>2</v>
          </cell>
        </row>
        <row r="342">
          <cell r="C342">
            <v>280</v>
          </cell>
          <cell r="D342">
            <v>0</v>
          </cell>
          <cell r="F342">
            <v>0</v>
          </cell>
          <cell r="I342">
            <v>274</v>
          </cell>
          <cell r="AC342">
            <v>0</v>
          </cell>
          <cell r="AD342">
            <v>0</v>
          </cell>
        </row>
        <row r="343">
          <cell r="C343">
            <v>224</v>
          </cell>
          <cell r="D343">
            <v>4</v>
          </cell>
          <cell r="F343">
            <v>0</v>
          </cell>
          <cell r="I343">
            <v>209</v>
          </cell>
          <cell r="AC343">
            <v>0</v>
          </cell>
          <cell r="AD343">
            <v>0</v>
          </cell>
        </row>
        <row r="344">
          <cell r="C344">
            <v>192</v>
          </cell>
          <cell r="D344">
            <v>0</v>
          </cell>
          <cell r="F344">
            <v>0</v>
          </cell>
          <cell r="I344">
            <v>188</v>
          </cell>
          <cell r="AC344">
            <v>0</v>
          </cell>
          <cell r="AD344">
            <v>0</v>
          </cell>
        </row>
        <row r="345">
          <cell r="C345">
            <v>528</v>
          </cell>
          <cell r="D345">
            <v>18</v>
          </cell>
          <cell r="F345">
            <v>78</v>
          </cell>
          <cell r="I345">
            <v>397</v>
          </cell>
          <cell r="AC345">
            <v>78</v>
          </cell>
          <cell r="AD345">
            <v>176</v>
          </cell>
        </row>
        <row r="346">
          <cell r="C346">
            <v>246</v>
          </cell>
          <cell r="D346">
            <v>0</v>
          </cell>
          <cell r="F346">
            <v>208</v>
          </cell>
          <cell r="I346">
            <v>23</v>
          </cell>
          <cell r="AC346">
            <v>0</v>
          </cell>
          <cell r="AD346">
            <v>0</v>
          </cell>
        </row>
        <row r="347">
          <cell r="C347">
            <v>56</v>
          </cell>
          <cell r="D347">
            <v>0</v>
          </cell>
          <cell r="F347">
            <v>0</v>
          </cell>
          <cell r="I347">
            <v>53</v>
          </cell>
          <cell r="AC347">
            <v>0</v>
          </cell>
          <cell r="AD347">
            <v>0</v>
          </cell>
        </row>
        <row r="348">
          <cell r="C348">
            <v>420</v>
          </cell>
          <cell r="D348">
            <v>2</v>
          </cell>
          <cell r="F348">
            <v>4</v>
          </cell>
          <cell r="I348">
            <v>382</v>
          </cell>
          <cell r="AC348">
            <v>0</v>
          </cell>
          <cell r="AD348">
            <v>0</v>
          </cell>
        </row>
        <row r="349">
          <cell r="C349">
            <v>831</v>
          </cell>
          <cell r="D349">
            <v>142</v>
          </cell>
          <cell r="F349">
            <v>0</v>
          </cell>
          <cell r="I349">
            <v>660</v>
          </cell>
          <cell r="AC349">
            <v>0</v>
          </cell>
          <cell r="AD349">
            <v>0</v>
          </cell>
        </row>
        <row r="350">
          <cell r="C350">
            <v>486</v>
          </cell>
          <cell r="D350">
            <v>33</v>
          </cell>
          <cell r="F350">
            <v>106</v>
          </cell>
          <cell r="I350">
            <v>253</v>
          </cell>
          <cell r="AC350">
            <v>1</v>
          </cell>
          <cell r="AD350">
            <v>1</v>
          </cell>
        </row>
        <row r="351">
          <cell r="C351">
            <v>50</v>
          </cell>
          <cell r="D351">
            <v>0</v>
          </cell>
          <cell r="F351">
            <v>0</v>
          </cell>
          <cell r="I351">
            <v>26</v>
          </cell>
          <cell r="AC351">
            <v>0</v>
          </cell>
          <cell r="AD351">
            <v>0</v>
          </cell>
        </row>
        <row r="352">
          <cell r="C352">
            <v>546</v>
          </cell>
          <cell r="D352">
            <v>0</v>
          </cell>
          <cell r="F352">
            <v>0</v>
          </cell>
          <cell r="I352">
            <v>527</v>
          </cell>
          <cell r="AC352">
            <v>0</v>
          </cell>
          <cell r="AD352">
            <v>0</v>
          </cell>
        </row>
        <row r="353">
          <cell r="C353">
            <v>152</v>
          </cell>
          <cell r="D353">
            <v>0</v>
          </cell>
          <cell r="F353">
            <v>0</v>
          </cell>
          <cell r="I353">
            <v>150</v>
          </cell>
          <cell r="AC353">
            <v>0</v>
          </cell>
          <cell r="AD353">
            <v>0</v>
          </cell>
        </row>
        <row r="354">
          <cell r="C354">
            <v>908</v>
          </cell>
          <cell r="D354">
            <v>0</v>
          </cell>
          <cell r="F354">
            <v>284</v>
          </cell>
          <cell r="I354">
            <v>542</v>
          </cell>
          <cell r="AC354">
            <v>16</v>
          </cell>
          <cell r="AD354">
            <v>2</v>
          </cell>
        </row>
        <row r="355">
          <cell r="C355">
            <v>75</v>
          </cell>
          <cell r="D355">
            <v>0</v>
          </cell>
          <cell r="F355">
            <v>0</v>
          </cell>
          <cell r="I355">
            <v>53</v>
          </cell>
          <cell r="AC355">
            <v>0</v>
          </cell>
          <cell r="AD355">
            <v>0</v>
          </cell>
        </row>
        <row r="356">
          <cell r="C356">
            <v>0</v>
          </cell>
          <cell r="D356">
            <v>0</v>
          </cell>
          <cell r="F356">
            <v>0</v>
          </cell>
          <cell r="I356">
            <v>0</v>
          </cell>
          <cell r="AC356">
            <v>0</v>
          </cell>
          <cell r="AD356">
            <v>0</v>
          </cell>
        </row>
        <row r="357">
          <cell r="C357">
            <v>400</v>
          </cell>
          <cell r="D357">
            <v>50</v>
          </cell>
          <cell r="F357">
            <v>0</v>
          </cell>
          <cell r="I357">
            <v>279</v>
          </cell>
          <cell r="AC357">
            <v>0</v>
          </cell>
          <cell r="AD357">
            <v>0</v>
          </cell>
        </row>
        <row r="358">
          <cell r="C358">
            <v>384</v>
          </cell>
          <cell r="D358">
            <v>0</v>
          </cell>
          <cell r="F358">
            <v>259</v>
          </cell>
          <cell r="I358">
            <v>76</v>
          </cell>
          <cell r="AC358">
            <v>0</v>
          </cell>
          <cell r="AD358">
            <v>0</v>
          </cell>
        </row>
        <row r="359">
          <cell r="C359">
            <v>24</v>
          </cell>
          <cell r="D359">
            <v>0</v>
          </cell>
          <cell r="F359">
            <v>0</v>
          </cell>
          <cell r="I359">
            <v>23</v>
          </cell>
          <cell r="AC359">
            <v>0</v>
          </cell>
          <cell r="AD359">
            <v>0</v>
          </cell>
        </row>
        <row r="1466">
          <cell r="C1466">
            <v>500</v>
          </cell>
          <cell r="D1466">
            <v>0</v>
          </cell>
          <cell r="F1466">
            <v>0</v>
          </cell>
          <cell r="I1466">
            <v>402</v>
          </cell>
          <cell r="AC1466">
            <v>0</v>
          </cell>
          <cell r="AD1466">
            <v>0</v>
          </cell>
        </row>
        <row r="1467">
          <cell r="C1467">
            <v>450</v>
          </cell>
          <cell r="D1467">
            <v>54</v>
          </cell>
          <cell r="F1467">
            <v>0</v>
          </cell>
          <cell r="I1467">
            <v>221</v>
          </cell>
          <cell r="AC1467">
            <v>0</v>
          </cell>
          <cell r="AD1467">
            <v>0</v>
          </cell>
        </row>
        <row r="1468">
          <cell r="C1468">
            <v>36</v>
          </cell>
          <cell r="D1468">
            <v>0</v>
          </cell>
          <cell r="F1468">
            <v>0</v>
          </cell>
          <cell r="I1468">
            <v>35</v>
          </cell>
          <cell r="AC1468">
            <v>0</v>
          </cell>
          <cell r="AD1468">
            <v>0</v>
          </cell>
        </row>
        <row r="1469">
          <cell r="C1469">
            <v>40</v>
          </cell>
          <cell r="D1469">
            <v>0</v>
          </cell>
          <cell r="F1469">
            <v>0</v>
          </cell>
          <cell r="I1469">
            <v>31</v>
          </cell>
          <cell r="AC1469">
            <v>0</v>
          </cell>
          <cell r="AD1469">
            <v>0</v>
          </cell>
          <cell r="AM1469">
            <v>0</v>
          </cell>
          <cell r="AN1469">
            <v>31</v>
          </cell>
        </row>
        <row r="1470">
          <cell r="C1470">
            <v>68</v>
          </cell>
          <cell r="D1470">
            <v>0</v>
          </cell>
          <cell r="F1470">
            <v>0</v>
          </cell>
          <cell r="I1470">
            <v>36</v>
          </cell>
          <cell r="AC1470">
            <v>0</v>
          </cell>
          <cell r="AD1470">
            <v>0</v>
          </cell>
        </row>
        <row r="1471">
          <cell r="C1471">
            <v>108</v>
          </cell>
          <cell r="D1471">
            <v>0</v>
          </cell>
          <cell r="F1471">
            <v>36</v>
          </cell>
          <cell r="I1471">
            <v>11</v>
          </cell>
          <cell r="AC1471">
            <v>1</v>
          </cell>
          <cell r="AD1471">
            <v>0</v>
          </cell>
          <cell r="AM1471">
            <v>3</v>
          </cell>
          <cell r="AN1471">
            <v>1</v>
          </cell>
        </row>
        <row r="1472">
          <cell r="C1472">
            <v>705</v>
          </cell>
          <cell r="D1472">
            <v>9</v>
          </cell>
          <cell r="F1472">
            <v>480</v>
          </cell>
          <cell r="I1472">
            <v>211</v>
          </cell>
          <cell r="AC1472">
            <v>84</v>
          </cell>
          <cell r="AD1472">
            <v>8</v>
          </cell>
        </row>
        <row r="1473">
          <cell r="C1473">
            <v>404</v>
          </cell>
          <cell r="D1473">
            <v>2</v>
          </cell>
          <cell r="F1473">
            <v>13</v>
          </cell>
          <cell r="I1473">
            <v>320</v>
          </cell>
          <cell r="AC1473">
            <v>0</v>
          </cell>
          <cell r="AD1473">
            <v>0</v>
          </cell>
        </row>
        <row r="1474">
          <cell r="C1474">
            <v>292</v>
          </cell>
          <cell r="D1474">
            <v>5</v>
          </cell>
          <cell r="F1474">
            <v>0</v>
          </cell>
          <cell r="I1474">
            <v>285</v>
          </cell>
          <cell r="AC1474">
            <v>0</v>
          </cell>
          <cell r="AD1474">
            <v>0</v>
          </cell>
        </row>
        <row r="1475">
          <cell r="C1475">
            <v>1414</v>
          </cell>
          <cell r="D1475">
            <v>28</v>
          </cell>
          <cell r="F1475">
            <v>201</v>
          </cell>
          <cell r="I1475">
            <v>1063</v>
          </cell>
          <cell r="AC1475">
            <v>0</v>
          </cell>
          <cell r="AD1475">
            <v>34</v>
          </cell>
        </row>
        <row r="1476">
          <cell r="C1476">
            <v>516</v>
          </cell>
          <cell r="D1476">
            <v>46</v>
          </cell>
          <cell r="F1476">
            <v>0</v>
          </cell>
          <cell r="I1476">
            <v>455</v>
          </cell>
          <cell r="AC1476">
            <v>0</v>
          </cell>
          <cell r="AD1476">
            <v>0</v>
          </cell>
        </row>
        <row r="1477">
          <cell r="C1477">
            <v>320</v>
          </cell>
          <cell r="D1477">
            <v>94</v>
          </cell>
          <cell r="F1477">
            <v>0</v>
          </cell>
          <cell r="I1477">
            <v>210</v>
          </cell>
          <cell r="AC1477">
            <v>0</v>
          </cell>
          <cell r="AD1477">
            <v>0</v>
          </cell>
        </row>
        <row r="1478">
          <cell r="C1478">
            <v>296</v>
          </cell>
          <cell r="D1478">
            <v>9</v>
          </cell>
          <cell r="F1478">
            <v>0</v>
          </cell>
          <cell r="I1478">
            <v>280</v>
          </cell>
          <cell r="AC1478">
            <v>0</v>
          </cell>
          <cell r="AD1478">
            <v>0</v>
          </cell>
        </row>
        <row r="1479">
          <cell r="C1479">
            <v>516</v>
          </cell>
          <cell r="D1479">
            <v>3</v>
          </cell>
          <cell r="F1479">
            <v>0</v>
          </cell>
          <cell r="I1479">
            <v>498</v>
          </cell>
          <cell r="AC1479">
            <v>0</v>
          </cell>
          <cell r="AD1479">
            <v>0</v>
          </cell>
        </row>
        <row r="1480">
          <cell r="C1480">
            <v>529</v>
          </cell>
          <cell r="D1480">
            <v>19</v>
          </cell>
          <cell r="F1480">
            <v>0</v>
          </cell>
          <cell r="I1480">
            <v>486</v>
          </cell>
          <cell r="AC1480">
            <v>0</v>
          </cell>
          <cell r="AD1480">
            <v>0</v>
          </cell>
        </row>
        <row r="1481">
          <cell r="C1481">
            <v>476</v>
          </cell>
          <cell r="D1481">
            <v>42</v>
          </cell>
          <cell r="F1481">
            <v>93</v>
          </cell>
          <cell r="I1481">
            <v>253</v>
          </cell>
          <cell r="AC1481">
            <v>5</v>
          </cell>
          <cell r="AD1481">
            <v>5</v>
          </cell>
          <cell r="AM1481">
            <v>93</v>
          </cell>
          <cell r="AN1481">
            <v>253</v>
          </cell>
        </row>
        <row r="1482">
          <cell r="C1482">
            <v>26</v>
          </cell>
          <cell r="D1482">
            <v>0</v>
          </cell>
          <cell r="F1482">
            <v>0</v>
          </cell>
          <cell r="I1482">
            <v>11</v>
          </cell>
          <cell r="AC1482">
            <v>0</v>
          </cell>
          <cell r="AD1482">
            <v>0</v>
          </cell>
          <cell r="AM1482">
            <v>0</v>
          </cell>
        </row>
        <row r="1484">
          <cell r="C1484">
            <v>534</v>
          </cell>
          <cell r="D1484">
            <v>20</v>
          </cell>
          <cell r="F1484">
            <v>0</v>
          </cell>
          <cell r="I1484">
            <v>456</v>
          </cell>
          <cell r="AC1484">
            <v>0</v>
          </cell>
          <cell r="AD1484">
            <v>0</v>
          </cell>
        </row>
        <row r="1485">
          <cell r="C1485">
            <v>676</v>
          </cell>
          <cell r="D1485">
            <v>6</v>
          </cell>
          <cell r="F1485">
            <v>368</v>
          </cell>
          <cell r="I1485">
            <v>251</v>
          </cell>
          <cell r="AC1485">
            <v>22</v>
          </cell>
          <cell r="AD1485">
            <v>1</v>
          </cell>
        </row>
        <row r="1486">
          <cell r="C1486">
            <v>280</v>
          </cell>
          <cell r="D1486">
            <v>0</v>
          </cell>
          <cell r="F1486">
            <v>0</v>
          </cell>
          <cell r="I1486">
            <v>273</v>
          </cell>
          <cell r="AC1486">
            <v>0</v>
          </cell>
          <cell r="AD1486">
            <v>0</v>
          </cell>
        </row>
        <row r="1487">
          <cell r="C1487">
            <v>224</v>
          </cell>
          <cell r="D1487">
            <v>4</v>
          </cell>
          <cell r="F1487">
            <v>0</v>
          </cell>
          <cell r="I1487">
            <v>203</v>
          </cell>
          <cell r="AC1487">
            <v>0</v>
          </cell>
          <cell r="AD1487">
            <v>0</v>
          </cell>
        </row>
        <row r="1488">
          <cell r="C1488">
            <v>192</v>
          </cell>
          <cell r="D1488">
            <v>0</v>
          </cell>
          <cell r="F1488">
            <v>0</v>
          </cell>
          <cell r="I1488">
            <v>185</v>
          </cell>
          <cell r="AC1488">
            <v>0</v>
          </cell>
          <cell r="AD1488">
            <v>0</v>
          </cell>
        </row>
        <row r="1489">
          <cell r="C1489">
            <v>528</v>
          </cell>
          <cell r="D1489">
            <v>19</v>
          </cell>
          <cell r="F1489">
            <v>74</v>
          </cell>
          <cell r="I1489">
            <v>392</v>
          </cell>
          <cell r="AC1489">
            <v>74</v>
          </cell>
          <cell r="AD1489">
            <v>173</v>
          </cell>
        </row>
        <row r="1490">
          <cell r="C1490">
            <v>246</v>
          </cell>
          <cell r="D1490">
            <v>0</v>
          </cell>
          <cell r="F1490">
            <v>196</v>
          </cell>
          <cell r="I1490">
            <v>37</v>
          </cell>
          <cell r="AC1490">
            <v>0</v>
          </cell>
          <cell r="AD1490">
            <v>0</v>
          </cell>
        </row>
        <row r="1491">
          <cell r="C1491">
            <v>56</v>
          </cell>
          <cell r="D1491">
            <v>0</v>
          </cell>
          <cell r="F1491">
            <v>0</v>
          </cell>
          <cell r="I1491">
            <v>54</v>
          </cell>
          <cell r="AC1491">
            <v>0</v>
          </cell>
          <cell r="AD1491">
            <v>0</v>
          </cell>
        </row>
        <row r="1492">
          <cell r="C1492">
            <v>420</v>
          </cell>
          <cell r="D1492">
            <v>3</v>
          </cell>
          <cell r="F1492">
            <v>3</v>
          </cell>
          <cell r="I1492">
            <v>388</v>
          </cell>
          <cell r="AC1492">
            <v>0</v>
          </cell>
          <cell r="AD1492">
            <v>0</v>
          </cell>
        </row>
        <row r="1493">
          <cell r="C1493">
            <v>831</v>
          </cell>
          <cell r="D1493">
            <v>142</v>
          </cell>
          <cell r="F1493">
            <v>0</v>
          </cell>
          <cell r="I1493">
            <v>650</v>
          </cell>
          <cell r="AC1493">
            <v>0</v>
          </cell>
          <cell r="AD1493">
            <v>0</v>
          </cell>
        </row>
        <row r="1494">
          <cell r="C1494">
            <v>486</v>
          </cell>
          <cell r="D1494">
            <v>30</v>
          </cell>
          <cell r="F1494">
            <v>98</v>
          </cell>
          <cell r="I1494">
            <v>268</v>
          </cell>
          <cell r="AC1494">
            <v>0</v>
          </cell>
          <cell r="AD1494">
            <v>1</v>
          </cell>
        </row>
        <row r="1495">
          <cell r="C1495">
            <v>50</v>
          </cell>
          <cell r="D1495">
            <v>0</v>
          </cell>
          <cell r="F1495">
            <v>0</v>
          </cell>
          <cell r="I1495">
            <v>40</v>
          </cell>
          <cell r="AC1495">
            <v>0</v>
          </cell>
          <cell r="AD1495">
            <v>0</v>
          </cell>
        </row>
        <row r="1496">
          <cell r="C1496">
            <v>546</v>
          </cell>
          <cell r="D1496">
            <v>2</v>
          </cell>
          <cell r="F1496">
            <v>0</v>
          </cell>
          <cell r="I1496">
            <v>529</v>
          </cell>
          <cell r="AC1496">
            <v>0</v>
          </cell>
          <cell r="AD1496">
            <v>0</v>
          </cell>
        </row>
        <row r="1497">
          <cell r="C1497">
            <v>152</v>
          </cell>
          <cell r="D1497">
            <v>0</v>
          </cell>
          <cell r="F1497">
            <v>0</v>
          </cell>
          <cell r="I1497">
            <v>151</v>
          </cell>
          <cell r="AC1497">
            <v>0</v>
          </cell>
          <cell r="AD1497">
            <v>0</v>
          </cell>
        </row>
        <row r="1498">
          <cell r="C1498">
            <v>908</v>
          </cell>
          <cell r="D1498">
            <v>9</v>
          </cell>
          <cell r="F1498">
            <v>257</v>
          </cell>
          <cell r="I1498">
            <v>596</v>
          </cell>
          <cell r="AC1498">
            <v>13</v>
          </cell>
          <cell r="AD1498">
            <v>7</v>
          </cell>
        </row>
        <row r="1499">
          <cell r="C1499">
            <v>75</v>
          </cell>
          <cell r="D1499">
            <v>0</v>
          </cell>
          <cell r="F1499">
            <v>0</v>
          </cell>
          <cell r="I1499">
            <v>53</v>
          </cell>
          <cell r="AC1499">
            <v>0</v>
          </cell>
          <cell r="AD1499">
            <v>0</v>
          </cell>
        </row>
        <row r="1500">
          <cell r="C1500">
            <v>0</v>
          </cell>
          <cell r="D1500">
            <v>0</v>
          </cell>
          <cell r="F1500">
            <v>0</v>
          </cell>
          <cell r="I1500">
            <v>0</v>
          </cell>
          <cell r="AC1500">
            <v>0</v>
          </cell>
          <cell r="AD1500">
            <v>0</v>
          </cell>
        </row>
        <row r="1501">
          <cell r="C1501">
            <v>400</v>
          </cell>
          <cell r="D1501">
            <v>50</v>
          </cell>
          <cell r="F1501">
            <v>0</v>
          </cell>
          <cell r="I1501">
            <v>279</v>
          </cell>
          <cell r="AC1501">
            <v>0</v>
          </cell>
          <cell r="AD1501">
            <v>0</v>
          </cell>
        </row>
        <row r="1502">
          <cell r="C1502">
            <v>384</v>
          </cell>
          <cell r="D1502">
            <v>0</v>
          </cell>
          <cell r="F1502">
            <v>283</v>
          </cell>
          <cell r="I1502">
            <v>79</v>
          </cell>
          <cell r="AC1502">
            <v>0</v>
          </cell>
          <cell r="AD1502">
            <v>0</v>
          </cell>
        </row>
        <row r="1503">
          <cell r="C1503">
            <v>24</v>
          </cell>
          <cell r="D1503">
            <v>0</v>
          </cell>
          <cell r="F1503">
            <v>0</v>
          </cell>
          <cell r="I1503">
            <v>24</v>
          </cell>
          <cell r="AC1503">
            <v>0</v>
          </cell>
          <cell r="AD1503">
            <v>0</v>
          </cell>
        </row>
      </sheetData>
      <sheetData sheetId="1">
        <row r="10">
          <cell r="F10">
            <v>0</v>
          </cell>
          <cell r="I10">
            <v>6953</v>
          </cell>
          <cell r="J10">
            <v>6953</v>
          </cell>
          <cell r="L10">
            <v>0</v>
          </cell>
          <cell r="M10">
            <v>0</v>
          </cell>
          <cell r="O10">
            <v>0</v>
          </cell>
          <cell r="P10">
            <v>0</v>
          </cell>
          <cell r="S10">
            <v>0</v>
          </cell>
          <cell r="T10">
            <v>0</v>
          </cell>
          <cell r="AC10">
            <v>0</v>
          </cell>
          <cell r="AD10">
            <v>0</v>
          </cell>
        </row>
        <row r="11">
          <cell r="F11">
            <v>0</v>
          </cell>
          <cell r="I11">
            <v>3490</v>
          </cell>
          <cell r="J11">
            <v>3302</v>
          </cell>
          <cell r="L11">
            <v>0</v>
          </cell>
          <cell r="M11">
            <v>0</v>
          </cell>
          <cell r="O11">
            <v>0</v>
          </cell>
          <cell r="P11">
            <v>0</v>
          </cell>
          <cell r="S11">
            <v>0</v>
          </cell>
          <cell r="T11">
            <v>188</v>
          </cell>
          <cell r="AC11">
            <v>0</v>
          </cell>
          <cell r="AD11">
            <v>0</v>
          </cell>
        </row>
        <row r="12">
          <cell r="F12">
            <v>0</v>
          </cell>
          <cell r="I12">
            <v>524</v>
          </cell>
          <cell r="J12">
            <v>0</v>
          </cell>
          <cell r="L12">
            <v>0</v>
          </cell>
          <cell r="M12">
            <v>0</v>
          </cell>
          <cell r="O12">
            <v>0</v>
          </cell>
          <cell r="P12">
            <v>0</v>
          </cell>
          <cell r="S12">
            <v>0</v>
          </cell>
          <cell r="T12">
            <v>524</v>
          </cell>
          <cell r="AC12">
            <v>0</v>
          </cell>
          <cell r="AD12">
            <v>0</v>
          </cell>
        </row>
        <row r="13">
          <cell r="F13">
            <v>0</v>
          </cell>
          <cell r="I13">
            <v>491</v>
          </cell>
          <cell r="J13">
            <v>491</v>
          </cell>
          <cell r="L13">
            <v>0</v>
          </cell>
          <cell r="M13">
            <v>0</v>
          </cell>
          <cell r="O13">
            <v>0</v>
          </cell>
          <cell r="P13">
            <v>0</v>
          </cell>
          <cell r="S13">
            <v>0</v>
          </cell>
          <cell r="T13">
            <v>0</v>
          </cell>
          <cell r="AC13">
            <v>0</v>
          </cell>
          <cell r="AD13">
            <v>0</v>
          </cell>
          <cell r="AM13">
            <v>0</v>
          </cell>
          <cell r="AN13">
            <v>491</v>
          </cell>
        </row>
        <row r="14">
          <cell r="F14">
            <v>0</v>
          </cell>
          <cell r="I14">
            <v>517</v>
          </cell>
          <cell r="J14">
            <v>517</v>
          </cell>
          <cell r="L14">
            <v>0</v>
          </cell>
          <cell r="M14">
            <v>0</v>
          </cell>
          <cell r="O14">
            <v>0</v>
          </cell>
          <cell r="P14">
            <v>0</v>
          </cell>
          <cell r="S14">
            <v>0</v>
          </cell>
          <cell r="T14">
            <v>0</v>
          </cell>
          <cell r="AC14">
            <v>0</v>
          </cell>
          <cell r="AD14">
            <v>0</v>
          </cell>
        </row>
        <row r="15">
          <cell r="F15">
            <v>555</v>
          </cell>
          <cell r="I15">
            <v>179</v>
          </cell>
          <cell r="J15">
            <v>68</v>
          </cell>
          <cell r="L15">
            <v>26</v>
          </cell>
          <cell r="M15">
            <v>36</v>
          </cell>
          <cell r="O15">
            <v>0</v>
          </cell>
          <cell r="P15">
            <v>0</v>
          </cell>
          <cell r="S15">
            <v>31</v>
          </cell>
          <cell r="AC15">
            <v>12</v>
          </cell>
          <cell r="AD15">
            <v>9</v>
          </cell>
          <cell r="AM15">
            <v>93</v>
          </cell>
          <cell r="AN15">
            <v>8</v>
          </cell>
        </row>
        <row r="16">
          <cell r="F16">
            <v>7713</v>
          </cell>
          <cell r="I16">
            <v>3217</v>
          </cell>
          <cell r="J16">
            <v>690</v>
          </cell>
          <cell r="L16">
            <v>214</v>
          </cell>
          <cell r="M16">
            <v>222</v>
          </cell>
          <cell r="O16">
            <v>0</v>
          </cell>
          <cell r="P16">
            <v>830</v>
          </cell>
          <cell r="S16">
            <v>725</v>
          </cell>
          <cell r="T16">
            <v>536</v>
          </cell>
          <cell r="AC16">
            <v>1315</v>
          </cell>
          <cell r="AD16">
            <v>112</v>
          </cell>
        </row>
        <row r="17">
          <cell r="F17">
            <v>201</v>
          </cell>
          <cell r="I17">
            <v>5206</v>
          </cell>
          <cell r="J17">
            <v>3200</v>
          </cell>
          <cell r="L17">
            <v>1854</v>
          </cell>
          <cell r="M17">
            <v>102</v>
          </cell>
          <cell r="O17">
            <v>0</v>
          </cell>
          <cell r="S17">
            <v>27</v>
          </cell>
          <cell r="T17">
            <v>12</v>
          </cell>
          <cell r="AC17">
            <v>9</v>
          </cell>
          <cell r="AD17">
            <v>0</v>
          </cell>
        </row>
        <row r="18">
          <cell r="F18">
            <v>0</v>
          </cell>
          <cell r="I18">
            <v>4566</v>
          </cell>
          <cell r="J18">
            <v>2</v>
          </cell>
          <cell r="L18">
            <v>3</v>
          </cell>
          <cell r="M18">
            <v>4561</v>
          </cell>
          <cell r="O18">
            <v>0</v>
          </cell>
          <cell r="P18">
            <v>0</v>
          </cell>
          <cell r="S18">
            <v>0</v>
          </cell>
          <cell r="T18">
            <v>0</v>
          </cell>
          <cell r="AC18">
            <v>0</v>
          </cell>
          <cell r="AD18">
            <v>0</v>
          </cell>
        </row>
        <row r="19">
          <cell r="F19">
            <v>3068</v>
          </cell>
          <cell r="I19">
            <v>16619</v>
          </cell>
          <cell r="J19">
            <v>5662</v>
          </cell>
          <cell r="L19">
            <v>9241</v>
          </cell>
          <cell r="M19">
            <v>48</v>
          </cell>
          <cell r="O19">
            <v>0</v>
          </cell>
          <cell r="P19">
            <v>0</v>
          </cell>
          <cell r="S19">
            <v>338</v>
          </cell>
          <cell r="T19">
            <v>1330</v>
          </cell>
          <cell r="AC19">
            <v>0</v>
          </cell>
          <cell r="AD19">
            <v>361</v>
          </cell>
        </row>
        <row r="20">
          <cell r="F20">
            <v>0</v>
          </cell>
          <cell r="I20">
            <v>7271</v>
          </cell>
          <cell r="J20">
            <v>3425</v>
          </cell>
          <cell r="L20">
            <v>3245</v>
          </cell>
          <cell r="M20">
            <v>601</v>
          </cell>
          <cell r="O20">
            <v>0</v>
          </cell>
          <cell r="P20">
            <v>0</v>
          </cell>
          <cell r="S20">
            <v>0</v>
          </cell>
          <cell r="T20">
            <v>0</v>
          </cell>
          <cell r="AC20">
            <v>0</v>
          </cell>
          <cell r="AD20">
            <v>0</v>
          </cell>
        </row>
        <row r="21">
          <cell r="F21">
            <v>0</v>
          </cell>
          <cell r="I21">
            <v>3398</v>
          </cell>
          <cell r="J21">
            <v>2304</v>
          </cell>
          <cell r="L21">
            <v>1094</v>
          </cell>
          <cell r="M21">
            <v>0</v>
          </cell>
          <cell r="O21">
            <v>0</v>
          </cell>
          <cell r="P21">
            <v>0</v>
          </cell>
          <cell r="S21">
            <v>0</v>
          </cell>
          <cell r="T21">
            <v>0</v>
          </cell>
          <cell r="AC21">
            <v>0</v>
          </cell>
          <cell r="AD21">
            <v>0</v>
          </cell>
        </row>
        <row r="22">
          <cell r="F22">
            <v>0</v>
          </cell>
          <cell r="I22">
            <v>4501</v>
          </cell>
          <cell r="L22">
            <v>291</v>
          </cell>
          <cell r="M22">
            <v>4207</v>
          </cell>
          <cell r="O22">
            <v>0</v>
          </cell>
          <cell r="P22">
            <v>0</v>
          </cell>
          <cell r="S22">
            <v>0</v>
          </cell>
          <cell r="T22">
            <v>0</v>
          </cell>
          <cell r="AC22">
            <v>0</v>
          </cell>
          <cell r="AD22">
            <v>0</v>
          </cell>
        </row>
        <row r="23">
          <cell r="F23">
            <v>0</v>
          </cell>
          <cell r="I23">
            <v>7980</v>
          </cell>
          <cell r="J23">
            <v>3885</v>
          </cell>
          <cell r="L23">
            <v>4056</v>
          </cell>
          <cell r="M23">
            <v>39</v>
          </cell>
          <cell r="O23">
            <v>0</v>
          </cell>
          <cell r="P23">
            <v>0</v>
          </cell>
          <cell r="S23">
            <v>0</v>
          </cell>
          <cell r="T23">
            <v>0</v>
          </cell>
          <cell r="AC23">
            <v>0</v>
          </cell>
          <cell r="AD23">
            <v>0</v>
          </cell>
        </row>
        <row r="24">
          <cell r="F24">
            <v>0</v>
          </cell>
          <cell r="I24">
            <v>7769</v>
          </cell>
          <cell r="J24">
            <v>68</v>
          </cell>
          <cell r="L24">
            <v>154</v>
          </cell>
          <cell r="M24">
            <v>7547</v>
          </cell>
          <cell r="O24">
            <v>0</v>
          </cell>
          <cell r="P24">
            <v>0</v>
          </cell>
          <cell r="S24">
            <v>0</v>
          </cell>
          <cell r="T24">
            <v>0</v>
          </cell>
          <cell r="AC24">
            <v>0</v>
          </cell>
          <cell r="AD24">
            <v>0</v>
          </cell>
        </row>
        <row r="25">
          <cell r="F25">
            <v>1549</v>
          </cell>
          <cell r="I25">
            <v>3828</v>
          </cell>
          <cell r="J25">
            <v>1451</v>
          </cell>
          <cell r="L25">
            <v>1197</v>
          </cell>
          <cell r="M25">
            <v>915</v>
          </cell>
          <cell r="O25">
            <v>0</v>
          </cell>
          <cell r="S25">
            <v>230</v>
          </cell>
          <cell r="T25">
            <v>26</v>
          </cell>
          <cell r="AC25">
            <v>85</v>
          </cell>
          <cell r="AD25">
            <v>80</v>
          </cell>
          <cell r="AM25">
            <v>1549</v>
          </cell>
          <cell r="AN25">
            <v>3828</v>
          </cell>
        </row>
        <row r="26">
          <cell r="F26">
            <v>0</v>
          </cell>
          <cell r="I26">
            <v>176</v>
          </cell>
          <cell r="J26">
            <v>176</v>
          </cell>
          <cell r="L26">
            <v>0</v>
          </cell>
          <cell r="M26">
            <v>0</v>
          </cell>
          <cell r="O26">
            <v>0</v>
          </cell>
          <cell r="P26">
            <v>0</v>
          </cell>
          <cell r="S26">
            <v>0</v>
          </cell>
          <cell r="T26">
            <v>0</v>
          </cell>
          <cell r="AC26">
            <v>0</v>
          </cell>
          <cell r="AD26">
            <v>0</v>
          </cell>
        </row>
        <row r="28">
          <cell r="F28">
            <v>0</v>
          </cell>
          <cell r="I28">
            <v>7377</v>
          </cell>
          <cell r="J28">
            <v>1219</v>
          </cell>
          <cell r="L28">
            <v>6055</v>
          </cell>
          <cell r="M28">
            <v>103</v>
          </cell>
          <cell r="O28">
            <v>0</v>
          </cell>
          <cell r="P28">
            <v>0</v>
          </cell>
          <cell r="S28">
            <v>0</v>
          </cell>
          <cell r="T28">
            <v>0</v>
          </cell>
          <cell r="AC28">
            <v>0</v>
          </cell>
          <cell r="AD28">
            <v>0</v>
          </cell>
        </row>
        <row r="29">
          <cell r="F29">
            <v>6259</v>
          </cell>
          <cell r="I29">
            <v>3595</v>
          </cell>
          <cell r="J29">
            <v>802</v>
          </cell>
          <cell r="L29">
            <v>418</v>
          </cell>
          <cell r="M29">
            <v>282</v>
          </cell>
          <cell r="O29">
            <v>0</v>
          </cell>
          <cell r="P29">
            <v>452</v>
          </cell>
          <cell r="S29">
            <v>968</v>
          </cell>
          <cell r="T29">
            <v>673</v>
          </cell>
          <cell r="AC29">
            <v>425</v>
          </cell>
          <cell r="AD29">
            <v>30</v>
          </cell>
        </row>
        <row r="30">
          <cell r="F30">
            <v>0</v>
          </cell>
          <cell r="I30">
            <v>4357</v>
          </cell>
          <cell r="J30">
            <v>2850</v>
          </cell>
          <cell r="L30">
            <v>1507</v>
          </cell>
          <cell r="M30">
            <v>0</v>
          </cell>
          <cell r="O30">
            <v>0</v>
          </cell>
          <cell r="P30">
            <v>0</v>
          </cell>
          <cell r="S30">
            <v>0</v>
          </cell>
          <cell r="T30">
            <v>0</v>
          </cell>
          <cell r="AC30">
            <v>0</v>
          </cell>
          <cell r="AD30">
            <v>0</v>
          </cell>
        </row>
        <row r="31">
          <cell r="F31">
            <v>0</v>
          </cell>
          <cell r="I31">
            <v>3343</v>
          </cell>
          <cell r="J31">
            <v>3343</v>
          </cell>
          <cell r="L31">
            <v>0</v>
          </cell>
          <cell r="M31">
            <v>0</v>
          </cell>
          <cell r="O31">
            <v>0</v>
          </cell>
          <cell r="P31">
            <v>0</v>
          </cell>
          <cell r="S31">
            <v>0</v>
          </cell>
          <cell r="T31">
            <v>0</v>
          </cell>
          <cell r="AC31">
            <v>0</v>
          </cell>
          <cell r="AD31">
            <v>0</v>
          </cell>
        </row>
        <row r="32">
          <cell r="F32">
            <v>0</v>
          </cell>
          <cell r="I32">
            <v>2986</v>
          </cell>
          <cell r="J32">
            <v>2986</v>
          </cell>
          <cell r="L32">
            <v>0</v>
          </cell>
          <cell r="M32">
            <v>0</v>
          </cell>
          <cell r="O32">
            <v>0</v>
          </cell>
          <cell r="P32">
            <v>0</v>
          </cell>
          <cell r="S32">
            <v>0</v>
          </cell>
          <cell r="T32">
            <v>0</v>
          </cell>
          <cell r="AC32">
            <v>0</v>
          </cell>
          <cell r="AD32">
            <v>0</v>
          </cell>
        </row>
        <row r="33">
          <cell r="F33">
            <v>1270</v>
          </cell>
          <cell r="I33">
            <v>6323</v>
          </cell>
          <cell r="J33">
            <v>585</v>
          </cell>
          <cell r="L33">
            <v>4360</v>
          </cell>
          <cell r="M33">
            <v>1197</v>
          </cell>
          <cell r="O33">
            <v>0</v>
          </cell>
          <cell r="P33">
            <v>0</v>
          </cell>
          <cell r="S33">
            <v>165</v>
          </cell>
          <cell r="T33">
            <v>16</v>
          </cell>
          <cell r="AC33">
            <v>1270</v>
          </cell>
          <cell r="AD33">
            <v>2804</v>
          </cell>
        </row>
        <row r="34">
          <cell r="F34">
            <v>3318</v>
          </cell>
          <cell r="I34">
            <v>363</v>
          </cell>
          <cell r="J34">
            <v>33</v>
          </cell>
          <cell r="L34">
            <v>22</v>
          </cell>
          <cell r="M34">
            <v>5</v>
          </cell>
          <cell r="O34">
            <v>0</v>
          </cell>
          <cell r="P34">
            <v>98</v>
          </cell>
          <cell r="S34">
            <v>205</v>
          </cell>
          <cell r="AC34">
            <v>0</v>
          </cell>
          <cell r="AD34">
            <v>0</v>
          </cell>
        </row>
        <row r="35">
          <cell r="F35">
            <v>0</v>
          </cell>
          <cell r="I35">
            <v>820</v>
          </cell>
          <cell r="J35">
            <v>160</v>
          </cell>
          <cell r="L35">
            <v>0</v>
          </cell>
          <cell r="M35">
            <v>0</v>
          </cell>
          <cell r="O35">
            <v>0</v>
          </cell>
          <cell r="P35">
            <v>0</v>
          </cell>
          <cell r="S35">
            <v>0</v>
          </cell>
          <cell r="T35">
            <v>660</v>
          </cell>
          <cell r="AC35">
            <v>0</v>
          </cell>
          <cell r="AD35">
            <v>0</v>
          </cell>
        </row>
        <row r="36">
          <cell r="F36">
            <v>55</v>
          </cell>
          <cell r="I36">
            <v>6151</v>
          </cell>
          <cell r="J36">
            <v>11</v>
          </cell>
          <cell r="L36">
            <v>103</v>
          </cell>
          <cell r="M36">
            <v>6036</v>
          </cell>
          <cell r="O36">
            <v>0</v>
          </cell>
          <cell r="P36">
            <v>0</v>
          </cell>
          <cell r="T36">
            <v>0</v>
          </cell>
          <cell r="AC36">
            <v>0</v>
          </cell>
          <cell r="AD36">
            <v>0</v>
          </cell>
          <cell r="AM36">
            <v>0</v>
          </cell>
          <cell r="AN36">
            <v>0</v>
          </cell>
        </row>
        <row r="37">
          <cell r="F37">
            <v>0</v>
          </cell>
          <cell r="I37">
            <v>10512</v>
          </cell>
          <cell r="J37">
            <v>54</v>
          </cell>
          <cell r="L37">
            <v>7330</v>
          </cell>
          <cell r="M37">
            <v>3128</v>
          </cell>
          <cell r="O37">
            <v>0</v>
          </cell>
          <cell r="P37">
            <v>0</v>
          </cell>
          <cell r="S37">
            <v>0</v>
          </cell>
          <cell r="T37">
            <v>0</v>
          </cell>
          <cell r="AC37">
            <v>0</v>
          </cell>
          <cell r="AD37">
            <v>0</v>
          </cell>
        </row>
        <row r="38">
          <cell r="F38">
            <v>1536</v>
          </cell>
          <cell r="I38">
            <v>4167</v>
          </cell>
          <cell r="J38">
            <v>911</v>
          </cell>
          <cell r="L38">
            <v>2717</v>
          </cell>
          <cell r="M38">
            <v>258</v>
          </cell>
          <cell r="O38">
            <v>0</v>
          </cell>
          <cell r="P38">
            <v>0</v>
          </cell>
          <cell r="S38">
            <v>278</v>
          </cell>
          <cell r="T38">
            <v>3</v>
          </cell>
          <cell r="AC38">
            <v>7</v>
          </cell>
          <cell r="AD38">
            <v>7</v>
          </cell>
        </row>
        <row r="39">
          <cell r="F39">
            <v>0</v>
          </cell>
          <cell r="I39">
            <v>571</v>
          </cell>
          <cell r="J39">
            <v>571</v>
          </cell>
          <cell r="L39">
            <v>0</v>
          </cell>
          <cell r="M39">
            <v>0</v>
          </cell>
          <cell r="O39">
            <v>0</v>
          </cell>
          <cell r="P39">
            <v>0</v>
          </cell>
          <cell r="S39">
            <v>0</v>
          </cell>
          <cell r="T39">
            <v>0</v>
          </cell>
          <cell r="AC39">
            <v>0</v>
          </cell>
          <cell r="AD39">
            <v>0</v>
          </cell>
        </row>
        <row r="40">
          <cell r="F40">
            <v>0</v>
          </cell>
          <cell r="I40">
            <v>8417</v>
          </cell>
          <cell r="J40">
            <v>69</v>
          </cell>
          <cell r="L40">
            <v>7473</v>
          </cell>
          <cell r="M40">
            <v>875</v>
          </cell>
          <cell r="O40">
            <v>0</v>
          </cell>
          <cell r="P40">
            <v>0</v>
          </cell>
          <cell r="S40">
            <v>0</v>
          </cell>
          <cell r="T40">
            <v>0</v>
          </cell>
          <cell r="AC40">
            <v>0</v>
          </cell>
          <cell r="AD40">
            <v>0</v>
          </cell>
        </row>
        <row r="41">
          <cell r="F41">
            <v>0</v>
          </cell>
          <cell r="I41">
            <v>2400</v>
          </cell>
          <cell r="J41">
            <v>2400</v>
          </cell>
          <cell r="L41">
            <v>0</v>
          </cell>
          <cell r="M41">
            <v>0</v>
          </cell>
          <cell r="O41">
            <v>0</v>
          </cell>
          <cell r="P41">
            <v>0</v>
          </cell>
          <cell r="S41">
            <v>0</v>
          </cell>
          <cell r="T41">
            <v>0</v>
          </cell>
          <cell r="AC41">
            <v>0</v>
          </cell>
          <cell r="AD41">
            <v>0</v>
          </cell>
        </row>
        <row r="42">
          <cell r="F42">
            <v>4155</v>
          </cell>
          <cell r="I42">
            <v>8908</v>
          </cell>
          <cell r="J42">
            <v>3313</v>
          </cell>
          <cell r="L42">
            <v>2147</v>
          </cell>
          <cell r="M42">
            <v>636</v>
          </cell>
          <cell r="O42">
            <v>0</v>
          </cell>
          <cell r="P42">
            <v>730</v>
          </cell>
          <cell r="S42">
            <v>1447</v>
          </cell>
          <cell r="T42">
            <v>635</v>
          </cell>
          <cell r="AC42">
            <v>222</v>
          </cell>
          <cell r="AD42">
            <v>72</v>
          </cell>
        </row>
        <row r="43">
          <cell r="F43">
            <v>0</v>
          </cell>
          <cell r="I43">
            <v>844</v>
          </cell>
          <cell r="J43">
            <v>844</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4395</v>
          </cell>
          <cell r="J45">
            <v>4395</v>
          </cell>
          <cell r="L45">
            <v>0</v>
          </cell>
          <cell r="M45">
            <v>0</v>
          </cell>
          <cell r="O45">
            <v>0</v>
          </cell>
          <cell r="P45">
            <v>0</v>
          </cell>
          <cell r="S45">
            <v>0</v>
          </cell>
          <cell r="T45">
            <v>0</v>
          </cell>
          <cell r="AC45">
            <v>0</v>
          </cell>
          <cell r="AD45">
            <v>0</v>
          </cell>
        </row>
        <row r="46">
          <cell r="F46">
            <v>4335</v>
          </cell>
          <cell r="I46">
            <v>1313</v>
          </cell>
          <cell r="J46">
            <v>61</v>
          </cell>
          <cell r="L46">
            <v>29</v>
          </cell>
          <cell r="M46">
            <v>0</v>
          </cell>
          <cell r="O46">
            <v>0</v>
          </cell>
          <cell r="P46">
            <v>407</v>
          </cell>
          <cell r="S46">
            <v>816</v>
          </cell>
          <cell r="T46">
            <v>0</v>
          </cell>
          <cell r="AC46">
            <v>0</v>
          </cell>
          <cell r="AD46">
            <v>0</v>
          </cell>
        </row>
        <row r="47">
          <cell r="F47">
            <v>0</v>
          </cell>
          <cell r="I47">
            <v>373</v>
          </cell>
          <cell r="J47">
            <v>0</v>
          </cell>
          <cell r="L47">
            <v>0</v>
          </cell>
          <cell r="M47">
            <v>0</v>
          </cell>
          <cell r="O47">
            <v>0</v>
          </cell>
          <cell r="P47">
            <v>0</v>
          </cell>
          <cell r="S47">
            <v>0</v>
          </cell>
          <cell r="T47">
            <v>373</v>
          </cell>
          <cell r="AC47">
            <v>0</v>
          </cell>
          <cell r="AD47">
            <v>0</v>
          </cell>
        </row>
        <row r="48">
          <cell r="AO48">
            <v>16</v>
          </cell>
        </row>
      </sheetData>
      <sheetData sheetId="2">
        <row r="9">
          <cell r="B9">
            <v>13708</v>
          </cell>
          <cell r="C9">
            <v>596</v>
          </cell>
          <cell r="D9">
            <v>11744.625</v>
          </cell>
          <cell r="E9">
            <v>2125.875</v>
          </cell>
          <cell r="F9">
            <v>9618.75</v>
          </cell>
          <cell r="H9">
            <v>209.0625</v>
          </cell>
          <cell r="I9">
            <v>217.1875</v>
          </cell>
          <cell r="K9">
            <v>102.625</v>
          </cell>
          <cell r="L9">
            <v>270.4375</v>
          </cell>
        </row>
        <row r="10">
          <cell r="D10">
            <v>5610.6875</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9</v>
          </cell>
        </row>
        <row r="18">
          <cell r="B18">
            <v>404</v>
          </cell>
          <cell r="C18">
            <v>2</v>
          </cell>
        </row>
        <row r="19">
          <cell r="B19">
            <v>292</v>
          </cell>
          <cell r="C19">
            <v>5</v>
          </cell>
        </row>
        <row r="20">
          <cell r="B20">
            <v>1414</v>
          </cell>
          <cell r="C20">
            <v>28</v>
          </cell>
        </row>
        <row r="21">
          <cell r="B21">
            <v>516</v>
          </cell>
          <cell r="C21">
            <v>46</v>
          </cell>
        </row>
        <row r="22">
          <cell r="B22">
            <v>320</v>
          </cell>
          <cell r="C22">
            <v>94</v>
          </cell>
        </row>
        <row r="23">
          <cell r="B23">
            <v>296</v>
          </cell>
          <cell r="C23">
            <v>9</v>
          </cell>
        </row>
        <row r="24">
          <cell r="B24">
            <v>516</v>
          </cell>
          <cell r="C24">
            <v>3</v>
          </cell>
        </row>
        <row r="25">
          <cell r="B25">
            <v>529</v>
          </cell>
          <cell r="C25">
            <v>19</v>
          </cell>
        </row>
        <row r="26">
          <cell r="B26">
            <v>476</v>
          </cell>
          <cell r="C26">
            <v>42</v>
          </cell>
        </row>
        <row r="27">
          <cell r="B27">
            <v>26</v>
          </cell>
          <cell r="C27">
            <v>0</v>
          </cell>
        </row>
        <row r="28">
          <cell r="D28">
            <v>6133.9375</v>
          </cell>
        </row>
        <row r="29">
          <cell r="B29">
            <v>534</v>
          </cell>
          <cell r="C29">
            <v>20</v>
          </cell>
        </row>
        <row r="30">
          <cell r="B30">
            <v>676</v>
          </cell>
          <cell r="C30">
            <v>6</v>
          </cell>
        </row>
        <row r="31">
          <cell r="B31">
            <v>280</v>
          </cell>
          <cell r="C31">
            <v>0</v>
          </cell>
        </row>
        <row r="32">
          <cell r="B32">
            <v>224</v>
          </cell>
          <cell r="C32">
            <v>4</v>
          </cell>
        </row>
        <row r="33">
          <cell r="B33">
            <v>192</v>
          </cell>
          <cell r="C33">
            <v>0</v>
          </cell>
        </row>
        <row r="34">
          <cell r="B34">
            <v>528</v>
          </cell>
          <cell r="C34">
            <v>19</v>
          </cell>
        </row>
        <row r="35">
          <cell r="B35">
            <v>246</v>
          </cell>
          <cell r="C35">
            <v>0</v>
          </cell>
        </row>
        <row r="36">
          <cell r="B36">
            <v>56</v>
          </cell>
          <cell r="C36">
            <v>0</v>
          </cell>
        </row>
        <row r="37">
          <cell r="B37">
            <v>420</v>
          </cell>
          <cell r="C37">
            <v>3</v>
          </cell>
        </row>
        <row r="38">
          <cell r="B38">
            <v>831</v>
          </cell>
          <cell r="C38">
            <v>142</v>
          </cell>
        </row>
        <row r="39">
          <cell r="B39">
            <v>486</v>
          </cell>
          <cell r="C39">
            <v>30</v>
          </cell>
        </row>
        <row r="40">
          <cell r="B40">
            <v>50</v>
          </cell>
          <cell r="C40">
            <v>0</v>
          </cell>
        </row>
        <row r="41">
          <cell r="B41">
            <v>546</v>
          </cell>
          <cell r="C41">
            <v>2</v>
          </cell>
        </row>
        <row r="42">
          <cell r="B42">
            <v>152</v>
          </cell>
          <cell r="C42">
            <v>0</v>
          </cell>
        </row>
        <row r="43">
          <cell r="B43">
            <v>908</v>
          </cell>
          <cell r="C43">
            <v>9</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8">
          <cell r="P8" t="str">
            <v>SUM</v>
          </cell>
          <cell r="Q8" t="str">
            <v>SENT</v>
          </cell>
        </row>
        <row r="9">
          <cell r="P9">
            <v>2125.875</v>
          </cell>
          <cell r="Q9">
            <v>9618.75</v>
          </cell>
        </row>
        <row r="12">
          <cell r="P12" t="str">
            <v>SUM</v>
          </cell>
          <cell r="Q12" t="str">
            <v>SENT</v>
          </cell>
        </row>
        <row r="13">
          <cell r="P13">
            <v>102.625</v>
          </cell>
          <cell r="Q13">
            <v>270.4375</v>
          </cell>
        </row>
        <row r="16">
          <cell r="P16" t="str">
            <v>SUM</v>
          </cell>
          <cell r="Q16" t="str">
            <v>SENT</v>
          </cell>
        </row>
        <row r="17">
          <cell r="P17">
            <v>209.0625</v>
          </cell>
          <cell r="Q17">
            <v>217.1875</v>
          </cell>
        </row>
        <row r="20">
          <cell r="P20" t="str">
            <v>ESTE</v>
          </cell>
          <cell r="Q20" t="str">
            <v>OESTE</v>
          </cell>
        </row>
        <row r="21">
          <cell r="P21">
            <v>5610.6875</v>
          </cell>
          <cell r="Q21">
            <v>6133.9375</v>
          </cell>
        </row>
        <row r="24">
          <cell r="P24" t="str">
            <v>OCUPADA</v>
          </cell>
          <cell r="Q24" t="str">
            <v>NO OCUPADA</v>
          </cell>
        </row>
        <row r="25">
          <cell r="P25">
            <v>11744.625</v>
          </cell>
          <cell r="Q25">
            <v>1367.375</v>
          </cell>
        </row>
        <row r="28">
          <cell r="P28" t="str">
            <v>HABITABLES</v>
          </cell>
          <cell r="Q28" t="str">
            <v>NO HABITABLES</v>
          </cell>
        </row>
        <row r="29">
          <cell r="P29">
            <v>13112</v>
          </cell>
          <cell r="Q29">
            <v>596</v>
          </cell>
        </row>
      </sheetData>
      <sheetData sheetId="6">
        <row r="9">
          <cell r="G9">
            <v>3550.0625</v>
          </cell>
          <cell r="I9">
            <v>3346</v>
          </cell>
          <cell r="K9">
            <v>1924.875</v>
          </cell>
          <cell r="M9">
            <v>0</v>
          </cell>
          <cell r="O9">
            <v>157.3125</v>
          </cell>
          <cell r="Q9">
            <v>326.875</v>
          </cell>
          <cell r="S9">
            <v>311</v>
          </cell>
        </row>
        <row r="10">
          <cell r="G10">
            <v>2012.125</v>
          </cell>
          <cell r="I10">
            <v>1335.9375</v>
          </cell>
          <cell r="K10">
            <v>1142.375</v>
          </cell>
          <cell r="M10">
            <v>0</v>
          </cell>
          <cell r="O10">
            <v>51.875</v>
          </cell>
          <cell r="Q10">
            <v>84.4375</v>
          </cell>
          <cell r="S10">
            <v>163.5</v>
          </cell>
        </row>
        <row r="28">
          <cell r="G28">
            <v>1537.9375</v>
          </cell>
          <cell r="I28">
            <v>2010.0625</v>
          </cell>
          <cell r="K28">
            <v>782.5</v>
          </cell>
          <cell r="M28">
            <v>0</v>
          </cell>
          <cell r="O28">
            <v>105.4375</v>
          </cell>
          <cell r="Q28">
            <v>242.4375</v>
          </cell>
          <cell r="S28">
            <v>147.5</v>
          </cell>
        </row>
      </sheetData>
      <sheetData sheetId="7">
        <row r="5">
          <cell r="N5" t="str">
            <v>PENDIENTE LIQUIDACIÓN</v>
          </cell>
          <cell r="O5">
            <v>157.3125</v>
          </cell>
        </row>
        <row r="6">
          <cell r="N6" t="str">
            <v>CON LIQUIDACIÓN</v>
          </cell>
          <cell r="O6">
            <v>326.875</v>
          </cell>
        </row>
        <row r="7">
          <cell r="N7" t="str">
            <v>SIN SENTENCIA</v>
          </cell>
          <cell r="O7">
            <v>0</v>
          </cell>
        </row>
        <row r="8">
          <cell r="N8" t="str">
            <v>PENSIÓN ALIMENTARIA</v>
          </cell>
          <cell r="O8">
            <v>311</v>
          </cell>
        </row>
        <row r="9">
          <cell r="N9" t="str">
            <v>MAXIMA</v>
          </cell>
          <cell r="O9">
            <v>1924.875</v>
          </cell>
        </row>
        <row r="10">
          <cell r="N10" t="str">
            <v>MINIMA</v>
          </cell>
          <cell r="O10">
            <v>3550.0625</v>
          </cell>
        </row>
        <row r="11">
          <cell r="N11" t="str">
            <v>MEDIANA</v>
          </cell>
          <cell r="O11">
            <v>3346</v>
          </cell>
        </row>
        <row r="15">
          <cell r="N15" t="str">
            <v>PENDIENTE LIQUIDACIÓN</v>
          </cell>
          <cell r="O15">
            <v>51.875</v>
          </cell>
        </row>
        <row r="16">
          <cell r="N16" t="str">
            <v>CON LIQUIDACIÓN</v>
          </cell>
          <cell r="O16">
            <v>84.4375</v>
          </cell>
        </row>
        <row r="17">
          <cell r="N17" t="str">
            <v>SIN SENTENCIA</v>
          </cell>
          <cell r="O17">
            <v>0</v>
          </cell>
        </row>
        <row r="18">
          <cell r="N18" t="str">
            <v>PENSIÓN ALIMENTARIA</v>
          </cell>
          <cell r="O18">
            <v>163.5</v>
          </cell>
        </row>
        <row r="19">
          <cell r="N19" t="str">
            <v>MAXIMA</v>
          </cell>
          <cell r="O19">
            <v>1142.375</v>
          </cell>
        </row>
        <row r="20">
          <cell r="N20" t="str">
            <v>MINIMA</v>
          </cell>
          <cell r="O20">
            <v>2012.125</v>
          </cell>
        </row>
        <row r="21">
          <cell r="N21" t="str">
            <v>MEDIANA</v>
          </cell>
          <cell r="O21">
            <v>1335.9375</v>
          </cell>
        </row>
        <row r="25">
          <cell r="N25" t="str">
            <v>PENDIENTE LIQUIDACIÓN</v>
          </cell>
          <cell r="O25">
            <v>105.4375</v>
          </cell>
        </row>
        <row r="26">
          <cell r="N26" t="str">
            <v>CON LIQUIDACIÓN</v>
          </cell>
          <cell r="O26">
            <v>242.4375</v>
          </cell>
        </row>
        <row r="27">
          <cell r="N27" t="str">
            <v>SIN SENTENCIA</v>
          </cell>
          <cell r="O27">
            <v>0</v>
          </cell>
        </row>
        <row r="28">
          <cell r="N28" t="str">
            <v>PENSIÓN ALIMENTARIA</v>
          </cell>
          <cell r="O28">
            <v>147.5</v>
          </cell>
        </row>
        <row r="29">
          <cell r="N29" t="str">
            <v>MAXIMA</v>
          </cell>
          <cell r="O29">
            <v>782.5</v>
          </cell>
        </row>
        <row r="30">
          <cell r="N30" t="str">
            <v>MINIMA</v>
          </cell>
          <cell r="O30">
            <v>1537.9375</v>
          </cell>
        </row>
        <row r="31">
          <cell r="N31" t="str">
            <v>MEDIANA</v>
          </cell>
          <cell r="O31">
            <v>2010.0625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2</v>
          </cell>
        </row>
        <row r="9">
          <cell r="P9" t="str">
            <v>OCT</v>
          </cell>
          <cell r="Q9">
            <v>0</v>
          </cell>
        </row>
        <row r="10">
          <cell r="P10" t="str">
            <v>NOV.</v>
          </cell>
          <cell r="Q10">
            <v>0</v>
          </cell>
        </row>
        <row r="11">
          <cell r="P11" t="str">
            <v>DIC.</v>
          </cell>
          <cell r="Q11">
            <v>0</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90" customWidth="1"/>
    <col min="2" max="2" width="47.7109375" style="290" customWidth="1"/>
    <col min="3" max="16384" width="9.140625" style="289"/>
  </cols>
  <sheetData>
    <row r="1" spans="1:2" ht="16.5" customHeight="1">
      <c r="A1" s="287" t="s">
        <v>284</v>
      </c>
      <c r="B1" s="288"/>
    </row>
    <row r="2" spans="1:2" ht="13.5" thickBot="1"/>
    <row r="3" spans="1:2" ht="26.25" thickTop="1">
      <c r="A3" s="291" t="s">
        <v>285</v>
      </c>
      <c r="B3" s="292" t="s">
        <v>286</v>
      </c>
    </row>
    <row r="4" spans="1:2">
      <c r="A4" s="293"/>
      <c r="B4" s="294"/>
    </row>
    <row r="5" spans="1:2" ht="27.75">
      <c r="A5" s="293" t="s">
        <v>287</v>
      </c>
      <c r="B5" s="294" t="s">
        <v>288</v>
      </c>
    </row>
    <row r="6" spans="1:2">
      <c r="A6" s="293"/>
      <c r="B6" s="294"/>
    </row>
    <row r="7" spans="1:2" ht="38.25">
      <c r="A7" s="293" t="s">
        <v>289</v>
      </c>
      <c r="B7" s="294" t="s">
        <v>290</v>
      </c>
    </row>
    <row r="8" spans="1:2">
      <c r="A8" s="293"/>
      <c r="B8" s="294"/>
    </row>
    <row r="9" spans="1:2" ht="38.25">
      <c r="A9" s="293" t="s">
        <v>291</v>
      </c>
      <c r="B9" s="294" t="s">
        <v>292</v>
      </c>
    </row>
    <row r="10" spans="1:2">
      <c r="A10" s="293"/>
      <c r="B10" s="294"/>
    </row>
    <row r="11" spans="1:2" ht="38.25">
      <c r="A11" s="293" t="s">
        <v>293</v>
      </c>
      <c r="B11" s="294" t="s">
        <v>294</v>
      </c>
    </row>
    <row r="12" spans="1:2">
      <c r="A12" s="293"/>
      <c r="B12" s="294"/>
    </row>
    <row r="13" spans="1:2" ht="51">
      <c r="A13" s="293" t="s">
        <v>295</v>
      </c>
      <c r="B13" s="294" t="s">
        <v>296</v>
      </c>
    </row>
    <row r="14" spans="1:2">
      <c r="A14" s="293"/>
      <c r="B14" s="294"/>
    </row>
    <row r="15" spans="1:2" ht="51">
      <c r="A15" s="293" t="s">
        <v>297</v>
      </c>
      <c r="B15" s="294" t="s">
        <v>298</v>
      </c>
    </row>
    <row r="16" spans="1:2">
      <c r="A16" s="293"/>
      <c r="B16" s="294"/>
    </row>
    <row r="17" spans="1:2" ht="25.5">
      <c r="A17" s="293" t="s">
        <v>299</v>
      </c>
      <c r="B17" s="294" t="s">
        <v>300</v>
      </c>
    </row>
    <row r="18" spans="1:2">
      <c r="A18" s="293"/>
      <c r="B18" s="294"/>
    </row>
    <row r="19" spans="1:2" ht="38.25">
      <c r="A19" s="295" t="s">
        <v>301</v>
      </c>
      <c r="B19" s="294" t="s">
        <v>302</v>
      </c>
    </row>
    <row r="20" spans="1:2">
      <c r="A20" s="293"/>
      <c r="B20" s="294"/>
    </row>
    <row r="21" spans="1:2" ht="38.25">
      <c r="A21" s="293" t="s">
        <v>303</v>
      </c>
      <c r="B21" s="294" t="s">
        <v>304</v>
      </c>
    </row>
    <row r="22" spans="1:2">
      <c r="A22" s="293"/>
      <c r="B22" s="294"/>
    </row>
    <row r="23" spans="1:2" ht="78" customHeight="1">
      <c r="A23" s="293" t="s">
        <v>305</v>
      </c>
      <c r="B23" s="294" t="s">
        <v>306</v>
      </c>
    </row>
    <row r="24" spans="1:2">
      <c r="A24" s="293"/>
      <c r="B24" s="294"/>
    </row>
    <row r="25" spans="1:2" ht="102">
      <c r="A25" s="293" t="s">
        <v>307</v>
      </c>
      <c r="B25" s="294" t="s">
        <v>308</v>
      </c>
    </row>
    <row r="26" spans="1:2" ht="20.25" customHeight="1">
      <c r="A26" s="293"/>
      <c r="B26" s="294"/>
    </row>
    <row r="27" spans="1:2" ht="89.25">
      <c r="A27" s="293" t="s">
        <v>309</v>
      </c>
      <c r="B27" s="294" t="s">
        <v>310</v>
      </c>
    </row>
    <row r="28" spans="1:2" ht="20.25" customHeight="1">
      <c r="A28" s="293"/>
      <c r="B28" s="294"/>
    </row>
    <row r="29" spans="1:2" ht="20.25" customHeight="1" thickBot="1">
      <c r="A29" s="296" t="s">
        <v>311</v>
      </c>
      <c r="B29" s="297" t="s">
        <v>312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84" customWidth="1"/>
    <col min="2" max="2" width="21.28515625" style="286" customWidth="1"/>
    <col min="3" max="3" width="7.28515625" style="286" customWidth="1"/>
    <col min="4" max="4" width="41.85546875" style="286" customWidth="1"/>
    <col min="5" max="16384" width="9.140625" style="267"/>
  </cols>
  <sheetData>
    <row r="1" spans="1:4">
      <c r="A1" s="265"/>
      <c r="B1" s="266"/>
      <c r="C1" s="266"/>
      <c r="D1" s="266"/>
    </row>
    <row r="2" spans="1:4">
      <c r="A2" s="354" t="s">
        <v>251</v>
      </c>
      <c r="B2" s="268" t="s">
        <v>252</v>
      </c>
      <c r="C2" s="354" t="s">
        <v>253</v>
      </c>
      <c r="D2" s="269" t="s">
        <v>254</v>
      </c>
    </row>
    <row r="3" spans="1:4">
      <c r="A3" s="355"/>
      <c r="B3" s="270" t="s">
        <v>255</v>
      </c>
      <c r="C3" s="355"/>
      <c r="D3" s="271" t="s">
        <v>256</v>
      </c>
    </row>
    <row r="4" spans="1:4">
      <c r="A4" s="355"/>
      <c r="B4" s="298"/>
      <c r="C4" s="356"/>
      <c r="D4" s="272"/>
    </row>
    <row r="5" spans="1:4">
      <c r="A5" s="273" t="s">
        <v>257</v>
      </c>
      <c r="B5" s="357" t="s">
        <v>258</v>
      </c>
      <c r="C5" s="357"/>
      <c r="D5" s="358"/>
    </row>
    <row r="6" spans="1:4">
      <c r="A6" s="273" t="s">
        <v>259</v>
      </c>
      <c r="B6" s="357" t="s">
        <v>260</v>
      </c>
      <c r="C6" s="357"/>
      <c r="D6" s="358"/>
    </row>
    <row r="7" spans="1:4">
      <c r="A7" s="273" t="s">
        <v>261</v>
      </c>
      <c r="B7" s="270" t="s">
        <v>262</v>
      </c>
      <c r="C7" s="274" t="s">
        <v>263</v>
      </c>
      <c r="D7" s="274" t="s">
        <v>262</v>
      </c>
    </row>
    <row r="8" spans="1:4">
      <c r="A8" s="273" t="s">
        <v>264</v>
      </c>
      <c r="B8" s="357" t="s">
        <v>265</v>
      </c>
      <c r="C8" s="357"/>
      <c r="D8" s="358"/>
    </row>
    <row r="9" spans="1:4">
      <c r="A9" s="273"/>
      <c r="B9" s="266"/>
      <c r="C9" s="266"/>
      <c r="D9" s="275"/>
    </row>
    <row r="10" spans="1:4">
      <c r="A10" s="273" t="s">
        <v>266</v>
      </c>
      <c r="B10" s="266" t="s">
        <v>335</v>
      </c>
      <c r="C10" s="266"/>
      <c r="D10" s="275"/>
    </row>
    <row r="11" spans="1:4" ht="24">
      <c r="A11" s="273" t="s">
        <v>267</v>
      </c>
      <c r="B11" s="266" t="s">
        <v>336</v>
      </c>
      <c r="C11" s="270"/>
      <c r="D11" s="276"/>
    </row>
    <row r="12" spans="1:4">
      <c r="A12" s="273" t="s">
        <v>268</v>
      </c>
      <c r="B12" s="359" t="s">
        <v>337</v>
      </c>
      <c r="C12" s="350"/>
      <c r="D12" s="351"/>
    </row>
    <row r="13" spans="1:4">
      <c r="A13" s="273" t="s">
        <v>269</v>
      </c>
      <c r="B13" s="266"/>
      <c r="C13" s="266"/>
      <c r="D13" s="275"/>
    </row>
    <row r="14" spans="1:4">
      <c r="A14" s="273"/>
      <c r="B14" s="266"/>
      <c r="C14" s="266"/>
      <c r="D14" s="275"/>
    </row>
    <row r="15" spans="1:4" ht="24">
      <c r="A15" s="273" t="s">
        <v>270</v>
      </c>
      <c r="B15" s="266" t="s">
        <v>271</v>
      </c>
      <c r="C15" s="275" t="s">
        <v>272</v>
      </c>
      <c r="D15" s="275"/>
    </row>
    <row r="16" spans="1:4">
      <c r="A16" s="273"/>
      <c r="B16" s="266" t="s">
        <v>273</v>
      </c>
      <c r="C16" s="266"/>
      <c r="D16" s="275"/>
    </row>
    <row r="17" spans="1:4">
      <c r="A17" s="273"/>
      <c r="B17" s="277" t="s">
        <v>274</v>
      </c>
      <c r="C17" s="266"/>
      <c r="D17" s="275"/>
    </row>
    <row r="18" spans="1:4">
      <c r="A18" s="273"/>
      <c r="B18" s="266" t="s">
        <v>275</v>
      </c>
      <c r="C18" s="278"/>
      <c r="D18" s="279"/>
    </row>
    <row r="19" spans="1:4">
      <c r="A19" s="273"/>
      <c r="B19" s="277" t="s">
        <v>276</v>
      </c>
      <c r="C19" s="266"/>
      <c r="D19" s="275"/>
    </row>
    <row r="20" spans="1:4">
      <c r="A20" s="273"/>
      <c r="B20" s="347" t="s">
        <v>277</v>
      </c>
      <c r="C20" s="348"/>
      <c r="D20" s="349"/>
    </row>
    <row r="21" spans="1:4">
      <c r="A21" s="273"/>
      <c r="B21" s="347"/>
      <c r="C21" s="348"/>
      <c r="D21" s="349"/>
    </row>
    <row r="22" spans="1:4">
      <c r="A22" s="273"/>
      <c r="B22" s="280"/>
      <c r="C22" s="280"/>
      <c r="D22" s="281"/>
    </row>
    <row r="23" spans="1:4">
      <c r="A23" s="282"/>
      <c r="B23" s="266" t="s">
        <v>278</v>
      </c>
      <c r="C23" s="266"/>
      <c r="D23" s="275"/>
    </row>
    <row r="24" spans="1:4">
      <c r="A24" s="282"/>
      <c r="B24" s="266" t="s">
        <v>279</v>
      </c>
      <c r="C24" s="266"/>
      <c r="D24" s="275"/>
    </row>
    <row r="25" spans="1:4">
      <c r="A25" s="273"/>
      <c r="B25" s="266"/>
      <c r="C25" s="266"/>
      <c r="D25" s="275"/>
    </row>
    <row r="26" spans="1:4">
      <c r="A26" s="273" t="s">
        <v>280</v>
      </c>
      <c r="B26" s="350" t="s">
        <v>281</v>
      </c>
      <c r="C26" s="350"/>
      <c r="D26" s="351"/>
    </row>
    <row r="27" spans="1:4" ht="99" customHeight="1">
      <c r="A27" s="282"/>
      <c r="B27" s="350"/>
      <c r="C27" s="350"/>
      <c r="D27" s="351"/>
    </row>
    <row r="28" spans="1:4">
      <c r="A28" s="273" t="s">
        <v>282</v>
      </c>
      <c r="B28" s="350" t="s">
        <v>283</v>
      </c>
      <c r="C28" s="350"/>
      <c r="D28" s="351"/>
    </row>
    <row r="29" spans="1:4" ht="117.75" customHeight="1">
      <c r="A29" s="283"/>
      <c r="B29" s="352"/>
      <c r="C29" s="352"/>
      <c r="D29" s="353"/>
    </row>
    <row r="30" spans="1:4">
      <c r="B30" s="285"/>
      <c r="C30" s="285"/>
      <c r="D30" s="285"/>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4"/>
  <sheetViews>
    <sheetView tabSelected="1" zoomScale="110" zoomScaleNormal="110" workbookViewId="0"/>
  </sheetViews>
  <sheetFormatPr defaultRowHeight="15"/>
  <cols>
    <col min="1" max="1" width="37.2851562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41" t="s">
        <v>331</v>
      </c>
      <c r="B4" s="3"/>
      <c r="C4" s="3"/>
      <c r="D4" s="3"/>
      <c r="E4" s="3"/>
      <c r="F4" s="3"/>
      <c r="G4" s="3"/>
      <c r="H4" s="3"/>
      <c r="I4" s="3"/>
      <c r="J4" s="3"/>
      <c r="K4" s="3"/>
      <c r="L4" s="3"/>
    </row>
    <row r="5" spans="1:14" ht="7.5" customHeight="1" thickBot="1">
      <c r="A5" s="4" t="s">
        <v>226</v>
      </c>
      <c r="B5" s="5"/>
      <c r="C5" s="5"/>
      <c r="D5" s="5"/>
      <c r="E5" s="5"/>
      <c r="F5" s="5"/>
      <c r="G5" s="5"/>
      <c r="H5" s="5"/>
      <c r="I5" s="5"/>
      <c r="J5" s="5"/>
      <c r="K5" s="5"/>
      <c r="L5" s="5"/>
    </row>
    <row r="6" spans="1:14">
      <c r="A6" s="370" t="s">
        <v>2</v>
      </c>
      <c r="B6" s="360" t="s">
        <v>3</v>
      </c>
      <c r="C6" s="360" t="s">
        <v>4</v>
      </c>
      <c r="D6" s="360" t="s">
        <v>5</v>
      </c>
      <c r="E6" s="360" t="s">
        <v>6</v>
      </c>
      <c r="F6" s="360" t="s">
        <v>7</v>
      </c>
      <c r="G6" s="363" t="s">
        <v>8</v>
      </c>
      <c r="H6" s="363"/>
      <c r="I6" s="363"/>
      <c r="J6" s="363" t="s">
        <v>9</v>
      </c>
      <c r="K6" s="363"/>
      <c r="L6" s="364"/>
    </row>
    <row r="7" spans="1:14" ht="13.5" customHeight="1">
      <c r="A7" s="371"/>
      <c r="B7" s="361"/>
      <c r="C7" s="361"/>
      <c r="D7" s="361"/>
      <c r="E7" s="361"/>
      <c r="F7" s="361"/>
      <c r="G7" s="365" t="s">
        <v>10</v>
      </c>
      <c r="H7" s="365" t="s">
        <v>6</v>
      </c>
      <c r="I7" s="365" t="s">
        <v>7</v>
      </c>
      <c r="J7" s="365" t="s">
        <v>10</v>
      </c>
      <c r="K7" s="365" t="s">
        <v>6</v>
      </c>
      <c r="L7" s="367" t="s">
        <v>7</v>
      </c>
    </row>
    <row r="8" spans="1:14" ht="8.25" customHeight="1" thickBot="1">
      <c r="A8" s="372"/>
      <c r="B8" s="362"/>
      <c r="C8" s="362"/>
      <c r="D8" s="362"/>
      <c r="E8" s="362"/>
      <c r="F8" s="362"/>
      <c r="G8" s="366"/>
      <c r="H8" s="366"/>
      <c r="I8" s="366"/>
      <c r="J8" s="366"/>
      <c r="K8" s="366"/>
      <c r="L8" s="368"/>
      <c r="N8" s="245" t="s">
        <v>327</v>
      </c>
    </row>
    <row r="9" spans="1:14" ht="18.75" customHeight="1" thickBot="1">
      <c r="A9" s="306" t="s">
        <v>11</v>
      </c>
      <c r="B9" s="307">
        <f>SUM(B10,B28)</f>
        <v>13708</v>
      </c>
      <c r="C9" s="307">
        <f>SUM(C10,C28)</f>
        <v>596</v>
      </c>
      <c r="D9" s="307">
        <f>SUM(D10,D28)</f>
        <v>11744.625</v>
      </c>
      <c r="E9" s="307">
        <f t="shared" ref="E9:K9" si="0">SUM(E10,E28)</f>
        <v>2125.875</v>
      </c>
      <c r="F9" s="307">
        <f t="shared" si="0"/>
        <v>9618.75</v>
      </c>
      <c r="G9" s="307">
        <f t="shared" si="0"/>
        <v>426.25</v>
      </c>
      <c r="H9" s="307">
        <f t="shared" si="0"/>
        <v>209.0625</v>
      </c>
      <c r="I9" s="307">
        <f t="shared" si="0"/>
        <v>217.1875</v>
      </c>
      <c r="J9" s="307">
        <f t="shared" si="0"/>
        <v>373.0625</v>
      </c>
      <c r="K9" s="307">
        <f t="shared" si="0"/>
        <v>102.625</v>
      </c>
      <c r="L9" s="308">
        <f>SUM(L10,L28)</f>
        <v>270.4375</v>
      </c>
      <c r="N9" s="340"/>
    </row>
    <row r="10" spans="1:14" ht="17.25" customHeight="1" thickBot="1">
      <c r="A10" s="309" t="s">
        <v>12</v>
      </c>
      <c r="B10" s="310">
        <f>SUM(B11:B27)</f>
        <v>6696</v>
      </c>
      <c r="C10" s="310">
        <f>SUM(C11:C27)</f>
        <v>311</v>
      </c>
      <c r="D10" s="310">
        <f>SUM(D11:D27)</f>
        <v>5610.6875</v>
      </c>
      <c r="E10" s="310">
        <f>SUM(E11:E27)</f>
        <v>817.875</v>
      </c>
      <c r="F10" s="310">
        <f t="shared" ref="F10:K10" si="1">SUM(F11:F27)</f>
        <v>4792.8125</v>
      </c>
      <c r="G10" s="310">
        <f t="shared" si="1"/>
        <v>123.9375</v>
      </c>
      <c r="H10" s="310">
        <f t="shared" si="1"/>
        <v>88.8125</v>
      </c>
      <c r="I10" s="310">
        <f t="shared" si="1"/>
        <v>35.125</v>
      </c>
      <c r="J10" s="310">
        <f t="shared" si="1"/>
        <v>373.0625</v>
      </c>
      <c r="K10" s="310">
        <f t="shared" si="1"/>
        <v>102.625</v>
      </c>
      <c r="L10" s="311">
        <f>SUM(L11:L27)</f>
        <v>270.4375</v>
      </c>
    </row>
    <row r="11" spans="1:14" ht="15.75" customHeight="1">
      <c r="A11" s="219" t="s">
        <v>13</v>
      </c>
      <c r="B11" s="233">
        <f>SUM('[1]INFORME POR DIA'!C1466)</f>
        <v>500</v>
      </c>
      <c r="C11" s="233">
        <f>SUM('[1]INFORME POR DIA'!D1466)</f>
        <v>0</v>
      </c>
      <c r="D11" s="233">
        <f>SUM(E11:F11)</f>
        <v>434.5625</v>
      </c>
      <c r="E11" s="233">
        <f>[1]RESUMEN!F10/[1]RESUMEN!$AO$48</f>
        <v>0</v>
      </c>
      <c r="F11" s="233">
        <f>[1]RESUMEN!I10/[1]RESUMEN!$AO$48</f>
        <v>434.5625</v>
      </c>
      <c r="G11" s="233">
        <f>SUM(H11:I11)</f>
        <v>0</v>
      </c>
      <c r="H11" s="233">
        <f>[1]RESUMEN!AC10/[1]RESUMEN!$AO$48</f>
        <v>0</v>
      </c>
      <c r="I11" s="233">
        <f>[1]RESUMEN!AD10/[1]RESUMEN!$AO$48</f>
        <v>0</v>
      </c>
      <c r="J11" s="233">
        <f>SUM(K11:L11)</f>
        <v>0</v>
      </c>
      <c r="K11" s="233">
        <v>0</v>
      </c>
      <c r="L11" s="312">
        <v>0</v>
      </c>
    </row>
    <row r="12" spans="1:14" ht="15.75" customHeight="1">
      <c r="A12" s="220" t="s">
        <v>201</v>
      </c>
      <c r="B12" s="233">
        <f>SUM('[1]INFORME POR DIA'!C1467)</f>
        <v>450</v>
      </c>
      <c r="C12" s="233">
        <f>SUM('[1]INFORME POR DIA'!D1467)</f>
        <v>54</v>
      </c>
      <c r="D12" s="233">
        <f t="shared" ref="D12:D27" si="2">SUM(E12:F12)</f>
        <v>218.125</v>
      </c>
      <c r="E12" s="233">
        <f>[1]RESUMEN!F11/[1]RESUMEN!$AO$48</f>
        <v>0</v>
      </c>
      <c r="F12" s="233">
        <f>[1]RESUMEN!I11/[1]RESUMEN!$AO$48</f>
        <v>218.125</v>
      </c>
      <c r="G12" s="233">
        <f t="shared" ref="G12:G29" si="3">SUM(H12:I12)</f>
        <v>0</v>
      </c>
      <c r="H12" s="233">
        <f>[1]RESUMEN!AC11/[1]RESUMEN!$AO$48</f>
        <v>0</v>
      </c>
      <c r="I12" s="233">
        <f>[1]RESUMEN!AD11/[1]RESUMEN!$AO$48</f>
        <v>0</v>
      </c>
      <c r="J12" s="233">
        <f t="shared" ref="J12:J29" si="4">SUM(K12:L12)</f>
        <v>0</v>
      </c>
      <c r="K12" s="233">
        <v>0</v>
      </c>
      <c r="L12" s="312">
        <v>0</v>
      </c>
    </row>
    <row r="13" spans="1:14" ht="15.75" customHeight="1">
      <c r="A13" s="220" t="s">
        <v>202</v>
      </c>
      <c r="B13" s="233">
        <f>SUM('[1]INFORME POR DIA'!C1468)</f>
        <v>36</v>
      </c>
      <c r="C13" s="233">
        <f>SUM('[1]INFORME POR DIA'!D1468)</f>
        <v>0</v>
      </c>
      <c r="D13" s="233">
        <f t="shared" si="2"/>
        <v>32.75</v>
      </c>
      <c r="E13" s="233">
        <f>[1]RESUMEN!F12/[1]RESUMEN!$AO$48</f>
        <v>0</v>
      </c>
      <c r="F13" s="233">
        <f>[1]RESUMEN!I12/[1]RESUMEN!$AO$48</f>
        <v>32.75</v>
      </c>
      <c r="G13" s="233">
        <f t="shared" si="3"/>
        <v>0</v>
      </c>
      <c r="H13" s="233">
        <f>[1]RESUMEN!AC12/[1]RESUMEN!$AO$48</f>
        <v>0</v>
      </c>
      <c r="I13" s="233">
        <f>[1]RESUMEN!AD12/[1]RESUMEN!$AO$48</f>
        <v>0</v>
      </c>
      <c r="J13" s="233">
        <f t="shared" si="4"/>
        <v>0</v>
      </c>
      <c r="K13" s="233">
        <v>0</v>
      </c>
      <c r="L13" s="312">
        <v>0</v>
      </c>
    </row>
    <row r="14" spans="1:14" ht="15.75" customHeight="1">
      <c r="A14" s="220" t="s">
        <v>203</v>
      </c>
      <c r="B14" s="233">
        <f>SUM('[1]INFORME POR DIA'!C1469)</f>
        <v>40</v>
      </c>
      <c r="C14" s="233">
        <f>SUM('[1]INFORME POR DIA'!D1469)</f>
        <v>0</v>
      </c>
      <c r="D14" s="233">
        <f t="shared" si="2"/>
        <v>30.6875</v>
      </c>
      <c r="E14" s="233">
        <f>[1]RESUMEN!F13/[1]RESUMEN!$AO$48</f>
        <v>0</v>
      </c>
      <c r="F14" s="233">
        <f>[1]RESUMEN!I13/[1]RESUMEN!$AO$48</f>
        <v>30.6875</v>
      </c>
      <c r="G14" s="233">
        <f t="shared" si="3"/>
        <v>0</v>
      </c>
      <c r="H14" s="233">
        <f>[1]RESUMEN!AC13/[1]RESUMEN!$AO$48</f>
        <v>0</v>
      </c>
      <c r="I14" s="233">
        <f>[1]RESUMEN!AD13/[1]RESUMEN!$AO$48</f>
        <v>0</v>
      </c>
      <c r="J14" s="233">
        <f t="shared" si="4"/>
        <v>30.6875</v>
      </c>
      <c r="K14" s="313">
        <f>[1]RESUMEN!AM13/[1]RESUMEN!$AO$48</f>
        <v>0</v>
      </c>
      <c r="L14" s="314">
        <f>[1]RESUMEN!AN13/[1]RESUMEN!$AO$48</f>
        <v>30.6875</v>
      </c>
      <c r="N14" s="27"/>
    </row>
    <row r="15" spans="1:14" ht="15.75" customHeight="1">
      <c r="A15" s="220" t="s">
        <v>204</v>
      </c>
      <c r="B15" s="233">
        <f>SUM('[1]INFORME POR DIA'!C1470)</f>
        <v>68</v>
      </c>
      <c r="C15" s="233">
        <f>SUM('[1]INFORME POR DIA'!D1470)</f>
        <v>0</v>
      </c>
      <c r="D15" s="233">
        <f t="shared" si="2"/>
        <v>32.3125</v>
      </c>
      <c r="E15" s="233">
        <f>[1]RESUMEN!F14/[1]RESUMEN!$AO$48</f>
        <v>0</v>
      </c>
      <c r="F15" s="233">
        <f>[1]RESUMEN!I14/[1]RESUMEN!$AO$48</f>
        <v>32.3125</v>
      </c>
      <c r="G15" s="233">
        <f t="shared" si="3"/>
        <v>0</v>
      </c>
      <c r="H15" s="233">
        <f>[1]RESUMEN!AC14/[1]RESUMEN!$AO$48</f>
        <v>0</v>
      </c>
      <c r="I15" s="233">
        <f>[1]RESUMEN!AD14/[1]RESUMEN!$AO$48</f>
        <v>0</v>
      </c>
      <c r="J15" s="233">
        <f t="shared" si="4"/>
        <v>0</v>
      </c>
      <c r="K15" s="233">
        <v>0</v>
      </c>
      <c r="L15" s="312">
        <v>0</v>
      </c>
    </row>
    <row r="16" spans="1:14" ht="15.75" customHeight="1">
      <c r="A16" s="220" t="s">
        <v>205</v>
      </c>
      <c r="B16" s="233">
        <f>SUM('[1]INFORME POR DIA'!C1471)</f>
        <v>108</v>
      </c>
      <c r="C16" s="233">
        <f>SUM('[1]INFORME POR DIA'!D1471)</f>
        <v>0</v>
      </c>
      <c r="D16" s="233">
        <f t="shared" si="2"/>
        <v>45.875</v>
      </c>
      <c r="E16" s="233">
        <f>[1]RESUMEN!F15/[1]RESUMEN!$AO$48</f>
        <v>34.6875</v>
      </c>
      <c r="F16" s="233">
        <f>[1]RESUMEN!I15/[1]RESUMEN!$AO$48</f>
        <v>11.1875</v>
      </c>
      <c r="G16" s="233">
        <f t="shared" si="3"/>
        <v>1.3125</v>
      </c>
      <c r="H16" s="233">
        <f>[1]RESUMEN!AC15/[1]RESUMEN!$AO$48</f>
        <v>0.75</v>
      </c>
      <c r="I16" s="233">
        <f>[1]RESUMEN!AD15/[1]RESUMEN!$AO$48</f>
        <v>0.5625</v>
      </c>
      <c r="J16" s="233">
        <f t="shared" si="4"/>
        <v>6.3125</v>
      </c>
      <c r="K16" s="313">
        <f>[1]RESUMEN!AM15/[1]RESUMEN!$AO$48</f>
        <v>5.8125</v>
      </c>
      <c r="L16" s="314">
        <f>[1]RESUMEN!AN15/[1]RESUMEN!$AO$48</f>
        <v>0.5</v>
      </c>
    </row>
    <row r="17" spans="1:12" ht="15.75" customHeight="1">
      <c r="A17" s="220" t="s">
        <v>220</v>
      </c>
      <c r="B17" s="233">
        <f>SUM('[1]INFORME POR DIA'!C1472)</f>
        <v>705</v>
      </c>
      <c r="C17" s="233">
        <f>SUM('[1]INFORME POR DIA'!D1472)</f>
        <v>9</v>
      </c>
      <c r="D17" s="233">
        <f t="shared" si="2"/>
        <v>683.125</v>
      </c>
      <c r="E17" s="233">
        <f>[1]RESUMEN!F16/[1]RESUMEN!$AO$48</f>
        <v>482.0625</v>
      </c>
      <c r="F17" s="233">
        <f>[1]RESUMEN!I16/[1]RESUMEN!$AO$48</f>
        <v>201.0625</v>
      </c>
      <c r="G17" s="233">
        <f t="shared" si="3"/>
        <v>89.1875</v>
      </c>
      <c r="H17" s="233">
        <f>[1]RESUMEN!AC16/[1]RESUMEN!$AO$48</f>
        <v>82.1875</v>
      </c>
      <c r="I17" s="233">
        <f>[1]RESUMEN!AD16/[1]RESUMEN!$AO$48</f>
        <v>7</v>
      </c>
      <c r="J17" s="233">
        <f t="shared" si="4"/>
        <v>0</v>
      </c>
      <c r="K17" s="233">
        <v>0</v>
      </c>
      <c r="L17" s="312">
        <v>0</v>
      </c>
    </row>
    <row r="18" spans="1:12" ht="15.75" customHeight="1">
      <c r="A18" s="220" t="s">
        <v>313</v>
      </c>
      <c r="B18" s="233">
        <f>SUM('[1]INFORME POR DIA'!C1473)</f>
        <v>404</v>
      </c>
      <c r="C18" s="233">
        <f>SUM('[1]INFORME POR DIA'!D1473)</f>
        <v>2</v>
      </c>
      <c r="D18" s="233">
        <f t="shared" si="2"/>
        <v>337.9375</v>
      </c>
      <c r="E18" s="233">
        <f>[1]RESUMEN!F17/[1]RESUMEN!$AO$48</f>
        <v>12.5625</v>
      </c>
      <c r="F18" s="233">
        <f>[1]RESUMEN!I17/[1]RESUMEN!$AO$48</f>
        <v>325.375</v>
      </c>
      <c r="G18" s="233">
        <f t="shared" si="3"/>
        <v>0.5625</v>
      </c>
      <c r="H18" s="233">
        <f>[1]RESUMEN!AC17/[1]RESUMEN!$AO$48</f>
        <v>0.5625</v>
      </c>
      <c r="I18" s="233">
        <f>[1]RESUMEN!AD17/[1]RESUMEN!$AO$48</f>
        <v>0</v>
      </c>
      <c r="J18" s="233">
        <f t="shared" si="4"/>
        <v>0</v>
      </c>
      <c r="K18" s="233">
        <v>0</v>
      </c>
      <c r="L18" s="312">
        <v>0</v>
      </c>
    </row>
    <row r="19" spans="1:12" ht="15.75" customHeight="1">
      <c r="A19" s="220" t="s">
        <v>221</v>
      </c>
      <c r="B19" s="233">
        <f>SUM('[1]INFORME POR DIA'!C1474)</f>
        <v>292</v>
      </c>
      <c r="C19" s="233">
        <f>SUM('[1]INFORME POR DIA'!D1474)</f>
        <v>5</v>
      </c>
      <c r="D19" s="233">
        <f t="shared" si="2"/>
        <v>285.375</v>
      </c>
      <c r="E19" s="233">
        <f>[1]RESUMEN!F18/[1]RESUMEN!$AO$48</f>
        <v>0</v>
      </c>
      <c r="F19" s="233">
        <f>[1]RESUMEN!I18/[1]RESUMEN!$AO$48</f>
        <v>285.375</v>
      </c>
      <c r="G19" s="233">
        <f t="shared" si="3"/>
        <v>0</v>
      </c>
      <c r="H19" s="233">
        <f>[1]RESUMEN!AC18/[1]RESUMEN!$AO$48</f>
        <v>0</v>
      </c>
      <c r="I19" s="233">
        <f>[1]RESUMEN!AD18/[1]RESUMEN!$AO$48</f>
        <v>0</v>
      </c>
      <c r="J19" s="233">
        <f t="shared" si="4"/>
        <v>0</v>
      </c>
      <c r="K19" s="233">
        <v>0</v>
      </c>
      <c r="L19" s="312">
        <v>0</v>
      </c>
    </row>
    <row r="20" spans="1:12" ht="15.75" customHeight="1">
      <c r="A20" s="220" t="s">
        <v>206</v>
      </c>
      <c r="B20" s="233">
        <f>SUM('[1]INFORME POR DIA'!C1475)</f>
        <v>1414</v>
      </c>
      <c r="C20" s="233">
        <f>SUM('[1]INFORME POR DIA'!D1475)</f>
        <v>28</v>
      </c>
      <c r="D20" s="233">
        <f t="shared" si="2"/>
        <v>1230.4375</v>
      </c>
      <c r="E20" s="233">
        <f>[1]RESUMEN!F19/[1]RESUMEN!$AO$48</f>
        <v>191.75</v>
      </c>
      <c r="F20" s="233">
        <f>[1]RESUMEN!I19/[1]RESUMEN!$AO$48</f>
        <v>1038.6875</v>
      </c>
      <c r="G20" s="233">
        <f t="shared" si="3"/>
        <v>22.5625</v>
      </c>
      <c r="H20" s="233">
        <f>[1]RESUMEN!AC19/[1]RESUMEN!$AO$48</f>
        <v>0</v>
      </c>
      <c r="I20" s="233">
        <f>[1]RESUMEN!AD19/[1]RESUMEN!$AO$48</f>
        <v>22.5625</v>
      </c>
      <c r="J20" s="233">
        <f t="shared" si="4"/>
        <v>0</v>
      </c>
      <c r="K20" s="233">
        <v>0</v>
      </c>
      <c r="L20" s="312">
        <v>0</v>
      </c>
    </row>
    <row r="21" spans="1:12" ht="15.75" customHeight="1">
      <c r="A21" s="221" t="s">
        <v>14</v>
      </c>
      <c r="B21" s="233">
        <f>SUM('[1]INFORME POR DIA'!C1476)</f>
        <v>516</v>
      </c>
      <c r="C21" s="233">
        <f>SUM('[1]INFORME POR DIA'!D1476)</f>
        <v>46</v>
      </c>
      <c r="D21" s="233">
        <f t="shared" si="2"/>
        <v>454.4375</v>
      </c>
      <c r="E21" s="233">
        <f>[1]RESUMEN!F20/[1]RESUMEN!$AO$48</f>
        <v>0</v>
      </c>
      <c r="F21" s="233">
        <f>[1]RESUMEN!I20/[1]RESUMEN!$AO$48</f>
        <v>454.4375</v>
      </c>
      <c r="G21" s="233">
        <f t="shared" si="3"/>
        <v>0</v>
      </c>
      <c r="H21" s="233">
        <f>[1]RESUMEN!AC20/[1]RESUMEN!$AO$48</f>
        <v>0</v>
      </c>
      <c r="I21" s="233">
        <f>[1]RESUMEN!AD20/[1]RESUMEN!$AO$48</f>
        <v>0</v>
      </c>
      <c r="J21" s="233">
        <f t="shared" si="4"/>
        <v>0</v>
      </c>
      <c r="K21" s="233">
        <v>0</v>
      </c>
      <c r="L21" s="312">
        <v>0</v>
      </c>
    </row>
    <row r="22" spans="1:12" ht="15.75" customHeight="1">
      <c r="A22" s="221" t="s">
        <v>15</v>
      </c>
      <c r="B22" s="233">
        <f>SUM('[1]INFORME POR DIA'!C1477)</f>
        <v>320</v>
      </c>
      <c r="C22" s="233">
        <f>SUM('[1]INFORME POR DIA'!D1477)</f>
        <v>94</v>
      </c>
      <c r="D22" s="233">
        <f t="shared" si="2"/>
        <v>212.375</v>
      </c>
      <c r="E22" s="233">
        <f>[1]RESUMEN!F21/[1]RESUMEN!$AO$48</f>
        <v>0</v>
      </c>
      <c r="F22" s="233">
        <f>[1]RESUMEN!I21/[1]RESUMEN!$AO$48</f>
        <v>212.375</v>
      </c>
      <c r="G22" s="233">
        <f t="shared" si="3"/>
        <v>0</v>
      </c>
      <c r="H22" s="233">
        <f>[1]RESUMEN!AC21/[1]RESUMEN!$AO$48</f>
        <v>0</v>
      </c>
      <c r="I22" s="233">
        <f>[1]RESUMEN!AD21/[1]RESUMEN!$AO$48</f>
        <v>0</v>
      </c>
      <c r="J22" s="233">
        <f t="shared" si="4"/>
        <v>0</v>
      </c>
      <c r="K22" s="233">
        <v>0</v>
      </c>
      <c r="L22" s="312">
        <v>0</v>
      </c>
    </row>
    <row r="23" spans="1:12" ht="15.75" customHeight="1">
      <c r="A23" s="221" t="s">
        <v>16</v>
      </c>
      <c r="B23" s="233">
        <f>SUM('[1]INFORME POR DIA'!C1478)</f>
        <v>296</v>
      </c>
      <c r="C23" s="233">
        <f>SUM('[1]INFORME POR DIA'!D1478)</f>
        <v>9</v>
      </c>
      <c r="D23" s="233">
        <f t="shared" si="2"/>
        <v>281.3125</v>
      </c>
      <c r="E23" s="233">
        <f>[1]RESUMEN!F22/[1]RESUMEN!$AO$48</f>
        <v>0</v>
      </c>
      <c r="F23" s="233">
        <f>[1]RESUMEN!I22/[1]RESUMEN!$AO$48</f>
        <v>281.3125</v>
      </c>
      <c r="G23" s="233">
        <f t="shared" si="3"/>
        <v>0</v>
      </c>
      <c r="H23" s="233">
        <f>[1]RESUMEN!AC22/[1]RESUMEN!$AO$48</f>
        <v>0</v>
      </c>
      <c r="I23" s="233">
        <f>[1]RESUMEN!AD22/[1]RESUMEN!$AO$48</f>
        <v>0</v>
      </c>
      <c r="J23" s="233">
        <f t="shared" si="4"/>
        <v>0</v>
      </c>
      <c r="K23" s="233">
        <v>0</v>
      </c>
      <c r="L23" s="312">
        <v>0</v>
      </c>
    </row>
    <row r="24" spans="1:12" ht="15.75" customHeight="1">
      <c r="A24" s="222" t="s">
        <v>17</v>
      </c>
      <c r="B24" s="233">
        <f>SUM('[1]INFORME POR DIA'!C1479)</f>
        <v>516</v>
      </c>
      <c r="C24" s="233">
        <f>SUM('[1]INFORME POR DIA'!D1479)</f>
        <v>3</v>
      </c>
      <c r="D24" s="233">
        <f t="shared" si="2"/>
        <v>498.75</v>
      </c>
      <c r="E24" s="233">
        <f>[1]RESUMEN!F23/[1]RESUMEN!$AO$48</f>
        <v>0</v>
      </c>
      <c r="F24" s="233">
        <f>[1]RESUMEN!I23/[1]RESUMEN!$AO$48</f>
        <v>498.75</v>
      </c>
      <c r="G24" s="233">
        <f t="shared" si="3"/>
        <v>0</v>
      </c>
      <c r="H24" s="233">
        <f>[1]RESUMEN!AC23/[1]RESUMEN!$AO$48</f>
        <v>0</v>
      </c>
      <c r="I24" s="233">
        <f>[1]RESUMEN!AD23/[1]RESUMEN!$AO$48</f>
        <v>0</v>
      </c>
      <c r="J24" s="233">
        <f t="shared" si="4"/>
        <v>0</v>
      </c>
      <c r="K24" s="233">
        <v>0</v>
      </c>
      <c r="L24" s="312">
        <v>0</v>
      </c>
    </row>
    <row r="25" spans="1:12" ht="15.75" customHeight="1">
      <c r="A25" s="315" t="s">
        <v>316</v>
      </c>
      <c r="B25" s="233">
        <f>SUM('[1]INFORME POR DIA'!C1480)</f>
        <v>529</v>
      </c>
      <c r="C25" s="233">
        <f>SUM('[1]INFORME POR DIA'!D1480)</f>
        <v>19</v>
      </c>
      <c r="D25" s="233">
        <f t="shared" si="2"/>
        <v>485.5625</v>
      </c>
      <c r="E25" s="233">
        <f>[1]RESUMEN!F24/[1]RESUMEN!$AO$48</f>
        <v>0</v>
      </c>
      <c r="F25" s="233">
        <f>[1]RESUMEN!I24/[1]RESUMEN!$AO$48</f>
        <v>485.5625</v>
      </c>
      <c r="G25" s="233">
        <f t="shared" si="3"/>
        <v>0</v>
      </c>
      <c r="H25" s="233">
        <f>[1]RESUMEN!AC24/[1]RESUMEN!$AO$48</f>
        <v>0</v>
      </c>
      <c r="I25" s="233">
        <f>[1]RESUMEN!AD24/[1]RESUMEN!$AO$48</f>
        <v>0</v>
      </c>
      <c r="J25" s="233">
        <f t="shared" si="4"/>
        <v>0</v>
      </c>
      <c r="K25" s="233">
        <v>0</v>
      </c>
      <c r="L25" s="312">
        <v>0</v>
      </c>
    </row>
    <row r="26" spans="1:12" ht="15.75" customHeight="1">
      <c r="A26" s="316" t="s">
        <v>207</v>
      </c>
      <c r="B26" s="233">
        <f>SUM('[1]INFORME POR DIA'!C1481)</f>
        <v>476</v>
      </c>
      <c r="C26" s="233">
        <f>SUM('[1]INFORME POR DIA'!D1481)</f>
        <v>42</v>
      </c>
      <c r="D26" s="233">
        <f t="shared" si="2"/>
        <v>336.0625</v>
      </c>
      <c r="E26" s="233">
        <f>[1]RESUMEN!F25/[1]RESUMEN!$AO$48</f>
        <v>96.8125</v>
      </c>
      <c r="F26" s="233">
        <f>[1]RESUMEN!I25/[1]RESUMEN!$AO$48</f>
        <v>239.25</v>
      </c>
      <c r="G26" s="233">
        <f>SUM(H26:I26)</f>
        <v>10.3125</v>
      </c>
      <c r="H26" s="233">
        <f>[1]RESUMEN!AC25/[1]RESUMEN!$AO$48</f>
        <v>5.3125</v>
      </c>
      <c r="I26" s="233">
        <f>[1]RESUMEN!AD25/[1]RESUMEN!$AO$48</f>
        <v>5</v>
      </c>
      <c r="J26" s="233">
        <f>SUM(K26:L26)</f>
        <v>336.0625</v>
      </c>
      <c r="K26" s="313">
        <f>[1]RESUMEN!AM25/[1]RESUMEN!$AO$48</f>
        <v>96.8125</v>
      </c>
      <c r="L26" s="314">
        <f>[1]RESUMEN!AN25/[1]RESUMEN!$AO$48</f>
        <v>239.25</v>
      </c>
    </row>
    <row r="27" spans="1:12" ht="15.75" customHeight="1" thickBot="1">
      <c r="A27" s="220" t="s">
        <v>314</v>
      </c>
      <c r="B27" s="233">
        <f>SUM('[1]INFORME POR DIA'!C1482)</f>
        <v>26</v>
      </c>
      <c r="C27" s="233">
        <f>SUM('[1]INFORME POR DIA'!D1482)</f>
        <v>0</v>
      </c>
      <c r="D27" s="233">
        <f t="shared" si="2"/>
        <v>11</v>
      </c>
      <c r="E27" s="233">
        <f>[1]RESUMEN!F26/[1]RESUMEN!$AO$48</f>
        <v>0</v>
      </c>
      <c r="F27" s="233">
        <f>[1]RESUMEN!I26/[1]RESUMEN!$AO$48</f>
        <v>11</v>
      </c>
      <c r="G27" s="233">
        <f>SUM(H27:I27)</f>
        <v>0</v>
      </c>
      <c r="H27" s="233">
        <f>[1]RESUMEN!AC26/[1]RESUMEN!$AO$48</f>
        <v>0</v>
      </c>
      <c r="I27" s="233">
        <f>[1]RESUMEN!AD26/[1]RESUMEN!$AO$48</f>
        <v>0</v>
      </c>
      <c r="J27" s="233">
        <f>SUM(K27:L27)</f>
        <v>0</v>
      </c>
      <c r="K27" s="313">
        <f>[1]RESUMEN!AM26/[1]RESUMEN!$AO$48</f>
        <v>0</v>
      </c>
      <c r="L27" s="314">
        <f>[1]RESUMEN!AN26/[1]RESUMEN!$AO$48</f>
        <v>0</v>
      </c>
    </row>
    <row r="28" spans="1:12" ht="17.25" customHeight="1" thickBot="1">
      <c r="A28" s="309" t="s">
        <v>18</v>
      </c>
      <c r="B28" s="310">
        <f>SUM(B29:B48)</f>
        <v>7012</v>
      </c>
      <c r="C28" s="310">
        <f t="shared" ref="C28:L28" si="5">SUM(C29:C48)</f>
        <v>285</v>
      </c>
      <c r="D28" s="310">
        <f>SUM(D29:D48)</f>
        <v>6133.9375</v>
      </c>
      <c r="E28" s="310">
        <f>SUM(E29:E48)</f>
        <v>1308</v>
      </c>
      <c r="F28" s="310">
        <f t="shared" si="5"/>
        <v>4825.9375</v>
      </c>
      <c r="G28" s="310">
        <f t="shared" si="5"/>
        <v>302.3125</v>
      </c>
      <c r="H28" s="310">
        <f t="shared" si="5"/>
        <v>120.25</v>
      </c>
      <c r="I28" s="310">
        <f t="shared" si="5"/>
        <v>182.0625</v>
      </c>
      <c r="J28" s="310">
        <f>SUM(J29:J48)</f>
        <v>0</v>
      </c>
      <c r="K28" s="310">
        <f t="shared" si="5"/>
        <v>0</v>
      </c>
      <c r="L28" s="311">
        <f t="shared" si="5"/>
        <v>0</v>
      </c>
    </row>
    <row r="29" spans="1:12" ht="15.75" customHeight="1">
      <c r="A29" s="221" t="s">
        <v>19</v>
      </c>
      <c r="B29" s="233">
        <f>SUM('[1]INFORME POR DIA'!C1484)</f>
        <v>534</v>
      </c>
      <c r="C29" s="233">
        <f>SUM('[1]INFORME POR DIA'!D1484)</f>
        <v>20</v>
      </c>
      <c r="D29" s="233">
        <f>SUM(E29:F29)</f>
        <v>461.0625</v>
      </c>
      <c r="E29" s="233">
        <f>[1]RESUMEN!F28/[1]RESUMEN!$AO$48</f>
        <v>0</v>
      </c>
      <c r="F29" s="233">
        <f>[1]RESUMEN!I28/[1]RESUMEN!$AO$48</f>
        <v>461.0625</v>
      </c>
      <c r="G29" s="233">
        <f t="shared" si="3"/>
        <v>0</v>
      </c>
      <c r="H29" s="233">
        <f>[1]RESUMEN!AC28/[1]RESUMEN!$AO$48</f>
        <v>0</v>
      </c>
      <c r="I29" s="233">
        <f>[1]RESUMEN!AD28/[1]RESUMEN!$AO$48</f>
        <v>0</v>
      </c>
      <c r="J29" s="233">
        <f t="shared" si="4"/>
        <v>0</v>
      </c>
      <c r="K29" s="233">
        <v>0</v>
      </c>
      <c r="L29" s="312">
        <v>0</v>
      </c>
    </row>
    <row r="30" spans="1:12" ht="15.75" customHeight="1">
      <c r="A30" s="221" t="s">
        <v>20</v>
      </c>
      <c r="B30" s="233">
        <f>SUM('[1]INFORME POR DIA'!C1485)</f>
        <v>676</v>
      </c>
      <c r="C30" s="233">
        <f>SUM('[1]INFORME POR DIA'!D1485)</f>
        <v>6</v>
      </c>
      <c r="D30" s="233">
        <f t="shared" ref="D30:D48" si="6">SUM(E30:F30)</f>
        <v>615.875</v>
      </c>
      <c r="E30" s="233">
        <f>[1]RESUMEN!F29/[1]RESUMEN!$AO$48</f>
        <v>391.1875</v>
      </c>
      <c r="F30" s="233">
        <f>[1]RESUMEN!I29/[1]RESUMEN!$AO$48</f>
        <v>224.6875</v>
      </c>
      <c r="G30" s="233">
        <f>SUM(H30:I30)</f>
        <v>28.4375</v>
      </c>
      <c r="H30" s="233">
        <f>[1]RESUMEN!AC29/[1]RESUMEN!$AO$48</f>
        <v>26.5625</v>
      </c>
      <c r="I30" s="233">
        <f>[1]RESUMEN!AD29/[1]RESUMEN!$AO$48</f>
        <v>1.875</v>
      </c>
      <c r="J30" s="233">
        <f>SUM(K30:L30)</f>
        <v>0</v>
      </c>
      <c r="K30" s="233">
        <v>0</v>
      </c>
      <c r="L30" s="312">
        <v>0</v>
      </c>
    </row>
    <row r="31" spans="1:12" ht="15.75" customHeight="1">
      <c r="A31" s="221" t="s">
        <v>21</v>
      </c>
      <c r="B31" s="233">
        <f>SUM('[1]INFORME POR DIA'!C1486)</f>
        <v>280</v>
      </c>
      <c r="C31" s="233">
        <f>SUM('[1]INFORME POR DIA'!D1486)</f>
        <v>0</v>
      </c>
      <c r="D31" s="233">
        <f t="shared" si="6"/>
        <v>272.3125</v>
      </c>
      <c r="E31" s="233">
        <f>[1]RESUMEN!F30/[1]RESUMEN!$AO$48</f>
        <v>0</v>
      </c>
      <c r="F31" s="233">
        <f>[1]RESUMEN!I30/[1]RESUMEN!$AO$48</f>
        <v>272.3125</v>
      </c>
      <c r="G31" s="233">
        <f t="shared" ref="G31:G48" si="7">SUM(H31:I31)</f>
        <v>0</v>
      </c>
      <c r="H31" s="233">
        <f>[1]RESUMEN!AC30/[1]RESUMEN!$AO$48</f>
        <v>0</v>
      </c>
      <c r="I31" s="233">
        <f>[1]RESUMEN!AD30/[1]RESUMEN!$AO$48</f>
        <v>0</v>
      </c>
      <c r="J31" s="233">
        <f t="shared" ref="J31:J48" si="8">SUM(K31:L31)</f>
        <v>0</v>
      </c>
      <c r="K31" s="233">
        <v>0</v>
      </c>
      <c r="L31" s="312">
        <v>0</v>
      </c>
    </row>
    <row r="32" spans="1:12" ht="15.75" customHeight="1">
      <c r="A32" s="221" t="s">
        <v>22</v>
      </c>
      <c r="B32" s="233">
        <f>SUM('[1]INFORME POR DIA'!C1487)</f>
        <v>224</v>
      </c>
      <c r="C32" s="233">
        <f>SUM('[1]INFORME POR DIA'!D1487)</f>
        <v>4</v>
      </c>
      <c r="D32" s="233">
        <f t="shared" si="6"/>
        <v>208.9375</v>
      </c>
      <c r="E32" s="233">
        <f>[1]RESUMEN!F31/[1]RESUMEN!$AO$48</f>
        <v>0</v>
      </c>
      <c r="F32" s="233">
        <f>[1]RESUMEN!I31/[1]RESUMEN!$AO$48</f>
        <v>208.9375</v>
      </c>
      <c r="G32" s="233">
        <f t="shared" si="7"/>
        <v>0</v>
      </c>
      <c r="H32" s="233">
        <f>[1]RESUMEN!AC31/[1]RESUMEN!$AO$48</f>
        <v>0</v>
      </c>
      <c r="I32" s="233">
        <f>[1]RESUMEN!AD31/[1]RESUMEN!$AO$48</f>
        <v>0</v>
      </c>
      <c r="J32" s="233">
        <f t="shared" si="8"/>
        <v>0</v>
      </c>
      <c r="K32" s="233">
        <v>0</v>
      </c>
      <c r="L32" s="312">
        <v>0</v>
      </c>
    </row>
    <row r="33" spans="1:12" ht="15.75" customHeight="1">
      <c r="A33" s="220" t="s">
        <v>208</v>
      </c>
      <c r="B33" s="233">
        <f>SUM('[1]INFORME POR DIA'!C1488)</f>
        <v>192</v>
      </c>
      <c r="C33" s="233">
        <f>SUM('[1]INFORME POR DIA'!D1488)</f>
        <v>0</v>
      </c>
      <c r="D33" s="233">
        <f t="shared" si="6"/>
        <v>186.625</v>
      </c>
      <c r="E33" s="233">
        <f>[1]RESUMEN!F32/[1]RESUMEN!$AO$48</f>
        <v>0</v>
      </c>
      <c r="F33" s="233">
        <f>[1]RESUMEN!I32/[1]RESUMEN!$AO$48</f>
        <v>186.625</v>
      </c>
      <c r="G33" s="233">
        <f t="shared" si="7"/>
        <v>0</v>
      </c>
      <c r="H33" s="233">
        <f>[1]RESUMEN!AC32/[1]RESUMEN!$AO$48</f>
        <v>0</v>
      </c>
      <c r="I33" s="233">
        <f>[1]RESUMEN!AD32/[1]RESUMEN!$AO$48</f>
        <v>0</v>
      </c>
      <c r="J33" s="233">
        <f t="shared" si="8"/>
        <v>0</v>
      </c>
      <c r="K33" s="233">
        <v>0</v>
      </c>
      <c r="L33" s="312">
        <v>0</v>
      </c>
    </row>
    <row r="34" spans="1:12" ht="15.75" customHeight="1">
      <c r="A34" s="220" t="s">
        <v>323</v>
      </c>
      <c r="B34" s="233">
        <f>SUM('[1]INFORME POR DIA'!C1489)</f>
        <v>528</v>
      </c>
      <c r="C34" s="233">
        <f>SUM('[1]INFORME POR DIA'!D1489)</f>
        <v>19</v>
      </c>
      <c r="D34" s="233">
        <f t="shared" si="6"/>
        <v>474.5625</v>
      </c>
      <c r="E34" s="233">
        <f>[1]RESUMEN!F33/[1]RESUMEN!$AO$48</f>
        <v>79.375</v>
      </c>
      <c r="F34" s="233">
        <f>[1]RESUMEN!I33/[1]RESUMEN!$AO$48</f>
        <v>395.1875</v>
      </c>
      <c r="G34" s="233">
        <f t="shared" si="7"/>
        <v>254.625</v>
      </c>
      <c r="H34" s="233">
        <f>[1]RESUMEN!AC33/[1]RESUMEN!$AO$48</f>
        <v>79.375</v>
      </c>
      <c r="I34" s="233">
        <f>[1]RESUMEN!AD33/[1]RESUMEN!$AO$48</f>
        <v>175.25</v>
      </c>
      <c r="J34" s="233">
        <f t="shared" si="8"/>
        <v>0</v>
      </c>
      <c r="K34" s="233">
        <v>0</v>
      </c>
      <c r="L34" s="312">
        <v>0</v>
      </c>
    </row>
    <row r="35" spans="1:12" ht="15.75" customHeight="1">
      <c r="A35" s="221" t="s">
        <v>23</v>
      </c>
      <c r="B35" s="233">
        <f>SUM('[1]INFORME POR DIA'!C1490)</f>
        <v>246</v>
      </c>
      <c r="C35" s="233">
        <f>SUM('[1]INFORME POR DIA'!D1490)</f>
        <v>0</v>
      </c>
      <c r="D35" s="233">
        <f t="shared" si="6"/>
        <v>230.0625</v>
      </c>
      <c r="E35" s="233">
        <f>[1]RESUMEN!F34/[1]RESUMEN!$AO$48</f>
        <v>207.375</v>
      </c>
      <c r="F35" s="233">
        <f>[1]RESUMEN!I34/[1]RESUMEN!$AO$48</f>
        <v>22.6875</v>
      </c>
      <c r="G35" s="233">
        <f t="shared" si="7"/>
        <v>0</v>
      </c>
      <c r="H35" s="233">
        <f>[1]RESUMEN!AC34/[1]RESUMEN!$AO$48</f>
        <v>0</v>
      </c>
      <c r="I35" s="233">
        <f>[1]RESUMEN!AD34/[1]RESUMEN!$AO$48</f>
        <v>0</v>
      </c>
      <c r="J35" s="233">
        <f t="shared" si="8"/>
        <v>0</v>
      </c>
      <c r="K35" s="233">
        <v>0</v>
      </c>
      <c r="L35" s="312">
        <v>0</v>
      </c>
    </row>
    <row r="36" spans="1:12" ht="15.75" customHeight="1">
      <c r="A36" s="223" t="s">
        <v>24</v>
      </c>
      <c r="B36" s="233">
        <f>SUM('[1]INFORME POR DIA'!C1491)</f>
        <v>56</v>
      </c>
      <c r="C36" s="233">
        <f>SUM('[1]INFORME POR DIA'!D1491)</f>
        <v>0</v>
      </c>
      <c r="D36" s="233">
        <f t="shared" si="6"/>
        <v>51.25</v>
      </c>
      <c r="E36" s="233">
        <f>[1]RESUMEN!F35/[1]RESUMEN!$AO$48</f>
        <v>0</v>
      </c>
      <c r="F36" s="233">
        <f>[1]RESUMEN!I35/[1]RESUMEN!$AO$48</f>
        <v>51.25</v>
      </c>
      <c r="G36" s="233">
        <f t="shared" si="7"/>
        <v>0</v>
      </c>
      <c r="H36" s="233">
        <f>[1]RESUMEN!AC35/[1]RESUMEN!$AO$48</f>
        <v>0</v>
      </c>
      <c r="I36" s="233">
        <f>[1]RESUMEN!AD35/[1]RESUMEN!$AO$48</f>
        <v>0</v>
      </c>
      <c r="J36" s="233">
        <f t="shared" si="8"/>
        <v>0</v>
      </c>
      <c r="K36" s="233">
        <v>0</v>
      </c>
      <c r="L36" s="312">
        <v>0</v>
      </c>
    </row>
    <row r="37" spans="1:12" ht="15.75" customHeight="1">
      <c r="A37" s="220" t="s">
        <v>209</v>
      </c>
      <c r="B37" s="233">
        <f>SUM('[1]INFORME POR DIA'!C1492)</f>
        <v>420</v>
      </c>
      <c r="C37" s="233">
        <f>SUM('[1]INFORME POR DIA'!D1492)</f>
        <v>3</v>
      </c>
      <c r="D37" s="233">
        <f t="shared" si="6"/>
        <v>387.875</v>
      </c>
      <c r="E37" s="233">
        <f>[1]RESUMEN!F36/[1]RESUMEN!$AO$48</f>
        <v>3.4375</v>
      </c>
      <c r="F37" s="233">
        <f>[1]RESUMEN!I36/[1]RESUMEN!$AO$48</f>
        <v>384.4375</v>
      </c>
      <c r="G37" s="233">
        <f t="shared" si="7"/>
        <v>0</v>
      </c>
      <c r="H37" s="233">
        <f>[1]RESUMEN!AC36/[1]RESUMEN!$AO$48</f>
        <v>0</v>
      </c>
      <c r="I37" s="233">
        <f>[1]RESUMEN!AD36/[1]RESUMEN!$AO$48</f>
        <v>0</v>
      </c>
      <c r="J37" s="233">
        <f t="shared" si="8"/>
        <v>0</v>
      </c>
      <c r="K37" s="313">
        <f>[1]RESUMEN!AM36/[1]RESUMEN!$AO$48</f>
        <v>0</v>
      </c>
      <c r="L37" s="314">
        <f>[1]RESUMEN!AN36/[1]RESUMEN!$AO$48</f>
        <v>0</v>
      </c>
    </row>
    <row r="38" spans="1:12" ht="15.75" customHeight="1">
      <c r="A38" s="220" t="s">
        <v>210</v>
      </c>
      <c r="B38" s="233">
        <f>SUM('[1]INFORME POR DIA'!C1493)</f>
        <v>831</v>
      </c>
      <c r="C38" s="233">
        <f>SUM('[1]INFORME POR DIA'!D1493)</f>
        <v>142</v>
      </c>
      <c r="D38" s="233">
        <f t="shared" si="6"/>
        <v>657</v>
      </c>
      <c r="E38" s="233">
        <f>[1]RESUMEN!F37/[1]RESUMEN!$AO$48</f>
        <v>0</v>
      </c>
      <c r="F38" s="233">
        <f>[1]RESUMEN!I37/[1]RESUMEN!$AO$48</f>
        <v>657</v>
      </c>
      <c r="G38" s="233">
        <f t="shared" si="7"/>
        <v>0</v>
      </c>
      <c r="H38" s="233">
        <f>[1]RESUMEN!AC37/[1]RESUMEN!$AO$48</f>
        <v>0</v>
      </c>
      <c r="I38" s="233">
        <f>[1]RESUMEN!AD37/[1]RESUMEN!$AO$48</f>
        <v>0</v>
      </c>
      <c r="J38" s="233">
        <f t="shared" si="8"/>
        <v>0</v>
      </c>
      <c r="K38" s="233">
        <v>0</v>
      </c>
      <c r="L38" s="312">
        <v>0</v>
      </c>
    </row>
    <row r="39" spans="1:12" ht="15.75" customHeight="1">
      <c r="A39" s="220" t="s">
        <v>211</v>
      </c>
      <c r="B39" s="233">
        <f>SUM('[1]INFORME POR DIA'!C1494)</f>
        <v>486</v>
      </c>
      <c r="C39" s="233">
        <f>SUM('[1]INFORME POR DIA'!D1494)</f>
        <v>30</v>
      </c>
      <c r="D39" s="233">
        <f t="shared" si="6"/>
        <v>356.4375</v>
      </c>
      <c r="E39" s="233">
        <f>[1]RESUMEN!F38/[1]RESUMEN!$AO$48</f>
        <v>96</v>
      </c>
      <c r="F39" s="233">
        <f>[1]RESUMEN!I38/[1]RESUMEN!$AO$48</f>
        <v>260.4375</v>
      </c>
      <c r="G39" s="233">
        <f t="shared" si="7"/>
        <v>0.875</v>
      </c>
      <c r="H39" s="233">
        <f>[1]RESUMEN!AC38/[1]RESUMEN!$AO$48</f>
        <v>0.4375</v>
      </c>
      <c r="I39" s="233">
        <f>[1]RESUMEN!AD38/[1]RESUMEN!$AO$48</f>
        <v>0.4375</v>
      </c>
      <c r="J39" s="233">
        <f t="shared" si="8"/>
        <v>0</v>
      </c>
      <c r="K39" s="233">
        <v>0</v>
      </c>
      <c r="L39" s="312">
        <v>0</v>
      </c>
    </row>
    <row r="40" spans="1:12" ht="15.75" customHeight="1">
      <c r="A40" s="221" t="s">
        <v>25</v>
      </c>
      <c r="B40" s="233">
        <f>SUM('[1]INFORME POR DIA'!C1495)</f>
        <v>50</v>
      </c>
      <c r="C40" s="233">
        <f>SUM('[1]INFORME POR DIA'!D1495)</f>
        <v>0</v>
      </c>
      <c r="D40" s="233">
        <f t="shared" si="6"/>
        <v>35.6875</v>
      </c>
      <c r="E40" s="233">
        <f>[1]RESUMEN!F39/[1]RESUMEN!$AO$48</f>
        <v>0</v>
      </c>
      <c r="F40" s="233">
        <f>[1]RESUMEN!I39/[1]RESUMEN!$AO$48</f>
        <v>35.6875</v>
      </c>
      <c r="G40" s="233">
        <f t="shared" si="7"/>
        <v>0</v>
      </c>
      <c r="H40" s="233">
        <f>[1]RESUMEN!AC39/[1]RESUMEN!$AO$48</f>
        <v>0</v>
      </c>
      <c r="I40" s="233">
        <f>[1]RESUMEN!AD39/[1]RESUMEN!$AO$48</f>
        <v>0</v>
      </c>
      <c r="J40" s="233">
        <f t="shared" si="8"/>
        <v>0</v>
      </c>
      <c r="K40" s="233">
        <v>0</v>
      </c>
      <c r="L40" s="312">
        <v>0</v>
      </c>
    </row>
    <row r="41" spans="1:12" ht="15.75" customHeight="1">
      <c r="A41" s="220" t="s">
        <v>212</v>
      </c>
      <c r="B41" s="233">
        <f>SUM('[1]INFORME POR DIA'!C1496)</f>
        <v>546</v>
      </c>
      <c r="C41" s="233">
        <f>SUM('[1]INFORME POR DIA'!D1496)</f>
        <v>2</v>
      </c>
      <c r="D41" s="233">
        <f t="shared" si="6"/>
        <v>526.0625</v>
      </c>
      <c r="E41" s="233">
        <f>[1]RESUMEN!F40/[1]RESUMEN!$AO$48</f>
        <v>0</v>
      </c>
      <c r="F41" s="233">
        <f>[1]RESUMEN!I40/[1]RESUMEN!$AO$48</f>
        <v>526.0625</v>
      </c>
      <c r="G41" s="233">
        <f t="shared" si="7"/>
        <v>0</v>
      </c>
      <c r="H41" s="233">
        <f>[1]RESUMEN!AC40/[1]RESUMEN!$AO$48</f>
        <v>0</v>
      </c>
      <c r="I41" s="233">
        <f>[1]RESUMEN!AD40/[1]RESUMEN!$AO$48</f>
        <v>0</v>
      </c>
      <c r="J41" s="233">
        <f t="shared" si="8"/>
        <v>0</v>
      </c>
      <c r="K41" s="233">
        <v>0</v>
      </c>
      <c r="L41" s="312">
        <v>0</v>
      </c>
    </row>
    <row r="42" spans="1:12" ht="15.75" customHeight="1">
      <c r="A42" s="221" t="s">
        <v>26</v>
      </c>
      <c r="B42" s="233">
        <f>SUM('[1]INFORME POR DIA'!C1497)</f>
        <v>152</v>
      </c>
      <c r="C42" s="233">
        <f>SUM('[1]INFORME POR DIA'!D1497)</f>
        <v>0</v>
      </c>
      <c r="D42" s="233">
        <f t="shared" si="6"/>
        <v>150</v>
      </c>
      <c r="E42" s="233">
        <f>[1]RESUMEN!F41/[1]RESUMEN!$AO$48</f>
        <v>0</v>
      </c>
      <c r="F42" s="233">
        <f>[1]RESUMEN!I41/[1]RESUMEN!$AO$48</f>
        <v>150</v>
      </c>
      <c r="G42" s="233">
        <f t="shared" si="7"/>
        <v>0</v>
      </c>
      <c r="H42" s="233">
        <f>[1]RESUMEN!AC41/[1]RESUMEN!$AO$48</f>
        <v>0</v>
      </c>
      <c r="I42" s="233">
        <f>[1]RESUMEN!AD41/[1]RESUMEN!$AO$48</f>
        <v>0</v>
      </c>
      <c r="J42" s="233">
        <f t="shared" si="8"/>
        <v>0</v>
      </c>
      <c r="K42" s="233">
        <v>0</v>
      </c>
      <c r="L42" s="312">
        <v>0</v>
      </c>
    </row>
    <row r="43" spans="1:12" ht="15.75" customHeight="1">
      <c r="A43" s="220" t="s">
        <v>213</v>
      </c>
      <c r="B43" s="233">
        <f>SUM('[1]INFORME POR DIA'!C1498)</f>
        <v>908</v>
      </c>
      <c r="C43" s="233">
        <f>SUM('[1]INFORME POR DIA'!D1498)</f>
        <v>9</v>
      </c>
      <c r="D43" s="233">
        <f t="shared" si="6"/>
        <v>816.4375</v>
      </c>
      <c r="E43" s="233">
        <f>[1]RESUMEN!F42/[1]RESUMEN!$AO$48</f>
        <v>259.6875</v>
      </c>
      <c r="F43" s="233">
        <f>[1]RESUMEN!I42/[1]RESUMEN!$AO$48</f>
        <v>556.75</v>
      </c>
      <c r="G43" s="233">
        <f t="shared" si="7"/>
        <v>18.375</v>
      </c>
      <c r="H43" s="233">
        <f>[1]RESUMEN!AC42/[1]RESUMEN!$AO$48</f>
        <v>13.875</v>
      </c>
      <c r="I43" s="233">
        <f>[1]RESUMEN!AD42/[1]RESUMEN!$AO$48</f>
        <v>4.5</v>
      </c>
      <c r="J43" s="233">
        <f t="shared" si="8"/>
        <v>0</v>
      </c>
      <c r="K43" s="233">
        <v>0</v>
      </c>
      <c r="L43" s="312">
        <v>0</v>
      </c>
    </row>
    <row r="44" spans="1:12" ht="15.75" customHeight="1">
      <c r="A44" s="220" t="s">
        <v>214</v>
      </c>
      <c r="B44" s="233">
        <f>SUM('[1]INFORME POR DIA'!C1499)</f>
        <v>75</v>
      </c>
      <c r="C44" s="233">
        <f>SUM('[1]INFORME POR DIA'!D1499)</f>
        <v>0</v>
      </c>
      <c r="D44" s="233">
        <f t="shared" si="6"/>
        <v>52.75</v>
      </c>
      <c r="E44" s="233">
        <f>[1]RESUMEN!F43/[1]RESUMEN!$AO$48</f>
        <v>0</v>
      </c>
      <c r="F44" s="233">
        <f>[1]RESUMEN!I43/[1]RESUMEN!$AO$48</f>
        <v>52.75</v>
      </c>
      <c r="G44" s="233">
        <f t="shared" si="7"/>
        <v>0</v>
      </c>
      <c r="H44" s="233">
        <f>[1]RESUMEN!AC43/[1]RESUMEN!$AO$48</f>
        <v>0</v>
      </c>
      <c r="I44" s="233">
        <f>[1]RESUMEN!AD43/[1]RESUMEN!$AO$48</f>
        <v>0</v>
      </c>
      <c r="J44" s="233">
        <f t="shared" si="8"/>
        <v>0</v>
      </c>
      <c r="K44" s="233">
        <v>0</v>
      </c>
      <c r="L44" s="312">
        <v>0</v>
      </c>
    </row>
    <row r="45" spans="1:12" ht="15.75" customHeight="1">
      <c r="A45" s="220" t="s">
        <v>223</v>
      </c>
      <c r="B45" s="233">
        <f>SUM('[1]INFORME POR DIA'!C1500)</f>
        <v>0</v>
      </c>
      <c r="C45" s="233">
        <f>SUM('[1]INFORME POR DIA'!D1500)</f>
        <v>0</v>
      </c>
      <c r="D45" s="233">
        <f t="shared" si="6"/>
        <v>0</v>
      </c>
      <c r="E45" s="233">
        <f>[1]RESUMEN!F44/[1]RESUMEN!$AO$48</f>
        <v>0</v>
      </c>
      <c r="F45" s="233">
        <f>[1]RESUMEN!I44/[1]RESUMEN!$AO$48</f>
        <v>0</v>
      </c>
      <c r="G45" s="233">
        <f t="shared" si="7"/>
        <v>0</v>
      </c>
      <c r="H45" s="233">
        <f>[1]RESUMEN!AC44/[1]RESUMEN!$AO$48</f>
        <v>0</v>
      </c>
      <c r="I45" s="233">
        <f>[1]RESUMEN!AD44/[1]RESUMEN!$AO$48</f>
        <v>0</v>
      </c>
      <c r="J45" s="233">
        <f t="shared" si="8"/>
        <v>0</v>
      </c>
      <c r="K45" s="233">
        <v>0</v>
      </c>
      <c r="L45" s="312">
        <v>0</v>
      </c>
    </row>
    <row r="46" spans="1:12" ht="15.75" customHeight="1">
      <c r="A46" s="221" t="s">
        <v>27</v>
      </c>
      <c r="B46" s="233">
        <f>SUM('[1]INFORME POR DIA'!C1501)</f>
        <v>400</v>
      </c>
      <c r="C46" s="233">
        <f>SUM('[1]INFORME POR DIA'!D1501)</f>
        <v>50</v>
      </c>
      <c r="D46" s="233">
        <f t="shared" si="6"/>
        <v>274.6875</v>
      </c>
      <c r="E46" s="233">
        <f>[1]RESUMEN!F45/[1]RESUMEN!$AO$48</f>
        <v>0</v>
      </c>
      <c r="F46" s="233">
        <f>[1]RESUMEN!I45/[1]RESUMEN!$AO$48</f>
        <v>274.6875</v>
      </c>
      <c r="G46" s="233">
        <f t="shared" si="7"/>
        <v>0</v>
      </c>
      <c r="H46" s="233">
        <f>[1]RESUMEN!AC45/[1]RESUMEN!$AO$48</f>
        <v>0</v>
      </c>
      <c r="I46" s="233">
        <f>[1]RESUMEN!AD45/[1]RESUMEN!$AO$48</f>
        <v>0</v>
      </c>
      <c r="J46" s="233">
        <f t="shared" si="8"/>
        <v>0</v>
      </c>
      <c r="K46" s="233">
        <v>0</v>
      </c>
      <c r="L46" s="312">
        <v>0</v>
      </c>
    </row>
    <row r="47" spans="1:12" ht="15.75" customHeight="1">
      <c r="A47" s="221" t="s">
        <v>28</v>
      </c>
      <c r="B47" s="233">
        <f>SUM('[1]INFORME POR DIA'!C1502)</f>
        <v>384</v>
      </c>
      <c r="C47" s="233">
        <f>SUM('[1]INFORME POR DIA'!D1502)</f>
        <v>0</v>
      </c>
      <c r="D47" s="233">
        <f t="shared" si="6"/>
        <v>353</v>
      </c>
      <c r="E47" s="233">
        <f>[1]RESUMEN!F46/[1]RESUMEN!$AO$48</f>
        <v>270.9375</v>
      </c>
      <c r="F47" s="233">
        <f>[1]RESUMEN!I46/[1]RESUMEN!$AO$48</f>
        <v>82.0625</v>
      </c>
      <c r="G47" s="233">
        <f t="shared" si="7"/>
        <v>0</v>
      </c>
      <c r="H47" s="233">
        <f>[1]RESUMEN!AC46/[1]RESUMEN!$AO$48</f>
        <v>0</v>
      </c>
      <c r="I47" s="233">
        <f>[1]RESUMEN!AD46/[1]RESUMEN!$AO$48</f>
        <v>0</v>
      </c>
      <c r="J47" s="233">
        <f t="shared" si="8"/>
        <v>0</v>
      </c>
      <c r="K47" s="233">
        <v>0</v>
      </c>
      <c r="L47" s="312">
        <v>0</v>
      </c>
    </row>
    <row r="48" spans="1:12" ht="15.75" customHeight="1" thickBot="1">
      <c r="A48" s="317" t="s">
        <v>215</v>
      </c>
      <c r="B48" s="318">
        <f>SUM('[1]INFORME POR DIA'!C1503)</f>
        <v>24</v>
      </c>
      <c r="C48" s="318">
        <f>SUM('[1]INFORME POR DIA'!D1503)</f>
        <v>0</v>
      </c>
      <c r="D48" s="319">
        <f t="shared" si="6"/>
        <v>23.3125</v>
      </c>
      <c r="E48" s="318">
        <f>[1]RESUMEN!F47/[1]RESUMEN!$AO$48</f>
        <v>0</v>
      </c>
      <c r="F48" s="319">
        <f>[1]RESUMEN!I47/[1]RESUMEN!$AO$48</f>
        <v>23.3125</v>
      </c>
      <c r="G48" s="319">
        <f t="shared" si="7"/>
        <v>0</v>
      </c>
      <c r="H48" s="319">
        <f>[1]RESUMEN!AC47/[1]RESUMEN!$AO$48</f>
        <v>0</v>
      </c>
      <c r="I48" s="318">
        <f>[1]RESUMEN!AD47/[1]RESUMEN!$AO$48</f>
        <v>0</v>
      </c>
      <c r="J48" s="318">
        <f t="shared" si="8"/>
        <v>0</v>
      </c>
      <c r="K48" s="318">
        <v>0</v>
      </c>
      <c r="L48" s="320">
        <v>0</v>
      </c>
    </row>
    <row r="49" spans="1:12" ht="12" customHeight="1">
      <c r="A49" s="369" t="s">
        <v>216</v>
      </c>
      <c r="B49" s="369"/>
      <c r="C49" s="369"/>
      <c r="D49" s="321" t="s">
        <v>324</v>
      </c>
      <c r="E49" s="321"/>
      <c r="F49" s="321"/>
    </row>
    <row r="50" spans="1:12" ht="12" customHeight="1">
      <c r="A50" s="369" t="s">
        <v>29</v>
      </c>
      <c r="B50" s="369"/>
      <c r="C50" s="369"/>
      <c r="D50" s="369"/>
      <c r="E50" s="369"/>
      <c r="F50" s="369"/>
    </row>
    <row r="51" spans="1:12" s="6" customFormat="1" ht="12" customHeight="1">
      <c r="A51" s="322" t="s">
        <v>224</v>
      </c>
      <c r="B51" s="343"/>
      <c r="D51" s="323" t="s">
        <v>318</v>
      </c>
      <c r="E51" s="323"/>
      <c r="F51" s="323"/>
    </row>
    <row r="52" spans="1:12">
      <c r="A52" s="324" t="s">
        <v>319</v>
      </c>
      <c r="B52" s="321"/>
      <c r="C52" s="321"/>
      <c r="D52" s="321"/>
      <c r="E52" s="321"/>
      <c r="F52" s="321"/>
    </row>
    <row r="53" spans="1:12" ht="13.5" customHeight="1">
      <c r="A53" s="322" t="s">
        <v>320</v>
      </c>
      <c r="B53" s="321"/>
      <c r="C53" s="321"/>
      <c r="D53" s="321"/>
      <c r="E53" s="321"/>
      <c r="F53" s="321"/>
    </row>
    <row r="54" spans="1:12" ht="17.25" customHeight="1">
      <c r="A54" s="7" t="s">
        <v>332</v>
      </c>
    </row>
    <row r="55" spans="1:12" ht="17.25" customHeight="1" thickBot="1">
      <c r="A55" s="7"/>
    </row>
    <row r="56" spans="1:12" ht="15" customHeight="1">
      <c r="A56" s="325" t="s">
        <v>2</v>
      </c>
      <c r="B56" s="360" t="s">
        <v>3</v>
      </c>
      <c r="C56" s="360" t="s">
        <v>4</v>
      </c>
      <c r="D56" s="360" t="s">
        <v>5</v>
      </c>
      <c r="E56" s="360" t="s">
        <v>6</v>
      </c>
      <c r="F56" s="360" t="s">
        <v>7</v>
      </c>
      <c r="G56" s="363" t="s">
        <v>8</v>
      </c>
      <c r="H56" s="363"/>
      <c r="I56" s="363"/>
      <c r="J56" s="363" t="s">
        <v>9</v>
      </c>
      <c r="K56" s="363"/>
      <c r="L56" s="364"/>
    </row>
    <row r="57" spans="1:12">
      <c r="A57" s="326"/>
      <c r="B57" s="361"/>
      <c r="C57" s="361"/>
      <c r="D57" s="361"/>
      <c r="E57" s="361"/>
      <c r="F57" s="361"/>
      <c r="G57" s="365" t="s">
        <v>10</v>
      </c>
      <c r="H57" s="365" t="s">
        <v>6</v>
      </c>
      <c r="I57" s="365" t="s">
        <v>7</v>
      </c>
      <c r="J57" s="365" t="s">
        <v>10</v>
      </c>
      <c r="K57" s="365" t="s">
        <v>6</v>
      </c>
      <c r="L57" s="367" t="s">
        <v>7</v>
      </c>
    </row>
    <row r="58" spans="1:12" ht="15.75" thickBot="1">
      <c r="A58" s="327"/>
      <c r="B58" s="362"/>
      <c r="C58" s="362"/>
      <c r="D58" s="362"/>
      <c r="E58" s="362"/>
      <c r="F58" s="362"/>
      <c r="G58" s="366"/>
      <c r="H58" s="366"/>
      <c r="I58" s="366"/>
      <c r="J58" s="366"/>
      <c r="K58" s="366"/>
      <c r="L58" s="368"/>
    </row>
    <row r="59" spans="1:12" ht="18" customHeight="1" thickBot="1">
      <c r="A59" s="306" t="s">
        <v>11</v>
      </c>
      <c r="B59" s="307">
        <f t="shared" ref="B59:L59" si="9">SUM(B60,B78)</f>
        <v>13708</v>
      </c>
      <c r="C59" s="307">
        <f t="shared" si="9"/>
        <v>572</v>
      </c>
      <c r="D59" s="307">
        <f t="shared" si="9"/>
        <v>11771</v>
      </c>
      <c r="E59" s="307">
        <f t="shared" si="9"/>
        <v>2216</v>
      </c>
      <c r="F59" s="307">
        <f t="shared" si="9"/>
        <v>9555</v>
      </c>
      <c r="G59" s="307">
        <f t="shared" si="9"/>
        <v>422</v>
      </c>
      <c r="H59" s="307">
        <f t="shared" si="9"/>
        <v>209</v>
      </c>
      <c r="I59" s="307">
        <f t="shared" si="9"/>
        <v>213</v>
      </c>
      <c r="J59" s="307">
        <f t="shared" si="9"/>
        <v>374</v>
      </c>
      <c r="K59" s="307">
        <f t="shared" si="9"/>
        <v>106</v>
      </c>
      <c r="L59" s="308">
        <f t="shared" si="9"/>
        <v>268</v>
      </c>
    </row>
    <row r="60" spans="1:12" ht="18.75" customHeight="1" thickBot="1">
      <c r="A60" s="309" t="s">
        <v>12</v>
      </c>
      <c r="B60" s="310">
        <f>SUM(B61:B77)</f>
        <v>6696</v>
      </c>
      <c r="C60" s="310">
        <f t="shared" ref="C60:L60" si="10">SUM(C61:C77)</f>
        <v>294</v>
      </c>
      <c r="D60" s="310">
        <f t="shared" si="10"/>
        <v>5623</v>
      </c>
      <c r="E60" s="310">
        <f t="shared" si="10"/>
        <v>834</v>
      </c>
      <c r="F60" s="310">
        <f t="shared" si="10"/>
        <v>4789</v>
      </c>
      <c r="G60" s="310">
        <f t="shared" si="10"/>
        <v>124</v>
      </c>
      <c r="H60" s="310">
        <f t="shared" si="10"/>
        <v>92</v>
      </c>
      <c r="I60" s="310">
        <f t="shared" si="10"/>
        <v>32</v>
      </c>
      <c r="J60" s="310">
        <f t="shared" si="10"/>
        <v>374</v>
      </c>
      <c r="K60" s="310">
        <f t="shared" si="10"/>
        <v>106</v>
      </c>
      <c r="L60" s="311">
        <f t="shared" si="10"/>
        <v>268</v>
      </c>
    </row>
    <row r="61" spans="1:12" ht="15.75" customHeight="1">
      <c r="A61" s="219" t="s">
        <v>13</v>
      </c>
      <c r="B61" s="233">
        <f>SUM('[1]INFORME POR DIA'!C322)</f>
        <v>500</v>
      </c>
      <c r="C61" s="233">
        <f>SUM('[1]INFORME POR DIA'!D322)</f>
        <v>0</v>
      </c>
      <c r="D61" s="233">
        <f t="shared" ref="D61:D75" si="11">SUM(E61:F61)</f>
        <v>435</v>
      </c>
      <c r="E61" s="233">
        <f>SUM('[1]INFORME POR DIA'!F322)</f>
        <v>0</v>
      </c>
      <c r="F61" s="233">
        <f>SUM('[1]INFORME POR DIA'!I322)</f>
        <v>435</v>
      </c>
      <c r="G61" s="233">
        <f t="shared" ref="G61:G75" si="12">SUM(H61:I61)</f>
        <v>0</v>
      </c>
      <c r="H61" s="233">
        <f>SUM('[1]INFORME POR DIA'!AC322)</f>
        <v>0</v>
      </c>
      <c r="I61" s="233">
        <f>SUM('[1]INFORME POR DIA'!AD322)</f>
        <v>0</v>
      </c>
      <c r="J61" s="233">
        <f t="shared" ref="J61:J75" si="13">SUM(K61:L61)</f>
        <v>0</v>
      </c>
      <c r="K61" s="233">
        <f>SUM('[1]INFORME POR DIA'!AM322)</f>
        <v>0</v>
      </c>
      <c r="L61" s="338">
        <f>SUM('[1]INFORME POR DIA'!AN322)</f>
        <v>0</v>
      </c>
    </row>
    <row r="62" spans="1:12" ht="15.75" customHeight="1">
      <c r="A62" s="220" t="s">
        <v>201</v>
      </c>
      <c r="B62" s="233">
        <f>SUM('[1]INFORME POR DIA'!C323)</f>
        <v>450</v>
      </c>
      <c r="C62" s="233">
        <f>SUM('[1]INFORME POR DIA'!D323)</f>
        <v>54</v>
      </c>
      <c r="D62" s="233">
        <f t="shared" si="11"/>
        <v>222</v>
      </c>
      <c r="E62" s="233">
        <f>SUM('[1]INFORME POR DIA'!F323)</f>
        <v>0</v>
      </c>
      <c r="F62" s="233">
        <f>SUM('[1]INFORME POR DIA'!I323)</f>
        <v>222</v>
      </c>
      <c r="G62" s="233">
        <f t="shared" si="12"/>
        <v>0</v>
      </c>
      <c r="H62" s="233">
        <f>SUM('[1]INFORME POR DIA'!AC323)</f>
        <v>0</v>
      </c>
      <c r="I62" s="233">
        <f>SUM('[1]INFORME POR DIA'!AD323)</f>
        <v>0</v>
      </c>
      <c r="J62" s="233">
        <f t="shared" si="13"/>
        <v>0</v>
      </c>
      <c r="K62" s="233">
        <f>SUM('[1]INFORME POR DIA'!AM323)</f>
        <v>0</v>
      </c>
      <c r="L62" s="314">
        <f>SUM('[1]INFORME POR DIA'!AN323)</f>
        <v>0</v>
      </c>
    </row>
    <row r="63" spans="1:12" ht="15.75" customHeight="1">
      <c r="A63" s="220" t="s">
        <v>202</v>
      </c>
      <c r="B63" s="233">
        <f>SUM('[1]INFORME POR DIA'!C324)</f>
        <v>36</v>
      </c>
      <c r="C63" s="233">
        <f>SUM('[1]INFORME POR DIA'!D324)</f>
        <v>0</v>
      </c>
      <c r="D63" s="233">
        <f t="shared" si="11"/>
        <v>34</v>
      </c>
      <c r="E63" s="233">
        <f>SUM('[1]INFORME POR DIA'!F324)</f>
        <v>0</v>
      </c>
      <c r="F63" s="233">
        <f>SUM('[1]INFORME POR DIA'!I324)</f>
        <v>34</v>
      </c>
      <c r="G63" s="233">
        <f t="shared" si="12"/>
        <v>0</v>
      </c>
      <c r="H63" s="233">
        <f>SUM('[1]INFORME POR DIA'!AC324)</f>
        <v>0</v>
      </c>
      <c r="I63" s="233">
        <f>SUM('[1]INFORME POR DIA'!AD324)</f>
        <v>0</v>
      </c>
      <c r="J63" s="233">
        <f t="shared" si="13"/>
        <v>0</v>
      </c>
      <c r="K63" s="233">
        <f>SUM('[1]INFORME POR DIA'!AM324)</f>
        <v>0</v>
      </c>
      <c r="L63" s="314">
        <f>SUM('[1]INFORME POR DIA'!AN324)</f>
        <v>0</v>
      </c>
    </row>
    <row r="64" spans="1:12" ht="15.75" customHeight="1">
      <c r="A64" s="220" t="s">
        <v>203</v>
      </c>
      <c r="B64" s="233">
        <f>SUM('[1]INFORME POR DIA'!C325)</f>
        <v>40</v>
      </c>
      <c r="C64" s="233">
        <f>SUM('[1]INFORME POR DIA'!D325)</f>
        <v>0</v>
      </c>
      <c r="D64" s="233">
        <f t="shared" si="11"/>
        <v>29</v>
      </c>
      <c r="E64" s="233">
        <f>SUM('[1]INFORME POR DIA'!F325)</f>
        <v>0</v>
      </c>
      <c r="F64" s="233">
        <f>SUM('[1]INFORME POR DIA'!I325)</f>
        <v>29</v>
      </c>
      <c r="G64" s="233">
        <f t="shared" si="12"/>
        <v>0</v>
      </c>
      <c r="H64" s="233">
        <f>SUM('[1]INFORME POR DIA'!AC325)</f>
        <v>0</v>
      </c>
      <c r="I64" s="233">
        <f>SUM('[1]INFORME POR DIA'!AD325)</f>
        <v>0</v>
      </c>
      <c r="J64" s="233">
        <f t="shared" si="13"/>
        <v>29</v>
      </c>
      <c r="K64" s="233">
        <f>SUM('[1]INFORME POR DIA'!AM325)</f>
        <v>0</v>
      </c>
      <c r="L64" s="314">
        <f>SUM('[1]INFORME POR DIA'!AN325)</f>
        <v>29</v>
      </c>
    </row>
    <row r="65" spans="1:12" ht="15.75" customHeight="1">
      <c r="A65" s="220" t="s">
        <v>204</v>
      </c>
      <c r="B65" s="233">
        <f>SUM('[1]INFORME POR DIA'!C326)</f>
        <v>68</v>
      </c>
      <c r="C65" s="233">
        <f>SUM('[1]INFORME POR DIA'!D326)</f>
        <v>0</v>
      </c>
      <c r="D65" s="233">
        <f t="shared" si="11"/>
        <v>33</v>
      </c>
      <c r="E65" s="233">
        <f>SUM('[1]INFORME POR DIA'!F326)</f>
        <v>0</v>
      </c>
      <c r="F65" s="233">
        <f>SUM('[1]INFORME POR DIA'!I326)</f>
        <v>33</v>
      </c>
      <c r="G65" s="233">
        <f t="shared" si="12"/>
        <v>0</v>
      </c>
      <c r="H65" s="233">
        <f>SUM('[1]INFORME POR DIA'!AC326)</f>
        <v>0</v>
      </c>
      <c r="I65" s="233">
        <f>SUM('[1]INFORME POR DIA'!AD326)</f>
        <v>0</v>
      </c>
      <c r="J65" s="233">
        <f t="shared" si="13"/>
        <v>0</v>
      </c>
      <c r="K65" s="233">
        <f>SUM('[1]INFORME POR DIA'!AM326)</f>
        <v>0</v>
      </c>
      <c r="L65" s="314">
        <f>SUM('[1]INFORME POR DIA'!AN326)</f>
        <v>0</v>
      </c>
    </row>
    <row r="66" spans="1:12" ht="15.75" customHeight="1">
      <c r="A66" s="220" t="s">
        <v>205</v>
      </c>
      <c r="B66" s="233">
        <f>SUM('[1]INFORME POR DIA'!C327)</f>
        <v>108</v>
      </c>
      <c r="C66" s="233">
        <f>SUM('[1]INFORME POR DIA'!D327)</f>
        <v>0</v>
      </c>
      <c r="D66" s="233">
        <f t="shared" si="11"/>
        <v>45</v>
      </c>
      <c r="E66" s="233">
        <f>SUM('[1]INFORME POR DIA'!F327)</f>
        <v>33</v>
      </c>
      <c r="F66" s="233">
        <f>SUM('[1]INFORME POR DIA'!I327)</f>
        <v>12</v>
      </c>
      <c r="G66" s="233">
        <f t="shared" si="12"/>
        <v>1</v>
      </c>
      <c r="H66" s="233">
        <f>SUM('[1]INFORME POR DIA'!AC327)</f>
        <v>1</v>
      </c>
      <c r="I66" s="233">
        <f>SUM('[1]INFORME POR DIA'!AD327)</f>
        <v>0</v>
      </c>
      <c r="J66" s="233">
        <f t="shared" si="13"/>
        <v>4</v>
      </c>
      <c r="K66" s="233">
        <f>SUM('[1]INFORME POR DIA'!AM327)</f>
        <v>4</v>
      </c>
      <c r="L66" s="314">
        <f>SUM('[1]INFORME POR DIA'!AN327)</f>
        <v>0</v>
      </c>
    </row>
    <row r="67" spans="1:12" ht="15.75" customHeight="1">
      <c r="A67" s="220" t="s">
        <v>220</v>
      </c>
      <c r="B67" s="233">
        <f>SUM('[1]INFORME POR DIA'!C328)</f>
        <v>705</v>
      </c>
      <c r="C67" s="233">
        <f>SUM('[1]INFORME POR DIA'!D328)</f>
        <v>0</v>
      </c>
      <c r="D67" s="233">
        <f t="shared" si="11"/>
        <v>684</v>
      </c>
      <c r="E67" s="233">
        <f>SUM('[1]INFORME POR DIA'!F328)</f>
        <v>503</v>
      </c>
      <c r="F67" s="233">
        <f>SUM('[1]INFORME POR DIA'!I328)</f>
        <v>181</v>
      </c>
      <c r="G67" s="233">
        <f t="shared" si="12"/>
        <v>88</v>
      </c>
      <c r="H67" s="233">
        <f>SUM('[1]INFORME POR DIA'!AC328)</f>
        <v>82</v>
      </c>
      <c r="I67" s="233">
        <f>SUM('[1]INFORME POR DIA'!AD328)</f>
        <v>6</v>
      </c>
      <c r="J67" s="233">
        <f t="shared" si="13"/>
        <v>0</v>
      </c>
      <c r="K67" s="233">
        <f>SUM('[1]INFORME POR DIA'!AM328)</f>
        <v>0</v>
      </c>
      <c r="L67" s="314">
        <f>SUM('[1]INFORME POR DIA'!AN328)</f>
        <v>0</v>
      </c>
    </row>
    <row r="68" spans="1:12" ht="15.75" customHeight="1">
      <c r="A68" s="220" t="s">
        <v>313</v>
      </c>
      <c r="B68" s="233">
        <f>SUM('[1]INFORME POR DIA'!C329)</f>
        <v>404</v>
      </c>
      <c r="C68" s="233">
        <f>SUM('[1]INFORME POR DIA'!D329)</f>
        <v>2</v>
      </c>
      <c r="D68" s="233">
        <f t="shared" si="11"/>
        <v>333</v>
      </c>
      <c r="E68" s="233">
        <f>SUM('[1]INFORME POR DIA'!F329)</f>
        <v>11</v>
      </c>
      <c r="F68" s="233">
        <f>SUM('[1]INFORME POR DIA'!I329)</f>
        <v>322</v>
      </c>
      <c r="G68" s="233">
        <f t="shared" si="12"/>
        <v>1</v>
      </c>
      <c r="H68" s="233">
        <f>SUM('[1]INFORME POR DIA'!AC329)</f>
        <v>1</v>
      </c>
      <c r="I68" s="233">
        <f>SUM('[1]INFORME POR DIA'!AD329)</f>
        <v>0</v>
      </c>
      <c r="J68" s="233">
        <f t="shared" si="13"/>
        <v>0</v>
      </c>
      <c r="K68" s="233">
        <f>SUM('[1]INFORME POR DIA'!AM329)</f>
        <v>0</v>
      </c>
      <c r="L68" s="314">
        <f>SUM('[1]INFORME POR DIA'!AN329)</f>
        <v>0</v>
      </c>
    </row>
    <row r="69" spans="1:12" ht="15.75" customHeight="1">
      <c r="A69" s="220" t="s">
        <v>221</v>
      </c>
      <c r="B69" s="233">
        <f>SUM('[1]INFORME POR DIA'!C330)</f>
        <v>292</v>
      </c>
      <c r="C69" s="233">
        <f>SUM('[1]INFORME POR DIA'!D330)</f>
        <v>3</v>
      </c>
      <c r="D69" s="233">
        <f t="shared" si="11"/>
        <v>284</v>
      </c>
      <c r="E69" s="233">
        <f>SUM('[1]INFORME POR DIA'!F330)</f>
        <v>0</v>
      </c>
      <c r="F69" s="233">
        <f>SUM('[1]INFORME POR DIA'!I330)</f>
        <v>284</v>
      </c>
      <c r="G69" s="233">
        <f t="shared" si="12"/>
        <v>0</v>
      </c>
      <c r="H69" s="233">
        <f>SUM('[1]INFORME POR DIA'!AC330)</f>
        <v>0</v>
      </c>
      <c r="I69" s="233">
        <f>SUM('[1]INFORME POR DIA'!AD330)</f>
        <v>0</v>
      </c>
      <c r="J69" s="233">
        <f t="shared" si="13"/>
        <v>0</v>
      </c>
      <c r="K69" s="233">
        <f>SUM('[1]INFORME POR DIA'!AM330)</f>
        <v>0</v>
      </c>
      <c r="L69" s="314">
        <f>SUM('[1]INFORME POR DIA'!AN330)</f>
        <v>0</v>
      </c>
    </row>
    <row r="70" spans="1:12" ht="15.75" customHeight="1">
      <c r="A70" s="220" t="s">
        <v>206</v>
      </c>
      <c r="B70" s="233">
        <f>SUM('[1]INFORME POR DIA'!C331)</f>
        <v>1414</v>
      </c>
      <c r="C70" s="233">
        <f>SUM('[1]INFORME POR DIA'!D331)</f>
        <v>33</v>
      </c>
      <c r="D70" s="233">
        <f t="shared" si="11"/>
        <v>1230</v>
      </c>
      <c r="E70" s="233">
        <f>SUM('[1]INFORME POR DIA'!F331)</f>
        <v>185</v>
      </c>
      <c r="F70" s="233">
        <f>SUM('[1]INFORME POR DIA'!I331)</f>
        <v>1045</v>
      </c>
      <c r="G70" s="233">
        <f t="shared" si="12"/>
        <v>21</v>
      </c>
      <c r="H70" s="233">
        <f>SUM('[1]INFORME POR DIA'!AC331)</f>
        <v>0</v>
      </c>
      <c r="I70" s="233">
        <f>SUM('[1]INFORME POR DIA'!AD331)</f>
        <v>21</v>
      </c>
      <c r="J70" s="233">
        <f t="shared" si="13"/>
        <v>0</v>
      </c>
      <c r="K70" s="233">
        <f>SUM('[1]INFORME POR DIA'!AM331)</f>
        <v>0</v>
      </c>
      <c r="L70" s="314">
        <f>SUM('[1]INFORME POR DIA'!AN331)</f>
        <v>0</v>
      </c>
    </row>
    <row r="71" spans="1:12" ht="15.75" customHeight="1">
      <c r="A71" s="221" t="s">
        <v>14</v>
      </c>
      <c r="B71" s="233">
        <f>SUM('[1]INFORME POR DIA'!C332)</f>
        <v>516</v>
      </c>
      <c r="C71" s="233">
        <f>SUM('[1]INFORME POR DIA'!D332)</f>
        <v>46</v>
      </c>
      <c r="D71" s="233">
        <f t="shared" si="11"/>
        <v>457</v>
      </c>
      <c r="E71" s="233">
        <f>SUM('[1]INFORME POR DIA'!F332)</f>
        <v>0</v>
      </c>
      <c r="F71" s="233">
        <f>SUM('[1]INFORME POR DIA'!I332)</f>
        <v>457</v>
      </c>
      <c r="G71" s="233">
        <f t="shared" si="12"/>
        <v>0</v>
      </c>
      <c r="H71" s="233">
        <f>SUM('[1]INFORME POR DIA'!AC332)</f>
        <v>0</v>
      </c>
      <c r="I71" s="233">
        <f>SUM('[1]INFORME POR DIA'!AD332)</f>
        <v>0</v>
      </c>
      <c r="J71" s="233">
        <f t="shared" si="13"/>
        <v>0</v>
      </c>
      <c r="K71" s="233">
        <f>SUM('[1]INFORME POR DIA'!AM332)</f>
        <v>0</v>
      </c>
      <c r="L71" s="314">
        <f>SUM('[1]INFORME POR DIA'!AN332)</f>
        <v>0</v>
      </c>
    </row>
    <row r="72" spans="1:12" ht="15.75" customHeight="1">
      <c r="A72" s="221" t="s">
        <v>15</v>
      </c>
      <c r="B72" s="233">
        <f>SUM('[1]INFORME POR DIA'!C333)</f>
        <v>320</v>
      </c>
      <c r="C72" s="233">
        <f>SUM('[1]INFORME POR DIA'!D333)</f>
        <v>82</v>
      </c>
      <c r="D72" s="233">
        <f t="shared" si="11"/>
        <v>219</v>
      </c>
      <c r="E72" s="233">
        <f>SUM('[1]INFORME POR DIA'!F333)</f>
        <v>0</v>
      </c>
      <c r="F72" s="233">
        <f>SUM('[1]INFORME POR DIA'!I333)</f>
        <v>219</v>
      </c>
      <c r="G72" s="233">
        <f t="shared" si="12"/>
        <v>0</v>
      </c>
      <c r="H72" s="233">
        <f>SUM('[1]INFORME POR DIA'!AC333)</f>
        <v>0</v>
      </c>
      <c r="I72" s="233">
        <f>SUM('[1]INFORME POR DIA'!AD333)</f>
        <v>0</v>
      </c>
      <c r="J72" s="233">
        <f t="shared" si="13"/>
        <v>0</v>
      </c>
      <c r="K72" s="233">
        <f>SUM('[1]INFORME POR DIA'!AM333)</f>
        <v>0</v>
      </c>
      <c r="L72" s="314">
        <f>SUM('[1]INFORME POR DIA'!AN333)</f>
        <v>0</v>
      </c>
    </row>
    <row r="73" spans="1:12" ht="15.75" customHeight="1">
      <c r="A73" s="221" t="s">
        <v>16</v>
      </c>
      <c r="B73" s="233">
        <f>SUM('[1]INFORME POR DIA'!C334)</f>
        <v>296</v>
      </c>
      <c r="C73" s="233">
        <f>SUM('[1]INFORME POR DIA'!D334)</f>
        <v>8</v>
      </c>
      <c r="D73" s="233">
        <f t="shared" si="11"/>
        <v>283</v>
      </c>
      <c r="E73" s="233">
        <f>SUM('[1]INFORME POR DIA'!F334)</f>
        <v>0</v>
      </c>
      <c r="F73" s="233">
        <f>SUM('[1]INFORME POR DIA'!I334)</f>
        <v>283</v>
      </c>
      <c r="G73" s="233">
        <f t="shared" si="12"/>
        <v>0</v>
      </c>
      <c r="H73" s="233">
        <f>SUM('[1]INFORME POR DIA'!AC334)</f>
        <v>0</v>
      </c>
      <c r="I73" s="233">
        <f>SUM('[1]INFORME POR DIA'!AD334)</f>
        <v>0</v>
      </c>
      <c r="J73" s="233">
        <f t="shared" si="13"/>
        <v>0</v>
      </c>
      <c r="K73" s="233">
        <f>SUM('[1]INFORME POR DIA'!AM334)</f>
        <v>0</v>
      </c>
      <c r="L73" s="314">
        <f>SUM('[1]INFORME POR DIA'!AN334)</f>
        <v>0</v>
      </c>
    </row>
    <row r="74" spans="1:12" ht="15.75" customHeight="1">
      <c r="A74" s="222" t="s">
        <v>17</v>
      </c>
      <c r="B74" s="233">
        <f>SUM('[1]INFORME POR DIA'!C335)</f>
        <v>516</v>
      </c>
      <c r="C74" s="233">
        <f>SUM('[1]INFORME POR DIA'!D335)</f>
        <v>3</v>
      </c>
      <c r="D74" s="233">
        <f t="shared" si="11"/>
        <v>502</v>
      </c>
      <c r="E74" s="233">
        <f>SUM('[1]INFORME POR DIA'!F335)</f>
        <v>0</v>
      </c>
      <c r="F74" s="233">
        <f>SUM('[1]INFORME POR DIA'!I335)</f>
        <v>502</v>
      </c>
      <c r="G74" s="233">
        <f t="shared" si="12"/>
        <v>0</v>
      </c>
      <c r="H74" s="233">
        <f>SUM('[1]INFORME POR DIA'!AC335)</f>
        <v>0</v>
      </c>
      <c r="I74" s="233">
        <f>SUM('[1]INFORME POR DIA'!AD335)</f>
        <v>0</v>
      </c>
      <c r="J74" s="233">
        <f t="shared" si="13"/>
        <v>0</v>
      </c>
      <c r="K74" s="233">
        <f>SUM('[1]INFORME POR DIA'!AM335)</f>
        <v>0</v>
      </c>
      <c r="L74" s="314">
        <f>SUM('[1]INFORME POR DIA'!AN335)</f>
        <v>0</v>
      </c>
    </row>
    <row r="75" spans="1:12" ht="15.75" customHeight="1">
      <c r="A75" s="315" t="s">
        <v>316</v>
      </c>
      <c r="B75" s="233">
        <f>SUM('[1]INFORME POR DIA'!C336)</f>
        <v>529</v>
      </c>
      <c r="C75" s="233">
        <f>SUM('[1]INFORME POR DIA'!D336)</f>
        <v>20</v>
      </c>
      <c r="D75" s="233">
        <f t="shared" si="11"/>
        <v>481</v>
      </c>
      <c r="E75" s="233">
        <f>SUM('[1]INFORME POR DIA'!F336)</f>
        <v>0</v>
      </c>
      <c r="F75" s="233">
        <f>SUM('[1]INFORME POR DIA'!I336)</f>
        <v>481</v>
      </c>
      <c r="G75" s="233">
        <f t="shared" si="12"/>
        <v>0</v>
      </c>
      <c r="H75" s="233">
        <f>SUM('[1]INFORME POR DIA'!AC336)</f>
        <v>0</v>
      </c>
      <c r="I75" s="233">
        <f>SUM('[1]INFORME POR DIA'!AD336)</f>
        <v>0</v>
      </c>
      <c r="J75" s="233">
        <f t="shared" si="13"/>
        <v>0</v>
      </c>
      <c r="K75" s="233">
        <f>SUM('[1]INFORME POR DIA'!AM336)</f>
        <v>0</v>
      </c>
      <c r="L75" s="314">
        <f>SUM('[1]INFORME POR DIA'!AN336)</f>
        <v>0</v>
      </c>
    </row>
    <row r="76" spans="1:12" ht="15.75" customHeight="1">
      <c r="A76" s="316" t="s">
        <v>207</v>
      </c>
      <c r="B76" s="233">
        <f>SUM('[1]INFORME POR DIA'!C337)</f>
        <v>476</v>
      </c>
      <c r="C76" s="233">
        <f>SUM('[1]INFORME POR DIA'!D337)</f>
        <v>43</v>
      </c>
      <c r="D76" s="233">
        <f>SUM(E76:F76)</f>
        <v>341</v>
      </c>
      <c r="E76" s="233">
        <f>SUM('[1]INFORME POR DIA'!F337)</f>
        <v>102</v>
      </c>
      <c r="F76" s="233">
        <f>SUM('[1]INFORME POR DIA'!I337)</f>
        <v>239</v>
      </c>
      <c r="G76" s="233">
        <f>SUM(H76:I76)</f>
        <v>13</v>
      </c>
      <c r="H76" s="233">
        <f>SUM('[1]INFORME POR DIA'!AC337)</f>
        <v>8</v>
      </c>
      <c r="I76" s="233">
        <f>SUM('[1]INFORME POR DIA'!AD337)</f>
        <v>5</v>
      </c>
      <c r="J76" s="233">
        <f>SUM(K76:L76)</f>
        <v>341</v>
      </c>
      <c r="K76" s="233">
        <f>SUM('[1]INFORME POR DIA'!AM337)</f>
        <v>102</v>
      </c>
      <c r="L76" s="314">
        <f>SUM('[1]INFORME POR DIA'!AN337)</f>
        <v>239</v>
      </c>
    </row>
    <row r="77" spans="1:12" ht="15.75" customHeight="1" thickBot="1">
      <c r="A77" s="220" t="s">
        <v>314</v>
      </c>
      <c r="B77" s="233">
        <f>SUM('[1]INFORME POR DIA'!C338)</f>
        <v>26</v>
      </c>
      <c r="C77" s="233">
        <f>SUM('[1]INFORME POR DIA'!D338)</f>
        <v>0</v>
      </c>
      <c r="D77" s="233">
        <f>SUM(E77:F77)</f>
        <v>11</v>
      </c>
      <c r="E77" s="233">
        <f>SUM('[1]INFORME POR DIA'!F338)</f>
        <v>0</v>
      </c>
      <c r="F77" s="233">
        <f>SUM('[1]INFORME POR DIA'!I338)</f>
        <v>11</v>
      </c>
      <c r="G77" s="233">
        <f>SUM(H77:I77)</f>
        <v>0</v>
      </c>
      <c r="H77" s="233">
        <f>SUM('[1]INFORME POR DIA'!AC338)</f>
        <v>0</v>
      </c>
      <c r="I77" s="233">
        <f>SUM('[1]INFORME POR DIA'!AD338)</f>
        <v>0</v>
      </c>
      <c r="J77" s="233">
        <f>SUM(K77:L77)</f>
        <v>0</v>
      </c>
      <c r="K77" s="233">
        <f>SUM('[1]INFORME POR DIA'!AM338)</f>
        <v>0</v>
      </c>
      <c r="L77" s="346">
        <f>SUM('[1]INFORME POR DIA'!AN338)</f>
        <v>0</v>
      </c>
    </row>
    <row r="78" spans="1:12" ht="18" customHeight="1" thickBot="1">
      <c r="A78" s="309" t="s">
        <v>18</v>
      </c>
      <c r="B78" s="310">
        <f>SUM(B79:B98)</f>
        <v>7012</v>
      </c>
      <c r="C78" s="310">
        <f t="shared" ref="C78:L78" si="14">SUM(C79:C98)</f>
        <v>278</v>
      </c>
      <c r="D78" s="310">
        <f t="shared" si="14"/>
        <v>6148</v>
      </c>
      <c r="E78" s="310">
        <f t="shared" si="14"/>
        <v>1382</v>
      </c>
      <c r="F78" s="310">
        <f t="shared" si="14"/>
        <v>4766</v>
      </c>
      <c r="G78" s="310">
        <f t="shared" si="14"/>
        <v>298</v>
      </c>
      <c r="H78" s="310">
        <f t="shared" si="14"/>
        <v>117</v>
      </c>
      <c r="I78" s="310">
        <f t="shared" si="14"/>
        <v>181</v>
      </c>
      <c r="J78" s="310">
        <f t="shared" si="14"/>
        <v>0</v>
      </c>
      <c r="K78" s="310">
        <f t="shared" si="14"/>
        <v>0</v>
      </c>
      <c r="L78" s="311">
        <f t="shared" si="14"/>
        <v>0</v>
      </c>
    </row>
    <row r="79" spans="1:12" ht="15.75" customHeight="1">
      <c r="A79" s="221" t="s">
        <v>19</v>
      </c>
      <c r="B79" s="233">
        <f>SUM('[1]INFORME POR DIA'!C340)</f>
        <v>534</v>
      </c>
      <c r="C79" s="233">
        <f>SUM('[1]INFORME POR DIA'!D340)</f>
        <v>23</v>
      </c>
      <c r="D79" s="233">
        <f t="shared" ref="D79:D98" si="15">SUM(E79:F79)</f>
        <v>465</v>
      </c>
      <c r="E79" s="233">
        <f>SUM('[1]INFORME POR DIA'!F340)</f>
        <v>0</v>
      </c>
      <c r="F79" s="233">
        <f>SUM('[1]INFORME POR DIA'!I340)</f>
        <v>465</v>
      </c>
      <c r="G79" s="233">
        <f t="shared" ref="G79:G98" si="16">SUM(H79:I79)</f>
        <v>0</v>
      </c>
      <c r="H79" s="233">
        <f>SUM('[1]INFORME POR DIA'!AC340)</f>
        <v>0</v>
      </c>
      <c r="I79" s="233">
        <f>SUM('[1]INFORME POR DIA'!AD340)</f>
        <v>0</v>
      </c>
      <c r="J79" s="233">
        <f t="shared" ref="J79:J98" si="17">SUM(K79:L79)</f>
        <v>0</v>
      </c>
      <c r="K79" s="233">
        <f>SUM('[1]INFORME POR DIA'!AM132)</f>
        <v>0</v>
      </c>
      <c r="L79" s="314">
        <f>SUM('[1]INFORME POR DIA'!AN132)</f>
        <v>0</v>
      </c>
    </row>
    <row r="80" spans="1:12" ht="15.75" customHeight="1">
      <c r="A80" s="221" t="s">
        <v>20</v>
      </c>
      <c r="B80" s="233">
        <f>SUM('[1]INFORME POR DIA'!C341)</f>
        <v>676</v>
      </c>
      <c r="C80" s="233">
        <f>SUM('[1]INFORME POR DIA'!D341)</f>
        <v>6</v>
      </c>
      <c r="D80" s="233">
        <f t="shared" si="15"/>
        <v>629</v>
      </c>
      <c r="E80" s="233">
        <f>SUM('[1]INFORME POR DIA'!F341)</f>
        <v>443</v>
      </c>
      <c r="F80" s="233">
        <f>SUM('[1]INFORME POR DIA'!I341)</f>
        <v>186</v>
      </c>
      <c r="G80" s="233">
        <f t="shared" si="16"/>
        <v>24</v>
      </c>
      <c r="H80" s="233">
        <f>SUM('[1]INFORME POR DIA'!AC341)</f>
        <v>22</v>
      </c>
      <c r="I80" s="233">
        <f>SUM('[1]INFORME POR DIA'!AD341)</f>
        <v>2</v>
      </c>
      <c r="J80" s="233">
        <f t="shared" si="17"/>
        <v>0</v>
      </c>
      <c r="K80" s="233">
        <f>SUM('[1]INFORME POR DIA'!AM341)</f>
        <v>0</v>
      </c>
      <c r="L80" s="314">
        <f>SUM('[1]INFORME POR DIA'!AN341)</f>
        <v>0</v>
      </c>
    </row>
    <row r="81" spans="1:12" ht="15.75" customHeight="1">
      <c r="A81" s="221" t="s">
        <v>21</v>
      </c>
      <c r="B81" s="233">
        <f>SUM('[1]INFORME POR DIA'!C342)</f>
        <v>280</v>
      </c>
      <c r="C81" s="233">
        <f>SUM('[1]INFORME POR DIA'!D342)</f>
        <v>0</v>
      </c>
      <c r="D81" s="233">
        <f t="shared" si="15"/>
        <v>274</v>
      </c>
      <c r="E81" s="233">
        <f>SUM('[1]INFORME POR DIA'!F342)</f>
        <v>0</v>
      </c>
      <c r="F81" s="233">
        <f>SUM('[1]INFORME POR DIA'!I342)</f>
        <v>274</v>
      </c>
      <c r="G81" s="233">
        <f t="shared" si="16"/>
        <v>0</v>
      </c>
      <c r="H81" s="233">
        <f>SUM('[1]INFORME POR DIA'!AC342)</f>
        <v>0</v>
      </c>
      <c r="I81" s="233">
        <f>SUM('[1]INFORME POR DIA'!AD342)</f>
        <v>0</v>
      </c>
      <c r="J81" s="233">
        <f t="shared" si="17"/>
        <v>0</v>
      </c>
      <c r="K81" s="233">
        <f>SUM('[1]INFORME POR DIA'!AM342)</f>
        <v>0</v>
      </c>
      <c r="L81" s="314">
        <f>SUM('[1]INFORME POR DIA'!AN342)</f>
        <v>0</v>
      </c>
    </row>
    <row r="82" spans="1:12" ht="15.75" customHeight="1">
      <c r="A82" s="221" t="s">
        <v>22</v>
      </c>
      <c r="B82" s="233">
        <f>SUM('[1]INFORME POR DIA'!C343)</f>
        <v>224</v>
      </c>
      <c r="C82" s="233">
        <f>SUM('[1]INFORME POR DIA'!D343)</f>
        <v>4</v>
      </c>
      <c r="D82" s="233">
        <f t="shared" si="15"/>
        <v>209</v>
      </c>
      <c r="E82" s="233">
        <f>SUM('[1]INFORME POR DIA'!F343)</f>
        <v>0</v>
      </c>
      <c r="F82" s="233">
        <f>SUM('[1]INFORME POR DIA'!I343)</f>
        <v>209</v>
      </c>
      <c r="G82" s="233">
        <f t="shared" si="16"/>
        <v>0</v>
      </c>
      <c r="H82" s="233">
        <f>SUM('[1]INFORME POR DIA'!AC343)</f>
        <v>0</v>
      </c>
      <c r="I82" s="233">
        <f>SUM('[1]INFORME POR DIA'!AD343)</f>
        <v>0</v>
      </c>
      <c r="J82" s="233">
        <f t="shared" si="17"/>
        <v>0</v>
      </c>
      <c r="K82" s="233">
        <f>SUM('[1]INFORME POR DIA'!AM343)</f>
        <v>0</v>
      </c>
      <c r="L82" s="314">
        <f>SUM('[1]INFORME POR DIA'!AN343)</f>
        <v>0</v>
      </c>
    </row>
    <row r="83" spans="1:12" ht="15.75" customHeight="1">
      <c r="A83" s="220" t="s">
        <v>208</v>
      </c>
      <c r="B83" s="233">
        <f>SUM('[1]INFORME POR DIA'!C344)</f>
        <v>192</v>
      </c>
      <c r="C83" s="233">
        <f>SUM('[1]INFORME POR DIA'!D344)</f>
        <v>0</v>
      </c>
      <c r="D83" s="233">
        <f t="shared" si="15"/>
        <v>188</v>
      </c>
      <c r="E83" s="233">
        <f>SUM('[1]INFORME POR DIA'!F344)</f>
        <v>0</v>
      </c>
      <c r="F83" s="233">
        <f>SUM('[1]INFORME POR DIA'!I344)</f>
        <v>188</v>
      </c>
      <c r="G83" s="233">
        <f t="shared" si="16"/>
        <v>0</v>
      </c>
      <c r="H83" s="233">
        <f>SUM('[1]INFORME POR DIA'!AC344)</f>
        <v>0</v>
      </c>
      <c r="I83" s="233">
        <f>SUM('[1]INFORME POR DIA'!AD344)</f>
        <v>0</v>
      </c>
      <c r="J83" s="233">
        <f t="shared" si="17"/>
        <v>0</v>
      </c>
      <c r="K83" s="233">
        <f>SUM('[1]INFORME POR DIA'!AM344)</f>
        <v>0</v>
      </c>
      <c r="L83" s="314">
        <f>SUM('[1]INFORME POR DIA'!AN344)</f>
        <v>0</v>
      </c>
    </row>
    <row r="84" spans="1:12" ht="15.75" customHeight="1">
      <c r="A84" s="220" t="s">
        <v>222</v>
      </c>
      <c r="B84" s="233">
        <f>SUM('[1]INFORME POR DIA'!C345)</f>
        <v>528</v>
      </c>
      <c r="C84" s="233">
        <f>SUM('[1]INFORME POR DIA'!D345)</f>
        <v>18</v>
      </c>
      <c r="D84" s="233">
        <f t="shared" si="15"/>
        <v>475</v>
      </c>
      <c r="E84" s="233">
        <f>SUM('[1]INFORME POR DIA'!F345)</f>
        <v>78</v>
      </c>
      <c r="F84" s="233">
        <f>SUM('[1]INFORME POR DIA'!I345)</f>
        <v>397</v>
      </c>
      <c r="G84" s="233">
        <f t="shared" si="16"/>
        <v>254</v>
      </c>
      <c r="H84" s="233">
        <f>SUM('[1]INFORME POR DIA'!AC345)</f>
        <v>78</v>
      </c>
      <c r="I84" s="233">
        <f>SUM('[1]INFORME POR DIA'!AD345)</f>
        <v>176</v>
      </c>
      <c r="J84" s="233">
        <f t="shared" si="17"/>
        <v>0</v>
      </c>
      <c r="K84" s="233">
        <f>SUM('[1]INFORME POR DIA'!AM345)</f>
        <v>0</v>
      </c>
      <c r="L84" s="314">
        <f>SUM('[1]INFORME POR DIA'!AN345)</f>
        <v>0</v>
      </c>
    </row>
    <row r="85" spans="1:12" ht="15.75" customHeight="1">
      <c r="A85" s="221" t="s">
        <v>23</v>
      </c>
      <c r="B85" s="233">
        <f>SUM('[1]INFORME POR DIA'!C346)</f>
        <v>246</v>
      </c>
      <c r="C85" s="233">
        <f>SUM('[1]INFORME POR DIA'!D346)</f>
        <v>0</v>
      </c>
      <c r="D85" s="233">
        <f t="shared" si="15"/>
        <v>231</v>
      </c>
      <c r="E85" s="233">
        <f>SUM('[1]INFORME POR DIA'!F346)</f>
        <v>208</v>
      </c>
      <c r="F85" s="233">
        <f>SUM('[1]INFORME POR DIA'!I346)</f>
        <v>23</v>
      </c>
      <c r="G85" s="233">
        <f t="shared" si="16"/>
        <v>0</v>
      </c>
      <c r="H85" s="233">
        <f>SUM('[1]INFORME POR DIA'!AC346)</f>
        <v>0</v>
      </c>
      <c r="I85" s="233">
        <f>SUM('[1]INFORME POR DIA'!AD346)</f>
        <v>0</v>
      </c>
      <c r="J85" s="233">
        <f t="shared" si="17"/>
        <v>0</v>
      </c>
      <c r="K85" s="233">
        <f>SUM('[1]INFORME POR DIA'!AM346)</f>
        <v>0</v>
      </c>
      <c r="L85" s="314">
        <f>SUM('[1]INFORME POR DIA'!AN346)</f>
        <v>0</v>
      </c>
    </row>
    <row r="86" spans="1:12" ht="15.75" customHeight="1">
      <c r="A86" s="223" t="s">
        <v>24</v>
      </c>
      <c r="B86" s="233">
        <f>SUM('[1]INFORME POR DIA'!C347)</f>
        <v>56</v>
      </c>
      <c r="C86" s="233">
        <f>SUM('[1]INFORME POR DIA'!D347)</f>
        <v>0</v>
      </c>
      <c r="D86" s="233">
        <f t="shared" si="15"/>
        <v>53</v>
      </c>
      <c r="E86" s="233">
        <f>SUM('[1]INFORME POR DIA'!F347)</f>
        <v>0</v>
      </c>
      <c r="F86" s="233">
        <f>SUM('[1]INFORME POR DIA'!I347)</f>
        <v>53</v>
      </c>
      <c r="G86" s="233">
        <f t="shared" si="16"/>
        <v>0</v>
      </c>
      <c r="H86" s="233">
        <f>SUM('[1]INFORME POR DIA'!AC347)</f>
        <v>0</v>
      </c>
      <c r="I86" s="233">
        <f>SUM('[1]INFORME POR DIA'!AD347)</f>
        <v>0</v>
      </c>
      <c r="J86" s="233">
        <f t="shared" si="17"/>
        <v>0</v>
      </c>
      <c r="K86" s="233">
        <f>SUM('[1]INFORME POR DIA'!AM347)</f>
        <v>0</v>
      </c>
      <c r="L86" s="314">
        <f>SUM('[1]INFORME POR DIA'!AN347)</f>
        <v>0</v>
      </c>
    </row>
    <row r="87" spans="1:12" ht="15.75" customHeight="1">
      <c r="A87" s="220" t="s">
        <v>209</v>
      </c>
      <c r="B87" s="233">
        <f>SUM('[1]INFORME POR DIA'!C348)</f>
        <v>420</v>
      </c>
      <c r="C87" s="233">
        <f>SUM('[1]INFORME POR DIA'!D348)</f>
        <v>2</v>
      </c>
      <c r="D87" s="233">
        <f t="shared" si="15"/>
        <v>386</v>
      </c>
      <c r="E87" s="233">
        <f>SUM('[1]INFORME POR DIA'!F348)</f>
        <v>4</v>
      </c>
      <c r="F87" s="233">
        <f>SUM('[1]INFORME POR DIA'!I348)</f>
        <v>382</v>
      </c>
      <c r="G87" s="233">
        <f t="shared" si="16"/>
        <v>0</v>
      </c>
      <c r="H87" s="233">
        <f>SUM('[1]INFORME POR DIA'!AC348)</f>
        <v>0</v>
      </c>
      <c r="I87" s="233">
        <f>SUM('[1]INFORME POR DIA'!AD348)</f>
        <v>0</v>
      </c>
      <c r="J87" s="233">
        <f t="shared" si="17"/>
        <v>0</v>
      </c>
      <c r="K87" s="233">
        <f>SUM('[1]INFORME POR DIA'!AM348)</f>
        <v>0</v>
      </c>
      <c r="L87" s="314">
        <f>SUM('[1]INFORME POR DIA'!AN348)</f>
        <v>0</v>
      </c>
    </row>
    <row r="88" spans="1:12" ht="15.75" customHeight="1">
      <c r="A88" s="220" t="s">
        <v>210</v>
      </c>
      <c r="B88" s="233">
        <f>SUM('[1]INFORME POR DIA'!C349)</f>
        <v>831</v>
      </c>
      <c r="C88" s="233">
        <f>SUM('[1]INFORME POR DIA'!D349)</f>
        <v>142</v>
      </c>
      <c r="D88" s="233">
        <f t="shared" si="15"/>
        <v>660</v>
      </c>
      <c r="E88" s="233">
        <f>SUM('[1]INFORME POR DIA'!F349)</f>
        <v>0</v>
      </c>
      <c r="F88" s="233">
        <f>SUM('[1]INFORME POR DIA'!I349)</f>
        <v>660</v>
      </c>
      <c r="G88" s="233">
        <f t="shared" si="16"/>
        <v>0</v>
      </c>
      <c r="H88" s="233">
        <f>SUM('[1]INFORME POR DIA'!AC349)</f>
        <v>0</v>
      </c>
      <c r="I88" s="233">
        <f>SUM('[1]INFORME POR DIA'!AD349)</f>
        <v>0</v>
      </c>
      <c r="J88" s="233">
        <f t="shared" si="17"/>
        <v>0</v>
      </c>
      <c r="K88" s="233">
        <f>SUM('[1]INFORME POR DIA'!AM349)</f>
        <v>0</v>
      </c>
      <c r="L88" s="314">
        <f>SUM('[1]INFORME POR DIA'!AN349)</f>
        <v>0</v>
      </c>
    </row>
    <row r="89" spans="1:12" ht="15.75" customHeight="1">
      <c r="A89" s="220" t="s">
        <v>211</v>
      </c>
      <c r="B89" s="233">
        <f>SUM('[1]INFORME POR DIA'!C350)</f>
        <v>486</v>
      </c>
      <c r="C89" s="233">
        <f>SUM('[1]INFORME POR DIA'!D350)</f>
        <v>33</v>
      </c>
      <c r="D89" s="233">
        <f t="shared" si="15"/>
        <v>359</v>
      </c>
      <c r="E89" s="233">
        <f>SUM('[1]INFORME POR DIA'!F350)</f>
        <v>106</v>
      </c>
      <c r="F89" s="233">
        <f>SUM('[1]INFORME POR DIA'!I350)</f>
        <v>253</v>
      </c>
      <c r="G89" s="233">
        <f t="shared" si="16"/>
        <v>2</v>
      </c>
      <c r="H89" s="233">
        <f>SUM('[1]INFORME POR DIA'!AC350)</f>
        <v>1</v>
      </c>
      <c r="I89" s="233">
        <f>SUM('[1]INFORME POR DIA'!AD350)</f>
        <v>1</v>
      </c>
      <c r="J89" s="233">
        <f t="shared" si="17"/>
        <v>0</v>
      </c>
      <c r="K89" s="233">
        <f>SUM('[1]INFORME POR DIA'!AM350)</f>
        <v>0</v>
      </c>
      <c r="L89" s="314">
        <f>SUM('[1]INFORME POR DIA'!AN350)</f>
        <v>0</v>
      </c>
    </row>
    <row r="90" spans="1:12" ht="15.75" customHeight="1">
      <c r="A90" s="221" t="s">
        <v>25</v>
      </c>
      <c r="B90" s="233">
        <f>SUM('[1]INFORME POR DIA'!C351)</f>
        <v>50</v>
      </c>
      <c r="C90" s="233">
        <f>SUM('[1]INFORME POR DIA'!D351)</f>
        <v>0</v>
      </c>
      <c r="D90" s="233">
        <f t="shared" si="15"/>
        <v>26</v>
      </c>
      <c r="E90" s="233">
        <f>SUM('[1]INFORME POR DIA'!F351)</f>
        <v>0</v>
      </c>
      <c r="F90" s="233">
        <f>SUM('[1]INFORME POR DIA'!I351)</f>
        <v>26</v>
      </c>
      <c r="G90" s="233">
        <f t="shared" si="16"/>
        <v>0</v>
      </c>
      <c r="H90" s="233">
        <f>SUM('[1]INFORME POR DIA'!AC351)</f>
        <v>0</v>
      </c>
      <c r="I90" s="233">
        <f>SUM('[1]INFORME POR DIA'!AD351)</f>
        <v>0</v>
      </c>
      <c r="J90" s="233">
        <f t="shared" si="17"/>
        <v>0</v>
      </c>
      <c r="K90" s="233">
        <f>SUM('[1]INFORME POR DIA'!AM351)</f>
        <v>0</v>
      </c>
      <c r="L90" s="314">
        <f>SUM('[1]INFORME POR DIA'!AN351)</f>
        <v>0</v>
      </c>
    </row>
    <row r="91" spans="1:12" ht="15.75" customHeight="1">
      <c r="A91" s="220" t="s">
        <v>212</v>
      </c>
      <c r="B91" s="233">
        <f>SUM('[1]INFORME POR DIA'!C352)</f>
        <v>546</v>
      </c>
      <c r="C91" s="233">
        <f>SUM('[1]INFORME POR DIA'!D352)</f>
        <v>0</v>
      </c>
      <c r="D91" s="233">
        <f t="shared" si="15"/>
        <v>527</v>
      </c>
      <c r="E91" s="233">
        <f>SUM('[1]INFORME POR DIA'!F352)</f>
        <v>0</v>
      </c>
      <c r="F91" s="233">
        <f>SUM('[1]INFORME POR DIA'!I352)</f>
        <v>527</v>
      </c>
      <c r="G91" s="233">
        <f t="shared" si="16"/>
        <v>0</v>
      </c>
      <c r="H91" s="233">
        <f>SUM('[1]INFORME POR DIA'!AC352)</f>
        <v>0</v>
      </c>
      <c r="I91" s="233">
        <f>SUM('[1]INFORME POR DIA'!AD352)</f>
        <v>0</v>
      </c>
      <c r="J91" s="233">
        <f t="shared" si="17"/>
        <v>0</v>
      </c>
      <c r="K91" s="233">
        <f>SUM('[1]INFORME POR DIA'!AM352)</f>
        <v>0</v>
      </c>
      <c r="L91" s="314">
        <f>SUM('[1]INFORME POR DIA'!AN352)</f>
        <v>0</v>
      </c>
    </row>
    <row r="92" spans="1:12" ht="15.75" customHeight="1">
      <c r="A92" s="221" t="s">
        <v>26</v>
      </c>
      <c r="B92" s="233">
        <f>SUM('[1]INFORME POR DIA'!C353)</f>
        <v>152</v>
      </c>
      <c r="C92" s="233">
        <f>SUM('[1]INFORME POR DIA'!D353)</f>
        <v>0</v>
      </c>
      <c r="D92" s="233">
        <f t="shared" si="15"/>
        <v>150</v>
      </c>
      <c r="E92" s="233">
        <f>SUM('[1]INFORME POR DIA'!F353)</f>
        <v>0</v>
      </c>
      <c r="F92" s="233">
        <f>SUM('[1]INFORME POR DIA'!I353)</f>
        <v>150</v>
      </c>
      <c r="G92" s="233">
        <f t="shared" si="16"/>
        <v>0</v>
      </c>
      <c r="H92" s="233">
        <f>SUM('[1]INFORME POR DIA'!AC353)</f>
        <v>0</v>
      </c>
      <c r="I92" s="233">
        <f>SUM('[1]INFORME POR DIA'!AD353)</f>
        <v>0</v>
      </c>
      <c r="J92" s="233">
        <f t="shared" si="17"/>
        <v>0</v>
      </c>
      <c r="K92" s="233">
        <f>SUM('[1]INFORME POR DIA'!AM353)</f>
        <v>0</v>
      </c>
      <c r="L92" s="314">
        <f>SUM('[1]INFORME POR DIA'!AN353)</f>
        <v>0</v>
      </c>
    </row>
    <row r="93" spans="1:12" ht="15.75" customHeight="1">
      <c r="A93" s="220" t="s">
        <v>213</v>
      </c>
      <c r="B93" s="233">
        <f>SUM('[1]INFORME POR DIA'!C354)</f>
        <v>908</v>
      </c>
      <c r="C93" s="233">
        <f>SUM('[1]INFORME POR DIA'!D354)</f>
        <v>0</v>
      </c>
      <c r="D93" s="233">
        <f t="shared" si="15"/>
        <v>826</v>
      </c>
      <c r="E93" s="233">
        <f>SUM('[1]INFORME POR DIA'!F354)</f>
        <v>284</v>
      </c>
      <c r="F93" s="233">
        <f>SUM('[1]INFORME POR DIA'!I354)</f>
        <v>542</v>
      </c>
      <c r="G93" s="233">
        <f t="shared" si="16"/>
        <v>18</v>
      </c>
      <c r="H93" s="233">
        <f>SUM('[1]INFORME POR DIA'!AC354)</f>
        <v>16</v>
      </c>
      <c r="I93" s="233">
        <f>SUM('[1]INFORME POR DIA'!AD354)</f>
        <v>2</v>
      </c>
      <c r="J93" s="233">
        <f t="shared" si="17"/>
        <v>0</v>
      </c>
      <c r="K93" s="233">
        <f>SUM('[1]INFORME POR DIA'!AM354)</f>
        <v>0</v>
      </c>
      <c r="L93" s="314">
        <f>SUM('[1]INFORME POR DIA'!AN354)</f>
        <v>0</v>
      </c>
    </row>
    <row r="94" spans="1:12" ht="15.75" customHeight="1">
      <c r="A94" s="220" t="s">
        <v>214</v>
      </c>
      <c r="B94" s="233">
        <f>SUM('[1]INFORME POR DIA'!C355)</f>
        <v>75</v>
      </c>
      <c r="C94" s="233">
        <f>SUM('[1]INFORME POR DIA'!D355)</f>
        <v>0</v>
      </c>
      <c r="D94" s="233">
        <f t="shared" si="15"/>
        <v>53</v>
      </c>
      <c r="E94" s="233">
        <f>SUM('[1]INFORME POR DIA'!F355)</f>
        <v>0</v>
      </c>
      <c r="F94" s="233">
        <f>SUM('[1]INFORME POR DIA'!I355)</f>
        <v>53</v>
      </c>
      <c r="G94" s="233">
        <f t="shared" si="16"/>
        <v>0</v>
      </c>
      <c r="H94" s="233">
        <f>SUM('[1]INFORME POR DIA'!AC355)</f>
        <v>0</v>
      </c>
      <c r="I94" s="233">
        <f>SUM('[1]INFORME POR DIA'!AD355)</f>
        <v>0</v>
      </c>
      <c r="J94" s="233">
        <f t="shared" si="17"/>
        <v>0</v>
      </c>
      <c r="K94" s="233">
        <f>SUM('[1]INFORME POR DIA'!AM355)</f>
        <v>0</v>
      </c>
      <c r="L94" s="314">
        <f>SUM('[1]INFORME POR DIA'!AN355)</f>
        <v>0</v>
      </c>
    </row>
    <row r="95" spans="1:12" ht="15.75" customHeight="1">
      <c r="A95" s="220" t="s">
        <v>223</v>
      </c>
      <c r="B95" s="233">
        <f>SUM('[1]INFORME POR DIA'!C356)</f>
        <v>0</v>
      </c>
      <c r="C95" s="233">
        <f>SUM('[1]INFORME POR DIA'!D356)</f>
        <v>0</v>
      </c>
      <c r="D95" s="233">
        <f t="shared" si="15"/>
        <v>0</v>
      </c>
      <c r="E95" s="233">
        <f>SUM('[1]INFORME POR DIA'!F356)</f>
        <v>0</v>
      </c>
      <c r="F95" s="233">
        <f>SUM('[1]INFORME POR DIA'!I356)</f>
        <v>0</v>
      </c>
      <c r="G95" s="233">
        <f t="shared" si="16"/>
        <v>0</v>
      </c>
      <c r="H95" s="233">
        <f>SUM('[1]INFORME POR DIA'!AC356)</f>
        <v>0</v>
      </c>
      <c r="I95" s="233">
        <f>SUM('[1]INFORME POR DIA'!AD356)</f>
        <v>0</v>
      </c>
      <c r="J95" s="233">
        <f t="shared" si="17"/>
        <v>0</v>
      </c>
      <c r="K95" s="233">
        <f>SUM('[1]INFORME POR DIA'!AM356)</f>
        <v>0</v>
      </c>
      <c r="L95" s="314">
        <f>SUM('[1]INFORME POR DIA'!AN356)</f>
        <v>0</v>
      </c>
    </row>
    <row r="96" spans="1:12" ht="15.75" customHeight="1">
      <c r="A96" s="221" t="s">
        <v>27</v>
      </c>
      <c r="B96" s="233">
        <f>SUM('[1]INFORME POR DIA'!C357)</f>
        <v>400</v>
      </c>
      <c r="C96" s="233">
        <f>SUM('[1]INFORME POR DIA'!D357)</f>
        <v>50</v>
      </c>
      <c r="D96" s="233">
        <f t="shared" si="15"/>
        <v>279</v>
      </c>
      <c r="E96" s="233">
        <f>SUM('[1]INFORME POR DIA'!F357)</f>
        <v>0</v>
      </c>
      <c r="F96" s="233">
        <f>SUM('[1]INFORME POR DIA'!I357)</f>
        <v>279</v>
      </c>
      <c r="G96" s="233">
        <f t="shared" si="16"/>
        <v>0</v>
      </c>
      <c r="H96" s="233">
        <f>SUM('[1]INFORME POR DIA'!AC357)</f>
        <v>0</v>
      </c>
      <c r="I96" s="233">
        <f>SUM('[1]INFORME POR DIA'!AD357)</f>
        <v>0</v>
      </c>
      <c r="J96" s="233">
        <f t="shared" si="17"/>
        <v>0</v>
      </c>
      <c r="K96" s="233">
        <f>SUM('[1]INFORME POR DIA'!AM357)</f>
        <v>0</v>
      </c>
      <c r="L96" s="314">
        <f>SUM('[1]INFORME POR DIA'!AN357)</f>
        <v>0</v>
      </c>
    </row>
    <row r="97" spans="1:14" ht="15.75" customHeight="1">
      <c r="A97" s="221" t="s">
        <v>28</v>
      </c>
      <c r="B97" s="233">
        <f>SUM('[1]INFORME POR DIA'!C358)</f>
        <v>384</v>
      </c>
      <c r="C97" s="233">
        <f>SUM('[1]INFORME POR DIA'!D358)</f>
        <v>0</v>
      </c>
      <c r="D97" s="233">
        <f t="shared" si="15"/>
        <v>335</v>
      </c>
      <c r="E97" s="233">
        <f>SUM('[1]INFORME POR DIA'!F358)</f>
        <v>259</v>
      </c>
      <c r="F97" s="233">
        <f>SUM('[1]INFORME POR DIA'!I358)</f>
        <v>76</v>
      </c>
      <c r="G97" s="233">
        <f t="shared" si="16"/>
        <v>0</v>
      </c>
      <c r="H97" s="233">
        <f>SUM('[1]INFORME POR DIA'!AC358)</f>
        <v>0</v>
      </c>
      <c r="I97" s="233">
        <f>SUM('[1]INFORME POR DIA'!AD358)</f>
        <v>0</v>
      </c>
      <c r="J97" s="233">
        <f t="shared" si="17"/>
        <v>0</v>
      </c>
      <c r="K97" s="233">
        <f>SUM('[1]INFORME POR DIA'!AM358)</f>
        <v>0</v>
      </c>
      <c r="L97" s="314">
        <f>SUM('[1]INFORME POR DIA'!AN358)</f>
        <v>0</v>
      </c>
    </row>
    <row r="98" spans="1:14" ht="15.75" customHeight="1" thickBot="1">
      <c r="A98" s="317" t="s">
        <v>215</v>
      </c>
      <c r="B98" s="318">
        <f>SUM('[1]INFORME POR DIA'!C359)</f>
        <v>24</v>
      </c>
      <c r="C98" s="318">
        <f>SUM('[1]INFORME POR DIA'!D359)</f>
        <v>0</v>
      </c>
      <c r="D98" s="318">
        <f t="shared" si="15"/>
        <v>23</v>
      </c>
      <c r="E98" s="318">
        <f>SUM('[1]INFORME POR DIA'!F359)</f>
        <v>0</v>
      </c>
      <c r="F98" s="318">
        <f>SUM('[1]INFORME POR DIA'!I359)</f>
        <v>23</v>
      </c>
      <c r="G98" s="318">
        <f t="shared" si="16"/>
        <v>0</v>
      </c>
      <c r="H98" s="318">
        <f>SUM('[1]INFORME POR DIA'!AC359)</f>
        <v>0</v>
      </c>
      <c r="I98" s="318">
        <f>SUM('[1]INFORME POR DIA'!AD359)</f>
        <v>0</v>
      </c>
      <c r="J98" s="318">
        <f t="shared" si="17"/>
        <v>0</v>
      </c>
      <c r="K98" s="318">
        <f>SUM('[1]INFORME POR DIA'!AM151)</f>
        <v>0</v>
      </c>
      <c r="L98" s="320">
        <f>SUM('[1]INFORME POR DIA'!AN151)</f>
        <v>0</v>
      </c>
    </row>
    <row r="99" spans="1:14">
      <c r="A99" s="246"/>
      <c r="B99" s="246"/>
      <c r="C99" s="246"/>
      <c r="D99" s="8"/>
      <c r="E99" s="8"/>
      <c r="F99" s="8"/>
    </row>
    <row r="100" spans="1:14">
      <c r="A100" s="246" t="s">
        <v>29</v>
      </c>
      <c r="B100" s="246"/>
      <c r="C100" s="246"/>
      <c r="D100" s="246"/>
      <c r="E100" s="246"/>
      <c r="F100" s="246"/>
    </row>
    <row r="101" spans="1:14">
      <c r="A101" s="242" t="s">
        <v>227</v>
      </c>
      <c r="B101" s="246"/>
      <c r="C101" s="246"/>
      <c r="D101" s="8"/>
      <c r="E101" s="8"/>
      <c r="F101" s="8"/>
    </row>
    <row r="102" spans="1:14">
      <c r="B102" s="6"/>
      <c r="C102" s="6"/>
      <c r="D102" s="6"/>
      <c r="E102" s="6"/>
      <c r="F102" s="6"/>
    </row>
    <row r="103" spans="1:14">
      <c r="A103" s="242"/>
      <c r="B103" s="6"/>
      <c r="C103" s="6"/>
      <c r="D103" s="6"/>
      <c r="E103" s="6"/>
      <c r="F103" s="6"/>
    </row>
    <row r="104" spans="1:14">
      <c r="A104" s="242"/>
      <c r="B104" s="6"/>
      <c r="C104" s="6"/>
      <c r="D104" s="6"/>
      <c r="E104" s="6"/>
      <c r="F104" s="6"/>
    </row>
    <row r="105" spans="1:14" ht="18.75" customHeight="1"/>
    <row r="106" spans="1:14" ht="20.25" customHeight="1">
      <c r="A106" s="7" t="s">
        <v>333</v>
      </c>
    </row>
    <row r="107" spans="1:14" ht="15.75" thickBot="1">
      <c r="A107" s="7"/>
    </row>
    <row r="108" spans="1:14">
      <c r="A108" s="325" t="s">
        <v>2</v>
      </c>
      <c r="B108" s="360" t="s">
        <v>3</v>
      </c>
      <c r="C108" s="360" t="s">
        <v>4</v>
      </c>
      <c r="D108" s="360" t="s">
        <v>5</v>
      </c>
      <c r="E108" s="360" t="s">
        <v>6</v>
      </c>
      <c r="F108" s="360" t="s">
        <v>7</v>
      </c>
      <c r="G108" s="363" t="s">
        <v>8</v>
      </c>
      <c r="H108" s="363"/>
      <c r="I108" s="363"/>
      <c r="J108" s="363" t="s">
        <v>9</v>
      </c>
      <c r="K108" s="363"/>
      <c r="L108" s="364"/>
    </row>
    <row r="109" spans="1:14">
      <c r="A109" s="326"/>
      <c r="B109" s="361"/>
      <c r="C109" s="361"/>
      <c r="D109" s="361"/>
      <c r="E109" s="361"/>
      <c r="F109" s="361"/>
      <c r="G109" s="365" t="s">
        <v>10</v>
      </c>
      <c r="H109" s="365" t="s">
        <v>6</v>
      </c>
      <c r="I109" s="365" t="s">
        <v>7</v>
      </c>
      <c r="J109" s="365" t="s">
        <v>10</v>
      </c>
      <c r="K109" s="365" t="s">
        <v>6</v>
      </c>
      <c r="L109" s="367" t="s">
        <v>7</v>
      </c>
    </row>
    <row r="110" spans="1:14" ht="15.75" thickBot="1">
      <c r="A110" s="327"/>
      <c r="B110" s="362"/>
      <c r="C110" s="362"/>
      <c r="D110" s="362"/>
      <c r="E110" s="362"/>
      <c r="F110" s="362"/>
      <c r="G110" s="366"/>
      <c r="H110" s="366"/>
      <c r="I110" s="366"/>
      <c r="J110" s="366"/>
      <c r="K110" s="366"/>
      <c r="L110" s="368"/>
    </row>
    <row r="111" spans="1:14" ht="18.75" customHeight="1" thickBot="1">
      <c r="A111" s="306" t="s">
        <v>11</v>
      </c>
      <c r="B111" s="307">
        <f t="shared" ref="B111:L111" si="18">SUM(B112,B130)</f>
        <v>13708</v>
      </c>
      <c r="C111" s="307">
        <f t="shared" si="18"/>
        <v>596</v>
      </c>
      <c r="D111" s="307">
        <f t="shared" si="18"/>
        <v>11818</v>
      </c>
      <c r="E111" s="307">
        <f t="shared" si="18"/>
        <v>2102</v>
      </c>
      <c r="F111" s="307">
        <f t="shared" si="18"/>
        <v>9716</v>
      </c>
      <c r="G111" s="307">
        <f t="shared" si="18"/>
        <v>428</v>
      </c>
      <c r="H111" s="307">
        <f t="shared" si="18"/>
        <v>199</v>
      </c>
      <c r="I111" s="307">
        <f t="shared" si="18"/>
        <v>229</v>
      </c>
      <c r="J111" s="307">
        <f t="shared" si="18"/>
        <v>381</v>
      </c>
      <c r="K111" s="307">
        <f t="shared" si="18"/>
        <v>96</v>
      </c>
      <c r="L111" s="308">
        <f t="shared" si="18"/>
        <v>285</v>
      </c>
      <c r="N111" s="27"/>
    </row>
    <row r="112" spans="1:14" ht="18.75" customHeight="1" thickBot="1">
      <c r="A112" s="309" t="s">
        <v>12</v>
      </c>
      <c r="B112" s="310">
        <f>SUM(B113:B129)</f>
        <v>6696</v>
      </c>
      <c r="C112" s="310">
        <f>SUM(C113:C129)</f>
        <v>311</v>
      </c>
      <c r="D112" s="310">
        <f>SUM(D113:D129)</f>
        <v>5631</v>
      </c>
      <c r="E112" s="310">
        <f>SUM(E113:E129)</f>
        <v>823</v>
      </c>
      <c r="F112" s="310">
        <f>SUM(F113:F129)</f>
        <v>4808</v>
      </c>
      <c r="G112" s="310">
        <f t="shared" ref="G112:L112" si="19">SUM(G113:G129)</f>
        <v>137</v>
      </c>
      <c r="H112" s="310">
        <f t="shared" si="19"/>
        <v>90</v>
      </c>
      <c r="I112" s="310">
        <f t="shared" si="19"/>
        <v>47</v>
      </c>
      <c r="J112" s="310">
        <f t="shared" si="19"/>
        <v>381</v>
      </c>
      <c r="K112" s="310">
        <f t="shared" si="19"/>
        <v>96</v>
      </c>
      <c r="L112" s="311">
        <f t="shared" si="19"/>
        <v>285</v>
      </c>
    </row>
    <row r="113" spans="1:12" ht="15.75" customHeight="1">
      <c r="A113" s="219" t="s">
        <v>13</v>
      </c>
      <c r="B113" s="341">
        <f>SUM('[1]INFORME POR DIA'!C1466)</f>
        <v>500</v>
      </c>
      <c r="C113" s="341">
        <f>SUM('[1]INFORME POR DIA'!D1466)</f>
        <v>0</v>
      </c>
      <c r="D113" s="233">
        <f t="shared" ref="D113:D127" si="20">SUM(E113:F113)</f>
        <v>402</v>
      </c>
      <c r="E113" s="233">
        <f>SUM('[1]INFORME POR DIA'!F1466)</f>
        <v>0</v>
      </c>
      <c r="F113" s="233">
        <f>SUM('[1]INFORME POR DIA'!I1466)</f>
        <v>402</v>
      </c>
      <c r="G113" s="233">
        <f t="shared" ref="G113:G127" si="21">SUM(H113:I113)</f>
        <v>0</v>
      </c>
      <c r="H113" s="233">
        <f>SUM('[1]INFORME POR DIA'!AC1466)</f>
        <v>0</v>
      </c>
      <c r="I113" s="233">
        <f>SUM('[1]INFORME POR DIA'!AD1466)</f>
        <v>0</v>
      </c>
      <c r="J113" s="233">
        <f t="shared" ref="J113:J127" si="22">SUM(K113:L113)</f>
        <v>0</v>
      </c>
      <c r="K113" s="233">
        <f>SUM('[1]INFORME POR DIA'!AM1466)</f>
        <v>0</v>
      </c>
      <c r="L113" s="338">
        <f>SUM('[1]INFORME POR DIA'!AN1466)</f>
        <v>0</v>
      </c>
    </row>
    <row r="114" spans="1:12" ht="15.75" customHeight="1">
      <c r="A114" s="220" t="s">
        <v>201</v>
      </c>
      <c r="B114" s="341">
        <f>SUM('[1]INFORME POR DIA'!C1467)</f>
        <v>450</v>
      </c>
      <c r="C114" s="341">
        <f>SUM('[1]INFORME POR DIA'!D1467)</f>
        <v>54</v>
      </c>
      <c r="D114" s="233">
        <f t="shared" si="20"/>
        <v>221</v>
      </c>
      <c r="E114" s="233">
        <f>SUM('[1]INFORME POR DIA'!F1467)</f>
        <v>0</v>
      </c>
      <c r="F114" s="233">
        <f>SUM('[1]INFORME POR DIA'!I1467)</f>
        <v>221</v>
      </c>
      <c r="G114" s="233">
        <f t="shared" si="21"/>
        <v>0</v>
      </c>
      <c r="H114" s="233">
        <f>SUM('[1]INFORME POR DIA'!AC1467)</f>
        <v>0</v>
      </c>
      <c r="I114" s="233">
        <f>SUM('[1]INFORME POR DIA'!AD1467)</f>
        <v>0</v>
      </c>
      <c r="J114" s="233">
        <f t="shared" si="22"/>
        <v>0</v>
      </c>
      <c r="K114" s="233">
        <f>SUM('[1]INFORME POR DIA'!AM1467)</f>
        <v>0</v>
      </c>
      <c r="L114" s="314">
        <f>SUM('[1]INFORME POR DIA'!AN1467)</f>
        <v>0</v>
      </c>
    </row>
    <row r="115" spans="1:12" ht="15.75" customHeight="1">
      <c r="A115" s="220" t="s">
        <v>202</v>
      </c>
      <c r="B115" s="341">
        <f>SUM('[1]INFORME POR DIA'!C1468)</f>
        <v>36</v>
      </c>
      <c r="C115" s="341">
        <f>SUM('[1]INFORME POR DIA'!D1468)</f>
        <v>0</v>
      </c>
      <c r="D115" s="233">
        <f t="shared" si="20"/>
        <v>35</v>
      </c>
      <c r="E115" s="233">
        <f>SUM('[1]INFORME POR DIA'!F1468)</f>
        <v>0</v>
      </c>
      <c r="F115" s="233">
        <f>SUM('[1]INFORME POR DIA'!I1468)</f>
        <v>35</v>
      </c>
      <c r="G115" s="233">
        <f t="shared" si="21"/>
        <v>0</v>
      </c>
      <c r="H115" s="233">
        <f>SUM('[1]INFORME POR DIA'!AC1468)</f>
        <v>0</v>
      </c>
      <c r="I115" s="233">
        <f>SUM('[1]INFORME POR DIA'!AD1468)</f>
        <v>0</v>
      </c>
      <c r="J115" s="233">
        <f t="shared" si="22"/>
        <v>0</v>
      </c>
      <c r="K115" s="233">
        <f>SUM('[1]INFORME POR DIA'!AM1468)</f>
        <v>0</v>
      </c>
      <c r="L115" s="314">
        <f>SUM('[1]INFORME POR DIA'!AN1468)</f>
        <v>0</v>
      </c>
    </row>
    <row r="116" spans="1:12" ht="15.75" customHeight="1">
      <c r="A116" s="220" t="s">
        <v>203</v>
      </c>
      <c r="B116" s="341">
        <f>SUM('[1]INFORME POR DIA'!C1469)</f>
        <v>40</v>
      </c>
      <c r="C116" s="341">
        <f>SUM('[1]INFORME POR DIA'!D1469)</f>
        <v>0</v>
      </c>
      <c r="D116" s="233">
        <f t="shared" si="20"/>
        <v>31</v>
      </c>
      <c r="E116" s="233">
        <f>SUM('[1]INFORME POR DIA'!F1469)</f>
        <v>0</v>
      </c>
      <c r="F116" s="233">
        <f>SUM('[1]INFORME POR DIA'!I1469)</f>
        <v>31</v>
      </c>
      <c r="G116" s="233">
        <f t="shared" si="21"/>
        <v>0</v>
      </c>
      <c r="H116" s="233">
        <f>SUM('[1]INFORME POR DIA'!AC1469)</f>
        <v>0</v>
      </c>
      <c r="I116" s="233">
        <f>SUM('[1]INFORME POR DIA'!AD1469)</f>
        <v>0</v>
      </c>
      <c r="J116" s="233">
        <f t="shared" si="22"/>
        <v>31</v>
      </c>
      <c r="K116" s="233">
        <f>SUM('[1]INFORME POR DIA'!AM1469)</f>
        <v>0</v>
      </c>
      <c r="L116" s="314">
        <f>SUM('[1]INFORME POR DIA'!AN1469)</f>
        <v>31</v>
      </c>
    </row>
    <row r="117" spans="1:12" ht="15.75" customHeight="1">
      <c r="A117" s="220" t="s">
        <v>204</v>
      </c>
      <c r="B117" s="341">
        <f>SUM('[1]INFORME POR DIA'!C1470)</f>
        <v>68</v>
      </c>
      <c r="C117" s="341">
        <f>SUM('[1]INFORME POR DIA'!D1470)</f>
        <v>0</v>
      </c>
      <c r="D117" s="233">
        <f t="shared" si="20"/>
        <v>36</v>
      </c>
      <c r="E117" s="233">
        <f>SUM('[1]INFORME POR DIA'!F1470)</f>
        <v>0</v>
      </c>
      <c r="F117" s="233">
        <f>SUM('[1]INFORME POR DIA'!I1470)</f>
        <v>36</v>
      </c>
      <c r="G117" s="233">
        <f t="shared" si="21"/>
        <v>0</v>
      </c>
      <c r="H117" s="233">
        <f>SUM('[1]INFORME POR DIA'!AC1470)</f>
        <v>0</v>
      </c>
      <c r="I117" s="233">
        <f>SUM('[1]INFORME POR DIA'!AD1470)</f>
        <v>0</v>
      </c>
      <c r="J117" s="233">
        <f t="shared" si="22"/>
        <v>0</v>
      </c>
      <c r="K117" s="233">
        <f>SUM('[1]INFORME POR DIA'!AM1470)</f>
        <v>0</v>
      </c>
      <c r="L117" s="314">
        <f>SUM('[1]INFORME POR DIA'!AN1470)</f>
        <v>0</v>
      </c>
    </row>
    <row r="118" spans="1:12" ht="15.75" customHeight="1">
      <c r="A118" s="220" t="s">
        <v>205</v>
      </c>
      <c r="B118" s="341">
        <f>SUM('[1]INFORME POR DIA'!C1471)</f>
        <v>108</v>
      </c>
      <c r="C118" s="341">
        <f>SUM('[1]INFORME POR DIA'!D1471)</f>
        <v>0</v>
      </c>
      <c r="D118" s="233">
        <f t="shared" si="20"/>
        <v>47</v>
      </c>
      <c r="E118" s="233">
        <f>SUM('[1]INFORME POR DIA'!F1471)</f>
        <v>36</v>
      </c>
      <c r="F118" s="233">
        <f>SUM('[1]INFORME POR DIA'!I1471)</f>
        <v>11</v>
      </c>
      <c r="G118" s="233">
        <f t="shared" si="21"/>
        <v>1</v>
      </c>
      <c r="H118" s="233">
        <f>SUM('[1]INFORME POR DIA'!AC1471)</f>
        <v>1</v>
      </c>
      <c r="I118" s="233">
        <f>SUM('[1]INFORME POR DIA'!AD1471)</f>
        <v>0</v>
      </c>
      <c r="J118" s="233">
        <f t="shared" si="22"/>
        <v>4</v>
      </c>
      <c r="K118" s="233">
        <f>SUM('[1]INFORME POR DIA'!AM1471)</f>
        <v>3</v>
      </c>
      <c r="L118" s="314">
        <f>SUM('[1]INFORME POR DIA'!AN1471)</f>
        <v>1</v>
      </c>
    </row>
    <row r="119" spans="1:12" ht="15.75" customHeight="1">
      <c r="A119" s="220" t="s">
        <v>220</v>
      </c>
      <c r="B119" s="341">
        <f>SUM('[1]INFORME POR DIA'!C1472)</f>
        <v>705</v>
      </c>
      <c r="C119" s="341">
        <f>SUM('[1]INFORME POR DIA'!D1472)</f>
        <v>9</v>
      </c>
      <c r="D119" s="233">
        <f t="shared" si="20"/>
        <v>691</v>
      </c>
      <c r="E119" s="233">
        <f>SUM('[1]INFORME POR DIA'!F1472)</f>
        <v>480</v>
      </c>
      <c r="F119" s="233">
        <f>SUM('[1]INFORME POR DIA'!I1472)</f>
        <v>211</v>
      </c>
      <c r="G119" s="233">
        <f t="shared" si="21"/>
        <v>92</v>
      </c>
      <c r="H119" s="233">
        <f>SUM('[1]INFORME POR DIA'!AC1472)</f>
        <v>84</v>
      </c>
      <c r="I119" s="233">
        <f>SUM('[1]INFORME POR DIA'!AD1472)</f>
        <v>8</v>
      </c>
      <c r="J119" s="233">
        <f t="shared" si="22"/>
        <v>0</v>
      </c>
      <c r="K119" s="233">
        <f>SUM('[1]INFORME POR DIA'!AM1472)</f>
        <v>0</v>
      </c>
      <c r="L119" s="314">
        <f>SUM('[1]INFORME POR DIA'!AN1472)</f>
        <v>0</v>
      </c>
    </row>
    <row r="120" spans="1:12" ht="15.75" customHeight="1">
      <c r="A120" s="220" t="s">
        <v>313</v>
      </c>
      <c r="B120" s="341">
        <f>SUM('[1]INFORME POR DIA'!C1473)</f>
        <v>404</v>
      </c>
      <c r="C120" s="341">
        <f>SUM('[1]INFORME POR DIA'!D1473)</f>
        <v>2</v>
      </c>
      <c r="D120" s="233">
        <f t="shared" si="20"/>
        <v>333</v>
      </c>
      <c r="E120" s="233">
        <f>SUM('[1]INFORME POR DIA'!F1473)</f>
        <v>13</v>
      </c>
      <c r="F120" s="233">
        <f>SUM('[1]INFORME POR DIA'!I1473)</f>
        <v>320</v>
      </c>
      <c r="G120" s="233">
        <f t="shared" si="21"/>
        <v>0</v>
      </c>
      <c r="H120" s="233">
        <f>SUM('[1]INFORME POR DIA'!AC1473)</f>
        <v>0</v>
      </c>
      <c r="I120" s="233">
        <f>SUM('[1]INFORME POR DIA'!AD1473)</f>
        <v>0</v>
      </c>
      <c r="J120" s="233">
        <f t="shared" si="22"/>
        <v>0</v>
      </c>
      <c r="K120" s="233">
        <f>SUM('[1]INFORME POR DIA'!AM1473)</f>
        <v>0</v>
      </c>
      <c r="L120" s="314">
        <f>SUM('[1]INFORME POR DIA'!AN1473)</f>
        <v>0</v>
      </c>
    </row>
    <row r="121" spans="1:12" ht="15.75" customHeight="1">
      <c r="A121" s="220" t="s">
        <v>221</v>
      </c>
      <c r="B121" s="341">
        <f>SUM('[1]INFORME POR DIA'!C1474)</f>
        <v>292</v>
      </c>
      <c r="C121" s="341">
        <f>SUM('[1]INFORME POR DIA'!D1474)</f>
        <v>5</v>
      </c>
      <c r="D121" s="233">
        <f t="shared" si="20"/>
        <v>285</v>
      </c>
      <c r="E121" s="233">
        <f>SUM('[1]INFORME POR DIA'!F1474)</f>
        <v>0</v>
      </c>
      <c r="F121" s="233">
        <f>SUM('[1]INFORME POR DIA'!I1474)</f>
        <v>285</v>
      </c>
      <c r="G121" s="233">
        <f t="shared" si="21"/>
        <v>0</v>
      </c>
      <c r="H121" s="233">
        <f>SUM('[1]INFORME POR DIA'!AC1474)</f>
        <v>0</v>
      </c>
      <c r="I121" s="233">
        <f>SUM('[1]INFORME POR DIA'!AD1474)</f>
        <v>0</v>
      </c>
      <c r="J121" s="233">
        <f t="shared" si="22"/>
        <v>0</v>
      </c>
      <c r="K121" s="233">
        <f>SUM('[1]INFORME POR DIA'!AM1474)</f>
        <v>0</v>
      </c>
      <c r="L121" s="314">
        <f>SUM('[1]INFORME POR DIA'!AN1474)</f>
        <v>0</v>
      </c>
    </row>
    <row r="122" spans="1:12" ht="15.75" customHeight="1">
      <c r="A122" s="220" t="s">
        <v>206</v>
      </c>
      <c r="B122" s="341">
        <f>SUM('[1]INFORME POR DIA'!C1475)</f>
        <v>1414</v>
      </c>
      <c r="C122" s="341">
        <f>SUM('[1]INFORME POR DIA'!D1475)</f>
        <v>28</v>
      </c>
      <c r="D122" s="233">
        <f t="shared" si="20"/>
        <v>1264</v>
      </c>
      <c r="E122" s="233">
        <f>SUM('[1]INFORME POR DIA'!F1475)</f>
        <v>201</v>
      </c>
      <c r="F122" s="233">
        <f>SUM('[1]INFORME POR DIA'!I1475)</f>
        <v>1063</v>
      </c>
      <c r="G122" s="233">
        <f t="shared" si="21"/>
        <v>34</v>
      </c>
      <c r="H122" s="233">
        <f>SUM('[1]INFORME POR DIA'!AC1475)</f>
        <v>0</v>
      </c>
      <c r="I122" s="233">
        <f>SUM('[1]INFORME POR DIA'!AD1475)</f>
        <v>34</v>
      </c>
      <c r="J122" s="233">
        <f t="shared" si="22"/>
        <v>0</v>
      </c>
      <c r="K122" s="233">
        <f>SUM('[1]INFORME POR DIA'!AM1475)</f>
        <v>0</v>
      </c>
      <c r="L122" s="314">
        <f>SUM('[1]INFORME POR DIA'!AN1475)</f>
        <v>0</v>
      </c>
    </row>
    <row r="123" spans="1:12" ht="15.75" customHeight="1">
      <c r="A123" s="221" t="s">
        <v>14</v>
      </c>
      <c r="B123" s="341">
        <f>SUM('[1]INFORME POR DIA'!C1476)</f>
        <v>516</v>
      </c>
      <c r="C123" s="341">
        <f>SUM('[1]INFORME POR DIA'!D1476)</f>
        <v>46</v>
      </c>
      <c r="D123" s="233">
        <f t="shared" si="20"/>
        <v>455</v>
      </c>
      <c r="E123" s="233">
        <f>SUM('[1]INFORME POR DIA'!F1476)</f>
        <v>0</v>
      </c>
      <c r="F123" s="233">
        <f>SUM('[1]INFORME POR DIA'!I1476)</f>
        <v>455</v>
      </c>
      <c r="G123" s="233">
        <f t="shared" si="21"/>
        <v>0</v>
      </c>
      <c r="H123" s="233">
        <f>SUM('[1]INFORME POR DIA'!AC1476)</f>
        <v>0</v>
      </c>
      <c r="I123" s="233">
        <f>SUM('[1]INFORME POR DIA'!AD1476)</f>
        <v>0</v>
      </c>
      <c r="J123" s="233">
        <f t="shared" si="22"/>
        <v>0</v>
      </c>
      <c r="K123" s="233">
        <f>SUM('[1]INFORME POR DIA'!AM1476)</f>
        <v>0</v>
      </c>
      <c r="L123" s="314">
        <f>SUM('[1]INFORME POR DIA'!AN1476)</f>
        <v>0</v>
      </c>
    </row>
    <row r="124" spans="1:12" ht="15.75" customHeight="1">
      <c r="A124" s="221" t="s">
        <v>15</v>
      </c>
      <c r="B124" s="341">
        <f>SUM('[1]INFORME POR DIA'!C1477)</f>
        <v>320</v>
      </c>
      <c r="C124" s="341">
        <f>SUM('[1]INFORME POR DIA'!D1477)</f>
        <v>94</v>
      </c>
      <c r="D124" s="233">
        <f t="shared" si="20"/>
        <v>210</v>
      </c>
      <c r="E124" s="233">
        <f>SUM('[1]INFORME POR DIA'!F1477)</f>
        <v>0</v>
      </c>
      <c r="F124" s="233">
        <f>SUM('[1]INFORME POR DIA'!I1477)</f>
        <v>210</v>
      </c>
      <c r="G124" s="233">
        <f t="shared" si="21"/>
        <v>0</v>
      </c>
      <c r="H124" s="233">
        <f>SUM('[1]INFORME POR DIA'!AC1477)</f>
        <v>0</v>
      </c>
      <c r="I124" s="233">
        <f>SUM('[1]INFORME POR DIA'!AD1477)</f>
        <v>0</v>
      </c>
      <c r="J124" s="233">
        <f t="shared" si="22"/>
        <v>0</v>
      </c>
      <c r="K124" s="233">
        <f>SUM('[1]INFORME POR DIA'!AM1477)</f>
        <v>0</v>
      </c>
      <c r="L124" s="314">
        <f>SUM('[1]INFORME POR DIA'!AN1477)</f>
        <v>0</v>
      </c>
    </row>
    <row r="125" spans="1:12" ht="15.75" customHeight="1">
      <c r="A125" s="221" t="s">
        <v>16</v>
      </c>
      <c r="B125" s="341">
        <f>SUM('[1]INFORME POR DIA'!C1478)</f>
        <v>296</v>
      </c>
      <c r="C125" s="341">
        <f>SUM('[1]INFORME POR DIA'!D1478)</f>
        <v>9</v>
      </c>
      <c r="D125" s="233">
        <f t="shared" si="20"/>
        <v>280</v>
      </c>
      <c r="E125" s="233">
        <f>SUM('[1]INFORME POR DIA'!F1478)</f>
        <v>0</v>
      </c>
      <c r="F125" s="233">
        <f>SUM('[1]INFORME POR DIA'!I1478)</f>
        <v>280</v>
      </c>
      <c r="G125" s="233">
        <f t="shared" si="21"/>
        <v>0</v>
      </c>
      <c r="H125" s="233">
        <f>SUM('[1]INFORME POR DIA'!AC1478)</f>
        <v>0</v>
      </c>
      <c r="I125" s="233">
        <f>SUM('[1]INFORME POR DIA'!AD1478)</f>
        <v>0</v>
      </c>
      <c r="J125" s="233">
        <f t="shared" si="22"/>
        <v>0</v>
      </c>
      <c r="K125" s="233">
        <f>SUM('[1]INFORME POR DIA'!AM1478)</f>
        <v>0</v>
      </c>
      <c r="L125" s="314">
        <f>SUM('[1]INFORME POR DIA'!AN1478)</f>
        <v>0</v>
      </c>
    </row>
    <row r="126" spans="1:12" ht="15.75" customHeight="1">
      <c r="A126" s="222" t="s">
        <v>17</v>
      </c>
      <c r="B126" s="341">
        <f>SUM('[1]INFORME POR DIA'!C1479)</f>
        <v>516</v>
      </c>
      <c r="C126" s="341">
        <f>SUM('[1]INFORME POR DIA'!D1479)</f>
        <v>3</v>
      </c>
      <c r="D126" s="236">
        <f t="shared" si="20"/>
        <v>498</v>
      </c>
      <c r="E126" s="233">
        <f>SUM('[1]INFORME POR DIA'!F1479)</f>
        <v>0</v>
      </c>
      <c r="F126" s="233">
        <f>SUM('[1]INFORME POR DIA'!I1479)</f>
        <v>498</v>
      </c>
      <c r="G126" s="236">
        <f t="shared" si="21"/>
        <v>0</v>
      </c>
      <c r="H126" s="233">
        <f>SUM('[1]INFORME POR DIA'!AC1479)</f>
        <v>0</v>
      </c>
      <c r="I126" s="233">
        <f>SUM('[1]INFORME POR DIA'!AD1479)</f>
        <v>0</v>
      </c>
      <c r="J126" s="236">
        <f t="shared" si="22"/>
        <v>0</v>
      </c>
      <c r="K126" s="233">
        <f>SUM('[1]INFORME POR DIA'!AM1479)</f>
        <v>0</v>
      </c>
      <c r="L126" s="314">
        <f>SUM('[1]INFORME POR DIA'!AN1479)</f>
        <v>0</v>
      </c>
    </row>
    <row r="127" spans="1:12" ht="15.75" customHeight="1">
      <c r="A127" s="315" t="s">
        <v>316</v>
      </c>
      <c r="B127" s="341">
        <f>SUM('[1]INFORME POR DIA'!C1480)</f>
        <v>529</v>
      </c>
      <c r="C127" s="341">
        <f>SUM('[1]INFORME POR DIA'!D1480)</f>
        <v>19</v>
      </c>
      <c r="D127" s="328">
        <f t="shared" si="20"/>
        <v>486</v>
      </c>
      <c r="E127" s="233">
        <f>SUM('[1]INFORME POR DIA'!F1480)</f>
        <v>0</v>
      </c>
      <c r="F127" s="233">
        <f>SUM('[1]INFORME POR DIA'!I1480)</f>
        <v>486</v>
      </c>
      <c r="G127" s="328">
        <f t="shared" si="21"/>
        <v>0</v>
      </c>
      <c r="H127" s="233">
        <f>SUM('[1]INFORME POR DIA'!AC1480)</f>
        <v>0</v>
      </c>
      <c r="I127" s="233">
        <f>SUM('[1]INFORME POR DIA'!AD1480)</f>
        <v>0</v>
      </c>
      <c r="J127" s="328">
        <f t="shared" si="22"/>
        <v>0</v>
      </c>
      <c r="K127" s="233">
        <f>SUM('[1]INFORME POR DIA'!AM1480)</f>
        <v>0</v>
      </c>
      <c r="L127" s="314">
        <f>SUM('[1]INFORME POR DIA'!AN1480)</f>
        <v>0</v>
      </c>
    </row>
    <row r="128" spans="1:12" ht="15.75" customHeight="1">
      <c r="A128" s="316" t="s">
        <v>207</v>
      </c>
      <c r="B128" s="341">
        <f>SUM('[1]INFORME POR DIA'!C1481)</f>
        <v>476</v>
      </c>
      <c r="C128" s="341">
        <f>SUM('[1]INFORME POR DIA'!D1481)</f>
        <v>42</v>
      </c>
      <c r="D128" s="328">
        <f>SUM(E128:F128)</f>
        <v>346</v>
      </c>
      <c r="E128" s="233">
        <f>SUM('[1]INFORME POR DIA'!F1481)</f>
        <v>93</v>
      </c>
      <c r="F128" s="233">
        <f>SUM('[1]INFORME POR DIA'!I1481)</f>
        <v>253</v>
      </c>
      <c r="G128" s="328">
        <f>SUM(H128:I128)</f>
        <v>10</v>
      </c>
      <c r="H128" s="233">
        <f>SUM('[1]INFORME POR DIA'!AC1481)</f>
        <v>5</v>
      </c>
      <c r="I128" s="233">
        <f>SUM('[1]INFORME POR DIA'!AD1481)</f>
        <v>5</v>
      </c>
      <c r="J128" s="328">
        <f>SUM(K128:L128)</f>
        <v>346</v>
      </c>
      <c r="K128" s="233">
        <f>SUM('[1]INFORME POR DIA'!AM1481)</f>
        <v>93</v>
      </c>
      <c r="L128" s="314">
        <f>SUM('[1]INFORME POR DIA'!AN1481)</f>
        <v>253</v>
      </c>
    </row>
    <row r="129" spans="1:12" ht="15.75" customHeight="1" thickBot="1">
      <c r="A129" s="220" t="s">
        <v>314</v>
      </c>
      <c r="B129" s="341">
        <f>SUM('[1]INFORME POR DIA'!C1482)</f>
        <v>26</v>
      </c>
      <c r="C129" s="341">
        <f>SUM('[1]INFORME POR DIA'!D1482)</f>
        <v>0</v>
      </c>
      <c r="D129" s="233">
        <f>SUM(E129:F129)</f>
        <v>11</v>
      </c>
      <c r="E129" s="233">
        <f>SUM('[1]INFORME POR DIA'!F1482)</f>
        <v>0</v>
      </c>
      <c r="F129" s="233">
        <f>SUM('[1]INFORME POR DIA'!I1482)</f>
        <v>11</v>
      </c>
      <c r="G129" s="233">
        <f>SUM(H129:I129)</f>
        <v>0</v>
      </c>
      <c r="H129" s="233">
        <f>SUM('[1]INFORME POR DIA'!AC1482)</f>
        <v>0</v>
      </c>
      <c r="I129" s="233">
        <f>SUM('[1]INFORME POR DIA'!AD1482)</f>
        <v>0</v>
      </c>
      <c r="J129" s="233">
        <f>SUM(K129:L129)</f>
        <v>0</v>
      </c>
      <c r="K129" s="233">
        <f>SUM('[1]INFORME POR DIA'!AM1482)</f>
        <v>0</v>
      </c>
      <c r="L129" s="314">
        <f>SUM('[1]INFORME POR DIA'!AN1482)</f>
        <v>0</v>
      </c>
    </row>
    <row r="130" spans="1:12" ht="18" customHeight="1" thickBot="1">
      <c r="A130" s="309" t="s">
        <v>18</v>
      </c>
      <c r="B130" s="329">
        <f>SUM(B131:B150)</f>
        <v>7012</v>
      </c>
      <c r="C130" s="329">
        <f t="shared" ref="C130:L130" si="23">SUM(C131:C150)</f>
        <v>285</v>
      </c>
      <c r="D130" s="329">
        <f t="shared" si="23"/>
        <v>6187</v>
      </c>
      <c r="E130" s="329">
        <f t="shared" si="23"/>
        <v>1279</v>
      </c>
      <c r="F130" s="329">
        <f t="shared" si="23"/>
        <v>4908</v>
      </c>
      <c r="G130" s="329">
        <f t="shared" si="23"/>
        <v>291</v>
      </c>
      <c r="H130" s="329">
        <f t="shared" si="23"/>
        <v>109</v>
      </c>
      <c r="I130" s="329">
        <f t="shared" si="23"/>
        <v>182</v>
      </c>
      <c r="J130" s="329">
        <f>SUM(J131:J150)</f>
        <v>0</v>
      </c>
      <c r="K130" s="329">
        <f t="shared" si="23"/>
        <v>0</v>
      </c>
      <c r="L130" s="330">
        <f t="shared" si="23"/>
        <v>0</v>
      </c>
    </row>
    <row r="131" spans="1:12" ht="15.75" customHeight="1">
      <c r="A131" s="221" t="s">
        <v>19</v>
      </c>
      <c r="B131" s="341">
        <f>SUM('[1]INFORME POR DIA'!C1484)</f>
        <v>534</v>
      </c>
      <c r="C131" s="341">
        <f>SUM('[1]INFORME POR DIA'!D1484)</f>
        <v>20</v>
      </c>
      <c r="D131" s="233">
        <f t="shared" ref="D131:D149" si="24">SUM(E131:F131)</f>
        <v>456</v>
      </c>
      <c r="E131" s="233">
        <f>SUM('[1]INFORME POR DIA'!F1484)</f>
        <v>0</v>
      </c>
      <c r="F131" s="233">
        <f>SUM('[1]INFORME POR DIA'!I1484)</f>
        <v>456</v>
      </c>
      <c r="G131" s="233">
        <f t="shared" ref="G131:G149" si="25">SUM(H131:I131)</f>
        <v>0</v>
      </c>
      <c r="H131" s="233">
        <f>SUM('[1]INFORME POR DIA'!AC1484)</f>
        <v>0</v>
      </c>
      <c r="I131" s="233">
        <f>SUM('[1]INFORME POR DIA'!AD1484)</f>
        <v>0</v>
      </c>
      <c r="J131" s="233">
        <f t="shared" ref="J131:J137" si="26">SUM(K131:L131)</f>
        <v>0</v>
      </c>
      <c r="K131" s="233">
        <f>SUM('[1]INFORME POR DIA'!AM1536)</f>
        <v>0</v>
      </c>
      <c r="L131" s="314">
        <f>SUM('[1]INFORME POR DIA'!AN1484)</f>
        <v>0</v>
      </c>
    </row>
    <row r="132" spans="1:12" ht="15.75" customHeight="1">
      <c r="A132" s="221" t="s">
        <v>20</v>
      </c>
      <c r="B132" s="341">
        <f>SUM('[1]INFORME POR DIA'!C1485)</f>
        <v>676</v>
      </c>
      <c r="C132" s="341">
        <f>SUM('[1]INFORME POR DIA'!D1485)</f>
        <v>6</v>
      </c>
      <c r="D132" s="233">
        <f t="shared" si="24"/>
        <v>619</v>
      </c>
      <c r="E132" s="233">
        <f>SUM('[1]INFORME POR DIA'!F1485)</f>
        <v>368</v>
      </c>
      <c r="F132" s="233">
        <f>SUM('[1]INFORME POR DIA'!I1485)</f>
        <v>251</v>
      </c>
      <c r="G132" s="233">
        <f t="shared" si="25"/>
        <v>23</v>
      </c>
      <c r="H132" s="233">
        <f>SUM('[1]INFORME POR DIA'!AC1485)</f>
        <v>22</v>
      </c>
      <c r="I132" s="233">
        <f>SUM('[1]INFORME POR DIA'!AD1485)</f>
        <v>1</v>
      </c>
      <c r="J132" s="233">
        <f t="shared" si="26"/>
        <v>0</v>
      </c>
      <c r="K132" s="233">
        <f>SUM('[1]INFORME POR DIA'!AM1537)</f>
        <v>0</v>
      </c>
      <c r="L132" s="314">
        <f>SUM('[1]INFORME POR DIA'!AN1485)</f>
        <v>0</v>
      </c>
    </row>
    <row r="133" spans="1:12" ht="15.75" customHeight="1">
      <c r="A133" s="221" t="s">
        <v>21</v>
      </c>
      <c r="B133" s="341">
        <f>SUM('[1]INFORME POR DIA'!C1486)</f>
        <v>280</v>
      </c>
      <c r="C133" s="341">
        <f>SUM('[1]INFORME POR DIA'!D1486)</f>
        <v>0</v>
      </c>
      <c r="D133" s="233">
        <f t="shared" si="24"/>
        <v>273</v>
      </c>
      <c r="E133" s="233">
        <f>SUM('[1]INFORME POR DIA'!F1486)</f>
        <v>0</v>
      </c>
      <c r="F133" s="233">
        <f>SUM('[1]INFORME POR DIA'!I1486)</f>
        <v>273</v>
      </c>
      <c r="G133" s="233">
        <f t="shared" si="25"/>
        <v>0</v>
      </c>
      <c r="H133" s="233">
        <f>SUM('[1]INFORME POR DIA'!AC1486)</f>
        <v>0</v>
      </c>
      <c r="I133" s="233">
        <f>SUM('[1]INFORME POR DIA'!AD1486)</f>
        <v>0</v>
      </c>
      <c r="J133" s="233">
        <f t="shared" si="26"/>
        <v>0</v>
      </c>
      <c r="K133" s="233">
        <f>SUM('[1]INFORME POR DIA'!AM1538)</f>
        <v>0</v>
      </c>
      <c r="L133" s="314">
        <f>SUM('[1]INFORME POR DIA'!AN1486)</f>
        <v>0</v>
      </c>
    </row>
    <row r="134" spans="1:12" ht="15.75" customHeight="1">
      <c r="A134" s="221" t="s">
        <v>22</v>
      </c>
      <c r="B134" s="341">
        <f>SUM('[1]INFORME POR DIA'!C1487)</f>
        <v>224</v>
      </c>
      <c r="C134" s="341">
        <f>SUM('[1]INFORME POR DIA'!D1487)</f>
        <v>4</v>
      </c>
      <c r="D134" s="233">
        <f t="shared" si="24"/>
        <v>203</v>
      </c>
      <c r="E134" s="233">
        <f>SUM('[1]INFORME POR DIA'!F1487)</f>
        <v>0</v>
      </c>
      <c r="F134" s="233">
        <f>SUM('[1]INFORME POR DIA'!I1487)</f>
        <v>203</v>
      </c>
      <c r="G134" s="233">
        <f t="shared" si="25"/>
        <v>0</v>
      </c>
      <c r="H134" s="233">
        <f>SUM('[1]INFORME POR DIA'!AC1487)</f>
        <v>0</v>
      </c>
      <c r="I134" s="233">
        <f>SUM('[1]INFORME POR DIA'!AD1487)</f>
        <v>0</v>
      </c>
      <c r="J134" s="233">
        <f t="shared" si="26"/>
        <v>0</v>
      </c>
      <c r="K134" s="233">
        <f>SUM('[1]INFORME POR DIA'!AM1539)</f>
        <v>0</v>
      </c>
      <c r="L134" s="314">
        <f>SUM('[1]INFORME POR DIA'!AN1487)</f>
        <v>0</v>
      </c>
    </row>
    <row r="135" spans="1:12" ht="15.75" customHeight="1">
      <c r="A135" s="220" t="s">
        <v>208</v>
      </c>
      <c r="B135" s="341">
        <f>SUM('[1]INFORME POR DIA'!C1488)</f>
        <v>192</v>
      </c>
      <c r="C135" s="341">
        <f>SUM('[1]INFORME POR DIA'!D1488)</f>
        <v>0</v>
      </c>
      <c r="D135" s="233">
        <f t="shared" si="24"/>
        <v>185</v>
      </c>
      <c r="E135" s="233">
        <f>SUM('[1]INFORME POR DIA'!F1488)</f>
        <v>0</v>
      </c>
      <c r="F135" s="233">
        <f>SUM('[1]INFORME POR DIA'!I1488)</f>
        <v>185</v>
      </c>
      <c r="G135" s="233">
        <f t="shared" si="25"/>
        <v>0</v>
      </c>
      <c r="H135" s="233">
        <f>SUM('[1]INFORME POR DIA'!AC1488)</f>
        <v>0</v>
      </c>
      <c r="I135" s="233">
        <f>SUM('[1]INFORME POR DIA'!AD1488)</f>
        <v>0</v>
      </c>
      <c r="J135" s="233">
        <f t="shared" si="26"/>
        <v>0</v>
      </c>
      <c r="K135" s="233">
        <f>SUM('[1]INFORME POR DIA'!AM1540)</f>
        <v>0</v>
      </c>
      <c r="L135" s="314">
        <f>SUM('[1]INFORME POR DIA'!AN1488)</f>
        <v>0</v>
      </c>
    </row>
    <row r="136" spans="1:12" ht="15.75" customHeight="1">
      <c r="A136" s="220" t="s">
        <v>222</v>
      </c>
      <c r="B136" s="341">
        <f>SUM('[1]INFORME POR DIA'!C1489)</f>
        <v>528</v>
      </c>
      <c r="C136" s="341">
        <f>SUM('[1]INFORME POR DIA'!D1489)</f>
        <v>19</v>
      </c>
      <c r="D136" s="233">
        <f t="shared" si="24"/>
        <v>466</v>
      </c>
      <c r="E136" s="233">
        <f>SUM('[1]INFORME POR DIA'!F1489)</f>
        <v>74</v>
      </c>
      <c r="F136" s="233">
        <f>SUM('[1]INFORME POR DIA'!I1489)</f>
        <v>392</v>
      </c>
      <c r="G136" s="233">
        <f t="shared" si="25"/>
        <v>247</v>
      </c>
      <c r="H136" s="233">
        <f>SUM('[1]INFORME POR DIA'!AC1489)</f>
        <v>74</v>
      </c>
      <c r="I136" s="233">
        <f>SUM('[1]INFORME POR DIA'!AD1489)</f>
        <v>173</v>
      </c>
      <c r="J136" s="233">
        <f t="shared" si="26"/>
        <v>0</v>
      </c>
      <c r="K136" s="233">
        <f>SUM('[1]INFORME POR DIA'!AM1541)</f>
        <v>0</v>
      </c>
      <c r="L136" s="314">
        <f>SUM('[1]INFORME POR DIA'!AN1489)</f>
        <v>0</v>
      </c>
    </row>
    <row r="137" spans="1:12" ht="15.75" customHeight="1">
      <c r="A137" s="221" t="s">
        <v>23</v>
      </c>
      <c r="B137" s="341">
        <f>SUM('[1]INFORME POR DIA'!C1490)</f>
        <v>246</v>
      </c>
      <c r="C137" s="341">
        <f>SUM('[1]INFORME POR DIA'!D1490)</f>
        <v>0</v>
      </c>
      <c r="D137" s="233">
        <f t="shared" si="24"/>
        <v>233</v>
      </c>
      <c r="E137" s="233">
        <f>SUM('[1]INFORME POR DIA'!F1490)</f>
        <v>196</v>
      </c>
      <c r="F137" s="233">
        <f>SUM('[1]INFORME POR DIA'!I1490)</f>
        <v>37</v>
      </c>
      <c r="G137" s="233">
        <f t="shared" si="25"/>
        <v>0</v>
      </c>
      <c r="H137" s="233">
        <f>SUM('[1]INFORME POR DIA'!AC1490)</f>
        <v>0</v>
      </c>
      <c r="I137" s="233">
        <f>SUM('[1]INFORME POR DIA'!AD1490)</f>
        <v>0</v>
      </c>
      <c r="J137" s="233">
        <f t="shared" si="26"/>
        <v>0</v>
      </c>
      <c r="K137" s="233">
        <f>SUM('[1]INFORME POR DIA'!AM1542)</f>
        <v>0</v>
      </c>
      <c r="L137" s="314">
        <f>SUM('[1]INFORME POR DIA'!AN1490)</f>
        <v>0</v>
      </c>
    </row>
    <row r="138" spans="1:12" ht="15.75" customHeight="1">
      <c r="A138" s="223" t="s">
        <v>24</v>
      </c>
      <c r="B138" s="341">
        <f>SUM('[1]INFORME POR DIA'!C1491)</f>
        <v>56</v>
      </c>
      <c r="C138" s="341">
        <f>SUM('[1]INFORME POR DIA'!D1491)</f>
        <v>0</v>
      </c>
      <c r="D138" s="233">
        <f>SUM(E138:F138)</f>
        <v>54</v>
      </c>
      <c r="E138" s="233">
        <f>SUM('[1]INFORME POR DIA'!F1491)</f>
        <v>0</v>
      </c>
      <c r="F138" s="233">
        <f>SUM('[1]INFORME POR DIA'!I1491)</f>
        <v>54</v>
      </c>
      <c r="G138" s="233">
        <f t="shared" si="25"/>
        <v>0</v>
      </c>
      <c r="H138" s="233">
        <f>SUM('[1]INFORME POR DIA'!AC1491)</f>
        <v>0</v>
      </c>
      <c r="I138" s="233">
        <f>SUM('[1]INFORME POR DIA'!AD1491)</f>
        <v>0</v>
      </c>
      <c r="J138" s="233">
        <f>SUM(K138:L138)</f>
        <v>0</v>
      </c>
      <c r="K138" s="233">
        <f>SUM('[1]INFORME POR DIA'!AM1543)</f>
        <v>0</v>
      </c>
      <c r="L138" s="314">
        <f>SUM('[1]INFORME POR DIA'!AN1491)</f>
        <v>0</v>
      </c>
    </row>
    <row r="139" spans="1:12" ht="15.75" customHeight="1">
      <c r="A139" s="220" t="s">
        <v>209</v>
      </c>
      <c r="B139" s="341">
        <f>SUM('[1]INFORME POR DIA'!C1492)</f>
        <v>420</v>
      </c>
      <c r="C139" s="341">
        <f>SUM('[1]INFORME POR DIA'!D1492)</f>
        <v>3</v>
      </c>
      <c r="D139" s="233">
        <f t="shared" si="24"/>
        <v>391</v>
      </c>
      <c r="E139" s="233">
        <f>SUM('[1]INFORME POR DIA'!F1492)</f>
        <v>3</v>
      </c>
      <c r="F139" s="233">
        <f>SUM('[1]INFORME POR DIA'!I1492)</f>
        <v>388</v>
      </c>
      <c r="G139" s="233">
        <f t="shared" si="25"/>
        <v>0</v>
      </c>
      <c r="H139" s="233">
        <f>SUM('[1]INFORME POR DIA'!AC1492)</f>
        <v>0</v>
      </c>
      <c r="I139" s="233">
        <f>SUM('[1]INFORME POR DIA'!AD1492)</f>
        <v>0</v>
      </c>
      <c r="J139" s="233">
        <f t="shared" ref="J139:J149" si="27">SUM(K139:L139)</f>
        <v>0</v>
      </c>
      <c r="K139" s="233">
        <f>SUM('[1]INFORME POR DIA'!AM1544)</f>
        <v>0</v>
      </c>
      <c r="L139" s="314">
        <f>SUM('[1]INFORME POR DIA'!AN1492)</f>
        <v>0</v>
      </c>
    </row>
    <row r="140" spans="1:12" ht="15.75" customHeight="1">
      <c r="A140" s="220" t="s">
        <v>210</v>
      </c>
      <c r="B140" s="341">
        <f>SUM('[1]INFORME POR DIA'!C1493)</f>
        <v>831</v>
      </c>
      <c r="C140" s="341">
        <f>SUM('[1]INFORME POR DIA'!D1493)</f>
        <v>142</v>
      </c>
      <c r="D140" s="233">
        <f t="shared" si="24"/>
        <v>650</v>
      </c>
      <c r="E140" s="233">
        <f>SUM('[1]INFORME POR DIA'!F1493)</f>
        <v>0</v>
      </c>
      <c r="F140" s="233">
        <f>SUM('[1]INFORME POR DIA'!I1493)</f>
        <v>650</v>
      </c>
      <c r="G140" s="233">
        <f t="shared" si="25"/>
        <v>0</v>
      </c>
      <c r="H140" s="233">
        <f>SUM('[1]INFORME POR DIA'!AC1493)</f>
        <v>0</v>
      </c>
      <c r="I140" s="233">
        <f>SUM('[1]INFORME POR DIA'!AD1493)</f>
        <v>0</v>
      </c>
      <c r="J140" s="233">
        <f t="shared" si="27"/>
        <v>0</v>
      </c>
      <c r="K140" s="233">
        <f>SUM('[1]INFORME POR DIA'!AM1545)</f>
        <v>0</v>
      </c>
      <c r="L140" s="314">
        <f>SUM('[1]INFORME POR DIA'!AN1493)</f>
        <v>0</v>
      </c>
    </row>
    <row r="141" spans="1:12" ht="15.75" customHeight="1">
      <c r="A141" s="220" t="s">
        <v>211</v>
      </c>
      <c r="B141" s="341">
        <f>SUM('[1]INFORME POR DIA'!C1494)</f>
        <v>486</v>
      </c>
      <c r="C141" s="341">
        <f>SUM('[1]INFORME POR DIA'!D1494)</f>
        <v>30</v>
      </c>
      <c r="D141" s="233">
        <f t="shared" si="24"/>
        <v>366</v>
      </c>
      <c r="E141" s="233">
        <f>SUM('[1]INFORME POR DIA'!F1494)</f>
        <v>98</v>
      </c>
      <c r="F141" s="233">
        <f>SUM('[1]INFORME POR DIA'!I1494)</f>
        <v>268</v>
      </c>
      <c r="G141" s="233">
        <f t="shared" si="25"/>
        <v>1</v>
      </c>
      <c r="H141" s="233">
        <f>SUM('[1]INFORME POR DIA'!AC1494)</f>
        <v>0</v>
      </c>
      <c r="I141" s="233">
        <f>SUM('[1]INFORME POR DIA'!AD1494)</f>
        <v>1</v>
      </c>
      <c r="J141" s="233">
        <f t="shared" si="27"/>
        <v>0</v>
      </c>
      <c r="K141" s="233">
        <f>SUM('[1]INFORME POR DIA'!AM1546)</f>
        <v>0</v>
      </c>
      <c r="L141" s="314">
        <f>SUM('[1]INFORME POR DIA'!AN1494)</f>
        <v>0</v>
      </c>
    </row>
    <row r="142" spans="1:12" ht="15.75" customHeight="1">
      <c r="A142" s="221" t="s">
        <v>25</v>
      </c>
      <c r="B142" s="341">
        <f>SUM('[1]INFORME POR DIA'!C1495)</f>
        <v>50</v>
      </c>
      <c r="C142" s="341">
        <f>SUM('[1]INFORME POR DIA'!D1495)</f>
        <v>0</v>
      </c>
      <c r="D142" s="233">
        <f t="shared" si="24"/>
        <v>40</v>
      </c>
      <c r="E142" s="233">
        <f>SUM('[1]INFORME POR DIA'!F1495)</f>
        <v>0</v>
      </c>
      <c r="F142" s="233">
        <f>SUM('[1]INFORME POR DIA'!I1495)</f>
        <v>40</v>
      </c>
      <c r="G142" s="233">
        <f t="shared" si="25"/>
        <v>0</v>
      </c>
      <c r="H142" s="233">
        <f>SUM('[1]INFORME POR DIA'!AC1495)</f>
        <v>0</v>
      </c>
      <c r="I142" s="233">
        <f>SUM('[1]INFORME POR DIA'!AD1495)</f>
        <v>0</v>
      </c>
      <c r="J142" s="233">
        <f t="shared" si="27"/>
        <v>0</v>
      </c>
      <c r="K142" s="233">
        <f>SUM('[1]INFORME POR DIA'!AM1547)</f>
        <v>0</v>
      </c>
      <c r="L142" s="314">
        <f>SUM('[1]INFORME POR DIA'!AN1495)</f>
        <v>0</v>
      </c>
    </row>
    <row r="143" spans="1:12" ht="15.75" customHeight="1">
      <c r="A143" s="220" t="s">
        <v>212</v>
      </c>
      <c r="B143" s="341">
        <f>SUM('[1]INFORME POR DIA'!C1496)</f>
        <v>546</v>
      </c>
      <c r="C143" s="341">
        <f>SUM('[1]INFORME POR DIA'!D1496)</f>
        <v>2</v>
      </c>
      <c r="D143" s="233">
        <f t="shared" si="24"/>
        <v>529</v>
      </c>
      <c r="E143" s="233">
        <f>SUM('[1]INFORME POR DIA'!F1496)</f>
        <v>0</v>
      </c>
      <c r="F143" s="233">
        <f>SUM('[1]INFORME POR DIA'!I1496)</f>
        <v>529</v>
      </c>
      <c r="G143" s="233">
        <f t="shared" si="25"/>
        <v>0</v>
      </c>
      <c r="H143" s="233">
        <f>SUM('[1]INFORME POR DIA'!AC1496)</f>
        <v>0</v>
      </c>
      <c r="I143" s="233">
        <f>SUM('[1]INFORME POR DIA'!AD1496)</f>
        <v>0</v>
      </c>
      <c r="J143" s="233">
        <f t="shared" si="27"/>
        <v>0</v>
      </c>
      <c r="K143" s="233">
        <f>SUM('[1]INFORME POR DIA'!AM1548)</f>
        <v>0</v>
      </c>
      <c r="L143" s="314">
        <f>SUM('[1]INFORME POR DIA'!AN1496)</f>
        <v>0</v>
      </c>
    </row>
    <row r="144" spans="1:12" ht="15.75" customHeight="1">
      <c r="A144" s="221" t="s">
        <v>26</v>
      </c>
      <c r="B144" s="341">
        <f>SUM('[1]INFORME POR DIA'!C1497)</f>
        <v>152</v>
      </c>
      <c r="C144" s="341">
        <f>SUM('[1]INFORME POR DIA'!D1497)</f>
        <v>0</v>
      </c>
      <c r="D144" s="233">
        <f t="shared" si="24"/>
        <v>151</v>
      </c>
      <c r="E144" s="233">
        <f>SUM('[1]INFORME POR DIA'!F1497)</f>
        <v>0</v>
      </c>
      <c r="F144" s="233">
        <f>SUM('[1]INFORME POR DIA'!I1497)</f>
        <v>151</v>
      </c>
      <c r="G144" s="233">
        <f t="shared" si="25"/>
        <v>0</v>
      </c>
      <c r="H144" s="233">
        <f>SUM('[1]INFORME POR DIA'!AC1497)</f>
        <v>0</v>
      </c>
      <c r="I144" s="233">
        <f>SUM('[1]INFORME POR DIA'!AD1497)</f>
        <v>0</v>
      </c>
      <c r="J144" s="233">
        <f t="shared" si="27"/>
        <v>0</v>
      </c>
      <c r="K144" s="233">
        <f>SUM('[1]INFORME POR DIA'!AM1549)</f>
        <v>0</v>
      </c>
      <c r="L144" s="314">
        <f>SUM('[1]INFORME POR DIA'!AN1497)</f>
        <v>0</v>
      </c>
    </row>
    <row r="145" spans="1:12" ht="15.75" customHeight="1">
      <c r="A145" s="220" t="s">
        <v>213</v>
      </c>
      <c r="B145" s="341">
        <f>SUM('[1]INFORME POR DIA'!C1498)</f>
        <v>908</v>
      </c>
      <c r="C145" s="341">
        <f>SUM('[1]INFORME POR DIA'!D1498)</f>
        <v>9</v>
      </c>
      <c r="D145" s="233">
        <f t="shared" si="24"/>
        <v>853</v>
      </c>
      <c r="E145" s="233">
        <f>SUM('[1]INFORME POR DIA'!F1498)</f>
        <v>257</v>
      </c>
      <c r="F145" s="233">
        <f>SUM('[1]INFORME POR DIA'!I1498)</f>
        <v>596</v>
      </c>
      <c r="G145" s="233">
        <f t="shared" si="25"/>
        <v>20</v>
      </c>
      <c r="H145" s="233">
        <f>SUM('[1]INFORME POR DIA'!AC1498)</f>
        <v>13</v>
      </c>
      <c r="I145" s="233">
        <f>SUM('[1]INFORME POR DIA'!AD1498)</f>
        <v>7</v>
      </c>
      <c r="J145" s="233">
        <f t="shared" si="27"/>
        <v>0</v>
      </c>
      <c r="K145" s="233">
        <f>SUM('[1]INFORME POR DIA'!AM1550)</f>
        <v>0</v>
      </c>
      <c r="L145" s="314">
        <f>SUM('[1]INFORME POR DIA'!AN1498)</f>
        <v>0</v>
      </c>
    </row>
    <row r="146" spans="1:12" ht="15.75" customHeight="1">
      <c r="A146" s="220" t="s">
        <v>214</v>
      </c>
      <c r="B146" s="341">
        <f>SUM('[1]INFORME POR DIA'!C1499)</f>
        <v>75</v>
      </c>
      <c r="C146" s="341">
        <f>SUM('[1]INFORME POR DIA'!D1499)</f>
        <v>0</v>
      </c>
      <c r="D146" s="233">
        <f t="shared" si="24"/>
        <v>53</v>
      </c>
      <c r="E146" s="233">
        <f>SUM('[1]INFORME POR DIA'!F1499)</f>
        <v>0</v>
      </c>
      <c r="F146" s="233">
        <f>SUM('[1]INFORME POR DIA'!I1499)</f>
        <v>53</v>
      </c>
      <c r="G146" s="233">
        <f t="shared" si="25"/>
        <v>0</v>
      </c>
      <c r="H146" s="233">
        <f>SUM('[1]INFORME POR DIA'!AC1499)</f>
        <v>0</v>
      </c>
      <c r="I146" s="233">
        <f>SUM('[1]INFORME POR DIA'!AD1499)</f>
        <v>0</v>
      </c>
      <c r="J146" s="233">
        <f t="shared" si="27"/>
        <v>0</v>
      </c>
      <c r="K146" s="233">
        <f>SUM('[1]INFORME POR DIA'!AM1551)</f>
        <v>0</v>
      </c>
      <c r="L146" s="314">
        <f>SUM('[1]INFORME POR DIA'!AN1499)</f>
        <v>0</v>
      </c>
    </row>
    <row r="147" spans="1:12" ht="15.75" customHeight="1">
      <c r="A147" s="220" t="s">
        <v>223</v>
      </c>
      <c r="B147" s="341">
        <f>SUM('[1]INFORME POR DIA'!C1500)</f>
        <v>0</v>
      </c>
      <c r="C147" s="341">
        <f>SUM('[1]INFORME POR DIA'!D1500)</f>
        <v>0</v>
      </c>
      <c r="D147" s="233">
        <f t="shared" si="24"/>
        <v>0</v>
      </c>
      <c r="E147" s="233">
        <f>SUM('[1]INFORME POR DIA'!F1500)</f>
        <v>0</v>
      </c>
      <c r="F147" s="233">
        <f>SUM('[1]INFORME POR DIA'!I1500)</f>
        <v>0</v>
      </c>
      <c r="G147" s="233">
        <f t="shared" si="25"/>
        <v>0</v>
      </c>
      <c r="H147" s="233">
        <f>SUM('[1]INFORME POR DIA'!AC1500)</f>
        <v>0</v>
      </c>
      <c r="I147" s="233">
        <f>SUM('[1]INFORME POR DIA'!AD1500)</f>
        <v>0</v>
      </c>
      <c r="J147" s="233">
        <f t="shared" si="27"/>
        <v>0</v>
      </c>
      <c r="K147" s="233">
        <f>SUM('[1]INFORME POR DIA'!AM1552)</f>
        <v>0</v>
      </c>
      <c r="L147" s="314">
        <f>SUM('[1]INFORME POR DIA'!AN1500)</f>
        <v>0</v>
      </c>
    </row>
    <row r="148" spans="1:12" ht="15.75" customHeight="1">
      <c r="A148" s="221" t="s">
        <v>27</v>
      </c>
      <c r="B148" s="341">
        <f>SUM('[1]INFORME POR DIA'!C1501)</f>
        <v>400</v>
      </c>
      <c r="C148" s="341">
        <f>SUM('[1]INFORME POR DIA'!D1501)</f>
        <v>50</v>
      </c>
      <c r="D148" s="233">
        <f t="shared" si="24"/>
        <v>279</v>
      </c>
      <c r="E148" s="233">
        <f>SUM('[1]INFORME POR DIA'!F1501)</f>
        <v>0</v>
      </c>
      <c r="F148" s="233">
        <f>SUM('[1]INFORME POR DIA'!I1501)</f>
        <v>279</v>
      </c>
      <c r="G148" s="233">
        <f t="shared" si="25"/>
        <v>0</v>
      </c>
      <c r="H148" s="233">
        <f>SUM('[1]INFORME POR DIA'!AC1501)</f>
        <v>0</v>
      </c>
      <c r="I148" s="233">
        <f>SUM('[1]INFORME POR DIA'!AD1501)</f>
        <v>0</v>
      </c>
      <c r="J148" s="233">
        <f t="shared" si="27"/>
        <v>0</v>
      </c>
      <c r="K148" s="233">
        <f>SUM('[1]INFORME POR DIA'!AM1553)</f>
        <v>0</v>
      </c>
      <c r="L148" s="314">
        <f>SUM('[1]INFORME POR DIA'!AN1501)</f>
        <v>0</v>
      </c>
    </row>
    <row r="149" spans="1:12" ht="15.75" customHeight="1">
      <c r="A149" s="221" t="s">
        <v>28</v>
      </c>
      <c r="B149" s="341">
        <f>SUM('[1]INFORME POR DIA'!C1502)</f>
        <v>384</v>
      </c>
      <c r="C149" s="341">
        <f>SUM('[1]INFORME POR DIA'!D1502)</f>
        <v>0</v>
      </c>
      <c r="D149" s="233">
        <f t="shared" si="24"/>
        <v>362</v>
      </c>
      <c r="E149" s="233">
        <f>SUM('[1]INFORME POR DIA'!F1502)</f>
        <v>283</v>
      </c>
      <c r="F149" s="233">
        <f>SUM('[1]INFORME POR DIA'!I1502)</f>
        <v>79</v>
      </c>
      <c r="G149" s="233">
        <f t="shared" si="25"/>
        <v>0</v>
      </c>
      <c r="H149" s="233">
        <f>SUM('[1]INFORME POR DIA'!AC1502)</f>
        <v>0</v>
      </c>
      <c r="I149" s="233">
        <f>SUM('[1]INFORME POR DIA'!AD1502)</f>
        <v>0</v>
      </c>
      <c r="J149" s="233">
        <f t="shared" si="27"/>
        <v>0</v>
      </c>
      <c r="K149" s="233">
        <f>SUM('[1]INFORME POR DIA'!AM1554)</f>
        <v>0</v>
      </c>
      <c r="L149" s="314">
        <f>SUM('[1]INFORME POR DIA'!AN1502)</f>
        <v>0</v>
      </c>
    </row>
    <row r="150" spans="1:12" ht="15.75" customHeight="1" thickBot="1">
      <c r="A150" s="317" t="s">
        <v>215</v>
      </c>
      <c r="B150" s="342">
        <f>SUM('[1]INFORME POR DIA'!C1503)</f>
        <v>24</v>
      </c>
      <c r="C150" s="342">
        <f>SUM('[1]INFORME POR DIA'!D1503)</f>
        <v>0</v>
      </c>
      <c r="D150" s="319">
        <f>SUM(E150:F150)</f>
        <v>24</v>
      </c>
      <c r="E150" s="318">
        <f>SUM('[1]INFORME POR DIA'!F1503)</f>
        <v>0</v>
      </c>
      <c r="F150" s="318">
        <f>SUM('[1]INFORME POR DIA'!I1503)</f>
        <v>24</v>
      </c>
      <c r="G150" s="319">
        <f>SUM(H150:I150)</f>
        <v>0</v>
      </c>
      <c r="H150" s="318">
        <f>SUM('[1]INFORME POR DIA'!AC1503)</f>
        <v>0</v>
      </c>
      <c r="I150" s="318">
        <f>SUM('[1]INFORME POR DIA'!AD1503)</f>
        <v>0</v>
      </c>
      <c r="J150" s="319">
        <f>SUM(K150:L150)</f>
        <v>0</v>
      </c>
      <c r="K150" s="318">
        <f>SUM('[1]INFORME POR DIA'!AM1555)</f>
        <v>0</v>
      </c>
      <c r="L150" s="320">
        <f>SUM('[1]INFORME POR DIA'!AN1503)</f>
        <v>0</v>
      </c>
    </row>
    <row r="151" spans="1:12" s="6" customFormat="1">
      <c r="A151" s="246"/>
      <c r="B151" s="8"/>
      <c r="C151" s="8"/>
      <c r="D151" s="8"/>
      <c r="E151" s="8"/>
      <c r="F151" s="8"/>
    </row>
    <row r="152" spans="1:12" s="6" customFormat="1">
      <c r="A152" s="246" t="s">
        <v>29</v>
      </c>
      <c r="B152" s="246"/>
      <c r="C152" s="246"/>
      <c r="D152" s="246"/>
      <c r="E152" s="246"/>
      <c r="F152" s="246"/>
    </row>
    <row r="153" spans="1:12" s="6" customFormat="1">
      <c r="A153" s="242" t="s">
        <v>224</v>
      </c>
      <c r="B153" s="246"/>
      <c r="C153" s="246"/>
      <c r="D153" s="8"/>
      <c r="E153" s="8"/>
      <c r="F153" s="8"/>
    </row>
    <row r="154" spans="1:12" s="6" customFormat="1"/>
  </sheetData>
  <mergeCells count="42">
    <mergeCell ref="A6:A8"/>
    <mergeCell ref="L109:L110"/>
    <mergeCell ref="G109:G110"/>
    <mergeCell ref="H109:H110"/>
    <mergeCell ref="I109:I110"/>
    <mergeCell ref="J109:J110"/>
    <mergeCell ref="K109:K110"/>
    <mergeCell ref="G108:I108"/>
    <mergeCell ref="J108:L108"/>
    <mergeCell ref="G56:I56"/>
    <mergeCell ref="J56:L56"/>
    <mergeCell ref="G57:G58"/>
    <mergeCell ref="H57:H58"/>
    <mergeCell ref="I57:I58"/>
    <mergeCell ref="J57:J58"/>
    <mergeCell ref="K57:K58"/>
    <mergeCell ref="L57:L58"/>
    <mergeCell ref="A49:C49"/>
    <mergeCell ref="A50:F50"/>
    <mergeCell ref="B56:B58"/>
    <mergeCell ref="C56:C58"/>
    <mergeCell ref="D56:D58"/>
    <mergeCell ref="E56:E58"/>
    <mergeCell ref="F56:F58"/>
    <mergeCell ref="B108:B110"/>
    <mergeCell ref="C108:C110"/>
    <mergeCell ref="D108:D110"/>
    <mergeCell ref="E108:E110"/>
    <mergeCell ref="F108:F110"/>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6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373" t="s">
        <v>42</v>
      </c>
      <c r="B2" s="373"/>
      <c r="C2" s="373"/>
      <c r="D2" s="373"/>
      <c r="E2" s="373"/>
      <c r="F2" s="373"/>
      <c r="G2" s="373"/>
      <c r="H2" s="373"/>
      <c r="I2" s="373"/>
      <c r="J2" s="373"/>
      <c r="K2" s="373"/>
      <c r="L2" s="373"/>
      <c r="M2" s="373"/>
      <c r="N2" s="373"/>
      <c r="O2" s="373"/>
    </row>
    <row r="3" spans="1:18" ht="15.75" customHeight="1">
      <c r="A3" s="29" t="s">
        <v>334</v>
      </c>
      <c r="B3" s="29"/>
      <c r="C3" s="29"/>
      <c r="D3" s="29"/>
      <c r="E3" s="29"/>
      <c r="F3" s="29"/>
      <c r="G3" s="29"/>
      <c r="H3" s="29"/>
      <c r="I3" s="29"/>
      <c r="J3" s="29"/>
      <c r="K3" s="29"/>
      <c r="L3" s="29"/>
      <c r="M3" s="29"/>
      <c r="N3" s="29"/>
      <c r="O3" s="29"/>
    </row>
    <row r="5" spans="1:18" ht="15.75" customHeight="1"/>
    <row r="6" spans="1:18" ht="15.75" customHeight="1"/>
    <row r="7" spans="1:18" ht="15.75" customHeight="1">
      <c r="P7" t="s">
        <v>10</v>
      </c>
    </row>
    <row r="8" spans="1:18" ht="15.75" customHeight="1">
      <c r="P8" t="s">
        <v>229</v>
      </c>
      <c r="Q8" t="s">
        <v>230</v>
      </c>
    </row>
    <row r="9" spans="1:18" ht="15.75" customHeight="1">
      <c r="P9" s="27">
        <f>[1]PROMEDIO!E9</f>
        <v>2125.875</v>
      </c>
      <c r="Q9" s="27">
        <f>[1]PROMEDIO!F9</f>
        <v>9618.75</v>
      </c>
      <c r="R9" s="27">
        <f>SUM(P9:Q9)</f>
        <v>11744.625</v>
      </c>
    </row>
    <row r="10" spans="1:18" ht="15.75" customHeight="1"/>
    <row r="11" spans="1:18" ht="15.75" customHeight="1">
      <c r="P11" t="s">
        <v>9</v>
      </c>
    </row>
    <row r="12" spans="1:18" ht="15.75" customHeight="1">
      <c r="P12" t="s">
        <v>229</v>
      </c>
      <c r="Q12" t="s">
        <v>230</v>
      </c>
    </row>
    <row r="13" spans="1:18" ht="15.75" customHeight="1">
      <c r="P13" s="27">
        <f>[1]PROMEDIO!K9</f>
        <v>102.625</v>
      </c>
      <c r="Q13" s="27">
        <f>[1]PROMEDIO!L9</f>
        <v>270.4375</v>
      </c>
      <c r="R13" s="27">
        <f>SUM(P13:Q13)</f>
        <v>373.0625</v>
      </c>
    </row>
    <row r="14" spans="1:18" ht="15.75" customHeight="1"/>
    <row r="15" spans="1:18" ht="15.75" customHeight="1">
      <c r="P15" t="s">
        <v>8</v>
      </c>
    </row>
    <row r="16" spans="1:18" ht="15.75" customHeight="1">
      <c r="P16" t="s">
        <v>229</v>
      </c>
      <c r="Q16" t="s">
        <v>230</v>
      </c>
    </row>
    <row r="17" spans="16:18" ht="15.75" customHeight="1">
      <c r="P17" s="27">
        <f>[1]PROMEDIO!H9</f>
        <v>209.0625</v>
      </c>
      <c r="Q17" s="27">
        <f>[1]PROMEDIO!I9</f>
        <v>217.1875</v>
      </c>
      <c r="R17" s="27">
        <f>SUM(P17:Q17)</f>
        <v>426.25</v>
      </c>
    </row>
    <row r="18" spans="16:18" ht="15.75" customHeight="1"/>
    <row r="19" spans="16:18" ht="15.75" customHeight="1">
      <c r="P19" t="s">
        <v>231</v>
      </c>
    </row>
    <row r="20" spans="16:18" ht="15.75" customHeight="1">
      <c r="P20" t="s">
        <v>232</v>
      </c>
      <c r="Q20" t="s">
        <v>233</v>
      </c>
    </row>
    <row r="21" spans="16:18">
      <c r="P21" s="27">
        <f>[1]PROMEDIO!D10</f>
        <v>5610.6875</v>
      </c>
      <c r="Q21" s="27">
        <f>[1]PROMEDIO!D28</f>
        <v>6133.9375</v>
      </c>
    </row>
    <row r="22" spans="16:18" ht="16.5" customHeight="1"/>
    <row r="23" spans="16:18" ht="16.5" customHeight="1">
      <c r="P23" t="s">
        <v>234</v>
      </c>
    </row>
    <row r="24" spans="16:18" ht="16.5" customHeight="1">
      <c r="P24" t="s">
        <v>235</v>
      </c>
      <c r="Q24" t="s">
        <v>236</v>
      </c>
    </row>
    <row r="25" spans="16:18" ht="16.5" customHeight="1">
      <c r="P25" s="27">
        <f>[1]PROMEDIO!D9</f>
        <v>11744.625</v>
      </c>
      <c r="Q25" s="27">
        <f>([1]PROMEDIO!B9-[1]PROMEDIO!C9)-[1]PROMEDIO!D9</f>
        <v>1367.375</v>
      </c>
    </row>
    <row r="26" spans="16:18" ht="16.5" customHeight="1"/>
    <row r="27" spans="16:18" ht="16.5" customHeight="1">
      <c r="P27" t="s">
        <v>237</v>
      </c>
    </row>
    <row r="28" spans="16:18" ht="16.5" customHeight="1">
      <c r="P28" t="s">
        <v>238</v>
      </c>
      <c r="Q28" t="s">
        <v>239</v>
      </c>
    </row>
    <row r="29" spans="16:18" ht="16.5" customHeight="1">
      <c r="P29" s="27">
        <f>[1]PROMEDIO!B9-[1]PROMEDIO!C9</f>
        <v>13112</v>
      </c>
      <c r="Q29" s="27">
        <f>[1]PROMEDIO!C9</f>
        <v>596</v>
      </c>
      <c r="R29" s="27"/>
    </row>
    <row r="30" spans="16:18" ht="16.5" customHeight="1"/>
    <row r="31" spans="16:18" ht="16.5" customHeight="1"/>
    <row r="32" spans="16:18" ht="16.5" customHeight="1"/>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F12" sqref="F12"/>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182</v>
      </c>
      <c r="B1" s="30"/>
      <c r="C1" s="30"/>
      <c r="D1" s="30"/>
      <c r="E1" s="30"/>
      <c r="F1" s="30"/>
      <c r="G1" s="30"/>
      <c r="H1" s="30"/>
      <c r="I1" s="30"/>
      <c r="J1" s="30"/>
      <c r="K1" s="30"/>
      <c r="L1" s="30"/>
      <c r="M1" s="30"/>
      <c r="N1" s="30"/>
      <c r="O1" s="31"/>
    </row>
    <row r="2" spans="1:28" ht="15" customHeight="1" thickBot="1">
      <c r="A2" s="30" t="s">
        <v>325</v>
      </c>
      <c r="B2" s="30"/>
      <c r="C2" s="30"/>
      <c r="D2" s="30"/>
      <c r="E2" s="30"/>
      <c r="F2" s="30"/>
      <c r="G2" s="30"/>
      <c r="H2" s="30"/>
      <c r="I2" s="30"/>
      <c r="J2" s="30"/>
      <c r="K2" s="30"/>
      <c r="L2" s="30"/>
      <c r="M2" s="30"/>
      <c r="N2" s="30"/>
      <c r="O2" s="31"/>
    </row>
    <row r="3" spans="1:28" ht="22.5" customHeight="1" thickBot="1">
      <c r="A3" s="103" t="s">
        <v>173</v>
      </c>
      <c r="B3" s="104" t="s">
        <v>10</v>
      </c>
      <c r="C3" s="105" t="s">
        <v>50</v>
      </c>
      <c r="D3" s="105" t="s">
        <v>51</v>
      </c>
      <c r="E3" s="106" t="s">
        <v>52</v>
      </c>
      <c r="F3" s="106" t="s">
        <v>53</v>
      </c>
      <c r="G3" s="106" t="s">
        <v>54</v>
      </c>
      <c r="H3" s="106" t="s">
        <v>55</v>
      </c>
      <c r="I3" s="106" t="s">
        <v>56</v>
      </c>
      <c r="J3" s="105" t="s">
        <v>57</v>
      </c>
      <c r="K3" s="105" t="s">
        <v>58</v>
      </c>
      <c r="L3" s="105" t="s">
        <v>59</v>
      </c>
      <c r="M3" s="105" t="s">
        <v>60</v>
      </c>
      <c r="N3" s="107" t="s">
        <v>61</v>
      </c>
    </row>
    <row r="4" spans="1:28" ht="15.75" customHeight="1" thickTop="1" thickBot="1">
      <c r="A4" s="108" t="s">
        <v>64</v>
      </c>
      <c r="B4" s="109">
        <f t="shared" ref="B4:N4" si="0">SUM(B5,B23)</f>
        <v>2</v>
      </c>
      <c r="C4" s="110">
        <f t="shared" si="0"/>
        <v>0</v>
      </c>
      <c r="D4" s="111">
        <f t="shared" si="0"/>
        <v>0</v>
      </c>
      <c r="E4" s="111">
        <f t="shared" si="0"/>
        <v>2</v>
      </c>
      <c r="F4" s="111">
        <f t="shared" si="0"/>
        <v>0</v>
      </c>
      <c r="G4" s="111">
        <f t="shared" si="0"/>
        <v>0</v>
      </c>
      <c r="H4" s="111">
        <f t="shared" si="0"/>
        <v>0</v>
      </c>
      <c r="I4" s="111">
        <f t="shared" si="0"/>
        <v>0</v>
      </c>
      <c r="J4" s="111">
        <f t="shared" si="0"/>
        <v>0</v>
      </c>
      <c r="K4" s="111">
        <f t="shared" si="0"/>
        <v>0</v>
      </c>
      <c r="L4" s="111">
        <f t="shared" si="0"/>
        <v>0</v>
      </c>
      <c r="M4" s="111">
        <f t="shared" si="0"/>
        <v>0</v>
      </c>
      <c r="N4" s="112">
        <f t="shared" si="0"/>
        <v>0</v>
      </c>
      <c r="O4" s="113">
        <f>SUM(C4:N4)</f>
        <v>2</v>
      </c>
      <c r="S4" s="113"/>
      <c r="T4" s="113"/>
      <c r="U4" s="113"/>
      <c r="V4" s="113"/>
      <c r="W4" s="113"/>
      <c r="X4" s="113"/>
      <c r="Y4" s="113"/>
      <c r="Z4" s="113"/>
      <c r="AA4" s="113"/>
      <c r="AB4" s="113"/>
    </row>
    <row r="5" spans="1:28" ht="15" customHeight="1" thickTop="1" thickBot="1">
      <c r="A5" s="114" t="s">
        <v>172</v>
      </c>
      <c r="B5" s="115">
        <f t="shared" ref="B5:N5" si="1">SUM(B6:B22)</f>
        <v>1</v>
      </c>
      <c r="C5" s="116">
        <f t="shared" si="1"/>
        <v>0</v>
      </c>
      <c r="D5" s="116">
        <f t="shared" si="1"/>
        <v>0</v>
      </c>
      <c r="E5" s="116">
        <f t="shared" si="1"/>
        <v>1</v>
      </c>
      <c r="F5" s="116">
        <f t="shared" si="1"/>
        <v>0</v>
      </c>
      <c r="G5" s="116">
        <f t="shared" si="1"/>
        <v>0</v>
      </c>
      <c r="H5" s="116">
        <f t="shared" si="1"/>
        <v>0</v>
      </c>
      <c r="I5" s="116">
        <f t="shared" si="1"/>
        <v>0</v>
      </c>
      <c r="J5" s="116">
        <f t="shared" si="1"/>
        <v>0</v>
      </c>
      <c r="K5" s="116">
        <f t="shared" si="1"/>
        <v>0</v>
      </c>
      <c r="L5" s="116">
        <f t="shared" si="1"/>
        <v>0</v>
      </c>
      <c r="M5" s="116">
        <f t="shared" si="1"/>
        <v>0</v>
      </c>
      <c r="N5" s="117">
        <f t="shared" si="1"/>
        <v>0</v>
      </c>
      <c r="O5" s="113">
        <f>SUM(C5:N5)</f>
        <v>1</v>
      </c>
      <c r="Q5" s="118" t="s">
        <v>183</v>
      </c>
      <c r="S5" s="119"/>
      <c r="T5" s="119"/>
      <c r="U5" s="119"/>
      <c r="V5" s="119"/>
      <c r="W5" s="119"/>
      <c r="X5" s="119"/>
      <c r="Y5" s="119"/>
      <c r="Z5" s="119"/>
      <c r="AA5" s="119"/>
    </row>
    <row r="6" spans="1:28" ht="15.75" customHeight="1" thickBot="1">
      <c r="A6" s="120" t="s">
        <v>184</v>
      </c>
      <c r="B6" s="121">
        <f t="shared" ref="B6:B22" si="2">SUM(C6,D6,E6,F6,G6,H6,I6,J6,K6,L6,M6,N6)</f>
        <v>0</v>
      </c>
      <c r="C6" s="122"/>
      <c r="D6" s="122"/>
      <c r="E6" s="122"/>
      <c r="F6" s="122"/>
      <c r="G6" s="123"/>
      <c r="H6" s="123"/>
      <c r="I6" s="123"/>
      <c r="J6" s="123"/>
      <c r="K6" s="123"/>
      <c r="L6" s="123"/>
      <c r="M6" s="123"/>
      <c r="N6" s="124"/>
      <c r="P6" s="118" t="s">
        <v>50</v>
      </c>
      <c r="Q6" s="113">
        <f>SUM(C4)</f>
        <v>0</v>
      </c>
    </row>
    <row r="7" spans="1:28" ht="15.75" customHeight="1" thickBot="1">
      <c r="A7" s="120" t="s">
        <v>185</v>
      </c>
      <c r="B7" s="121">
        <f t="shared" si="2"/>
        <v>0</v>
      </c>
      <c r="C7" s="125"/>
      <c r="D7" s="125"/>
      <c r="E7" s="125"/>
      <c r="F7" s="125"/>
      <c r="G7" s="125"/>
      <c r="H7" s="125"/>
      <c r="I7" s="125"/>
      <c r="J7" s="125"/>
      <c r="K7" s="125"/>
      <c r="L7" s="126"/>
      <c r="M7" s="126"/>
      <c r="N7" s="127"/>
      <c r="P7" s="128" t="s">
        <v>51</v>
      </c>
      <c r="Q7" s="129">
        <f>SUM(D4)</f>
        <v>0</v>
      </c>
    </row>
    <row r="8" spans="1:28" ht="15.75" customHeight="1" thickTop="1" thickBot="1">
      <c r="A8" s="120" t="s">
        <v>174</v>
      </c>
      <c r="B8" s="121">
        <f t="shared" si="2"/>
        <v>1</v>
      </c>
      <c r="C8" s="122"/>
      <c r="D8" s="130"/>
      <c r="E8" s="130">
        <v>1</v>
      </c>
      <c r="F8" s="131"/>
      <c r="G8" s="131"/>
      <c r="H8" s="131"/>
      <c r="I8" s="131"/>
      <c r="J8" s="131"/>
      <c r="K8" s="131"/>
      <c r="L8" s="132"/>
      <c r="M8" s="132"/>
      <c r="N8" s="133"/>
      <c r="P8" s="134" t="s">
        <v>52</v>
      </c>
      <c r="Q8" s="135">
        <f>SUM(E4)</f>
        <v>2</v>
      </c>
    </row>
    <row r="9" spans="1:28" ht="15.75" customHeight="1" thickTop="1" thickBot="1">
      <c r="A9" s="136" t="s">
        <v>175</v>
      </c>
      <c r="B9" s="121">
        <f t="shared" si="2"/>
        <v>0</v>
      </c>
      <c r="C9" s="122"/>
      <c r="D9" s="130"/>
      <c r="E9" s="130"/>
      <c r="F9" s="137"/>
      <c r="G9" s="137"/>
      <c r="H9" s="137"/>
      <c r="I9" s="137"/>
      <c r="J9" s="137"/>
      <c r="K9" s="137"/>
      <c r="L9" s="138"/>
      <c r="M9" s="138"/>
      <c r="N9" s="139"/>
      <c r="P9" s="134" t="s">
        <v>186</v>
      </c>
      <c r="Q9" s="113">
        <f>SUM(F4)</f>
        <v>0</v>
      </c>
    </row>
    <row r="10" spans="1:28" ht="15.75" customHeight="1" thickTop="1" thickBot="1">
      <c r="A10" s="141" t="s">
        <v>70</v>
      </c>
      <c r="B10" s="121">
        <f t="shared" si="2"/>
        <v>0</v>
      </c>
      <c r="C10" s="122"/>
      <c r="D10" s="130"/>
      <c r="E10" s="130"/>
      <c r="F10" s="122"/>
      <c r="G10" s="122"/>
      <c r="H10" s="122"/>
      <c r="I10" s="122"/>
      <c r="J10" s="122"/>
      <c r="K10" s="122"/>
      <c r="L10" s="123"/>
      <c r="M10" s="123"/>
      <c r="N10" s="124"/>
      <c r="P10" s="140" t="s">
        <v>54</v>
      </c>
      <c r="Q10" s="113">
        <f>SUM(G4)</f>
        <v>0</v>
      </c>
    </row>
    <row r="11" spans="1:28" ht="15.75" customHeight="1">
      <c r="A11" s="142" t="s">
        <v>71</v>
      </c>
      <c r="B11" s="121">
        <f t="shared" si="2"/>
        <v>0</v>
      </c>
      <c r="C11" s="122"/>
      <c r="D11" s="130"/>
      <c r="E11" s="130"/>
      <c r="F11" s="122"/>
      <c r="G11" s="122"/>
      <c r="H11" s="122"/>
      <c r="I11" s="122"/>
      <c r="J11" s="122"/>
      <c r="K11" s="122"/>
      <c r="L11" s="123"/>
      <c r="M11" s="123"/>
      <c r="N11" s="124"/>
      <c r="P11" s="140" t="s">
        <v>55</v>
      </c>
      <c r="Q11" s="113">
        <f>SUM(H4)</f>
        <v>0</v>
      </c>
    </row>
    <row r="12" spans="1:28" ht="15.75" customHeight="1" thickBot="1">
      <c r="A12" s="144" t="s">
        <v>176</v>
      </c>
      <c r="B12" s="121">
        <f t="shared" si="2"/>
        <v>0</v>
      </c>
      <c r="C12" s="145"/>
      <c r="D12" s="146"/>
      <c r="E12" s="146"/>
      <c r="F12" s="147"/>
      <c r="G12" s="331"/>
      <c r="H12" s="146"/>
      <c r="I12" s="146"/>
      <c r="J12" s="146"/>
      <c r="K12" s="147"/>
      <c r="L12" s="148"/>
      <c r="M12" s="149"/>
      <c r="N12" s="150"/>
      <c r="P12" s="143" t="s">
        <v>56</v>
      </c>
      <c r="Q12" s="113">
        <f>SUM(I4)</f>
        <v>0</v>
      </c>
    </row>
    <row r="13" spans="1:28" ht="15.75" customHeight="1" thickBot="1">
      <c r="A13" s="152" t="s">
        <v>315</v>
      </c>
      <c r="B13" s="121">
        <f t="shared" si="2"/>
        <v>0</v>
      </c>
      <c r="C13" s="122"/>
      <c r="D13" s="130"/>
      <c r="E13" s="130"/>
      <c r="F13" s="131"/>
      <c r="G13" s="130"/>
      <c r="H13" s="130"/>
      <c r="I13" s="130"/>
      <c r="J13" s="130"/>
      <c r="K13" s="131"/>
      <c r="L13" s="132"/>
      <c r="M13" s="132"/>
      <c r="N13" s="133"/>
      <c r="P13" s="151" t="s">
        <v>57</v>
      </c>
      <c r="Q13" s="113">
        <f>SUM(J4)</f>
        <v>0</v>
      </c>
    </row>
    <row r="14" spans="1:28" s="153" customFormat="1" ht="15.75" customHeight="1" thickBot="1">
      <c r="A14" s="155" t="s">
        <v>177</v>
      </c>
      <c r="B14" s="121">
        <f t="shared" si="2"/>
        <v>0</v>
      </c>
      <c r="C14" s="122"/>
      <c r="D14" s="130"/>
      <c r="E14" s="130"/>
      <c r="F14" s="156"/>
      <c r="G14" s="240"/>
      <c r="H14" s="130"/>
      <c r="I14" s="130"/>
      <c r="J14" s="130"/>
      <c r="K14" s="156"/>
      <c r="L14" s="157"/>
      <c r="M14" s="157"/>
      <c r="N14" s="158"/>
      <c r="P14" s="154" t="s">
        <v>58</v>
      </c>
      <c r="Q14" s="113">
        <f>SUM(K4)</f>
        <v>0</v>
      </c>
      <c r="R14"/>
    </row>
    <row r="15" spans="1:28" ht="15.75" customHeight="1" thickBot="1">
      <c r="A15" s="155" t="s">
        <v>187</v>
      </c>
      <c r="B15" s="121">
        <f t="shared" si="2"/>
        <v>0</v>
      </c>
      <c r="C15" s="125"/>
      <c r="D15" s="125"/>
      <c r="E15" s="125"/>
      <c r="F15" s="125"/>
      <c r="G15" s="159"/>
      <c r="H15" s="130"/>
      <c r="I15" s="130"/>
      <c r="J15" s="130"/>
      <c r="K15" s="125"/>
      <c r="L15" s="126"/>
      <c r="M15" s="126"/>
      <c r="N15" s="160"/>
      <c r="P15" s="154" t="s">
        <v>59</v>
      </c>
      <c r="Q15" s="113">
        <f>SUM(L4)</f>
        <v>0</v>
      </c>
    </row>
    <row r="16" spans="1:28" ht="15.75" customHeight="1">
      <c r="A16" s="161" t="s">
        <v>188</v>
      </c>
      <c r="B16" s="121">
        <f t="shared" si="2"/>
        <v>0</v>
      </c>
      <c r="C16" s="162"/>
      <c r="D16" s="163"/>
      <c r="E16" s="163"/>
      <c r="F16" s="163"/>
      <c r="G16" s="164"/>
      <c r="H16" s="164"/>
      <c r="I16" s="164"/>
      <c r="J16" s="164"/>
      <c r="K16" s="164"/>
      <c r="L16" s="164"/>
      <c r="M16" s="164"/>
      <c r="N16" s="165"/>
      <c r="P16" s="154" t="s">
        <v>60</v>
      </c>
      <c r="Q16" s="113">
        <f>SUM(M4)</f>
        <v>0</v>
      </c>
    </row>
    <row r="17" spans="1:18" ht="15.75" customHeight="1">
      <c r="A17" s="155" t="s">
        <v>189</v>
      </c>
      <c r="B17" s="121">
        <f t="shared" si="2"/>
        <v>0</v>
      </c>
      <c r="C17" s="122"/>
      <c r="D17" s="122"/>
      <c r="E17" s="122"/>
      <c r="F17" s="122"/>
      <c r="G17" s="167"/>
      <c r="H17" s="167"/>
      <c r="I17" s="167"/>
      <c r="J17" s="167"/>
      <c r="K17" s="123"/>
      <c r="L17" s="123"/>
      <c r="M17" s="123"/>
      <c r="N17" s="124"/>
      <c r="P17" s="166" t="s">
        <v>61</v>
      </c>
      <c r="Q17" s="113">
        <f>SUM(N4)</f>
        <v>0</v>
      </c>
    </row>
    <row r="18" spans="1:18" ht="15.75" customHeight="1">
      <c r="A18" s="155" t="s">
        <v>77</v>
      </c>
      <c r="B18" s="121">
        <f t="shared" si="2"/>
        <v>0</v>
      </c>
      <c r="C18" s="168"/>
      <c r="D18" s="169"/>
      <c r="E18" s="169"/>
      <c r="F18" s="169"/>
      <c r="G18" s="170"/>
      <c r="H18" s="170"/>
      <c r="I18" s="170"/>
      <c r="J18" s="170"/>
      <c r="K18" s="170"/>
      <c r="L18" s="170"/>
      <c r="M18" s="170"/>
      <c r="N18" s="171"/>
      <c r="Q18" s="113">
        <f>SUM(Q6:Q17)</f>
        <v>2</v>
      </c>
    </row>
    <row r="19" spans="1:18" ht="15.75" customHeight="1">
      <c r="A19" s="155" t="s">
        <v>79</v>
      </c>
      <c r="B19" s="121">
        <f t="shared" si="2"/>
        <v>0</v>
      </c>
      <c r="C19" s="168"/>
      <c r="D19" s="169"/>
      <c r="E19" s="169"/>
      <c r="F19" s="169"/>
      <c r="G19" s="170" t="s">
        <v>48</v>
      </c>
      <c r="H19" s="170"/>
      <c r="I19" s="170"/>
      <c r="J19" s="170"/>
      <c r="K19" s="170"/>
      <c r="L19" s="170"/>
      <c r="M19" s="170"/>
      <c r="N19" s="171"/>
    </row>
    <row r="20" spans="1:18" ht="15.75" customHeight="1">
      <c r="A20" s="161" t="s">
        <v>78</v>
      </c>
      <c r="B20" s="121">
        <f t="shared" si="2"/>
        <v>0</v>
      </c>
      <c r="C20" s="162"/>
      <c r="D20" s="163"/>
      <c r="E20" s="163"/>
      <c r="F20" s="163"/>
      <c r="G20" s="164"/>
      <c r="H20" s="164"/>
      <c r="I20" s="164"/>
      <c r="J20" s="164"/>
      <c r="K20" s="164"/>
      <c r="L20" s="164"/>
      <c r="M20" s="164"/>
      <c r="N20" s="165"/>
    </row>
    <row r="21" spans="1:18" ht="15.75" customHeight="1">
      <c r="A21" s="155" t="s">
        <v>181</v>
      </c>
      <c r="B21" s="121">
        <f t="shared" si="2"/>
        <v>0</v>
      </c>
      <c r="C21" s="131"/>
      <c r="D21" s="172"/>
      <c r="E21" s="172"/>
      <c r="F21" s="172"/>
      <c r="G21" s="173"/>
      <c r="H21" s="173"/>
      <c r="I21" s="173"/>
      <c r="J21" s="173"/>
      <c r="K21" s="173"/>
      <c r="L21" s="173"/>
      <c r="M21" s="173"/>
      <c r="N21" s="174"/>
    </row>
    <row r="22" spans="1:18" ht="15" customHeight="1" thickBot="1">
      <c r="A22" s="305" t="s">
        <v>321</v>
      </c>
      <c r="B22" s="121">
        <f t="shared" si="2"/>
        <v>0</v>
      </c>
      <c r="C22" s="131"/>
      <c r="D22" s="131"/>
      <c r="E22" s="131"/>
      <c r="F22" s="131"/>
      <c r="G22" s="132"/>
      <c r="H22" s="132"/>
      <c r="I22" s="132"/>
      <c r="J22" s="132"/>
      <c r="K22" s="132"/>
      <c r="L22" s="132"/>
      <c r="M22" s="132"/>
      <c r="N22" s="133"/>
    </row>
    <row r="23" spans="1:18" ht="15" customHeight="1" thickBot="1">
      <c r="A23" s="175" t="s">
        <v>45</v>
      </c>
      <c r="B23" s="176">
        <f t="shared" ref="B23:N23" si="3">SUM(B24:B41)</f>
        <v>1</v>
      </c>
      <c r="C23" s="177">
        <f t="shared" si="3"/>
        <v>0</v>
      </c>
      <c r="D23" s="178">
        <f t="shared" si="3"/>
        <v>0</v>
      </c>
      <c r="E23" s="178">
        <f t="shared" si="3"/>
        <v>1</v>
      </c>
      <c r="F23" s="178">
        <f t="shared" si="3"/>
        <v>0</v>
      </c>
      <c r="G23" s="179">
        <f t="shared" si="3"/>
        <v>0</v>
      </c>
      <c r="H23" s="179">
        <f t="shared" si="3"/>
        <v>0</v>
      </c>
      <c r="I23" s="179">
        <f t="shared" si="3"/>
        <v>0</v>
      </c>
      <c r="J23" s="179">
        <f t="shared" si="3"/>
        <v>0</v>
      </c>
      <c r="K23" s="179">
        <f t="shared" si="3"/>
        <v>0</v>
      </c>
      <c r="L23" s="179">
        <f t="shared" si="3"/>
        <v>0</v>
      </c>
      <c r="M23" s="179">
        <f t="shared" si="3"/>
        <v>0</v>
      </c>
      <c r="N23" s="180">
        <f t="shared" si="3"/>
        <v>0</v>
      </c>
    </row>
    <row r="24" spans="1:18" ht="12.75" customHeight="1">
      <c r="A24" s="152" t="s">
        <v>178</v>
      </c>
      <c r="B24" s="121">
        <f t="shared" ref="B24:B41" si="4">SUM(C24,D24,E24,F24,G24,H24,I24,J24,K24,L24,M24,N24)</f>
        <v>0</v>
      </c>
      <c r="C24" s="131" t="s">
        <v>225</v>
      </c>
      <c r="D24" s="131"/>
      <c r="E24" s="131"/>
      <c r="F24" s="131"/>
      <c r="G24" s="132"/>
      <c r="H24" s="132"/>
      <c r="I24" s="132"/>
      <c r="J24" s="132"/>
      <c r="K24" s="132"/>
      <c r="L24" s="132"/>
      <c r="M24" s="132"/>
      <c r="N24" s="133"/>
      <c r="O24" s="113">
        <f>SUM(C23:N23)</f>
        <v>1</v>
      </c>
      <c r="Q24" s="181"/>
    </row>
    <row r="25" spans="1:18" ht="15" customHeight="1">
      <c r="A25" s="155" t="s">
        <v>196</v>
      </c>
      <c r="B25" s="121">
        <f t="shared" si="4"/>
        <v>0</v>
      </c>
      <c r="C25" s="182"/>
      <c r="D25" s="122"/>
      <c r="E25" s="122"/>
      <c r="F25" s="122"/>
      <c r="G25" s="123"/>
      <c r="H25" s="123"/>
      <c r="I25" s="123"/>
      <c r="J25" s="123"/>
      <c r="K25" s="123"/>
      <c r="L25" s="123"/>
      <c r="M25" s="123"/>
      <c r="N25" s="124"/>
    </row>
    <row r="26" spans="1:18" ht="15" customHeight="1">
      <c r="A26" s="155" t="s">
        <v>85</v>
      </c>
      <c r="B26" s="121">
        <f t="shared" si="4"/>
        <v>0</v>
      </c>
      <c r="C26" s="131"/>
      <c r="D26" s="131"/>
      <c r="E26" s="131"/>
      <c r="F26" s="131"/>
      <c r="G26" s="132"/>
      <c r="H26" s="132"/>
      <c r="I26" s="132"/>
      <c r="J26" s="132"/>
      <c r="K26" s="132"/>
      <c r="L26" s="132"/>
      <c r="M26" s="132"/>
      <c r="N26" s="133"/>
    </row>
    <row r="27" spans="1:18" ht="15" customHeight="1">
      <c r="A27" s="155" t="s">
        <v>190</v>
      </c>
      <c r="B27" s="121">
        <f t="shared" si="4"/>
        <v>0</v>
      </c>
      <c r="C27" s="122"/>
      <c r="D27" s="122"/>
      <c r="E27" s="122"/>
      <c r="F27" s="122"/>
      <c r="G27" s="123"/>
      <c r="H27" s="123"/>
      <c r="I27" s="123"/>
      <c r="J27" s="123"/>
      <c r="K27" s="123"/>
      <c r="L27" s="123"/>
      <c r="M27" s="123"/>
      <c r="N27" s="124"/>
    </row>
    <row r="28" spans="1:18" ht="15" customHeight="1">
      <c r="A28" s="155" t="s">
        <v>191</v>
      </c>
      <c r="B28" s="121">
        <f t="shared" si="4"/>
        <v>0</v>
      </c>
      <c r="C28" s="122"/>
      <c r="D28" s="122"/>
      <c r="E28" s="122"/>
      <c r="F28" s="122"/>
      <c r="G28" s="123"/>
      <c r="H28" s="123"/>
      <c r="I28" s="123"/>
      <c r="J28" s="123"/>
      <c r="K28" s="123"/>
      <c r="L28" s="123"/>
      <c r="M28" s="123"/>
      <c r="N28" s="124"/>
    </row>
    <row r="29" spans="1:18" ht="15" customHeight="1">
      <c r="A29" s="155" t="s">
        <v>81</v>
      </c>
      <c r="B29" s="121">
        <f t="shared" si="4"/>
        <v>1</v>
      </c>
      <c r="C29" s="156"/>
      <c r="D29" s="156"/>
      <c r="E29" s="156">
        <v>1</v>
      </c>
      <c r="F29" s="156"/>
      <c r="G29" s="157"/>
      <c r="H29" s="157"/>
      <c r="I29" s="157"/>
      <c r="J29" s="157"/>
      <c r="K29" s="157"/>
      <c r="L29" s="157"/>
      <c r="M29" s="157"/>
      <c r="N29" s="158"/>
    </row>
    <row r="30" spans="1:18" ht="15" customHeight="1">
      <c r="A30" s="155" t="s">
        <v>192</v>
      </c>
      <c r="B30" s="121">
        <f t="shared" si="4"/>
        <v>0</v>
      </c>
      <c r="C30" s="183"/>
      <c r="D30" s="184"/>
      <c r="E30" s="184"/>
      <c r="F30" s="184"/>
      <c r="G30" s="102"/>
      <c r="H30" s="102"/>
      <c r="I30" s="102"/>
      <c r="J30" s="102"/>
      <c r="K30" s="102"/>
      <c r="L30" s="102"/>
      <c r="M30" s="102"/>
      <c r="N30" s="185"/>
    </row>
    <row r="31" spans="1:18" ht="15" customHeight="1">
      <c r="A31" s="155" t="s">
        <v>179</v>
      </c>
      <c r="B31" s="121">
        <f t="shared" si="4"/>
        <v>0</v>
      </c>
      <c r="C31" s="183"/>
      <c r="D31" s="183"/>
      <c r="E31" s="183"/>
      <c r="F31" s="183"/>
      <c r="G31" s="186"/>
      <c r="H31" s="186"/>
      <c r="I31" s="186"/>
      <c r="J31" s="186"/>
      <c r="K31" s="186"/>
      <c r="L31" s="186"/>
      <c r="M31" s="186"/>
      <c r="N31" s="187"/>
      <c r="R31" s="28"/>
    </row>
    <row r="32" spans="1:18" ht="15" customHeight="1">
      <c r="A32" s="188" t="s">
        <v>193</v>
      </c>
      <c r="B32" s="121">
        <f t="shared" si="4"/>
        <v>0</v>
      </c>
      <c r="C32" s="162"/>
      <c r="D32" s="163"/>
      <c r="E32" s="163"/>
      <c r="F32" s="163"/>
      <c r="G32" s="164"/>
      <c r="H32" s="164"/>
      <c r="I32" s="164"/>
      <c r="J32" s="164"/>
      <c r="K32" s="164"/>
      <c r="L32" s="164"/>
      <c r="M32" s="164"/>
      <c r="N32" s="165"/>
    </row>
    <row r="33" spans="1:27" ht="15" customHeight="1">
      <c r="A33" s="152" t="s">
        <v>89</v>
      </c>
      <c r="B33" s="121">
        <f t="shared" si="4"/>
        <v>0</v>
      </c>
      <c r="C33" s="189"/>
      <c r="D33" s="190"/>
      <c r="E33" s="190"/>
      <c r="F33" s="190"/>
      <c r="G33" s="191"/>
      <c r="H33" s="191"/>
      <c r="I33" s="191"/>
      <c r="J33" s="191"/>
      <c r="K33" s="191"/>
      <c r="L33" s="191"/>
      <c r="M33" s="191"/>
      <c r="N33" s="192"/>
    </row>
    <row r="34" spans="1:27" ht="15" customHeight="1">
      <c r="A34" s="155" t="s">
        <v>90</v>
      </c>
      <c r="B34" s="121">
        <f t="shared" si="4"/>
        <v>0</v>
      </c>
      <c r="C34" s="122"/>
      <c r="D34" s="122"/>
      <c r="E34" s="122"/>
      <c r="F34" s="122"/>
      <c r="G34" s="123"/>
      <c r="H34" s="123"/>
      <c r="I34" s="123"/>
      <c r="J34" s="123"/>
      <c r="K34" s="123"/>
      <c r="L34" s="123"/>
      <c r="M34" s="123"/>
      <c r="N34" s="124"/>
    </row>
    <row r="35" spans="1:27" ht="15" customHeight="1">
      <c r="A35" s="155" t="s">
        <v>91</v>
      </c>
      <c r="B35" s="121">
        <f t="shared" si="4"/>
        <v>0</v>
      </c>
      <c r="C35" s="194"/>
      <c r="D35" s="195"/>
      <c r="E35" s="195"/>
      <c r="F35" s="195"/>
      <c r="G35" s="196"/>
      <c r="H35" s="196"/>
      <c r="I35" s="196"/>
      <c r="J35" s="196"/>
      <c r="K35" s="196"/>
      <c r="L35" s="196"/>
      <c r="M35" s="196"/>
      <c r="N35" s="197"/>
      <c r="O35" s="87"/>
      <c r="Q35" s="87"/>
      <c r="R35" s="87"/>
      <c r="S35" s="193"/>
      <c r="T35" s="87"/>
      <c r="U35" s="87"/>
      <c r="V35" s="87"/>
      <c r="W35" s="87"/>
      <c r="X35" s="87"/>
      <c r="Y35" s="87"/>
      <c r="Z35" s="87"/>
      <c r="AA35" s="87"/>
    </row>
    <row r="36" spans="1:27" ht="15" customHeight="1">
      <c r="A36" s="155" t="s">
        <v>194</v>
      </c>
      <c r="B36" s="121">
        <f t="shared" si="4"/>
        <v>0</v>
      </c>
      <c r="C36" s="162"/>
      <c r="D36" s="163"/>
      <c r="E36" s="163"/>
      <c r="F36" s="163"/>
      <c r="G36" s="164"/>
      <c r="H36" s="164"/>
      <c r="I36" s="164"/>
      <c r="J36" s="164"/>
      <c r="K36" s="164"/>
      <c r="L36" s="164"/>
      <c r="M36" s="164"/>
      <c r="N36" s="165"/>
    </row>
    <row r="37" spans="1:27" ht="15" customHeight="1">
      <c r="A37" s="155" t="s">
        <v>93</v>
      </c>
      <c r="B37" s="121">
        <f t="shared" si="4"/>
        <v>0</v>
      </c>
      <c r="C37" s="122"/>
      <c r="D37" s="122"/>
      <c r="E37" s="122"/>
      <c r="F37" s="122"/>
      <c r="G37" s="123"/>
      <c r="H37" s="123"/>
      <c r="I37" s="123"/>
      <c r="J37" s="123"/>
      <c r="K37" s="123"/>
      <c r="L37" s="123"/>
      <c r="M37" s="123"/>
      <c r="N37" s="124"/>
      <c r="O37" s="87"/>
      <c r="P37" s="87"/>
      <c r="Q37" s="87"/>
      <c r="R37" s="87"/>
      <c r="S37" s="87"/>
      <c r="T37" s="87"/>
      <c r="U37" s="87"/>
      <c r="V37" s="87"/>
      <c r="W37" s="87"/>
      <c r="X37" s="87"/>
      <c r="Y37" s="87"/>
      <c r="Z37" s="87"/>
      <c r="AA37" s="87"/>
    </row>
    <row r="38" spans="1:27" ht="15" customHeight="1">
      <c r="A38" s="155" t="s">
        <v>94</v>
      </c>
      <c r="B38" s="121">
        <f t="shared" si="4"/>
        <v>0</v>
      </c>
      <c r="C38" s="122"/>
      <c r="D38" s="122"/>
      <c r="E38" s="122"/>
      <c r="F38" s="122"/>
      <c r="G38" s="123"/>
      <c r="H38" s="123"/>
      <c r="I38" s="123"/>
      <c r="J38" s="123"/>
      <c r="K38" s="123"/>
      <c r="L38" s="123"/>
      <c r="M38" s="123"/>
      <c r="N38" s="124"/>
    </row>
    <row r="39" spans="1:27" ht="15" customHeight="1">
      <c r="A39" s="198" t="s">
        <v>171</v>
      </c>
      <c r="B39" s="121">
        <f t="shared" si="4"/>
        <v>0</v>
      </c>
      <c r="C39" s="122"/>
      <c r="D39" s="122"/>
      <c r="E39" s="122"/>
      <c r="F39" s="122"/>
      <c r="G39" s="123"/>
      <c r="H39" s="123"/>
      <c r="I39" s="123"/>
      <c r="J39" s="123"/>
      <c r="K39" s="123"/>
      <c r="L39" s="123"/>
      <c r="M39" s="123"/>
      <c r="N39" s="124"/>
    </row>
    <row r="40" spans="1:27" ht="15" customHeight="1">
      <c r="A40" s="155" t="s">
        <v>95</v>
      </c>
      <c r="B40" s="121">
        <f t="shared" si="4"/>
        <v>0</v>
      </c>
      <c r="C40" s="122"/>
      <c r="D40" s="122"/>
      <c r="E40" s="122"/>
      <c r="F40" s="122"/>
      <c r="G40" s="123"/>
      <c r="H40" s="123"/>
      <c r="I40" s="123"/>
      <c r="J40" s="123"/>
      <c r="K40" s="123"/>
      <c r="L40" s="123"/>
      <c r="M40" s="123"/>
      <c r="N40" s="124"/>
    </row>
    <row r="41" spans="1:27" ht="15" customHeight="1" thickBot="1">
      <c r="A41" s="199" t="s">
        <v>180</v>
      </c>
      <c r="B41" s="200">
        <f t="shared" si="4"/>
        <v>0</v>
      </c>
      <c r="C41" s="201"/>
      <c r="D41" s="202"/>
      <c r="E41" s="202"/>
      <c r="F41" s="202"/>
      <c r="G41" s="203"/>
      <c r="H41" s="203"/>
      <c r="I41" s="203"/>
      <c r="J41" s="203"/>
      <c r="K41" s="203"/>
      <c r="L41" s="203"/>
      <c r="M41" s="203"/>
      <c r="N41" s="204"/>
    </row>
    <row r="42" spans="1:27" ht="15" customHeight="1">
      <c r="H42" s="181" t="s">
        <v>197</v>
      </c>
    </row>
    <row r="43" spans="1:27">
      <c r="A43" s="32"/>
    </row>
    <row r="44" spans="1:27" ht="15.75" customHeight="1">
      <c r="A44" s="205"/>
    </row>
    <row r="45" spans="1:27" ht="9.75" customHeight="1">
      <c r="A45" s="206"/>
    </row>
    <row r="46" spans="1:27" ht="18" customHeight="1">
      <c r="A46" s="20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E18" sqref="E18"/>
    </sheetView>
  </sheetViews>
  <sheetFormatPr defaultRowHeight="15"/>
  <cols>
    <col min="1" max="1" width="33" customWidth="1"/>
    <col min="2" max="2" width="7.7109375" customWidth="1"/>
    <col min="3" max="26" width="5.85546875" customWidth="1"/>
    <col min="28" max="62" width="9.140625" style="32"/>
  </cols>
  <sheetData>
    <row r="1" spans="1:40" ht="14.25" customHeight="1">
      <c r="A1" s="30" t="s">
        <v>46</v>
      </c>
      <c r="B1" s="30"/>
      <c r="C1" s="30"/>
      <c r="D1" s="30"/>
      <c r="E1" s="30"/>
      <c r="F1" s="30"/>
      <c r="G1" s="30"/>
      <c r="H1" s="30"/>
      <c r="I1" s="30"/>
      <c r="J1" s="30"/>
      <c r="K1" s="30"/>
      <c r="L1" s="30"/>
      <c r="M1" s="30"/>
      <c r="N1" s="30"/>
      <c r="O1" s="30"/>
      <c r="P1" s="30"/>
      <c r="Q1" s="30"/>
      <c r="R1" s="30"/>
      <c r="S1" s="30"/>
      <c r="T1" s="30"/>
      <c r="U1" s="30"/>
      <c r="V1" s="30"/>
      <c r="W1" s="30"/>
      <c r="X1" s="30"/>
      <c r="Y1" s="30"/>
      <c r="Z1" s="30"/>
      <c r="AA1" s="31" t="s">
        <v>47</v>
      </c>
    </row>
    <row r="2" spans="1:40" ht="12.75" customHeight="1">
      <c r="A2" s="30" t="s">
        <v>326</v>
      </c>
      <c r="B2" s="30"/>
      <c r="C2" s="30"/>
      <c r="D2" s="30"/>
      <c r="E2" s="30"/>
      <c r="F2" s="30"/>
      <c r="G2" s="30"/>
      <c r="H2" s="30"/>
      <c r="I2" s="30"/>
      <c r="J2" s="30"/>
      <c r="K2" s="30"/>
      <c r="L2" s="30"/>
      <c r="M2" s="30"/>
      <c r="N2" s="30"/>
      <c r="O2" s="30"/>
      <c r="P2" s="30"/>
      <c r="Q2" s="30"/>
      <c r="R2" s="30"/>
      <c r="S2" s="30"/>
      <c r="T2" s="30"/>
      <c r="U2" s="30"/>
      <c r="V2" s="30"/>
      <c r="W2" s="30"/>
      <c r="X2" s="30"/>
      <c r="Y2" s="30"/>
      <c r="Z2" s="30"/>
      <c r="AA2" s="31" t="s">
        <v>48</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2.5" customHeight="1">
      <c r="A4" s="37" t="s">
        <v>49</v>
      </c>
      <c r="B4" s="38" t="s">
        <v>11</v>
      </c>
      <c r="C4" s="39" t="s">
        <v>50</v>
      </c>
      <c r="D4" s="39"/>
      <c r="E4" s="39" t="s">
        <v>51</v>
      </c>
      <c r="F4" s="39"/>
      <c r="G4" s="39" t="s">
        <v>52</v>
      </c>
      <c r="H4" s="39"/>
      <c r="I4" s="39" t="s">
        <v>53</v>
      </c>
      <c r="J4" s="39"/>
      <c r="K4" s="39" t="s">
        <v>54</v>
      </c>
      <c r="L4" s="39"/>
      <c r="M4" s="39" t="s">
        <v>55</v>
      </c>
      <c r="N4" s="39"/>
      <c r="O4" s="39" t="s">
        <v>56</v>
      </c>
      <c r="P4" s="39"/>
      <c r="Q4" s="39" t="s">
        <v>57</v>
      </c>
      <c r="R4" s="39"/>
      <c r="S4" s="39" t="s">
        <v>58</v>
      </c>
      <c r="T4" s="39"/>
      <c r="U4" s="39" t="s">
        <v>59</v>
      </c>
      <c r="V4" s="39"/>
      <c r="W4" s="39" t="s">
        <v>60</v>
      </c>
      <c r="X4" s="39"/>
      <c r="Y4" s="39" t="s">
        <v>61</v>
      </c>
      <c r="Z4" s="40"/>
      <c r="AB4" s="255"/>
      <c r="AC4" s="255"/>
      <c r="AD4" s="256"/>
      <c r="AE4" s="256"/>
      <c r="AF4" s="256"/>
      <c r="AG4" s="256"/>
      <c r="AH4" s="256"/>
      <c r="AI4" s="255"/>
      <c r="AJ4" s="255"/>
      <c r="AK4" s="255"/>
      <c r="AL4" s="255"/>
      <c r="AM4" s="256"/>
    </row>
    <row r="5" spans="1:40" ht="12.75" customHeight="1" thickBot="1">
      <c r="A5" s="41"/>
      <c r="B5" s="42"/>
      <c r="C5" s="43" t="s">
        <v>62</v>
      </c>
      <c r="D5" s="43" t="s">
        <v>63</v>
      </c>
      <c r="E5" s="43" t="s">
        <v>62</v>
      </c>
      <c r="F5" s="43" t="s">
        <v>63</v>
      </c>
      <c r="G5" s="43" t="s">
        <v>62</v>
      </c>
      <c r="H5" s="43" t="s">
        <v>63</v>
      </c>
      <c r="I5" s="43" t="s">
        <v>62</v>
      </c>
      <c r="J5" s="43" t="s">
        <v>63</v>
      </c>
      <c r="K5" s="43" t="s">
        <v>62</v>
      </c>
      <c r="L5" s="43" t="s">
        <v>63</v>
      </c>
      <c r="M5" s="43" t="s">
        <v>62</v>
      </c>
      <c r="N5" s="43" t="s">
        <v>63</v>
      </c>
      <c r="O5" s="43" t="s">
        <v>62</v>
      </c>
      <c r="P5" s="43" t="s">
        <v>63</v>
      </c>
      <c r="Q5" s="43" t="s">
        <v>62</v>
      </c>
      <c r="R5" s="43" t="s">
        <v>63</v>
      </c>
      <c r="S5" s="43" t="s">
        <v>62</v>
      </c>
      <c r="T5" s="43" t="s">
        <v>63</v>
      </c>
      <c r="U5" s="43" t="s">
        <v>62</v>
      </c>
      <c r="V5" s="43" t="s">
        <v>63</v>
      </c>
      <c r="W5" s="43" t="s">
        <v>62</v>
      </c>
      <c r="X5" s="43" t="s">
        <v>63</v>
      </c>
      <c r="Y5" s="44" t="s">
        <v>62</v>
      </c>
      <c r="Z5" s="45" t="s">
        <v>63</v>
      </c>
      <c r="AA5" s="46"/>
      <c r="AB5" s="257"/>
      <c r="AC5" s="255"/>
      <c r="AD5" s="256"/>
      <c r="AE5" s="256"/>
      <c r="AF5" s="256"/>
      <c r="AG5" s="256"/>
      <c r="AH5" s="256"/>
      <c r="AI5" s="255"/>
      <c r="AJ5" s="255"/>
      <c r="AK5" s="255"/>
      <c r="AL5" s="255"/>
      <c r="AM5" s="256"/>
    </row>
    <row r="6" spans="1:40" ht="12.75" customHeight="1" thickBot="1">
      <c r="A6" s="47" t="s">
        <v>64</v>
      </c>
      <c r="B6" s="48">
        <f>SUM(B7,B25)</f>
        <v>8</v>
      </c>
      <c r="C6" s="48">
        <f>SUM(C7,C25)</f>
        <v>4</v>
      </c>
      <c r="D6" s="48"/>
      <c r="E6" s="48">
        <f>SUM(E7,E25)</f>
        <v>4</v>
      </c>
      <c r="F6" s="48"/>
      <c r="G6" s="48">
        <f>SUM(G7,G25)</f>
        <v>0</v>
      </c>
      <c r="H6" s="48"/>
      <c r="I6" s="48">
        <f>SUM(I7,I25)</f>
        <v>0</v>
      </c>
      <c r="J6" s="48"/>
      <c r="K6" s="48">
        <f>SUM(K7,K25)</f>
        <v>0</v>
      </c>
      <c r="L6" s="48"/>
      <c r="M6" s="48">
        <f>SUM(M7,M25)</f>
        <v>0</v>
      </c>
      <c r="N6" s="48"/>
      <c r="O6" s="48">
        <f>SUM(O7,O25)</f>
        <v>0</v>
      </c>
      <c r="P6" s="48"/>
      <c r="Q6" s="48">
        <f>SUM(Q7,Q25)</f>
        <v>0</v>
      </c>
      <c r="R6" s="48"/>
      <c r="S6" s="48">
        <f>SUM(S7,S25)</f>
        <v>0</v>
      </c>
      <c r="T6" s="48"/>
      <c r="U6" s="48">
        <f>SUM(U7,U25)</f>
        <v>0</v>
      </c>
      <c r="V6" s="48"/>
      <c r="W6" s="48">
        <f>SUM(W7,W25)</f>
        <v>0</v>
      </c>
      <c r="X6" s="48"/>
      <c r="Y6" s="48">
        <f>SUM(Y7,Y25)</f>
        <v>0</v>
      </c>
      <c r="Z6" s="49"/>
      <c r="AA6" s="50">
        <f>SUM(C6:Z6)</f>
        <v>8</v>
      </c>
      <c r="AB6" s="258"/>
      <c r="AC6" s="258"/>
      <c r="AD6" s="258"/>
      <c r="AE6" s="259"/>
      <c r="AF6" s="259"/>
      <c r="AG6" s="259"/>
      <c r="AH6" s="259"/>
      <c r="AI6" s="259"/>
      <c r="AJ6" s="259"/>
      <c r="AK6" s="259"/>
      <c r="AL6" s="259"/>
      <c r="AM6" s="259"/>
      <c r="AN6" s="259"/>
    </row>
    <row r="7" spans="1:40" ht="12.75" customHeight="1" thickBot="1">
      <c r="A7" s="51" t="s">
        <v>65</v>
      </c>
      <c r="B7" s="52">
        <f>SUM(B8:B24)</f>
        <v>4</v>
      </c>
      <c r="C7" s="52">
        <f>SUM(C8:C24)</f>
        <v>2</v>
      </c>
      <c r="D7" s="52"/>
      <c r="E7" s="52">
        <f>SUM(E8:E24)</f>
        <v>2</v>
      </c>
      <c r="F7" s="52"/>
      <c r="G7" s="52">
        <f>SUM(G8:G24)</f>
        <v>0</v>
      </c>
      <c r="H7" s="52"/>
      <c r="I7" s="52">
        <f>SUM(I8:I24)</f>
        <v>0</v>
      </c>
      <c r="J7" s="52"/>
      <c r="K7" s="52">
        <f>SUM(K8:K24)</f>
        <v>0</v>
      </c>
      <c r="L7" s="52"/>
      <c r="M7" s="52">
        <f>SUM(M8:M24)</f>
        <v>0</v>
      </c>
      <c r="N7" s="52"/>
      <c r="O7" s="52">
        <f>SUM(O8:O24)</f>
        <v>0</v>
      </c>
      <c r="P7" s="52"/>
      <c r="Q7" s="52">
        <f>SUM(Q8:Q24)</f>
        <v>0</v>
      </c>
      <c r="R7" s="52"/>
      <c r="S7" s="52">
        <f>SUM(S8:S24)</f>
        <v>0</v>
      </c>
      <c r="T7" s="52"/>
      <c r="U7" s="52">
        <f>SUM(U8:U24)</f>
        <v>0</v>
      </c>
      <c r="V7" s="52"/>
      <c r="W7" s="52">
        <f>SUM(W8:W24)</f>
        <v>0</v>
      </c>
      <c r="X7" s="52"/>
      <c r="Y7" s="52">
        <f>SUM(Y8:Y24)</f>
        <v>0</v>
      </c>
      <c r="Z7" s="53"/>
      <c r="AA7" s="54">
        <f>SUM(C7:Z7)</f>
        <v>4</v>
      </c>
      <c r="AB7" s="260"/>
      <c r="AC7" s="260"/>
      <c r="AD7" s="260"/>
    </row>
    <row r="8" spans="1:40" ht="15.75" customHeight="1">
      <c r="A8" s="55" t="s">
        <v>66</v>
      </c>
      <c r="B8" s="56">
        <f t="shared" ref="B8:B24" si="0">SUM(C8:Z8)</f>
        <v>0</v>
      </c>
      <c r="C8" s="57"/>
      <c r="D8" s="57"/>
      <c r="E8" s="57"/>
      <c r="F8" s="57"/>
      <c r="G8" s="57"/>
      <c r="H8" s="57"/>
      <c r="I8" s="57"/>
      <c r="J8" s="57"/>
      <c r="K8" s="57"/>
      <c r="L8" s="57"/>
      <c r="M8" s="57"/>
      <c r="N8" s="57"/>
      <c r="O8" s="57"/>
      <c r="P8" s="57"/>
      <c r="Q8" s="57"/>
      <c r="R8" s="57"/>
      <c r="S8" s="57"/>
      <c r="T8" s="57"/>
      <c r="U8" s="57"/>
      <c r="V8" s="57"/>
      <c r="W8" s="57"/>
      <c r="X8" s="57"/>
      <c r="Y8" s="57"/>
      <c r="Z8" s="58"/>
      <c r="AA8" s="59"/>
      <c r="AB8" s="260"/>
      <c r="AC8" s="260"/>
      <c r="AD8" s="260"/>
    </row>
    <row r="9" spans="1:40" ht="15.75" customHeight="1">
      <c r="A9" s="55" t="s">
        <v>67</v>
      </c>
      <c r="B9" s="56">
        <f t="shared" si="0"/>
        <v>0</v>
      </c>
      <c r="C9" s="57"/>
      <c r="D9" s="57"/>
      <c r="E9" s="57"/>
      <c r="F9" s="57"/>
      <c r="G9" s="57"/>
      <c r="H9" s="57"/>
      <c r="I9" s="57"/>
      <c r="J9" s="57"/>
      <c r="K9" s="57"/>
      <c r="L9" s="57"/>
      <c r="M9" s="57"/>
      <c r="N9" s="57"/>
      <c r="O9" s="57"/>
      <c r="P9" s="57"/>
      <c r="Q9" s="57"/>
      <c r="R9" s="57"/>
      <c r="S9" s="57"/>
      <c r="T9" s="57"/>
      <c r="U9" s="57"/>
      <c r="V9" s="57"/>
      <c r="W9" s="57"/>
      <c r="X9" s="57"/>
      <c r="Y9" s="57"/>
      <c r="Z9" s="58"/>
      <c r="AA9" s="59"/>
      <c r="AB9" s="260"/>
      <c r="AC9" s="260"/>
      <c r="AD9" s="260"/>
    </row>
    <row r="10" spans="1:40" ht="15.75" customHeight="1">
      <c r="A10" s="209" t="s">
        <v>68</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ht="15.75" customHeight="1">
      <c r="A11" s="208" t="s">
        <v>69</v>
      </c>
      <c r="B11" s="64">
        <f t="shared" si="0"/>
        <v>0</v>
      </c>
      <c r="C11" s="65"/>
      <c r="D11" s="65"/>
      <c r="E11" s="65"/>
      <c r="F11" s="65"/>
      <c r="G11" s="65"/>
      <c r="H11" s="65"/>
      <c r="I11" s="65"/>
      <c r="J11" s="65"/>
      <c r="K11" s="65"/>
      <c r="L11" s="65"/>
      <c r="M11" s="65"/>
      <c r="N11" s="65"/>
      <c r="O11" s="65"/>
      <c r="P11" s="65"/>
      <c r="Q11" s="65"/>
      <c r="R11" s="65"/>
      <c r="S11" s="65"/>
      <c r="T11" s="65"/>
      <c r="U11" s="65"/>
      <c r="V11" s="65"/>
      <c r="W11" s="65"/>
      <c r="X11" s="65"/>
      <c r="Y11" s="65"/>
      <c r="Z11" s="66"/>
    </row>
    <row r="12" spans="1:40" ht="15.75" customHeight="1">
      <c r="A12" s="208" t="s">
        <v>70</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260"/>
      <c r="AC12" s="260"/>
      <c r="AD12" s="260"/>
    </row>
    <row r="13" spans="1:40" ht="15.75" customHeight="1">
      <c r="A13" s="209" t="s">
        <v>71</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ht="15.75" customHeight="1">
      <c r="A14" s="210" t="s">
        <v>72</v>
      </c>
      <c r="B14" s="60">
        <f t="shared" si="0"/>
        <v>0</v>
      </c>
      <c r="C14" s="247"/>
      <c r="D14" s="247"/>
      <c r="E14" s="247"/>
      <c r="F14" s="247"/>
      <c r="G14" s="248"/>
      <c r="H14" s="61"/>
      <c r="I14" s="61"/>
      <c r="J14" s="61"/>
      <c r="K14" s="61"/>
      <c r="L14" s="61"/>
      <c r="M14" s="61"/>
      <c r="N14" s="61"/>
      <c r="O14" s="61"/>
      <c r="P14" s="61"/>
      <c r="Q14" s="61"/>
      <c r="R14" s="61"/>
      <c r="S14" s="61"/>
      <c r="T14" s="61"/>
      <c r="U14" s="61"/>
      <c r="V14" s="61"/>
      <c r="W14" s="61"/>
      <c r="X14" s="57"/>
      <c r="Y14" s="61"/>
      <c r="Z14" s="63"/>
      <c r="AA14" s="67"/>
    </row>
    <row r="15" spans="1:40" ht="15.75" customHeight="1">
      <c r="A15" s="334" t="s">
        <v>322</v>
      </c>
      <c r="B15" s="60">
        <f t="shared" si="0"/>
        <v>0</v>
      </c>
      <c r="C15" s="247"/>
      <c r="D15" s="247"/>
      <c r="E15" s="247"/>
      <c r="F15" s="247"/>
      <c r="G15" s="247"/>
      <c r="H15" s="61"/>
      <c r="I15" s="61"/>
      <c r="J15" s="61"/>
      <c r="K15" s="61"/>
      <c r="L15" s="61"/>
      <c r="M15" s="61"/>
      <c r="N15" s="61"/>
      <c r="O15" s="61"/>
      <c r="P15" s="61"/>
      <c r="Q15" s="61"/>
      <c r="R15" s="69"/>
      <c r="S15" s="61"/>
      <c r="T15" s="61"/>
      <c r="U15" s="61"/>
      <c r="V15" s="70"/>
      <c r="W15" s="61"/>
      <c r="X15" s="61"/>
      <c r="Y15" s="61"/>
      <c r="Z15" s="63"/>
    </row>
    <row r="16" spans="1:40" ht="15.75" customHeight="1">
      <c r="A16" s="209" t="s">
        <v>73</v>
      </c>
      <c r="B16" s="56">
        <f t="shared" si="0"/>
        <v>0</v>
      </c>
      <c r="C16" s="249"/>
      <c r="D16" s="249"/>
      <c r="E16" s="247"/>
      <c r="F16" s="248"/>
      <c r="G16" s="249"/>
      <c r="H16" s="62"/>
      <c r="I16" s="62"/>
      <c r="J16" s="62"/>
      <c r="K16" s="62"/>
      <c r="L16" s="62"/>
      <c r="M16" s="61"/>
      <c r="N16" s="62"/>
      <c r="O16" s="62"/>
      <c r="P16" s="62"/>
      <c r="Q16" s="62"/>
      <c r="R16" s="62"/>
      <c r="S16" s="62"/>
      <c r="T16" s="62"/>
      <c r="U16" s="65"/>
      <c r="V16" s="65"/>
      <c r="W16" s="65"/>
      <c r="X16" s="65"/>
      <c r="Y16" s="65"/>
      <c r="Z16" s="66"/>
      <c r="AA16" s="67"/>
    </row>
    <row r="17" spans="1:27" ht="15.75" customHeight="1">
      <c r="A17" s="209" t="s">
        <v>74</v>
      </c>
      <c r="B17" s="64">
        <f t="shared" si="0"/>
        <v>2</v>
      </c>
      <c r="C17" s="250">
        <v>1</v>
      </c>
      <c r="D17" s="248"/>
      <c r="E17" s="250">
        <v>1</v>
      </c>
      <c r="F17" s="335"/>
      <c r="G17" s="250"/>
      <c r="H17" s="57"/>
      <c r="I17" s="71"/>
      <c r="J17" s="71"/>
      <c r="K17" s="71"/>
      <c r="L17" s="57"/>
      <c r="M17" s="61"/>
      <c r="N17" s="57"/>
      <c r="O17" s="71"/>
      <c r="P17" s="65"/>
      <c r="Q17" s="65"/>
      <c r="R17" s="72"/>
      <c r="S17" s="65"/>
      <c r="T17" s="65"/>
      <c r="U17" s="71"/>
      <c r="V17" s="71"/>
      <c r="W17" s="71"/>
      <c r="X17" s="57"/>
      <c r="Y17" s="71"/>
      <c r="Z17" s="58"/>
    </row>
    <row r="18" spans="1:27" ht="15.75" customHeight="1">
      <c r="A18" s="336" t="s">
        <v>75</v>
      </c>
      <c r="B18" s="56">
        <f t="shared" si="0"/>
        <v>0</v>
      </c>
      <c r="C18" s="251"/>
      <c r="D18" s="251"/>
      <c r="E18" s="251"/>
      <c r="F18" s="251"/>
      <c r="G18" s="248"/>
      <c r="H18" s="73"/>
      <c r="I18" s="73"/>
      <c r="J18" s="73"/>
      <c r="K18" s="73"/>
      <c r="L18" s="73"/>
      <c r="M18" s="73"/>
      <c r="N18" s="73"/>
      <c r="O18" s="73"/>
      <c r="P18" s="73"/>
      <c r="Q18" s="73"/>
      <c r="R18" s="73"/>
      <c r="S18" s="73"/>
      <c r="T18" s="73"/>
      <c r="U18" s="251"/>
      <c r="V18" s="73"/>
      <c r="W18" s="73"/>
      <c r="X18" s="73"/>
      <c r="Y18" s="73"/>
      <c r="Z18" s="74"/>
    </row>
    <row r="19" spans="1:27" ht="15.75" customHeight="1">
      <c r="A19" s="209" t="s">
        <v>76</v>
      </c>
      <c r="B19" s="60">
        <f t="shared" si="0"/>
        <v>0</v>
      </c>
      <c r="C19" s="248"/>
      <c r="D19" s="248"/>
      <c r="E19" s="248"/>
      <c r="F19" s="248"/>
      <c r="G19" s="248"/>
      <c r="H19" s="57"/>
      <c r="I19" s="73"/>
      <c r="J19" s="57"/>
      <c r="K19" s="57"/>
      <c r="L19" s="57"/>
      <c r="M19" s="57"/>
      <c r="N19" s="57"/>
      <c r="O19" s="57"/>
      <c r="P19" s="57"/>
      <c r="Q19" s="57"/>
      <c r="R19" s="57"/>
      <c r="S19" s="57"/>
      <c r="T19" s="57"/>
      <c r="U19" s="57"/>
      <c r="V19" s="57"/>
      <c r="W19" s="57"/>
      <c r="X19" s="57"/>
      <c r="Y19" s="57"/>
      <c r="Z19" s="75"/>
    </row>
    <row r="20" spans="1:27" ht="15.75" customHeight="1">
      <c r="A20" s="209" t="s">
        <v>77</v>
      </c>
      <c r="B20" s="56">
        <f t="shared" si="0"/>
        <v>0</v>
      </c>
      <c r="C20" s="252"/>
      <c r="D20" s="252"/>
      <c r="E20" s="248"/>
      <c r="F20" s="248"/>
      <c r="G20" s="248"/>
      <c r="H20" s="57"/>
      <c r="I20" s="57"/>
      <c r="J20" s="57"/>
      <c r="K20" s="57"/>
      <c r="L20" s="57"/>
      <c r="M20" s="57"/>
      <c r="N20" s="57"/>
      <c r="O20" s="57"/>
      <c r="P20" s="57"/>
      <c r="Q20" s="57"/>
      <c r="R20" s="57"/>
      <c r="S20" s="57"/>
      <c r="T20" s="57"/>
      <c r="U20" s="76"/>
      <c r="V20" s="76"/>
      <c r="W20" s="76"/>
      <c r="X20" s="76"/>
      <c r="Y20" s="61"/>
      <c r="Z20" s="77"/>
    </row>
    <row r="21" spans="1:27" ht="15.75" customHeight="1">
      <c r="A21" s="209" t="s">
        <v>328</v>
      </c>
      <c r="B21" s="56">
        <f t="shared" si="0"/>
        <v>2</v>
      </c>
      <c r="C21" s="76">
        <v>1</v>
      </c>
      <c r="D21" s="76"/>
      <c r="E21" s="57">
        <v>1</v>
      </c>
      <c r="F21" s="57"/>
      <c r="G21" s="57"/>
      <c r="H21" s="57"/>
      <c r="I21" s="65"/>
      <c r="J21" s="65"/>
      <c r="K21" s="65"/>
      <c r="L21" s="65"/>
      <c r="M21" s="65"/>
      <c r="N21" s="65"/>
      <c r="O21" s="65"/>
      <c r="P21" s="57"/>
      <c r="Q21" s="57"/>
      <c r="R21" s="57"/>
      <c r="S21" s="57"/>
      <c r="T21" s="57"/>
      <c r="U21" s="76"/>
      <c r="V21" s="76"/>
      <c r="W21" s="76"/>
      <c r="X21" s="76"/>
      <c r="Y21" s="76"/>
      <c r="Z21" s="77"/>
    </row>
    <row r="22" spans="1:27" ht="15.75" customHeight="1">
      <c r="A22" s="209" t="s">
        <v>79</v>
      </c>
      <c r="B22" s="56">
        <f t="shared" si="0"/>
        <v>0</v>
      </c>
      <c r="C22" s="76"/>
      <c r="D22" s="76"/>
      <c r="E22" s="57"/>
      <c r="F22" s="57"/>
      <c r="G22" s="57"/>
      <c r="H22" s="57"/>
      <c r="I22" s="57"/>
      <c r="J22" s="57"/>
      <c r="K22" s="57"/>
      <c r="L22" s="57"/>
      <c r="M22" s="57"/>
      <c r="N22" s="57"/>
      <c r="O22" s="57"/>
      <c r="P22" s="57"/>
      <c r="Q22" s="57"/>
      <c r="R22" s="57"/>
      <c r="S22" s="57"/>
      <c r="T22" s="57"/>
      <c r="U22" s="76"/>
      <c r="V22" s="76"/>
      <c r="W22" s="76"/>
      <c r="X22" s="76"/>
      <c r="Y22" s="76"/>
      <c r="Z22" s="77"/>
    </row>
    <row r="23" spans="1:27" ht="15.75" customHeight="1">
      <c r="A23" s="209" t="s">
        <v>195</v>
      </c>
      <c r="B23" s="56">
        <f t="shared" si="0"/>
        <v>0</v>
      </c>
      <c r="C23" s="61"/>
      <c r="D23" s="61"/>
      <c r="E23" s="61"/>
      <c r="F23" s="61"/>
      <c r="G23" s="61"/>
      <c r="H23" s="61"/>
      <c r="I23" s="61"/>
      <c r="J23" s="61"/>
      <c r="K23" s="61"/>
      <c r="L23" s="61"/>
      <c r="M23" s="61"/>
      <c r="N23" s="61"/>
      <c r="O23" s="61"/>
      <c r="P23" s="61"/>
      <c r="Q23" s="61"/>
      <c r="R23" s="61"/>
      <c r="S23" s="61"/>
      <c r="T23" s="61"/>
      <c r="U23" s="61"/>
      <c r="V23" s="61"/>
      <c r="W23" s="61"/>
      <c r="X23" s="61"/>
      <c r="Y23" s="61"/>
      <c r="Z23" s="63"/>
    </row>
    <row r="24" spans="1:27" ht="27" thickBot="1">
      <c r="A24" s="337" t="s">
        <v>321</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5.75" customHeight="1" thickBot="1">
      <c r="A25" s="212" t="s">
        <v>80</v>
      </c>
      <c r="B25" s="52">
        <f t="shared" ref="B25:Q25" si="1">SUM(B26:B44)</f>
        <v>4</v>
      </c>
      <c r="C25" s="78">
        <f t="shared" si="1"/>
        <v>2</v>
      </c>
      <c r="D25" s="78">
        <f t="shared" si="1"/>
        <v>0</v>
      </c>
      <c r="E25" s="78">
        <f t="shared" si="1"/>
        <v>2</v>
      </c>
      <c r="F25" s="78">
        <f t="shared" si="1"/>
        <v>0</v>
      </c>
      <c r="G25" s="78">
        <f t="shared" si="1"/>
        <v>0</v>
      </c>
      <c r="H25" s="78">
        <f t="shared" si="1"/>
        <v>0</v>
      </c>
      <c r="I25" s="78">
        <f t="shared" si="1"/>
        <v>0</v>
      </c>
      <c r="J25" s="78">
        <f t="shared" si="1"/>
        <v>0</v>
      </c>
      <c r="K25" s="78">
        <f t="shared" si="1"/>
        <v>0</v>
      </c>
      <c r="L25" s="78">
        <f t="shared" si="1"/>
        <v>0</v>
      </c>
      <c r="M25" s="78">
        <f t="shared" si="1"/>
        <v>0</v>
      </c>
      <c r="N25" s="78">
        <f t="shared" si="1"/>
        <v>0</v>
      </c>
      <c r="O25" s="78">
        <f t="shared" si="1"/>
        <v>0</v>
      </c>
      <c r="P25" s="78">
        <f t="shared" si="1"/>
        <v>0</v>
      </c>
      <c r="Q25" s="78">
        <f t="shared" si="1"/>
        <v>0</v>
      </c>
      <c r="R25" s="78"/>
      <c r="S25" s="78">
        <f t="shared" ref="S25:Z25" si="2">SUM(S26:S44)</f>
        <v>0</v>
      </c>
      <c r="T25" s="78">
        <f t="shared" si="2"/>
        <v>0</v>
      </c>
      <c r="U25" s="78">
        <f t="shared" si="2"/>
        <v>0</v>
      </c>
      <c r="V25" s="243">
        <f t="shared" si="2"/>
        <v>0</v>
      </c>
      <c r="W25" s="78">
        <f t="shared" si="2"/>
        <v>0</v>
      </c>
      <c r="X25" s="243">
        <f t="shared" si="2"/>
        <v>0</v>
      </c>
      <c r="Y25" s="78">
        <f t="shared" si="2"/>
        <v>0</v>
      </c>
      <c r="Z25" s="244">
        <f t="shared" si="2"/>
        <v>0</v>
      </c>
      <c r="AA25" s="67">
        <f>SUM(C25:Z25)</f>
        <v>4</v>
      </c>
    </row>
    <row r="26" spans="1:27" ht="14.25" customHeight="1">
      <c r="A26" s="213" t="s">
        <v>81</v>
      </c>
      <c r="B26" s="60">
        <f t="shared" ref="B26:B44" si="3">SUM(C26:Z26)</f>
        <v>0</v>
      </c>
      <c r="C26" s="79"/>
      <c r="D26" s="79"/>
      <c r="E26" s="79"/>
      <c r="F26" s="79"/>
      <c r="G26" s="79"/>
      <c r="H26" s="79"/>
      <c r="I26" s="79"/>
      <c r="J26" s="79"/>
      <c r="K26" s="79"/>
      <c r="L26" s="79"/>
      <c r="M26" s="79"/>
      <c r="N26" s="79"/>
      <c r="O26" s="79"/>
      <c r="P26" s="79"/>
      <c r="Q26" s="79"/>
      <c r="R26" s="79"/>
      <c r="S26" s="79"/>
      <c r="T26" s="79"/>
      <c r="U26" s="79"/>
      <c r="V26" s="79"/>
      <c r="W26" s="79"/>
      <c r="X26" s="61"/>
      <c r="Y26" s="79"/>
      <c r="Z26" s="80"/>
      <c r="AA26" s="67"/>
    </row>
    <row r="27" spans="1:27" ht="14.25" customHeight="1">
      <c r="A27" s="68" t="s">
        <v>82</v>
      </c>
      <c r="B27" s="60">
        <f t="shared" si="3"/>
        <v>1</v>
      </c>
      <c r="C27" s="61"/>
      <c r="D27" s="61"/>
      <c r="E27" s="61">
        <v>1</v>
      </c>
      <c r="F27" s="61"/>
      <c r="G27" s="61"/>
      <c r="H27" s="61"/>
      <c r="I27" s="61"/>
      <c r="J27" s="61"/>
      <c r="K27" s="61"/>
      <c r="L27" s="61"/>
      <c r="M27" s="61"/>
      <c r="N27" s="61"/>
      <c r="O27" s="61"/>
      <c r="P27" s="61"/>
      <c r="Q27" s="61"/>
      <c r="R27" s="61"/>
      <c r="S27" s="61"/>
      <c r="T27" s="61"/>
      <c r="U27" s="61"/>
      <c r="V27" s="61"/>
      <c r="W27" s="61"/>
      <c r="X27" s="61"/>
      <c r="Y27" s="61"/>
      <c r="Z27" s="63"/>
      <c r="AA27" s="67"/>
    </row>
    <row r="28" spans="1:27" ht="14.25" customHeight="1">
      <c r="A28" s="55" t="s">
        <v>83</v>
      </c>
      <c r="B28" s="60">
        <f t="shared" si="3"/>
        <v>0</v>
      </c>
      <c r="C28" s="65"/>
      <c r="D28" s="65"/>
      <c r="E28" s="65"/>
      <c r="F28" s="65"/>
      <c r="G28" s="65"/>
      <c r="H28" s="65"/>
      <c r="I28" s="65"/>
      <c r="J28" s="65"/>
      <c r="K28" s="65"/>
      <c r="L28" s="65"/>
      <c r="M28" s="65"/>
      <c r="N28" s="65"/>
      <c r="O28" s="65"/>
      <c r="P28" s="65"/>
      <c r="Q28" s="65"/>
      <c r="R28" s="65"/>
      <c r="S28" s="65"/>
      <c r="T28" s="65"/>
      <c r="U28" s="65"/>
      <c r="V28" s="65"/>
      <c r="W28" s="65"/>
      <c r="X28" s="65"/>
      <c r="Y28" s="65"/>
      <c r="Z28" s="66"/>
    </row>
    <row r="29" spans="1:27" ht="14.25" customHeight="1">
      <c r="A29" s="55" t="s">
        <v>84</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85</v>
      </c>
      <c r="B30" s="60">
        <f t="shared" si="3"/>
        <v>0</v>
      </c>
      <c r="C30" s="61"/>
      <c r="D30" s="61"/>
      <c r="E30" s="61"/>
      <c r="F30" s="61"/>
      <c r="G30" s="61"/>
      <c r="H30" s="61"/>
      <c r="I30" s="57"/>
      <c r="J30" s="61"/>
      <c r="K30" s="61"/>
      <c r="L30" s="61"/>
      <c r="M30" s="61"/>
      <c r="N30" s="61"/>
      <c r="O30" s="61"/>
      <c r="P30" s="61"/>
      <c r="Q30" s="61"/>
      <c r="R30" s="61"/>
      <c r="S30" s="61"/>
      <c r="T30" s="61"/>
      <c r="U30" s="61"/>
      <c r="V30" s="61"/>
      <c r="W30" s="61"/>
      <c r="X30" s="61"/>
      <c r="Y30" s="61"/>
      <c r="Z30" s="63"/>
    </row>
    <row r="31" spans="1:27" ht="14.25" customHeight="1">
      <c r="A31" s="55" t="s">
        <v>329</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86</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87</v>
      </c>
      <c r="B33" s="60">
        <f t="shared" si="3"/>
        <v>0</v>
      </c>
      <c r="C33" s="81"/>
      <c r="D33" s="81"/>
      <c r="E33" s="57"/>
      <c r="F33" s="57"/>
      <c r="G33" s="57"/>
      <c r="H33" s="57"/>
      <c r="I33" s="57"/>
      <c r="J33" s="57"/>
      <c r="K33" s="57"/>
      <c r="L33" s="57"/>
      <c r="M33" s="57"/>
      <c r="N33" s="57"/>
      <c r="O33" s="57"/>
      <c r="P33" s="57"/>
      <c r="Q33" s="57"/>
      <c r="R33" s="57"/>
      <c r="S33" s="57"/>
      <c r="T33" s="65"/>
      <c r="U33" s="81"/>
      <c r="V33" s="81"/>
      <c r="W33" s="81"/>
      <c r="X33" s="81"/>
      <c r="Y33" s="81"/>
      <c r="Z33" s="82"/>
    </row>
    <row r="34" spans="1:62" ht="14.25" customHeight="1">
      <c r="A34" s="211" t="s">
        <v>88</v>
      </c>
      <c r="B34" s="60">
        <f t="shared" si="3"/>
        <v>1</v>
      </c>
      <c r="C34" s="73"/>
      <c r="D34" s="73"/>
      <c r="E34" s="73">
        <v>1</v>
      </c>
      <c r="F34" s="73"/>
      <c r="G34" s="73"/>
      <c r="H34" s="73"/>
      <c r="I34" s="73"/>
      <c r="J34" s="73"/>
      <c r="K34" s="73"/>
      <c r="L34" s="73"/>
      <c r="M34" s="73"/>
      <c r="N34" s="73"/>
      <c r="O34" s="73"/>
      <c r="P34" s="73"/>
      <c r="Q34" s="251"/>
      <c r="R34" s="73"/>
      <c r="S34" s="73"/>
      <c r="T34" s="73"/>
      <c r="U34" s="73"/>
      <c r="V34" s="73"/>
      <c r="W34" s="73"/>
      <c r="X34" s="73"/>
      <c r="Y34" s="73"/>
      <c r="Z34" s="83"/>
    </row>
    <row r="35" spans="1:62" ht="14.25" customHeight="1">
      <c r="A35" s="217" t="s">
        <v>198</v>
      </c>
      <c r="B35" s="60">
        <f t="shared" si="3"/>
        <v>1</v>
      </c>
      <c r="C35" s="216">
        <v>1</v>
      </c>
      <c r="D35" s="216"/>
      <c r="E35" s="216"/>
      <c r="F35" s="216"/>
      <c r="G35" s="216"/>
      <c r="H35" s="216"/>
      <c r="I35" s="216"/>
      <c r="J35" s="216"/>
      <c r="K35" s="216"/>
      <c r="L35" s="216"/>
      <c r="M35" s="216"/>
      <c r="N35" s="216"/>
      <c r="O35" s="216"/>
      <c r="P35" s="216"/>
      <c r="Q35" s="216"/>
      <c r="R35" s="73"/>
      <c r="S35" s="73"/>
      <c r="T35" s="216"/>
      <c r="U35" s="216"/>
      <c r="V35" s="216"/>
      <c r="W35" s="216"/>
      <c r="X35" s="216"/>
      <c r="Y35" s="216"/>
      <c r="Z35" s="218"/>
    </row>
    <row r="36" spans="1:62" ht="14.25" customHeight="1">
      <c r="A36" s="68" t="s">
        <v>89</v>
      </c>
      <c r="B36" s="60">
        <f t="shared" si="3"/>
        <v>0</v>
      </c>
      <c r="C36" s="61"/>
      <c r="D36" s="61"/>
      <c r="E36" s="61"/>
      <c r="F36" s="61"/>
      <c r="G36" s="61"/>
      <c r="H36" s="61"/>
      <c r="I36" s="61"/>
      <c r="J36" s="61"/>
      <c r="K36" s="61"/>
      <c r="L36" s="61"/>
      <c r="M36" s="61"/>
      <c r="N36" s="61"/>
      <c r="O36" s="61"/>
      <c r="P36" s="61"/>
      <c r="Q36" s="61"/>
      <c r="R36" s="84"/>
      <c r="S36" s="84"/>
      <c r="T36" s="61"/>
      <c r="U36" s="61"/>
      <c r="V36" s="61"/>
      <c r="W36" s="61"/>
      <c r="X36" s="61"/>
      <c r="Y36" s="61"/>
      <c r="Z36" s="63"/>
      <c r="AA36" s="85"/>
      <c r="AC36" s="261"/>
      <c r="AD36" s="261"/>
      <c r="AE36" s="262"/>
      <c r="AF36" s="261"/>
      <c r="AG36" s="261"/>
      <c r="AH36" s="261"/>
      <c r="AI36" s="261"/>
      <c r="AJ36" s="261"/>
      <c r="AK36" s="261"/>
      <c r="AL36" s="261"/>
      <c r="AM36" s="261"/>
    </row>
    <row r="37" spans="1:62" ht="14.25" customHeight="1">
      <c r="A37" s="55" t="s">
        <v>330</v>
      </c>
      <c r="B37" s="64">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91</v>
      </c>
      <c r="B38" s="86">
        <f t="shared" si="3"/>
        <v>1</v>
      </c>
      <c r="C38" s="57">
        <v>1</v>
      </c>
      <c r="D38" s="57"/>
      <c r="E38" s="57"/>
      <c r="F38" s="57"/>
      <c r="G38" s="57"/>
      <c r="H38" s="57"/>
      <c r="I38" s="57"/>
      <c r="J38" s="57"/>
      <c r="K38" s="57"/>
      <c r="L38" s="57"/>
      <c r="M38" s="57"/>
      <c r="N38" s="57"/>
      <c r="O38" s="57"/>
      <c r="P38" s="57"/>
      <c r="Q38" s="57"/>
      <c r="R38" s="57"/>
      <c r="S38" s="57"/>
      <c r="T38" s="57"/>
      <c r="U38" s="57"/>
      <c r="V38" s="57"/>
      <c r="W38" s="57"/>
      <c r="X38" s="57"/>
      <c r="Y38" s="57"/>
      <c r="Z38" s="58"/>
      <c r="AA38" s="87"/>
      <c r="AB38" s="261"/>
      <c r="AC38" s="261"/>
      <c r="AD38" s="261"/>
      <c r="AE38" s="261"/>
      <c r="AF38" s="261"/>
      <c r="AG38" s="261"/>
      <c r="AH38" s="261"/>
      <c r="AI38" s="261"/>
      <c r="AJ38" s="261"/>
      <c r="AK38" s="261"/>
      <c r="AL38" s="261"/>
      <c r="AM38" s="261"/>
    </row>
    <row r="39" spans="1:62" ht="14.25" customHeight="1">
      <c r="A39" s="55" t="s">
        <v>92</v>
      </c>
      <c r="B39" s="86">
        <f t="shared" si="3"/>
        <v>0</v>
      </c>
      <c r="C39" s="73"/>
      <c r="D39" s="73"/>
      <c r="E39" s="73"/>
      <c r="F39" s="73"/>
      <c r="G39" s="73"/>
      <c r="H39" s="73"/>
      <c r="I39" s="73"/>
      <c r="J39" s="73"/>
      <c r="K39" s="73"/>
      <c r="L39" s="73"/>
      <c r="M39" s="73"/>
      <c r="N39" s="73"/>
      <c r="O39" s="73"/>
      <c r="P39" s="73"/>
      <c r="Q39" s="73"/>
      <c r="R39" s="73"/>
      <c r="S39" s="73"/>
      <c r="T39" s="73"/>
      <c r="U39" s="73"/>
      <c r="V39" s="73"/>
      <c r="W39" s="73"/>
      <c r="X39" s="73"/>
      <c r="Y39" s="73"/>
      <c r="Z39" s="74"/>
    </row>
    <row r="40" spans="1:62" ht="14.25" customHeight="1">
      <c r="A40" s="55" t="s">
        <v>93</v>
      </c>
      <c r="B40" s="86">
        <f t="shared" si="3"/>
        <v>0</v>
      </c>
      <c r="C40" s="57"/>
      <c r="D40" s="57"/>
      <c r="E40" s="57"/>
      <c r="F40" s="57"/>
      <c r="G40" s="57"/>
      <c r="H40" s="57"/>
      <c r="I40" s="57"/>
      <c r="J40" s="57"/>
      <c r="K40" s="57"/>
      <c r="L40" s="57"/>
      <c r="M40" s="57"/>
      <c r="N40" s="57"/>
      <c r="O40" s="57"/>
      <c r="P40" s="65"/>
      <c r="Q40" s="65"/>
      <c r="R40" s="65"/>
      <c r="S40" s="65"/>
      <c r="T40" s="65"/>
      <c r="U40" s="57"/>
      <c r="V40" s="57"/>
      <c r="W40" s="57"/>
      <c r="X40" s="57"/>
      <c r="Y40" s="57"/>
      <c r="Z40" s="58"/>
    </row>
    <row r="41" spans="1:62" ht="14.25" customHeight="1">
      <c r="A41" s="55" t="s">
        <v>94</v>
      </c>
      <c r="B41" s="86">
        <f t="shared" si="3"/>
        <v>0</v>
      </c>
      <c r="C41" s="57"/>
      <c r="D41" s="57"/>
      <c r="E41" s="57"/>
      <c r="F41" s="57"/>
      <c r="G41" s="57"/>
      <c r="H41" s="57"/>
      <c r="I41" s="57"/>
      <c r="J41" s="57"/>
      <c r="K41" s="57"/>
      <c r="L41" s="57"/>
      <c r="M41" s="57"/>
      <c r="N41" s="57"/>
      <c r="O41" s="57"/>
      <c r="P41" s="65"/>
      <c r="Q41" s="65"/>
      <c r="R41" s="65"/>
      <c r="S41" s="65"/>
      <c r="T41" s="65"/>
      <c r="U41" s="57"/>
      <c r="V41" s="57"/>
      <c r="W41" s="57"/>
      <c r="X41" s="57"/>
      <c r="Y41" s="57"/>
      <c r="Z41" s="58"/>
    </row>
    <row r="42" spans="1:62" ht="14.25" customHeight="1">
      <c r="A42" s="55" t="s">
        <v>95</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8" t="s">
        <v>96</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4" t="s">
        <v>199</v>
      </c>
      <c r="B44" s="89">
        <f t="shared" si="3"/>
        <v>0</v>
      </c>
      <c r="C44" s="90"/>
      <c r="D44" s="90"/>
      <c r="E44" s="90"/>
      <c r="F44" s="90"/>
      <c r="G44" s="90"/>
      <c r="H44" s="90"/>
      <c r="I44" s="90"/>
      <c r="J44" s="90"/>
      <c r="K44" s="90"/>
      <c r="L44" s="90"/>
      <c r="M44" s="90"/>
      <c r="N44" s="90"/>
      <c r="O44" s="90"/>
      <c r="P44" s="90"/>
      <c r="Q44" s="90"/>
      <c r="R44" s="90"/>
      <c r="S44" s="90"/>
      <c r="T44" s="90"/>
      <c r="U44" s="90"/>
      <c r="V44" s="90"/>
      <c r="W44" s="90"/>
      <c r="X44" s="90"/>
      <c r="Y44" s="90"/>
      <c r="Z44" s="91"/>
    </row>
    <row r="45" spans="1:62" s="92" customFormat="1" ht="9">
      <c r="B45" s="92" t="s">
        <v>97</v>
      </c>
      <c r="D45" s="92" t="s">
        <v>98</v>
      </c>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row>
    <row r="46" spans="1:62" s="93" customFormat="1" ht="9.75" customHeight="1">
      <c r="A46" s="93" t="s">
        <v>99</v>
      </c>
      <c r="B46" s="94"/>
      <c r="C46" s="94"/>
      <c r="D46" s="94"/>
      <c r="L46" s="93" t="s">
        <v>100</v>
      </c>
      <c r="P46" s="95" t="s">
        <v>101</v>
      </c>
      <c r="T46" s="93" t="s">
        <v>102</v>
      </c>
      <c r="W46" s="93" t="s">
        <v>103</v>
      </c>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row>
    <row r="47" spans="1:62" s="93" customFormat="1" ht="9.75" customHeight="1">
      <c r="A47" s="93" t="s">
        <v>104</v>
      </c>
      <c r="B47" s="93" t="s">
        <v>218</v>
      </c>
      <c r="E47" s="93" t="s">
        <v>105</v>
      </c>
      <c r="I47" s="93" t="s">
        <v>106</v>
      </c>
      <c r="L47" s="93" t="s">
        <v>107</v>
      </c>
      <c r="P47" s="93" t="s">
        <v>108</v>
      </c>
      <c r="T47" s="93" t="s">
        <v>109</v>
      </c>
      <c r="X47" s="93" t="s">
        <v>110</v>
      </c>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row>
    <row r="48" spans="1:62" s="93" customFormat="1" ht="9.75" customHeight="1">
      <c r="A48" s="93" t="s">
        <v>111</v>
      </c>
      <c r="B48" s="93" t="s">
        <v>112</v>
      </c>
      <c r="E48" s="93" t="s">
        <v>113</v>
      </c>
      <c r="I48" s="93" t="s">
        <v>114</v>
      </c>
      <c r="L48" s="93" t="s">
        <v>115</v>
      </c>
      <c r="P48" s="93" t="s">
        <v>116</v>
      </c>
      <c r="T48" s="93" t="s">
        <v>117</v>
      </c>
      <c r="X48" s="93" t="s">
        <v>118</v>
      </c>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row>
    <row r="49" spans="1:62" s="93" customFormat="1" ht="9.75" customHeight="1">
      <c r="A49" s="93" t="s">
        <v>119</v>
      </c>
      <c r="B49" s="93" t="s">
        <v>120</v>
      </c>
      <c r="E49" s="93" t="s">
        <v>121</v>
      </c>
      <c r="I49" s="93" t="s">
        <v>122</v>
      </c>
      <c r="L49" s="96" t="s">
        <v>123</v>
      </c>
      <c r="P49" s="97" t="s">
        <v>124</v>
      </c>
      <c r="T49" s="93" t="s">
        <v>125</v>
      </c>
      <c r="X49" s="93" t="s">
        <v>228</v>
      </c>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row>
    <row r="50" spans="1:62" s="93" customFormat="1" ht="9.75" customHeight="1">
      <c r="A50" s="93" t="s">
        <v>126</v>
      </c>
      <c r="B50" s="93" t="s">
        <v>127</v>
      </c>
      <c r="E50" s="93" t="s">
        <v>128</v>
      </c>
      <c r="I50" s="93" t="s">
        <v>129</v>
      </c>
      <c r="L50" s="93" t="s">
        <v>130</v>
      </c>
      <c r="P50" s="98" t="s">
        <v>131</v>
      </c>
      <c r="T50" s="97" t="s">
        <v>132</v>
      </c>
      <c r="X50" s="95" t="s">
        <v>133</v>
      </c>
      <c r="Y50" s="99"/>
      <c r="Z50" s="99"/>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row>
    <row r="51" spans="1:62" s="93" customFormat="1" ht="9.75" customHeight="1">
      <c r="A51" s="93" t="s">
        <v>200</v>
      </c>
      <c r="B51" s="93" t="s">
        <v>134</v>
      </c>
      <c r="E51" s="93" t="s">
        <v>135</v>
      </c>
      <c r="I51" s="93" t="s">
        <v>136</v>
      </c>
      <c r="L51" s="93" t="s">
        <v>137</v>
      </c>
      <c r="P51" s="98" t="s">
        <v>138</v>
      </c>
      <c r="T51" s="95" t="s">
        <v>139</v>
      </c>
      <c r="X51" s="99" t="s">
        <v>140</v>
      </c>
      <c r="Y51" s="99"/>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row>
    <row r="52" spans="1:62" s="93" customFormat="1" ht="9.75" customHeight="1">
      <c r="A52" s="93" t="s">
        <v>141</v>
      </c>
      <c r="B52" s="93" t="s">
        <v>142</v>
      </c>
      <c r="E52" s="93" t="s">
        <v>143</v>
      </c>
      <c r="I52" s="93" t="s">
        <v>144</v>
      </c>
      <c r="L52" s="93" t="s">
        <v>145</v>
      </c>
      <c r="P52" s="93" t="s">
        <v>146</v>
      </c>
      <c r="T52" s="93" t="s">
        <v>147</v>
      </c>
      <c r="W52" s="93" t="s">
        <v>148</v>
      </c>
      <c r="Y52" s="100"/>
      <c r="Z52" s="99"/>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row>
    <row r="53" spans="1:62" s="93" customFormat="1" ht="9.75" customHeight="1">
      <c r="A53" s="93" t="s">
        <v>149</v>
      </c>
      <c r="B53" s="93" t="s">
        <v>150</v>
      </c>
      <c r="E53" s="93" t="s">
        <v>151</v>
      </c>
      <c r="I53" s="93" t="s">
        <v>152</v>
      </c>
      <c r="L53" s="93" t="s">
        <v>153</v>
      </c>
      <c r="P53" s="97" t="s">
        <v>154</v>
      </c>
      <c r="T53" s="93" t="s">
        <v>155</v>
      </c>
      <c r="W53" s="93" t="s">
        <v>156</v>
      </c>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row>
    <row r="54" spans="1:62" s="93" customFormat="1" ht="9.75" customHeight="1">
      <c r="A54" s="93" t="s">
        <v>157</v>
      </c>
      <c r="B54" s="93" t="s">
        <v>158</v>
      </c>
      <c r="E54" s="93" t="s">
        <v>159</v>
      </c>
      <c r="I54" s="93" t="s">
        <v>160</v>
      </c>
      <c r="L54" s="93" t="s">
        <v>161</v>
      </c>
      <c r="P54" s="101" t="s">
        <v>162</v>
      </c>
      <c r="T54" s="93" t="s">
        <v>219</v>
      </c>
      <c r="X54" s="99" t="s">
        <v>163</v>
      </c>
      <c r="Y54" s="99"/>
      <c r="Z54" s="99"/>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row>
    <row r="55" spans="1:62" s="93" customFormat="1" ht="9.75" customHeight="1">
      <c r="A55" s="93" t="s">
        <v>164</v>
      </c>
      <c r="B55" s="93" t="s">
        <v>165</v>
      </c>
      <c r="E55" s="93" t="s">
        <v>166</v>
      </c>
      <c r="I55" s="93" t="s">
        <v>167</v>
      </c>
      <c r="L55" s="93" t="s">
        <v>168</v>
      </c>
      <c r="O55" s="93" t="s">
        <v>169</v>
      </c>
      <c r="X55" s="93" t="s">
        <v>170</v>
      </c>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row>
    <row r="56" spans="1:62" s="93" customFormat="1" ht="20.25" customHeight="1">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331</v>
      </c>
      <c r="B4" s="3"/>
      <c r="C4" s="3"/>
      <c r="D4" s="3"/>
      <c r="E4" s="3"/>
      <c r="F4" s="10"/>
      <c r="G4" s="3"/>
      <c r="H4" s="3"/>
      <c r="I4" s="3"/>
      <c r="J4" s="3"/>
      <c r="K4" s="3"/>
      <c r="L4" s="3"/>
      <c r="M4" s="3"/>
      <c r="N4" s="3"/>
      <c r="O4" s="3"/>
      <c r="P4" s="3"/>
      <c r="Q4" s="3"/>
      <c r="R4" s="3"/>
      <c r="S4" s="3"/>
      <c r="T4" s="3"/>
    </row>
    <row r="5" spans="1:22" ht="13.5" customHeight="1" thickBot="1">
      <c r="A5" s="4"/>
      <c r="B5" s="5"/>
      <c r="C5" s="5"/>
      <c r="D5" s="5"/>
      <c r="E5" s="5"/>
      <c r="F5" s="215"/>
      <c r="G5" s="5"/>
      <c r="H5" s="5"/>
      <c r="I5" s="5"/>
      <c r="J5" s="215"/>
      <c r="K5" s="5"/>
      <c r="L5" s="5"/>
      <c r="M5" s="377" t="s">
        <v>30</v>
      </c>
      <c r="N5" s="378"/>
      <c r="O5" s="378"/>
      <c r="P5" s="378"/>
      <c r="Q5" s="378"/>
      <c r="R5" s="379"/>
      <c r="S5" s="5"/>
      <c r="T5" s="5"/>
    </row>
    <row r="6" spans="1:22">
      <c r="A6" s="380" t="s">
        <v>2</v>
      </c>
      <c r="B6" s="11"/>
      <c r="C6" s="360" t="s">
        <v>4</v>
      </c>
      <c r="D6" s="11"/>
      <c r="E6" s="11"/>
      <c r="F6" s="11"/>
      <c r="G6" s="11"/>
      <c r="H6" s="12"/>
      <c r="I6" s="12"/>
      <c r="J6" s="12"/>
      <c r="K6" s="12"/>
      <c r="L6" s="12"/>
      <c r="M6" s="374" t="s">
        <v>31</v>
      </c>
      <c r="N6" s="12"/>
      <c r="O6" s="374" t="s">
        <v>32</v>
      </c>
      <c r="P6" s="344"/>
      <c r="Q6" s="374" t="s">
        <v>33</v>
      </c>
      <c r="R6" s="344"/>
      <c r="S6" s="374" t="s">
        <v>34</v>
      </c>
      <c r="T6" s="13"/>
    </row>
    <row r="7" spans="1:22" ht="15" customHeight="1">
      <c r="A7" s="381"/>
      <c r="B7" s="14" t="s">
        <v>3</v>
      </c>
      <c r="C7" s="361"/>
      <c r="D7" s="14" t="s">
        <v>5</v>
      </c>
      <c r="E7" s="14" t="s">
        <v>6</v>
      </c>
      <c r="F7" s="14" t="s">
        <v>7</v>
      </c>
      <c r="G7" s="15" t="s">
        <v>35</v>
      </c>
      <c r="H7" s="15" t="s">
        <v>36</v>
      </c>
      <c r="I7" s="15" t="s">
        <v>37</v>
      </c>
      <c r="J7" s="15" t="s">
        <v>36</v>
      </c>
      <c r="K7" s="15" t="s">
        <v>38</v>
      </c>
      <c r="L7" s="15" t="s">
        <v>36</v>
      </c>
      <c r="M7" s="375"/>
      <c r="N7" s="15" t="s">
        <v>36</v>
      </c>
      <c r="O7" s="375"/>
      <c r="P7" s="15" t="s">
        <v>36</v>
      </c>
      <c r="Q7" s="375"/>
      <c r="R7" s="15" t="s">
        <v>36</v>
      </c>
      <c r="S7" s="375"/>
      <c r="T7" s="16" t="s">
        <v>36</v>
      </c>
    </row>
    <row r="8" spans="1:22" ht="27" customHeight="1" thickBot="1">
      <c r="A8" s="382"/>
      <c r="B8" s="17"/>
      <c r="C8" s="362"/>
      <c r="D8" s="17"/>
      <c r="E8" s="17"/>
      <c r="F8" s="17"/>
      <c r="G8" s="17"/>
      <c r="H8" s="18"/>
      <c r="I8" s="18"/>
      <c r="J8" s="18"/>
      <c r="K8" s="18"/>
      <c r="L8" s="18"/>
      <c r="M8" s="376"/>
      <c r="N8" s="18"/>
      <c r="O8" s="376"/>
      <c r="P8" s="345"/>
      <c r="Q8" s="376"/>
      <c r="R8" s="345"/>
      <c r="S8" s="376"/>
      <c r="T8" s="19"/>
    </row>
    <row r="9" spans="1:22" s="7" customFormat="1" ht="19.5" customHeight="1">
      <c r="A9" s="224" t="s">
        <v>11</v>
      </c>
      <c r="B9" s="225">
        <f t="shared" ref="B9:G9" si="0">SUM(B10,B28)</f>
        <v>13708</v>
      </c>
      <c r="C9" s="225">
        <f t="shared" si="0"/>
        <v>596</v>
      </c>
      <c r="D9" s="225">
        <f t="shared" si="0"/>
        <v>11744.625</v>
      </c>
      <c r="E9" s="225">
        <f t="shared" si="0"/>
        <v>2125.875</v>
      </c>
      <c r="F9" s="225">
        <f t="shared" si="0"/>
        <v>9618.75</v>
      </c>
      <c r="G9" s="225">
        <f t="shared" si="0"/>
        <v>3550.0625</v>
      </c>
      <c r="H9" s="226">
        <f>G9/F9*100</f>
        <v>36.907732293697201</v>
      </c>
      <c r="I9" s="227">
        <f>SUM(I10,I28)</f>
        <v>3346</v>
      </c>
      <c r="J9" s="226">
        <f>I9/F9*100</f>
        <v>34.786224821312537</v>
      </c>
      <c r="K9" s="225">
        <f>SUM(K10,K28)</f>
        <v>1924.875</v>
      </c>
      <c r="L9" s="226">
        <f>K9/F9*100</f>
        <v>20.011695906432749</v>
      </c>
      <c r="M9" s="225">
        <f>SUM(M10,M28)</f>
        <v>0</v>
      </c>
      <c r="N9" s="226">
        <f>M9/F9*100</f>
        <v>0</v>
      </c>
      <c r="O9" s="225">
        <f>SUM(O10,O28)</f>
        <v>157.3125</v>
      </c>
      <c r="P9" s="226">
        <f>O9/F9*100</f>
        <v>1.6354775828460038</v>
      </c>
      <c r="Q9" s="225">
        <f>SUM(Q10,Q28)</f>
        <v>326.875</v>
      </c>
      <c r="R9" s="226">
        <f>Q9/F9*100</f>
        <v>3.3983105912930474</v>
      </c>
      <c r="S9" s="225">
        <f>SUM(S10,S28)</f>
        <v>311</v>
      </c>
      <c r="T9" s="228">
        <f>S9/F9*100</f>
        <v>3.2332683560753734</v>
      </c>
      <c r="V9" s="253">
        <f>SUM(T9:U9,G9,I9,K9,M9,O9,Q9,S9)</f>
        <v>9619.3582683560744</v>
      </c>
    </row>
    <row r="10" spans="1:22" s="7" customFormat="1" ht="19.5" customHeight="1" thickBot="1">
      <c r="A10" s="229" t="s">
        <v>12</v>
      </c>
      <c r="B10" s="230">
        <f>SUM(B11:B27)</f>
        <v>6696</v>
      </c>
      <c r="C10" s="230">
        <f t="shared" ref="C10:S10" si="1">SUM(C11:C27)</f>
        <v>311</v>
      </c>
      <c r="D10" s="230">
        <f t="shared" si="1"/>
        <v>5610.6875</v>
      </c>
      <c r="E10" s="230">
        <f t="shared" si="1"/>
        <v>817.875</v>
      </c>
      <c r="F10" s="230">
        <f t="shared" si="1"/>
        <v>4792.8125</v>
      </c>
      <c r="G10" s="230">
        <f t="shared" si="1"/>
        <v>2012.125</v>
      </c>
      <c r="H10" s="231">
        <f>G10/F10*100</f>
        <v>41.982134706917911</v>
      </c>
      <c r="I10" s="230">
        <f t="shared" si="1"/>
        <v>1335.9375</v>
      </c>
      <c r="J10" s="231">
        <f>I10/F10*100</f>
        <v>27.873769316033119</v>
      </c>
      <c r="K10" s="230">
        <f t="shared" si="1"/>
        <v>1142.375</v>
      </c>
      <c r="L10" s="231">
        <f>K10/F10*100</f>
        <v>23.83516985068788</v>
      </c>
      <c r="M10" s="230">
        <f t="shared" si="1"/>
        <v>0</v>
      </c>
      <c r="N10" s="231">
        <f>M10/F10*100</f>
        <v>0</v>
      </c>
      <c r="O10" s="230">
        <f t="shared" si="1"/>
        <v>51.875</v>
      </c>
      <c r="P10" s="231">
        <f>O10/F10*100</f>
        <v>1.0823498728564909</v>
      </c>
      <c r="Q10" s="230">
        <f t="shared" si="1"/>
        <v>84.4375</v>
      </c>
      <c r="R10" s="231">
        <f>Q10/F10*100</f>
        <v>1.7617526243724326</v>
      </c>
      <c r="S10" s="230">
        <f t="shared" si="1"/>
        <v>163.5</v>
      </c>
      <c r="T10" s="232">
        <f>S10/F10*100</f>
        <v>3.4113581534850361</v>
      </c>
      <c r="V10" s="253">
        <f>SUM(T10:U10,G10,I10,K10,M10,O10,Q10,S10)</f>
        <v>4793.6613581534848</v>
      </c>
    </row>
    <row r="11" spans="1:22" ht="19.5" customHeight="1">
      <c r="A11" s="219" t="s">
        <v>13</v>
      </c>
      <c r="B11" s="233">
        <f>SUM([1]PROMEDIO!B11)</f>
        <v>500</v>
      </c>
      <c r="C11" s="233">
        <f>SUM([1]PROMEDIO!C11)</f>
        <v>0</v>
      </c>
      <c r="D11" s="233">
        <f>SUM(E11:F11)</f>
        <v>434.5625</v>
      </c>
      <c r="E11" s="233">
        <f>[1]RESUMEN!F10/[1]RESUMEN!$AO$48</f>
        <v>0</v>
      </c>
      <c r="F11" s="233">
        <f>[1]RESUMEN!I10/[1]RESUMEN!$AO$48</f>
        <v>434.5625</v>
      </c>
      <c r="G11" s="233">
        <f>[1]RESUMEN!J10/[1]RESUMEN!$AO$48</f>
        <v>434.5625</v>
      </c>
      <c r="H11" s="234">
        <f>G11/F11*100</f>
        <v>100</v>
      </c>
      <c r="I11" s="233">
        <f>[1]RESUMEN!L10/[1]RESUMEN!$AO$48</f>
        <v>0</v>
      </c>
      <c r="J11" s="234">
        <f>I11/F11*100</f>
        <v>0</v>
      </c>
      <c r="K11" s="233">
        <f>[1]RESUMEN!M10/[1]RESUMEN!$AO$48</f>
        <v>0</v>
      </c>
      <c r="L11" s="234">
        <f>K11/F11*100</f>
        <v>0</v>
      </c>
      <c r="M11" s="233">
        <f>[1]RESUMEN!O10/[1]RESUMEN!$AO$48</f>
        <v>0</v>
      </c>
      <c r="N11" s="234">
        <f>M11/F11*100</f>
        <v>0</v>
      </c>
      <c r="O11" s="233">
        <f>[1]RESUMEN!P10/[1]RESUMEN!$AO$48</f>
        <v>0</v>
      </c>
      <c r="P11" s="234">
        <f>O11/F11*100</f>
        <v>0</v>
      </c>
      <c r="Q11" s="233">
        <f>[1]RESUMEN!S10/[1]RESUMEN!$AO$48</f>
        <v>0</v>
      </c>
      <c r="R11" s="234">
        <f>Q11/F11*100</f>
        <v>0</v>
      </c>
      <c r="S11" s="233">
        <f>[1]RESUMEN!T10/[1]RESUMEN!$AO$48</f>
        <v>0</v>
      </c>
      <c r="T11" s="235">
        <f>S11/F11*100</f>
        <v>0</v>
      </c>
    </row>
    <row r="12" spans="1:22" ht="19.5" customHeight="1">
      <c r="A12" s="220" t="s">
        <v>201</v>
      </c>
      <c r="B12" s="233">
        <f>SUM([1]PROMEDIO!B12)</f>
        <v>450</v>
      </c>
      <c r="C12" s="233">
        <f>SUM([1]PROMEDIO!C12)</f>
        <v>54</v>
      </c>
      <c r="D12" s="233">
        <f t="shared" ref="D12:D48" si="2">SUM(E12:F12)</f>
        <v>218.125</v>
      </c>
      <c r="E12" s="233">
        <f>[1]RESUMEN!F11/[1]RESUMEN!$AO$48</f>
        <v>0</v>
      </c>
      <c r="F12" s="233">
        <f>[1]RESUMEN!I11/[1]RESUMEN!$AO$48</f>
        <v>218.125</v>
      </c>
      <c r="G12" s="233">
        <f>[1]RESUMEN!J11/[1]RESUMEN!$AO$48</f>
        <v>206.375</v>
      </c>
      <c r="H12" s="234">
        <f t="shared" ref="H12:H48" si="3">G12/F12*100</f>
        <v>94.613180515759311</v>
      </c>
      <c r="I12" s="233">
        <f>[1]RESUMEN!L11/[1]RESUMEN!$AO$48</f>
        <v>0</v>
      </c>
      <c r="J12" s="234">
        <f t="shared" ref="J12:J48" si="4">I12/F12*100</f>
        <v>0</v>
      </c>
      <c r="K12" s="233">
        <f>[1]RESUMEN!M11/[1]RESUMEN!$AO$48</f>
        <v>0</v>
      </c>
      <c r="L12" s="234">
        <f t="shared" ref="L12:L48" si="5">K12/F12*100</f>
        <v>0</v>
      </c>
      <c r="M12" s="233">
        <f>[1]RESUMEN!O11/[1]RESUMEN!$AO$48</f>
        <v>0</v>
      </c>
      <c r="N12" s="234">
        <f t="shared" ref="N12:N48" si="6">M12/F12*100</f>
        <v>0</v>
      </c>
      <c r="O12" s="233">
        <f>[1]RESUMEN!P11/[1]RESUMEN!$AO$48</f>
        <v>0</v>
      </c>
      <c r="P12" s="234">
        <f t="shared" ref="P12:P48" si="7">O12/F12*100</f>
        <v>0</v>
      </c>
      <c r="Q12" s="233">
        <f>[1]RESUMEN!S11/[1]RESUMEN!$AO$48</f>
        <v>0</v>
      </c>
      <c r="R12" s="234">
        <f t="shared" ref="R12:R48" si="8">Q12/F12*100</f>
        <v>0</v>
      </c>
      <c r="S12" s="233">
        <f>[1]RESUMEN!T11/[1]RESUMEN!$AO$48</f>
        <v>11.75</v>
      </c>
      <c r="T12" s="235">
        <f t="shared" ref="T12:T47" si="9">S12/F12*100</f>
        <v>5.3868194842406876</v>
      </c>
    </row>
    <row r="13" spans="1:22" ht="19.5" customHeight="1">
      <c r="A13" s="220" t="s">
        <v>202</v>
      </c>
      <c r="B13" s="233">
        <f>SUM([1]PROMEDIO!B13)</f>
        <v>36</v>
      </c>
      <c r="C13" s="233">
        <f>SUM([1]PROMEDIO!C13)</f>
        <v>0</v>
      </c>
      <c r="D13" s="233">
        <f t="shared" si="2"/>
        <v>32.75</v>
      </c>
      <c r="E13" s="233">
        <f>[1]RESUMEN!F12/[1]RESUMEN!$AO$48</f>
        <v>0</v>
      </c>
      <c r="F13" s="233">
        <f>[1]RESUMEN!I12/[1]RESUMEN!$AO$48</f>
        <v>32.75</v>
      </c>
      <c r="G13" s="233">
        <f>[1]RESUMEN!J12/[1]RESUMEN!$AO$48</f>
        <v>0</v>
      </c>
      <c r="H13" s="234">
        <f t="shared" si="3"/>
        <v>0</v>
      </c>
      <c r="I13" s="233">
        <f>[1]RESUMEN!L12/[1]RESUMEN!$AO$48</f>
        <v>0</v>
      </c>
      <c r="J13" s="234">
        <f t="shared" si="4"/>
        <v>0</v>
      </c>
      <c r="K13" s="233">
        <f>[1]RESUMEN!M12/[1]RESUMEN!$AO$48</f>
        <v>0</v>
      </c>
      <c r="L13" s="234">
        <f t="shared" si="5"/>
        <v>0</v>
      </c>
      <c r="M13" s="233">
        <f>[1]RESUMEN!O12/[1]RESUMEN!$AO$48</f>
        <v>0</v>
      </c>
      <c r="N13" s="234">
        <f t="shared" si="6"/>
        <v>0</v>
      </c>
      <c r="O13" s="233">
        <f>[1]RESUMEN!P12/[1]RESUMEN!$AO$48</f>
        <v>0</v>
      </c>
      <c r="P13" s="234">
        <f t="shared" si="7"/>
        <v>0</v>
      </c>
      <c r="Q13" s="233">
        <f>[1]RESUMEN!S12/[1]RESUMEN!$AO$48</f>
        <v>0</v>
      </c>
      <c r="R13" s="234">
        <f t="shared" si="8"/>
        <v>0</v>
      </c>
      <c r="S13" s="233">
        <f>[1]RESUMEN!T12/[1]RESUMEN!$AO$48</f>
        <v>32.75</v>
      </c>
      <c r="T13" s="235">
        <f t="shared" si="9"/>
        <v>100</v>
      </c>
    </row>
    <row r="14" spans="1:22" ht="19.5" customHeight="1">
      <c r="A14" s="220" t="s">
        <v>203</v>
      </c>
      <c r="B14" s="233">
        <f>SUM([1]PROMEDIO!B14)</f>
        <v>40</v>
      </c>
      <c r="C14" s="233">
        <f>SUM([1]PROMEDIO!C14)</f>
        <v>0</v>
      </c>
      <c r="D14" s="233">
        <f t="shared" si="2"/>
        <v>30.6875</v>
      </c>
      <c r="E14" s="233">
        <f>[1]RESUMEN!F13/[1]RESUMEN!$AO$48</f>
        <v>0</v>
      </c>
      <c r="F14" s="233">
        <f>[1]RESUMEN!I13/[1]RESUMEN!$AO$48</f>
        <v>30.6875</v>
      </c>
      <c r="G14" s="233">
        <f>[1]RESUMEN!J13/[1]RESUMEN!$AO$48</f>
        <v>30.6875</v>
      </c>
      <c r="H14" s="234">
        <f t="shared" si="3"/>
        <v>100</v>
      </c>
      <c r="I14" s="233">
        <f>[1]RESUMEN!L13/[1]RESUMEN!$AO$48</f>
        <v>0</v>
      </c>
      <c r="J14" s="234">
        <f t="shared" si="4"/>
        <v>0</v>
      </c>
      <c r="K14" s="233">
        <f>[1]RESUMEN!M13/[1]RESUMEN!$AO$48</f>
        <v>0</v>
      </c>
      <c r="L14" s="234">
        <f t="shared" si="5"/>
        <v>0</v>
      </c>
      <c r="M14" s="233">
        <f>[1]RESUMEN!O13/[1]RESUMEN!$AO$48</f>
        <v>0</v>
      </c>
      <c r="N14" s="234">
        <f t="shared" si="6"/>
        <v>0</v>
      </c>
      <c r="O14" s="233">
        <f>[1]RESUMEN!P13/[1]RESUMEN!$AO$48</f>
        <v>0</v>
      </c>
      <c r="P14" s="234">
        <f t="shared" si="7"/>
        <v>0</v>
      </c>
      <c r="Q14" s="233">
        <f>[1]RESUMEN!S13/[1]RESUMEN!$AO$48</f>
        <v>0</v>
      </c>
      <c r="R14" s="234">
        <f t="shared" si="8"/>
        <v>0</v>
      </c>
      <c r="S14" s="233">
        <f>[1]RESUMEN!T13/[1]RESUMEN!$AO$48</f>
        <v>0</v>
      </c>
      <c r="T14" s="235">
        <f t="shared" si="9"/>
        <v>0</v>
      </c>
    </row>
    <row r="15" spans="1:22" ht="19.5" customHeight="1">
      <c r="A15" s="220" t="s">
        <v>204</v>
      </c>
      <c r="B15" s="233">
        <f>SUM([1]PROMEDIO!B15)</f>
        <v>68</v>
      </c>
      <c r="C15" s="233">
        <f>SUM([1]PROMEDIO!C15)</f>
        <v>0</v>
      </c>
      <c r="D15" s="233">
        <f t="shared" si="2"/>
        <v>32.3125</v>
      </c>
      <c r="E15" s="233">
        <f>[1]RESUMEN!F14/[1]RESUMEN!$AO$48</f>
        <v>0</v>
      </c>
      <c r="F15" s="233">
        <f>[1]RESUMEN!I14/[1]RESUMEN!$AO$48</f>
        <v>32.3125</v>
      </c>
      <c r="G15" s="233">
        <f>[1]RESUMEN!J14/[1]RESUMEN!$AO$48</f>
        <v>32.3125</v>
      </c>
      <c r="H15" s="234">
        <f t="shared" si="3"/>
        <v>100</v>
      </c>
      <c r="I15" s="233">
        <f>[1]RESUMEN!L14/[1]RESUMEN!$AO$48</f>
        <v>0</v>
      </c>
      <c r="J15" s="234">
        <f t="shared" si="4"/>
        <v>0</v>
      </c>
      <c r="K15" s="233">
        <f>[1]RESUMEN!M14/[1]RESUMEN!$AO$48</f>
        <v>0</v>
      </c>
      <c r="L15" s="234">
        <f t="shared" si="5"/>
        <v>0</v>
      </c>
      <c r="M15" s="233">
        <f>[1]RESUMEN!O14/[1]RESUMEN!$AO$48</f>
        <v>0</v>
      </c>
      <c r="N15" s="234">
        <f t="shared" si="6"/>
        <v>0</v>
      </c>
      <c r="O15" s="233">
        <f>[1]RESUMEN!P14/[1]RESUMEN!$AO$48</f>
        <v>0</v>
      </c>
      <c r="P15" s="234">
        <f t="shared" si="7"/>
        <v>0</v>
      </c>
      <c r="Q15" s="233">
        <f>[1]RESUMEN!S14/[1]RESUMEN!$AO$48</f>
        <v>0</v>
      </c>
      <c r="R15" s="234">
        <f t="shared" si="8"/>
        <v>0</v>
      </c>
      <c r="S15" s="233">
        <f>[1]RESUMEN!T14/[1]RESUMEN!$AO$48</f>
        <v>0</v>
      </c>
      <c r="T15" s="235">
        <f t="shared" si="9"/>
        <v>0</v>
      </c>
    </row>
    <row r="16" spans="1:22" ht="19.5" customHeight="1">
      <c r="A16" s="220" t="s">
        <v>205</v>
      </c>
      <c r="B16" s="233">
        <f>SUM([1]PROMEDIO!B16)</f>
        <v>108</v>
      </c>
      <c r="C16" s="233">
        <f>SUM([1]PROMEDIO!C16)</f>
        <v>0</v>
      </c>
      <c r="D16" s="233">
        <f t="shared" si="2"/>
        <v>45.875</v>
      </c>
      <c r="E16" s="233">
        <f>[1]RESUMEN!F15/[1]RESUMEN!$AO$48</f>
        <v>34.6875</v>
      </c>
      <c r="F16" s="233">
        <f>[1]RESUMEN!I15/[1]RESUMEN!$AO$48</f>
        <v>11.1875</v>
      </c>
      <c r="G16" s="233">
        <f>[1]RESUMEN!J15/[1]RESUMEN!$AO$48</f>
        <v>4.25</v>
      </c>
      <c r="H16" s="234">
        <f t="shared" si="3"/>
        <v>37.988826815642454</v>
      </c>
      <c r="I16" s="233">
        <f>[1]RESUMEN!L15/[1]RESUMEN!$AO$48</f>
        <v>1.625</v>
      </c>
      <c r="J16" s="234">
        <f t="shared" si="4"/>
        <v>14.52513966480447</v>
      </c>
      <c r="K16" s="233">
        <f>[1]RESUMEN!M15/[1]RESUMEN!$AO$48</f>
        <v>2.25</v>
      </c>
      <c r="L16" s="234">
        <f t="shared" si="5"/>
        <v>20.11173184357542</v>
      </c>
      <c r="M16" s="233">
        <f>[1]RESUMEN!O15/[1]RESUMEN!$AO$48</f>
        <v>0</v>
      </c>
      <c r="N16" s="234">
        <f t="shared" si="6"/>
        <v>0</v>
      </c>
      <c r="O16" s="233">
        <f>[1]RESUMEN!P15/[1]RESUMEN!$AO$48</f>
        <v>0</v>
      </c>
      <c r="P16" s="234">
        <f t="shared" si="7"/>
        <v>0</v>
      </c>
      <c r="Q16" s="233">
        <f>[1]RESUMEN!S15/[1]RESUMEN!$AO$48</f>
        <v>1.9375</v>
      </c>
      <c r="R16" s="234">
        <f t="shared" si="8"/>
        <v>17.318435754189945</v>
      </c>
      <c r="S16" s="233">
        <v>0</v>
      </c>
      <c r="T16" s="235">
        <f>S16/F16*100</f>
        <v>0</v>
      </c>
    </row>
    <row r="17" spans="1:22" ht="19.5" customHeight="1">
      <c r="A17" s="220" t="s">
        <v>220</v>
      </c>
      <c r="B17" s="233">
        <f>SUM([1]PROMEDIO!B17)</f>
        <v>705</v>
      </c>
      <c r="C17" s="233">
        <f>SUM([1]PROMEDIO!C17)</f>
        <v>9</v>
      </c>
      <c r="D17" s="233">
        <f t="shared" si="2"/>
        <v>683.125</v>
      </c>
      <c r="E17" s="233">
        <f>[1]RESUMEN!F16/[1]RESUMEN!$AO$48</f>
        <v>482.0625</v>
      </c>
      <c r="F17" s="233">
        <f>[1]RESUMEN!I16/[1]RESUMEN!$AO$48</f>
        <v>201.0625</v>
      </c>
      <c r="G17" s="233">
        <f>[1]RESUMEN!J16/[1]RESUMEN!$AO$48</f>
        <v>43.125</v>
      </c>
      <c r="H17" s="234">
        <f t="shared" si="3"/>
        <v>21.448554553932233</v>
      </c>
      <c r="I17" s="233">
        <f>[1]RESUMEN!L16/[1]RESUMEN!$AO$48</f>
        <v>13.375</v>
      </c>
      <c r="J17" s="234">
        <f t="shared" si="4"/>
        <v>6.6521603978862291</v>
      </c>
      <c r="K17" s="233">
        <f>[1]RESUMEN!M16/[1]RESUMEN!$AO$48</f>
        <v>13.875</v>
      </c>
      <c r="L17" s="234">
        <f t="shared" si="5"/>
        <v>6.9008392912651537</v>
      </c>
      <c r="M17" s="233">
        <f>[1]RESUMEN!O16/[1]RESUMEN!$AO$48</f>
        <v>0</v>
      </c>
      <c r="N17" s="234">
        <f t="shared" si="6"/>
        <v>0</v>
      </c>
      <c r="O17" s="233">
        <f>[1]RESUMEN!P16/[1]RESUMEN!$AO$48</f>
        <v>51.875</v>
      </c>
      <c r="P17" s="234">
        <f t="shared" si="7"/>
        <v>25.800435188063414</v>
      </c>
      <c r="Q17" s="233">
        <f>[1]RESUMEN!S16/[1]RESUMEN!$AO$48</f>
        <v>45.3125</v>
      </c>
      <c r="R17" s="234">
        <f t="shared" si="8"/>
        <v>22.536524712465031</v>
      </c>
      <c r="S17" s="233">
        <f>[1]RESUMEN!T16/[1]RESUMEN!$AO$48</f>
        <v>33.5</v>
      </c>
      <c r="T17" s="235">
        <f t="shared" si="9"/>
        <v>16.661485856387941</v>
      </c>
    </row>
    <row r="18" spans="1:22" ht="19.5" customHeight="1">
      <c r="A18" s="220" t="s">
        <v>313</v>
      </c>
      <c r="B18" s="233">
        <f>SUM([1]PROMEDIO!B18)</f>
        <v>404</v>
      </c>
      <c r="C18" s="233">
        <f>SUM([1]PROMEDIO!C18)</f>
        <v>2</v>
      </c>
      <c r="D18" s="233">
        <f t="shared" si="2"/>
        <v>337.9375</v>
      </c>
      <c r="E18" s="233">
        <f>[1]RESUMEN!F17/[1]RESUMEN!$AO$48</f>
        <v>12.5625</v>
      </c>
      <c r="F18" s="233">
        <f>[1]RESUMEN!I17/[1]RESUMEN!$AO$48</f>
        <v>325.375</v>
      </c>
      <c r="G18" s="233">
        <f>[1]RESUMEN!J17/[1]RESUMEN!$AO$48</f>
        <v>200</v>
      </c>
      <c r="H18" s="234">
        <f t="shared" si="3"/>
        <v>61.46753745678064</v>
      </c>
      <c r="I18" s="233">
        <f>[1]RESUMEN!L17/[1]RESUMEN!$AO$48</f>
        <v>115.875</v>
      </c>
      <c r="J18" s="234">
        <f t="shared" si="4"/>
        <v>35.612754514022285</v>
      </c>
      <c r="K18" s="233">
        <f>[1]RESUMEN!M17/[1]RESUMEN!$AO$48</f>
        <v>6.375</v>
      </c>
      <c r="L18" s="234">
        <f t="shared" si="5"/>
        <v>1.9592777564348827</v>
      </c>
      <c r="M18" s="233">
        <f>[1]RESUMEN!O17/[1]RESUMEN!$AO$48</f>
        <v>0</v>
      </c>
      <c r="N18" s="234">
        <f t="shared" si="6"/>
        <v>0</v>
      </c>
      <c r="O18" s="233">
        <v>0</v>
      </c>
      <c r="P18" s="234">
        <f t="shared" si="7"/>
        <v>0</v>
      </c>
      <c r="Q18" s="233">
        <f>[1]RESUMEN!S17/[1]RESUMEN!$AO$48</f>
        <v>1.6875</v>
      </c>
      <c r="R18" s="234">
        <f t="shared" si="8"/>
        <v>0.51863234729158669</v>
      </c>
      <c r="S18" s="233">
        <f>[1]RESUMEN!T17/[1]RESUMEN!$AO$48</f>
        <v>0.75</v>
      </c>
      <c r="T18" s="235">
        <f t="shared" si="9"/>
        <v>0.23050326546292738</v>
      </c>
    </row>
    <row r="19" spans="1:22" ht="19.5" customHeight="1">
      <c r="A19" s="220" t="s">
        <v>221</v>
      </c>
      <c r="B19" s="233">
        <f>SUM([1]PROMEDIO!B19)</f>
        <v>292</v>
      </c>
      <c r="C19" s="233">
        <f>SUM([1]PROMEDIO!C19)</f>
        <v>5</v>
      </c>
      <c r="D19" s="233">
        <f t="shared" si="2"/>
        <v>285.375</v>
      </c>
      <c r="E19" s="233">
        <f>[1]RESUMEN!F18/[1]RESUMEN!$AO$48</f>
        <v>0</v>
      </c>
      <c r="F19" s="233">
        <f>[1]RESUMEN!I18/[1]RESUMEN!$AO$48</f>
        <v>285.375</v>
      </c>
      <c r="G19" s="233">
        <f>[1]RESUMEN!J18/[1]RESUMEN!$AO$48</f>
        <v>0.125</v>
      </c>
      <c r="H19" s="234">
        <f t="shared" si="3"/>
        <v>4.3802014892685065E-2</v>
      </c>
      <c r="I19" s="233">
        <f>[1]RESUMEN!L18/[1]RESUMEN!$AO$48</f>
        <v>0.1875</v>
      </c>
      <c r="J19" s="234">
        <f t="shared" si="4"/>
        <v>6.5703022339027597E-2</v>
      </c>
      <c r="K19" s="233">
        <f>[1]RESUMEN!M18/[1]RESUMEN!$AO$48</f>
        <v>285.0625</v>
      </c>
      <c r="L19" s="234">
        <f t="shared" si="5"/>
        <v>99.890494962768287</v>
      </c>
      <c r="M19" s="233">
        <f>[1]RESUMEN!O18/[1]RESUMEN!$AO$48</f>
        <v>0</v>
      </c>
      <c r="N19" s="234">
        <f t="shared" si="6"/>
        <v>0</v>
      </c>
      <c r="O19" s="233">
        <f>[1]RESUMEN!P18/[1]RESUMEN!$AO$48</f>
        <v>0</v>
      </c>
      <c r="P19" s="234">
        <f t="shared" si="7"/>
        <v>0</v>
      </c>
      <c r="Q19" s="233">
        <f>[1]RESUMEN!S18/[1]RESUMEN!$AO$48</f>
        <v>0</v>
      </c>
      <c r="R19" s="234">
        <f t="shared" si="8"/>
        <v>0</v>
      </c>
      <c r="S19" s="233">
        <f>[1]RESUMEN!T18/[1]RESUMEN!$AO$48</f>
        <v>0</v>
      </c>
      <c r="T19" s="235">
        <f t="shared" si="9"/>
        <v>0</v>
      </c>
    </row>
    <row r="20" spans="1:22" ht="19.5" customHeight="1">
      <c r="A20" s="220" t="s">
        <v>206</v>
      </c>
      <c r="B20" s="233">
        <f>SUM([1]PROMEDIO!B20)</f>
        <v>1414</v>
      </c>
      <c r="C20" s="233">
        <f>SUM([1]PROMEDIO!C20)</f>
        <v>28</v>
      </c>
      <c r="D20" s="233">
        <f t="shared" si="2"/>
        <v>1230.4375</v>
      </c>
      <c r="E20" s="233">
        <f>[1]RESUMEN!F19/[1]RESUMEN!$AO$48</f>
        <v>191.75</v>
      </c>
      <c r="F20" s="233">
        <f>[1]RESUMEN!I19/[1]RESUMEN!$AO$48</f>
        <v>1038.6875</v>
      </c>
      <c r="G20" s="233">
        <f>[1]RESUMEN!J19/[1]RESUMEN!$AO$48</f>
        <v>353.875</v>
      </c>
      <c r="H20" s="234">
        <f t="shared" si="3"/>
        <v>34.069438594379925</v>
      </c>
      <c r="I20" s="233">
        <f>[1]RESUMEN!L19/[1]RESUMEN!$AO$48</f>
        <v>577.5625</v>
      </c>
      <c r="J20" s="234">
        <f t="shared" si="4"/>
        <v>55.605030386906549</v>
      </c>
      <c r="K20" s="233">
        <f>[1]RESUMEN!M19/[1]RESUMEN!$AO$48</f>
        <v>3</v>
      </c>
      <c r="L20" s="234">
        <f t="shared" si="5"/>
        <v>0.28882604248149707</v>
      </c>
      <c r="M20" s="233">
        <f>[1]RESUMEN!O19/[1]RESUMEN!$AO$48</f>
        <v>0</v>
      </c>
      <c r="N20" s="234">
        <f t="shared" si="6"/>
        <v>0</v>
      </c>
      <c r="O20" s="233">
        <f>[1]RESUMEN!P19/[1]RESUMEN!$AO$48</f>
        <v>0</v>
      </c>
      <c r="P20" s="234">
        <f t="shared" si="7"/>
        <v>0</v>
      </c>
      <c r="Q20" s="233">
        <f>[1]RESUMEN!S19/[1]RESUMEN!$AO$48</f>
        <v>21.125</v>
      </c>
      <c r="R20" s="234">
        <f t="shared" si="8"/>
        <v>2.0338167158072089</v>
      </c>
      <c r="S20" s="233">
        <f>[1]RESUMEN!T19/[1]RESUMEN!$AO$48</f>
        <v>83.125</v>
      </c>
      <c r="T20" s="235">
        <f t="shared" si="9"/>
        <v>8.0028882604248146</v>
      </c>
    </row>
    <row r="21" spans="1:22" ht="19.5" customHeight="1">
      <c r="A21" s="221" t="s">
        <v>14</v>
      </c>
      <c r="B21" s="233">
        <f>SUM([1]PROMEDIO!B21)</f>
        <v>516</v>
      </c>
      <c r="C21" s="233">
        <f>SUM([1]PROMEDIO!C21)</f>
        <v>46</v>
      </c>
      <c r="D21" s="233">
        <f t="shared" si="2"/>
        <v>454.4375</v>
      </c>
      <c r="E21" s="233">
        <f>[1]RESUMEN!F20/[1]RESUMEN!$AO$48</f>
        <v>0</v>
      </c>
      <c r="F21" s="233">
        <f>[1]RESUMEN!I20/[1]RESUMEN!$AO$48</f>
        <v>454.4375</v>
      </c>
      <c r="G21" s="233">
        <f>[1]RESUMEN!J20/[1]RESUMEN!$AO$48</f>
        <v>214.0625</v>
      </c>
      <c r="H21" s="234">
        <f t="shared" si="3"/>
        <v>47.104937422637875</v>
      </c>
      <c r="I21" s="233">
        <f>[1]RESUMEN!L20/[1]RESUMEN!$AO$48</f>
        <v>202.8125</v>
      </c>
      <c r="J21" s="234">
        <f t="shared" si="4"/>
        <v>44.629349470499243</v>
      </c>
      <c r="K21" s="233">
        <f>[1]RESUMEN!M20/[1]RESUMEN!$AO$48</f>
        <v>37.5625</v>
      </c>
      <c r="L21" s="234">
        <f t="shared" si="5"/>
        <v>8.2657131068628811</v>
      </c>
      <c r="M21" s="233">
        <f>[1]RESUMEN!O20/[1]RESUMEN!$AO$48</f>
        <v>0</v>
      </c>
      <c r="N21" s="234">
        <f t="shared" si="6"/>
        <v>0</v>
      </c>
      <c r="O21" s="233">
        <f>[1]RESUMEN!P20/[1]RESUMEN!$AO$48</f>
        <v>0</v>
      </c>
      <c r="P21" s="234">
        <f t="shared" si="7"/>
        <v>0</v>
      </c>
      <c r="Q21" s="233">
        <f>[1]RESUMEN!S20/[1]RESUMEN!$AO$48</f>
        <v>0</v>
      </c>
      <c r="R21" s="234">
        <f t="shared" si="8"/>
        <v>0</v>
      </c>
      <c r="S21" s="233">
        <f>[1]RESUMEN!T20/[1]RESUMEN!$AO$48</f>
        <v>0</v>
      </c>
      <c r="T21" s="235">
        <f t="shared" si="9"/>
        <v>0</v>
      </c>
    </row>
    <row r="22" spans="1:22" ht="19.5" customHeight="1">
      <c r="A22" s="221" t="s">
        <v>15</v>
      </c>
      <c r="B22" s="233">
        <f>SUM([1]PROMEDIO!B22)</f>
        <v>320</v>
      </c>
      <c r="C22" s="233">
        <f>SUM([1]PROMEDIO!C22)</f>
        <v>94</v>
      </c>
      <c r="D22" s="233">
        <f t="shared" si="2"/>
        <v>212.375</v>
      </c>
      <c r="E22" s="233">
        <f>[1]RESUMEN!F21/[1]RESUMEN!$AO$48</f>
        <v>0</v>
      </c>
      <c r="F22" s="233">
        <f>[1]RESUMEN!I21/[1]RESUMEN!$AO$48</f>
        <v>212.375</v>
      </c>
      <c r="G22" s="233">
        <f>[1]RESUMEN!J21/[1]RESUMEN!$AO$48</f>
        <v>144</v>
      </c>
      <c r="H22" s="234">
        <f t="shared" si="3"/>
        <v>67.804590935844615</v>
      </c>
      <c r="I22" s="233">
        <f>[1]RESUMEN!L21/[1]RESUMEN!$AO$48</f>
        <v>68.375</v>
      </c>
      <c r="J22" s="234">
        <f t="shared" si="4"/>
        <v>32.195409064155385</v>
      </c>
      <c r="K22" s="233">
        <f>[1]RESUMEN!M21/[1]RESUMEN!$AO$48</f>
        <v>0</v>
      </c>
      <c r="L22" s="234">
        <f t="shared" si="5"/>
        <v>0</v>
      </c>
      <c r="M22" s="233">
        <f>[1]RESUMEN!O21/[1]RESUMEN!$AO$48</f>
        <v>0</v>
      </c>
      <c r="N22" s="234">
        <f t="shared" si="6"/>
        <v>0</v>
      </c>
      <c r="O22" s="233">
        <f>[1]RESUMEN!P21/[1]RESUMEN!$AO$48</f>
        <v>0</v>
      </c>
      <c r="P22" s="234">
        <f t="shared" si="7"/>
        <v>0</v>
      </c>
      <c r="Q22" s="233">
        <f>[1]RESUMEN!S21/[1]RESUMEN!$AO$48</f>
        <v>0</v>
      </c>
      <c r="R22" s="234">
        <f t="shared" si="8"/>
        <v>0</v>
      </c>
      <c r="S22" s="233">
        <f>[1]RESUMEN!T21/[1]RESUMEN!$AO$48</f>
        <v>0</v>
      </c>
      <c r="T22" s="235">
        <f t="shared" si="9"/>
        <v>0</v>
      </c>
    </row>
    <row r="23" spans="1:22" ht="19.5" customHeight="1">
      <c r="A23" s="221" t="s">
        <v>16</v>
      </c>
      <c r="B23" s="233">
        <f>SUM([1]PROMEDIO!B23)</f>
        <v>296</v>
      </c>
      <c r="C23" s="233">
        <f>SUM([1]PROMEDIO!C23)</f>
        <v>9</v>
      </c>
      <c r="D23" s="233">
        <f t="shared" si="2"/>
        <v>281.3125</v>
      </c>
      <c r="E23" s="233">
        <f>[1]RESUMEN!F22/[1]RESUMEN!$AO$48</f>
        <v>0</v>
      </c>
      <c r="F23" s="233">
        <f>[1]RESUMEN!I22/[1]RESUMEN!$AO$48</f>
        <v>281.3125</v>
      </c>
      <c r="G23" s="233">
        <v>0</v>
      </c>
      <c r="H23" s="234">
        <f t="shared" si="3"/>
        <v>0</v>
      </c>
      <c r="I23" s="233">
        <f>[1]RESUMEN!L22/[1]RESUMEN!$AO$48</f>
        <v>18.1875</v>
      </c>
      <c r="J23" s="234">
        <f t="shared" si="4"/>
        <v>6.4652299489002445</v>
      </c>
      <c r="K23" s="233">
        <f>[1]RESUMEN!M22/[1]RESUMEN!$AO$48</f>
        <v>262.9375</v>
      </c>
      <c r="L23" s="234">
        <f t="shared" si="5"/>
        <v>93.46811819595645</v>
      </c>
      <c r="M23" s="233">
        <f>[1]RESUMEN!O22/[1]RESUMEN!$AO$48</f>
        <v>0</v>
      </c>
      <c r="N23" s="234">
        <f t="shared" si="6"/>
        <v>0</v>
      </c>
      <c r="O23" s="233">
        <f>[1]RESUMEN!P22/[1]RESUMEN!$AO$48</f>
        <v>0</v>
      </c>
      <c r="P23" s="234">
        <f t="shared" si="7"/>
        <v>0</v>
      </c>
      <c r="Q23" s="233">
        <f>[1]RESUMEN!S22/[1]RESUMEN!$AO$48</f>
        <v>0</v>
      </c>
      <c r="R23" s="234">
        <f t="shared" si="8"/>
        <v>0</v>
      </c>
      <c r="S23" s="233">
        <f>[1]RESUMEN!T22/[1]RESUMEN!$AO$48</f>
        <v>0</v>
      </c>
      <c r="T23" s="235">
        <f t="shared" si="9"/>
        <v>0</v>
      </c>
    </row>
    <row r="24" spans="1:22" ht="19.5" customHeight="1">
      <c r="A24" s="222" t="s">
        <v>17</v>
      </c>
      <c r="B24" s="233">
        <f>SUM([1]PROMEDIO!B24)</f>
        <v>516</v>
      </c>
      <c r="C24" s="233">
        <f>SUM([1]PROMEDIO!C24)</f>
        <v>3</v>
      </c>
      <c r="D24" s="233">
        <f t="shared" si="2"/>
        <v>498.75</v>
      </c>
      <c r="E24" s="233">
        <f>[1]RESUMEN!F23/[1]RESUMEN!$AO$48</f>
        <v>0</v>
      </c>
      <c r="F24" s="233">
        <f>[1]RESUMEN!I23/[1]RESUMEN!$AO$48</f>
        <v>498.75</v>
      </c>
      <c r="G24" s="233">
        <f>[1]RESUMEN!J23/[1]RESUMEN!$AO$48</f>
        <v>242.8125</v>
      </c>
      <c r="H24" s="234">
        <f t="shared" si="3"/>
        <v>48.684210526315788</v>
      </c>
      <c r="I24" s="233">
        <f>[1]RESUMEN!L23/[1]RESUMEN!$AO$48</f>
        <v>253.5</v>
      </c>
      <c r="J24" s="234">
        <f t="shared" si="4"/>
        <v>50.827067669172934</v>
      </c>
      <c r="K24" s="233">
        <f>[1]RESUMEN!M23/[1]RESUMEN!$AO$48</f>
        <v>2.4375</v>
      </c>
      <c r="L24" s="234">
        <f t="shared" si="5"/>
        <v>0.48872180451127822</v>
      </c>
      <c r="M24" s="233">
        <f>[1]RESUMEN!O23/[1]RESUMEN!$AO$48</f>
        <v>0</v>
      </c>
      <c r="N24" s="234">
        <f t="shared" si="6"/>
        <v>0</v>
      </c>
      <c r="O24" s="233">
        <f>[1]RESUMEN!P23/[1]RESUMEN!$AO$48</f>
        <v>0</v>
      </c>
      <c r="P24" s="234">
        <f t="shared" si="7"/>
        <v>0</v>
      </c>
      <c r="Q24" s="233">
        <f>[1]RESUMEN!S23/[1]RESUMEN!$AO$48</f>
        <v>0</v>
      </c>
      <c r="R24" s="234">
        <f t="shared" si="8"/>
        <v>0</v>
      </c>
      <c r="S24" s="233">
        <f>[1]RESUMEN!T23/[1]RESUMEN!$AO$48</f>
        <v>0</v>
      </c>
      <c r="T24" s="235">
        <f t="shared" si="9"/>
        <v>0</v>
      </c>
    </row>
    <row r="25" spans="1:22" ht="19.5" customHeight="1">
      <c r="A25" s="315" t="s">
        <v>316</v>
      </c>
      <c r="B25" s="233">
        <f>SUM([1]PROMEDIO!B25)</f>
        <v>529</v>
      </c>
      <c r="C25" s="233">
        <f>SUM([1]PROMEDIO!C25)</f>
        <v>19</v>
      </c>
      <c r="D25" s="233">
        <f t="shared" si="2"/>
        <v>485.5625</v>
      </c>
      <c r="E25" s="233">
        <f>[1]RESUMEN!F24/[1]RESUMEN!$AO$48</f>
        <v>0</v>
      </c>
      <c r="F25" s="233">
        <f>[1]RESUMEN!I24/[1]RESUMEN!$AO$48</f>
        <v>485.5625</v>
      </c>
      <c r="G25" s="233">
        <f>[1]RESUMEN!J24/[1]RESUMEN!$AO$48</f>
        <v>4.25</v>
      </c>
      <c r="H25" s="234">
        <f t="shared" si="3"/>
        <v>0.87527352297592997</v>
      </c>
      <c r="I25" s="233">
        <f>[1]RESUMEN!L24/[1]RESUMEN!$AO$48</f>
        <v>9.625</v>
      </c>
      <c r="J25" s="234">
        <f t="shared" si="4"/>
        <v>1.9822370961513709</v>
      </c>
      <c r="K25" s="233">
        <f>[1]RESUMEN!M24/[1]RESUMEN!$AO$48</f>
        <v>471.6875</v>
      </c>
      <c r="L25" s="234">
        <f t="shared" si="5"/>
        <v>97.142489380872703</v>
      </c>
      <c r="M25" s="233">
        <f>[1]RESUMEN!O24/[1]RESUMEN!$AO$48</f>
        <v>0</v>
      </c>
      <c r="N25" s="234">
        <f t="shared" si="6"/>
        <v>0</v>
      </c>
      <c r="O25" s="233">
        <f>[1]RESUMEN!P24/[1]RESUMEN!$AO$48</f>
        <v>0</v>
      </c>
      <c r="P25" s="234">
        <f t="shared" si="7"/>
        <v>0</v>
      </c>
      <c r="Q25" s="233">
        <f>[1]RESUMEN!S24/[1]RESUMEN!$AO$48</f>
        <v>0</v>
      </c>
      <c r="R25" s="234">
        <f t="shared" si="8"/>
        <v>0</v>
      </c>
      <c r="S25" s="233">
        <f>[1]RESUMEN!T24/[1]RESUMEN!$AO$48</f>
        <v>0</v>
      </c>
      <c r="T25" s="235">
        <f t="shared" si="9"/>
        <v>0</v>
      </c>
    </row>
    <row r="26" spans="1:22" ht="19.5" customHeight="1">
      <c r="A26" s="316" t="s">
        <v>207</v>
      </c>
      <c r="B26" s="233">
        <f>SUM([1]PROMEDIO!B26)</f>
        <v>476</v>
      </c>
      <c r="C26" s="233">
        <f>SUM([1]PROMEDIO!C26)</f>
        <v>42</v>
      </c>
      <c r="D26" s="233">
        <f>SUM(E26:F26)</f>
        <v>336.0625</v>
      </c>
      <c r="E26" s="233">
        <f>[1]RESUMEN!F25/[1]RESUMEN!$AO$48</f>
        <v>96.8125</v>
      </c>
      <c r="F26" s="233">
        <f>[1]RESUMEN!I25/[1]RESUMEN!$AO$48</f>
        <v>239.25</v>
      </c>
      <c r="G26" s="233">
        <f>[1]RESUMEN!J25/[1]RESUMEN!$AO$48</f>
        <v>90.6875</v>
      </c>
      <c r="H26" s="237">
        <f>G26/F26*100</f>
        <v>37.904911180773247</v>
      </c>
      <c r="I26" s="236">
        <f>[1]RESUMEN!L25/[1]RESUMEN!$AO$48</f>
        <v>74.8125</v>
      </c>
      <c r="J26" s="237">
        <f>I26/F26*100</f>
        <v>31.269592476489027</v>
      </c>
      <c r="K26" s="236">
        <f>[1]RESUMEN!M25/[1]RESUMEN!$AO$48</f>
        <v>57.1875</v>
      </c>
      <c r="L26" s="237">
        <f>K26/F26*100</f>
        <v>23.902821316614421</v>
      </c>
      <c r="M26" s="233">
        <f>[1]RESUMEN!O25/[1]RESUMEN!$AO$48</f>
        <v>0</v>
      </c>
      <c r="N26" s="237">
        <f>M26/F26*100</f>
        <v>0</v>
      </c>
      <c r="O26" s="233">
        <v>0</v>
      </c>
      <c r="P26" s="237">
        <f>O26/F26*100</f>
        <v>0</v>
      </c>
      <c r="Q26" s="233">
        <f>[1]RESUMEN!S25/[1]RESUMEN!$AO$48</f>
        <v>14.375</v>
      </c>
      <c r="R26" s="237">
        <f>Q26/F26*100</f>
        <v>6.0083594566353185</v>
      </c>
      <c r="S26" s="233">
        <f>[1]RESUMEN!T25/[1]RESUMEN!$AO$48</f>
        <v>1.625</v>
      </c>
      <c r="T26" s="238">
        <f>S26/F26*100</f>
        <v>0.67920585161964464</v>
      </c>
    </row>
    <row r="27" spans="1:22" ht="19.5" customHeight="1" thickBot="1">
      <c r="A27" s="220" t="s">
        <v>314</v>
      </c>
      <c r="B27" s="233">
        <f>SUM([1]PROMEDIO!B27)</f>
        <v>26</v>
      </c>
      <c r="C27" s="233">
        <f>SUM([1]PROMEDIO!C27)</f>
        <v>0</v>
      </c>
      <c r="D27" s="233">
        <f>SUM(E27:F27)</f>
        <v>11</v>
      </c>
      <c r="E27" s="233">
        <f>[1]RESUMEN!F26/[1]RESUMEN!$AO$48</f>
        <v>0</v>
      </c>
      <c r="F27" s="233">
        <f>[1]RESUMEN!I26/[1]RESUMEN!$AO$48</f>
        <v>11</v>
      </c>
      <c r="G27" s="233">
        <f>[1]RESUMEN!J26/[1]RESUMEN!$AO$48</f>
        <v>11</v>
      </c>
      <c r="H27" s="299">
        <f>G27/F27*100</f>
        <v>100</v>
      </c>
      <c r="I27" s="300">
        <f>[1]RESUMEN!L26/[1]RESUMEN!$AO$48</f>
        <v>0</v>
      </c>
      <c r="J27" s="299">
        <f>I27/F27*100</f>
        <v>0</v>
      </c>
      <c r="K27" s="300">
        <f>[1]RESUMEN!M26/[1]RESUMEN!$AO$48</f>
        <v>0</v>
      </c>
      <c r="L27" s="299">
        <f>K27/F27*100</f>
        <v>0</v>
      </c>
      <c r="M27" s="233">
        <f>[1]RESUMEN!O26/[1]RESUMEN!$AO$48</f>
        <v>0</v>
      </c>
      <c r="N27" s="299">
        <f>M27/F27*100</f>
        <v>0</v>
      </c>
      <c r="O27" s="233">
        <f>[1]RESUMEN!P26/[1]RESUMEN!$AO$48</f>
        <v>0</v>
      </c>
      <c r="P27" s="299">
        <f>O27/F27*100</f>
        <v>0</v>
      </c>
      <c r="Q27" s="233">
        <f>[1]RESUMEN!S26/[1]RESUMEN!$AO$48</f>
        <v>0</v>
      </c>
      <c r="R27" s="299">
        <f>Q27/F27*100</f>
        <v>0</v>
      </c>
      <c r="S27" s="233">
        <f>[1]RESUMEN!T26/[1]RESUMEN!$AO$48</f>
        <v>0</v>
      </c>
      <c r="T27" s="301">
        <f>S27/F27*100</f>
        <v>0</v>
      </c>
    </row>
    <row r="28" spans="1:22" s="7" customFormat="1" ht="19.5" customHeight="1" thickBot="1">
      <c r="A28" s="309" t="s">
        <v>18</v>
      </c>
      <c r="B28" s="239">
        <f>SUM(B29:B48)</f>
        <v>7012</v>
      </c>
      <c r="C28" s="239">
        <f t="shared" ref="C28:S28" si="10">SUM(C29:C48)</f>
        <v>285</v>
      </c>
      <c r="D28" s="239">
        <f t="shared" si="10"/>
        <v>6133.9375</v>
      </c>
      <c r="E28" s="239">
        <f t="shared" si="10"/>
        <v>1308</v>
      </c>
      <c r="F28" s="239">
        <f>SUM(F29:F48)</f>
        <v>4825.9375</v>
      </c>
      <c r="G28" s="239">
        <f t="shared" si="10"/>
        <v>1537.9375</v>
      </c>
      <c r="H28" s="302">
        <f>G28/F28*100</f>
        <v>31.868160331541802</v>
      </c>
      <c r="I28" s="303">
        <f t="shared" si="10"/>
        <v>2010.0625</v>
      </c>
      <c r="J28" s="302">
        <f>I28/F28*100</f>
        <v>41.65123356860714</v>
      </c>
      <c r="K28" s="303">
        <f t="shared" si="10"/>
        <v>782.5</v>
      </c>
      <c r="L28" s="302">
        <f>K28/F28*100</f>
        <v>16.214466101146151</v>
      </c>
      <c r="M28" s="239">
        <f t="shared" si="10"/>
        <v>0</v>
      </c>
      <c r="N28" s="302">
        <f>M28/F28*100</f>
        <v>0</v>
      </c>
      <c r="O28" s="239">
        <f t="shared" si="10"/>
        <v>105.4375</v>
      </c>
      <c r="P28" s="302">
        <f>O28/F28*100</f>
        <v>2.1848086511688143</v>
      </c>
      <c r="Q28" s="239">
        <f t="shared" si="10"/>
        <v>242.4375</v>
      </c>
      <c r="R28" s="302">
        <f>Q28/F28*100</f>
        <v>5.0236353040212389</v>
      </c>
      <c r="S28" s="239">
        <f t="shared" si="10"/>
        <v>147.5</v>
      </c>
      <c r="T28" s="304">
        <f>S28/F28*100</f>
        <v>3.0564009583630125</v>
      </c>
      <c r="V28" s="253"/>
    </row>
    <row r="29" spans="1:22" ht="18.75" customHeight="1">
      <c r="A29" s="221" t="s">
        <v>19</v>
      </c>
      <c r="B29" s="233">
        <f>SUM([1]PROMEDIO!B29)</f>
        <v>534</v>
      </c>
      <c r="C29" s="233">
        <f>SUM([1]PROMEDIO!C29)</f>
        <v>20</v>
      </c>
      <c r="D29" s="233">
        <f t="shared" si="2"/>
        <v>461.0625</v>
      </c>
      <c r="E29" s="233">
        <f>[1]RESUMEN!F28/[1]RESUMEN!$AO$48</f>
        <v>0</v>
      </c>
      <c r="F29" s="233">
        <f>[1]RESUMEN!I28/[1]RESUMEN!$AO$48</f>
        <v>461.0625</v>
      </c>
      <c r="G29" s="233">
        <f>[1]RESUMEN!J28/[1]RESUMEN!$AO$48</f>
        <v>76.1875</v>
      </c>
      <c r="H29" s="234">
        <f t="shared" si="3"/>
        <v>16.524332384438118</v>
      </c>
      <c r="I29" s="233">
        <f>[1]RESUMEN!L28/[1]RESUMEN!$AO$48</f>
        <v>378.4375</v>
      </c>
      <c r="J29" s="234">
        <f t="shared" si="4"/>
        <v>82.079436085129458</v>
      </c>
      <c r="K29" s="233">
        <f>[1]RESUMEN!M28/[1]RESUMEN!$AO$48</f>
        <v>6.4375</v>
      </c>
      <c r="L29" s="234">
        <f t="shared" si="5"/>
        <v>1.3962315304324251</v>
      </c>
      <c r="M29" s="233">
        <f>[1]RESUMEN!O28/[1]RESUMEN!$AO$48</f>
        <v>0</v>
      </c>
      <c r="N29" s="234">
        <f t="shared" si="6"/>
        <v>0</v>
      </c>
      <c r="O29" s="233">
        <f>[1]RESUMEN!P28/[1]RESUMEN!$AO$48</f>
        <v>0</v>
      </c>
      <c r="P29" s="234">
        <f t="shared" si="7"/>
        <v>0</v>
      </c>
      <c r="Q29" s="233">
        <f>[1]RESUMEN!S28/[1]RESUMEN!$AO$48</f>
        <v>0</v>
      </c>
      <c r="R29" s="234">
        <f t="shared" si="8"/>
        <v>0</v>
      </c>
      <c r="S29" s="233">
        <f>[1]RESUMEN!T28/[1]RESUMEN!$AO$48</f>
        <v>0</v>
      </c>
      <c r="T29" s="235">
        <f t="shared" si="9"/>
        <v>0</v>
      </c>
    </row>
    <row r="30" spans="1:22" ht="18.75" customHeight="1">
      <c r="A30" s="221" t="s">
        <v>20</v>
      </c>
      <c r="B30" s="233">
        <f>SUM([1]PROMEDIO!B30)</f>
        <v>676</v>
      </c>
      <c r="C30" s="233">
        <f>SUM([1]PROMEDIO!C30)</f>
        <v>6</v>
      </c>
      <c r="D30" s="233">
        <f t="shared" si="2"/>
        <v>615.875</v>
      </c>
      <c r="E30" s="233">
        <f>[1]RESUMEN!F29/[1]RESUMEN!$AO$48</f>
        <v>391.1875</v>
      </c>
      <c r="F30" s="233">
        <f>[1]RESUMEN!I29/[1]RESUMEN!$AO$48</f>
        <v>224.6875</v>
      </c>
      <c r="G30" s="233">
        <f>[1]RESUMEN!J29/[1]RESUMEN!$AO$48</f>
        <v>50.125</v>
      </c>
      <c r="H30" s="234">
        <f t="shared" si="3"/>
        <v>22.308762169680111</v>
      </c>
      <c r="I30" s="233">
        <f>[1]RESUMEN!L29/[1]RESUMEN!$AO$48</f>
        <v>26.125</v>
      </c>
      <c r="J30" s="234">
        <f t="shared" si="4"/>
        <v>11.627260083449235</v>
      </c>
      <c r="K30" s="233">
        <f>[1]RESUMEN!M29/[1]RESUMEN!$AO$48</f>
        <v>17.625</v>
      </c>
      <c r="L30" s="234">
        <f t="shared" si="5"/>
        <v>7.8442280945758007</v>
      </c>
      <c r="M30" s="233">
        <f>[1]RESUMEN!O29/[1]RESUMEN!$AO$48</f>
        <v>0</v>
      </c>
      <c r="N30" s="234">
        <f t="shared" si="6"/>
        <v>0</v>
      </c>
      <c r="O30" s="233">
        <f>[1]RESUMEN!P29/[1]RESUMEN!$AO$48</f>
        <v>28.25</v>
      </c>
      <c r="P30" s="234">
        <f t="shared" si="7"/>
        <v>12.573018080667595</v>
      </c>
      <c r="Q30" s="233">
        <f>[1]RESUMEN!S29/[1]RESUMEN!$AO$48</f>
        <v>60.5</v>
      </c>
      <c r="R30" s="234">
        <f t="shared" si="8"/>
        <v>26.926286509040331</v>
      </c>
      <c r="S30" s="233">
        <f>[1]RESUMEN!T29/[1]RESUMEN!$AO$48</f>
        <v>42.0625</v>
      </c>
      <c r="T30" s="235">
        <f t="shared" si="9"/>
        <v>18.720445062586926</v>
      </c>
    </row>
    <row r="31" spans="1:22" ht="18.75" customHeight="1">
      <c r="A31" s="221" t="s">
        <v>21</v>
      </c>
      <c r="B31" s="233">
        <f>SUM([1]PROMEDIO!B31)</f>
        <v>280</v>
      </c>
      <c r="C31" s="233">
        <f>SUM([1]PROMEDIO!C31)</f>
        <v>0</v>
      </c>
      <c r="D31" s="233">
        <f t="shared" si="2"/>
        <v>272.3125</v>
      </c>
      <c r="E31" s="233">
        <f>[1]RESUMEN!F30/[1]RESUMEN!$AO$48</f>
        <v>0</v>
      </c>
      <c r="F31" s="233">
        <f>[1]RESUMEN!I30/[1]RESUMEN!$AO$48</f>
        <v>272.3125</v>
      </c>
      <c r="G31" s="233">
        <f>[1]RESUMEN!J30/[1]RESUMEN!$AO$48</f>
        <v>178.125</v>
      </c>
      <c r="H31" s="234">
        <f t="shared" si="3"/>
        <v>65.411980720679367</v>
      </c>
      <c r="I31" s="233">
        <f>[1]RESUMEN!L30/[1]RESUMEN!$AO$48</f>
        <v>94.1875</v>
      </c>
      <c r="J31" s="234">
        <f t="shared" si="4"/>
        <v>34.588019279320633</v>
      </c>
      <c r="K31" s="233">
        <f>[1]RESUMEN!M30/[1]RESUMEN!$AO$48</f>
        <v>0</v>
      </c>
      <c r="L31" s="234">
        <f t="shared" si="5"/>
        <v>0</v>
      </c>
      <c r="M31" s="233">
        <f>[1]RESUMEN!O30/[1]RESUMEN!$AO$48</f>
        <v>0</v>
      </c>
      <c r="N31" s="234">
        <f t="shared" si="6"/>
        <v>0</v>
      </c>
      <c r="O31" s="233">
        <f>[1]RESUMEN!P30/[1]RESUMEN!$AO$48</f>
        <v>0</v>
      </c>
      <c r="P31" s="234">
        <f t="shared" si="7"/>
        <v>0</v>
      </c>
      <c r="Q31" s="233">
        <f>[1]RESUMEN!S30/[1]RESUMEN!$AO$48</f>
        <v>0</v>
      </c>
      <c r="R31" s="234">
        <f t="shared" si="8"/>
        <v>0</v>
      </c>
      <c r="S31" s="233">
        <f>[1]RESUMEN!T30/[1]RESUMEN!$AO$48</f>
        <v>0</v>
      </c>
      <c r="T31" s="235">
        <f t="shared" si="9"/>
        <v>0</v>
      </c>
    </row>
    <row r="32" spans="1:22" ht="18.75" customHeight="1">
      <c r="A32" s="221" t="s">
        <v>22</v>
      </c>
      <c r="B32" s="233">
        <f>SUM([1]PROMEDIO!B32)</f>
        <v>224</v>
      </c>
      <c r="C32" s="233">
        <f>SUM([1]PROMEDIO!C32)</f>
        <v>4</v>
      </c>
      <c r="D32" s="233">
        <f t="shared" si="2"/>
        <v>208.9375</v>
      </c>
      <c r="E32" s="233">
        <f>[1]RESUMEN!F31/[1]RESUMEN!$AO$48</f>
        <v>0</v>
      </c>
      <c r="F32" s="233">
        <f>[1]RESUMEN!I31/[1]RESUMEN!$AO$48</f>
        <v>208.9375</v>
      </c>
      <c r="G32" s="233">
        <f>[1]RESUMEN!J31/[1]RESUMEN!$AO$48</f>
        <v>208.9375</v>
      </c>
      <c r="H32" s="234">
        <f t="shared" si="3"/>
        <v>100</v>
      </c>
      <c r="I32" s="233">
        <f>[1]RESUMEN!L31/[1]RESUMEN!$AO$48</f>
        <v>0</v>
      </c>
      <c r="J32" s="234">
        <f t="shared" si="4"/>
        <v>0</v>
      </c>
      <c r="K32" s="233">
        <f>[1]RESUMEN!M31/[1]RESUMEN!$AO$48</f>
        <v>0</v>
      </c>
      <c r="L32" s="234">
        <f t="shared" si="5"/>
        <v>0</v>
      </c>
      <c r="M32" s="233">
        <f>[1]RESUMEN!O31/[1]RESUMEN!$AO$48</f>
        <v>0</v>
      </c>
      <c r="N32" s="234">
        <f t="shared" si="6"/>
        <v>0</v>
      </c>
      <c r="O32" s="233">
        <f>[1]RESUMEN!P31/[1]RESUMEN!$AO$48</f>
        <v>0</v>
      </c>
      <c r="P32" s="234">
        <f t="shared" si="7"/>
        <v>0</v>
      </c>
      <c r="Q32" s="233">
        <f>[1]RESUMEN!S31/[1]RESUMEN!$AO$48</f>
        <v>0</v>
      </c>
      <c r="R32" s="234">
        <f t="shared" si="8"/>
        <v>0</v>
      </c>
      <c r="S32" s="233">
        <f>[1]RESUMEN!T31/[1]RESUMEN!$AO$48</f>
        <v>0</v>
      </c>
      <c r="T32" s="235">
        <f t="shared" si="9"/>
        <v>0</v>
      </c>
    </row>
    <row r="33" spans="1:20" ht="18.75" customHeight="1">
      <c r="A33" s="220" t="s">
        <v>208</v>
      </c>
      <c r="B33" s="233">
        <f>SUM([1]PROMEDIO!B33)</f>
        <v>192</v>
      </c>
      <c r="C33" s="233">
        <f>SUM([1]PROMEDIO!C33)</f>
        <v>0</v>
      </c>
      <c r="D33" s="233">
        <f t="shared" si="2"/>
        <v>186.625</v>
      </c>
      <c r="E33" s="233">
        <f>[1]RESUMEN!F32/[1]RESUMEN!$AO$48</f>
        <v>0</v>
      </c>
      <c r="F33" s="233">
        <f>[1]RESUMEN!I32/[1]RESUMEN!$AO$48</f>
        <v>186.625</v>
      </c>
      <c r="G33" s="233">
        <f>[1]RESUMEN!J32/[1]RESUMEN!$AO$48</f>
        <v>186.625</v>
      </c>
      <c r="H33" s="234">
        <f t="shared" si="3"/>
        <v>100</v>
      </c>
      <c r="I33" s="233">
        <f>[1]RESUMEN!L32/[1]RESUMEN!$AO$48</f>
        <v>0</v>
      </c>
      <c r="J33" s="234">
        <f t="shared" si="4"/>
        <v>0</v>
      </c>
      <c r="K33" s="233">
        <f>[1]RESUMEN!M32/[1]RESUMEN!$AO$48</f>
        <v>0</v>
      </c>
      <c r="L33" s="234">
        <f t="shared" si="5"/>
        <v>0</v>
      </c>
      <c r="M33" s="233">
        <f>[1]RESUMEN!O32/[1]RESUMEN!$AO$48</f>
        <v>0</v>
      </c>
      <c r="N33" s="234">
        <f t="shared" si="6"/>
        <v>0</v>
      </c>
      <c r="O33" s="233">
        <f>[1]RESUMEN!P32/[1]RESUMEN!$AO$48</f>
        <v>0</v>
      </c>
      <c r="P33" s="234">
        <f t="shared" si="7"/>
        <v>0</v>
      </c>
      <c r="Q33" s="233">
        <f>[1]RESUMEN!S32/[1]RESUMEN!$AO$48</f>
        <v>0</v>
      </c>
      <c r="R33" s="234">
        <f t="shared" si="8"/>
        <v>0</v>
      </c>
      <c r="S33" s="233">
        <f>[1]RESUMEN!T32/[1]RESUMEN!$AO$48</f>
        <v>0</v>
      </c>
      <c r="T33" s="235">
        <f t="shared" si="9"/>
        <v>0</v>
      </c>
    </row>
    <row r="34" spans="1:20" ht="18.75" customHeight="1">
      <c r="A34" s="220" t="s">
        <v>323</v>
      </c>
      <c r="B34" s="233">
        <f>SUM([1]PROMEDIO!B34)</f>
        <v>528</v>
      </c>
      <c r="C34" s="233">
        <f>SUM([1]PROMEDIO!C34)</f>
        <v>19</v>
      </c>
      <c r="D34" s="233">
        <f t="shared" si="2"/>
        <v>474.5625</v>
      </c>
      <c r="E34" s="233">
        <f>[1]RESUMEN!F33/[1]RESUMEN!$AO$48</f>
        <v>79.375</v>
      </c>
      <c r="F34" s="233">
        <f>[1]RESUMEN!I33/[1]RESUMEN!$AO$48</f>
        <v>395.1875</v>
      </c>
      <c r="G34" s="233">
        <f>[1]RESUMEN!J33/[1]RESUMEN!$AO$48</f>
        <v>36.5625</v>
      </c>
      <c r="H34" s="234">
        <f t="shared" si="3"/>
        <v>9.251937371500869</v>
      </c>
      <c r="I34" s="233">
        <f>[1]RESUMEN!L33/[1]RESUMEN!$AO$48</f>
        <v>272.5</v>
      </c>
      <c r="J34" s="234">
        <f t="shared" si="4"/>
        <v>68.954610153408197</v>
      </c>
      <c r="K34" s="233">
        <f>[1]RESUMEN!M33/[1]RESUMEN!$AO$48</f>
        <v>74.8125</v>
      </c>
      <c r="L34" s="234">
        <f t="shared" si="5"/>
        <v>18.930887237071012</v>
      </c>
      <c r="M34" s="233">
        <f>[1]RESUMEN!O33/[1]RESUMEN!$AO$48</f>
        <v>0</v>
      </c>
      <c r="N34" s="234">
        <f t="shared" si="6"/>
        <v>0</v>
      </c>
      <c r="O34" s="233">
        <f>[1]RESUMEN!P33/[1]RESUMEN!$AO$48</f>
        <v>0</v>
      </c>
      <c r="P34" s="234">
        <f t="shared" si="7"/>
        <v>0</v>
      </c>
      <c r="Q34" s="233">
        <f>[1]RESUMEN!S33/[1]RESUMEN!$AO$48</f>
        <v>10.3125</v>
      </c>
      <c r="R34" s="234">
        <f t="shared" si="8"/>
        <v>2.609520797089989</v>
      </c>
      <c r="S34" s="233">
        <f>[1]RESUMEN!T33/[1]RESUMEN!$AO$48</f>
        <v>1</v>
      </c>
      <c r="T34" s="235">
        <f t="shared" si="9"/>
        <v>0.25304444092993833</v>
      </c>
    </row>
    <row r="35" spans="1:20" ht="18.75" customHeight="1">
      <c r="A35" s="221" t="s">
        <v>23</v>
      </c>
      <c r="B35" s="233">
        <f>SUM([1]PROMEDIO!B35)</f>
        <v>246</v>
      </c>
      <c r="C35" s="233">
        <f>SUM([1]PROMEDIO!C35)</f>
        <v>0</v>
      </c>
      <c r="D35" s="233">
        <f t="shared" si="2"/>
        <v>230.0625</v>
      </c>
      <c r="E35" s="233">
        <f>[1]RESUMEN!F34/[1]RESUMEN!$AO$48</f>
        <v>207.375</v>
      </c>
      <c r="F35" s="233">
        <f>[1]RESUMEN!I34/[1]RESUMEN!$AO$48</f>
        <v>22.6875</v>
      </c>
      <c r="G35" s="233">
        <f>[1]RESUMEN!J34/[1]RESUMEN!$AO$48</f>
        <v>2.0625</v>
      </c>
      <c r="H35" s="234">
        <f t="shared" si="3"/>
        <v>9.0909090909090917</v>
      </c>
      <c r="I35" s="233">
        <f>[1]RESUMEN!L34/[1]RESUMEN!$AO$48</f>
        <v>1.375</v>
      </c>
      <c r="J35" s="234">
        <f t="shared" si="4"/>
        <v>6.0606060606060606</v>
      </c>
      <c r="K35" s="233">
        <f>[1]RESUMEN!M34/[1]RESUMEN!$AO$48</f>
        <v>0.3125</v>
      </c>
      <c r="L35" s="234">
        <f t="shared" si="5"/>
        <v>1.3774104683195594</v>
      </c>
      <c r="M35" s="233">
        <f>[1]RESUMEN!O34/[1]RESUMEN!$AO$48</f>
        <v>0</v>
      </c>
      <c r="N35" s="234">
        <f t="shared" si="6"/>
        <v>0</v>
      </c>
      <c r="O35" s="233">
        <f>[1]RESUMEN!P34/[1]RESUMEN!$AO$48</f>
        <v>6.125</v>
      </c>
      <c r="P35" s="234">
        <f t="shared" si="7"/>
        <v>26.997245179063363</v>
      </c>
      <c r="Q35" s="233">
        <f>[1]RESUMEN!S34/[1]RESUMEN!$AO$48</f>
        <v>12.8125</v>
      </c>
      <c r="R35" s="234">
        <f t="shared" si="8"/>
        <v>56.473829201101935</v>
      </c>
      <c r="S35" s="233">
        <v>0</v>
      </c>
      <c r="T35" s="235">
        <f t="shared" si="9"/>
        <v>0</v>
      </c>
    </row>
    <row r="36" spans="1:20" ht="18.75" customHeight="1">
      <c r="A36" s="223" t="s">
        <v>24</v>
      </c>
      <c r="B36" s="233">
        <f>SUM([1]PROMEDIO!B36)</f>
        <v>56</v>
      </c>
      <c r="C36" s="233">
        <f>SUM([1]PROMEDIO!C36)</f>
        <v>0</v>
      </c>
      <c r="D36" s="233">
        <f>SUM(E36:F36)</f>
        <v>51.25</v>
      </c>
      <c r="E36" s="233">
        <f>[1]RESUMEN!F35/[1]RESUMEN!$AO$48</f>
        <v>0</v>
      </c>
      <c r="F36" s="233">
        <f>[1]RESUMEN!I35/[1]RESUMEN!$AO$48</f>
        <v>51.25</v>
      </c>
      <c r="G36" s="233">
        <f>[1]RESUMEN!J35/[1]RESUMEN!$AO$48</f>
        <v>10</v>
      </c>
      <c r="H36" s="234">
        <f t="shared" si="3"/>
        <v>19.512195121951219</v>
      </c>
      <c r="I36" s="233">
        <f>[1]RESUMEN!L35/[1]RESUMEN!$AO$48</f>
        <v>0</v>
      </c>
      <c r="J36" s="234">
        <f t="shared" si="4"/>
        <v>0</v>
      </c>
      <c r="K36" s="233">
        <f>[1]RESUMEN!M35/[1]RESUMEN!$AO$48</f>
        <v>0</v>
      </c>
      <c r="L36" s="234">
        <f t="shared" si="5"/>
        <v>0</v>
      </c>
      <c r="M36" s="233">
        <f>[1]RESUMEN!O35/[1]RESUMEN!$AO$48</f>
        <v>0</v>
      </c>
      <c r="N36" s="234">
        <f t="shared" si="6"/>
        <v>0</v>
      </c>
      <c r="O36" s="233">
        <f>[1]RESUMEN!P35/[1]RESUMEN!$AO$48</f>
        <v>0</v>
      </c>
      <c r="P36" s="234">
        <f t="shared" si="7"/>
        <v>0</v>
      </c>
      <c r="Q36" s="233">
        <f>[1]RESUMEN!S35/[1]RESUMEN!$AO$48</f>
        <v>0</v>
      </c>
      <c r="R36" s="234">
        <f t="shared" si="8"/>
        <v>0</v>
      </c>
      <c r="S36" s="233">
        <f>[1]RESUMEN!T35/[1]RESUMEN!$AO$48</f>
        <v>41.25</v>
      </c>
      <c r="T36" s="235">
        <f t="shared" si="9"/>
        <v>80.487804878048792</v>
      </c>
    </row>
    <row r="37" spans="1:20" ht="18.75" customHeight="1">
      <c r="A37" s="220" t="s">
        <v>209</v>
      </c>
      <c r="B37" s="233">
        <f>SUM([1]PROMEDIO!B37)</f>
        <v>420</v>
      </c>
      <c r="C37" s="233">
        <f>SUM([1]PROMEDIO!C37)</f>
        <v>3</v>
      </c>
      <c r="D37" s="233">
        <f t="shared" si="2"/>
        <v>387.875</v>
      </c>
      <c r="E37" s="233">
        <f>[1]RESUMEN!F36/[1]RESUMEN!$AO$48</f>
        <v>3.4375</v>
      </c>
      <c r="F37" s="233">
        <f>[1]RESUMEN!I36/[1]RESUMEN!$AO$48</f>
        <v>384.4375</v>
      </c>
      <c r="G37" s="233">
        <f>[1]RESUMEN!J36/[1]RESUMEN!$AO$48</f>
        <v>0.6875</v>
      </c>
      <c r="H37" s="234">
        <f t="shared" si="3"/>
        <v>0.17883271012843438</v>
      </c>
      <c r="I37" s="233">
        <f>[1]RESUMEN!L36/[1]RESUMEN!$AO$48</f>
        <v>6.4375</v>
      </c>
      <c r="J37" s="234">
        <f t="shared" si="4"/>
        <v>1.6745244675662494</v>
      </c>
      <c r="K37" s="233">
        <f>[1]RESUMEN!M36/[1]RESUMEN!$AO$48</f>
        <v>377.25</v>
      </c>
      <c r="L37" s="234">
        <f t="shared" si="5"/>
        <v>98.130385303202729</v>
      </c>
      <c r="M37" s="233">
        <f>[1]RESUMEN!O36/[1]RESUMEN!$AO$48</f>
        <v>0</v>
      </c>
      <c r="N37" s="234">
        <f t="shared" si="6"/>
        <v>0</v>
      </c>
      <c r="O37" s="233">
        <f>[1]RESUMEN!P36/[1]RESUMEN!$AO$48</f>
        <v>0</v>
      </c>
      <c r="P37" s="234">
        <f t="shared" si="7"/>
        <v>0</v>
      </c>
      <c r="Q37" s="233">
        <v>0</v>
      </c>
      <c r="R37" s="234">
        <f t="shared" si="8"/>
        <v>0</v>
      </c>
      <c r="S37" s="233">
        <f>[1]RESUMEN!T36/[1]RESUMEN!$AO$48</f>
        <v>0</v>
      </c>
      <c r="T37" s="235">
        <f t="shared" si="9"/>
        <v>0</v>
      </c>
    </row>
    <row r="38" spans="1:20" ht="18.75" customHeight="1">
      <c r="A38" s="220" t="s">
        <v>210</v>
      </c>
      <c r="B38" s="233">
        <f>SUM([1]PROMEDIO!B38)</f>
        <v>831</v>
      </c>
      <c r="C38" s="233">
        <f>SUM([1]PROMEDIO!C38)</f>
        <v>142</v>
      </c>
      <c r="D38" s="233">
        <f t="shared" si="2"/>
        <v>657</v>
      </c>
      <c r="E38" s="233">
        <f>[1]RESUMEN!F37/[1]RESUMEN!$AO$48</f>
        <v>0</v>
      </c>
      <c r="F38" s="233">
        <f>[1]RESUMEN!I37/[1]RESUMEN!$AO$48</f>
        <v>657</v>
      </c>
      <c r="G38" s="233">
        <f>[1]RESUMEN!J37/[1]RESUMEN!$AO$48</f>
        <v>3.375</v>
      </c>
      <c r="H38" s="234">
        <f t="shared" si="3"/>
        <v>0.51369863013698625</v>
      </c>
      <c r="I38" s="233">
        <f>[1]RESUMEN!L37/[1]RESUMEN!$AO$48</f>
        <v>458.125</v>
      </c>
      <c r="J38" s="234">
        <f t="shared" si="4"/>
        <v>69.729832572298321</v>
      </c>
      <c r="K38" s="233">
        <f>[1]RESUMEN!M37/[1]RESUMEN!$AO$48</f>
        <v>195.5</v>
      </c>
      <c r="L38" s="234">
        <f t="shared" si="5"/>
        <v>29.75646879756469</v>
      </c>
      <c r="M38" s="233">
        <f>[1]RESUMEN!O37/[1]RESUMEN!$AO$48</f>
        <v>0</v>
      </c>
      <c r="N38" s="234">
        <f t="shared" si="6"/>
        <v>0</v>
      </c>
      <c r="O38" s="233">
        <f>[1]RESUMEN!P37/[1]RESUMEN!$AO$48</f>
        <v>0</v>
      </c>
      <c r="P38" s="234">
        <f t="shared" si="7"/>
        <v>0</v>
      </c>
      <c r="Q38" s="233">
        <f>[1]RESUMEN!S37/[1]RESUMEN!$AO$48</f>
        <v>0</v>
      </c>
      <c r="R38" s="234">
        <f t="shared" si="8"/>
        <v>0</v>
      </c>
      <c r="S38" s="233">
        <f>[1]RESUMEN!T37/[1]RESUMEN!$AO$48</f>
        <v>0</v>
      </c>
      <c r="T38" s="235">
        <f t="shared" si="9"/>
        <v>0</v>
      </c>
    </row>
    <row r="39" spans="1:20" ht="18.75" customHeight="1">
      <c r="A39" s="220" t="s">
        <v>317</v>
      </c>
      <c r="B39" s="233">
        <f>SUM([1]PROMEDIO!B39)</f>
        <v>486</v>
      </c>
      <c r="C39" s="233">
        <f>SUM([1]PROMEDIO!C39)</f>
        <v>30</v>
      </c>
      <c r="D39" s="233">
        <f t="shared" si="2"/>
        <v>356.4375</v>
      </c>
      <c r="E39" s="233">
        <f>[1]RESUMEN!F38/[1]RESUMEN!$AO$48</f>
        <v>96</v>
      </c>
      <c r="F39" s="233">
        <f>[1]RESUMEN!I38/[1]RESUMEN!$AO$48</f>
        <v>260.4375</v>
      </c>
      <c r="G39" s="233">
        <f>[1]RESUMEN!J38/[1]RESUMEN!$AO$48</f>
        <v>56.9375</v>
      </c>
      <c r="H39" s="234">
        <f>G39/F39*100</f>
        <v>21.862251019918407</v>
      </c>
      <c r="I39" s="233">
        <f>[1]RESUMEN!L38/[1]RESUMEN!$AO$48</f>
        <v>169.8125</v>
      </c>
      <c r="J39" s="234">
        <f>I39/F39*100</f>
        <v>65.20278377729781</v>
      </c>
      <c r="K39" s="233">
        <f>[1]RESUMEN!M38/[1]RESUMEN!$AO$48</f>
        <v>16.125</v>
      </c>
      <c r="L39" s="234">
        <f>K39/F39*100</f>
        <v>6.1915046796256297</v>
      </c>
      <c r="M39" s="233">
        <f>[1]RESUMEN!O38/[1]RESUMEN!$AO$48</f>
        <v>0</v>
      </c>
      <c r="N39" s="234">
        <f t="shared" si="6"/>
        <v>0</v>
      </c>
      <c r="O39" s="233">
        <f>[1]RESUMEN!P38/[1]RESUMEN!$AO$48</f>
        <v>0</v>
      </c>
      <c r="P39" s="234">
        <f t="shared" si="7"/>
        <v>0</v>
      </c>
      <c r="Q39" s="233">
        <f>[1]RESUMEN!S38/[1]RESUMEN!$AO$48</f>
        <v>17.375</v>
      </c>
      <c r="R39" s="234">
        <f t="shared" si="8"/>
        <v>6.6714662826973843</v>
      </c>
      <c r="S39" s="233">
        <f>[1]RESUMEN!T38/[1]RESUMEN!$AO$48</f>
        <v>0.1875</v>
      </c>
      <c r="T39" s="235">
        <f t="shared" si="9"/>
        <v>7.1994240460763137E-2</v>
      </c>
    </row>
    <row r="40" spans="1:20" ht="18.75" customHeight="1">
      <c r="A40" s="221" t="s">
        <v>25</v>
      </c>
      <c r="B40" s="233">
        <f>SUM([1]PROMEDIO!B40)</f>
        <v>50</v>
      </c>
      <c r="C40" s="233">
        <f>SUM([1]PROMEDIO!C40)</f>
        <v>0</v>
      </c>
      <c r="D40" s="233">
        <f t="shared" si="2"/>
        <v>35.6875</v>
      </c>
      <c r="E40" s="233">
        <f>[1]RESUMEN!F39/[1]RESUMEN!$AO$48</f>
        <v>0</v>
      </c>
      <c r="F40" s="233">
        <f>[1]RESUMEN!I39/[1]RESUMEN!$AO$48</f>
        <v>35.6875</v>
      </c>
      <c r="G40" s="233">
        <f>[1]RESUMEN!J39/[1]RESUMEN!$AO$48</f>
        <v>35.6875</v>
      </c>
      <c r="H40" s="234">
        <f t="shared" si="3"/>
        <v>100</v>
      </c>
      <c r="I40" s="233">
        <f>[1]RESUMEN!L39/[1]RESUMEN!$AO$48</f>
        <v>0</v>
      </c>
      <c r="J40" s="234">
        <f t="shared" si="4"/>
        <v>0</v>
      </c>
      <c r="K40" s="233">
        <f>[1]RESUMEN!M39/[1]RESUMEN!$AO$48</f>
        <v>0</v>
      </c>
      <c r="L40" s="234">
        <f t="shared" si="5"/>
        <v>0</v>
      </c>
      <c r="M40" s="233">
        <f>[1]RESUMEN!O39/[1]RESUMEN!$AO$48</f>
        <v>0</v>
      </c>
      <c r="N40" s="234">
        <f t="shared" si="6"/>
        <v>0</v>
      </c>
      <c r="O40" s="233">
        <f>[1]RESUMEN!P39/[1]RESUMEN!$AO$48</f>
        <v>0</v>
      </c>
      <c r="P40" s="234">
        <f t="shared" si="7"/>
        <v>0</v>
      </c>
      <c r="Q40" s="233">
        <f>[1]RESUMEN!S39/[1]RESUMEN!$AO$48</f>
        <v>0</v>
      </c>
      <c r="R40" s="234">
        <f t="shared" si="8"/>
        <v>0</v>
      </c>
      <c r="S40" s="233">
        <f>[1]RESUMEN!T39/[1]RESUMEN!$AO$48</f>
        <v>0</v>
      </c>
      <c r="T40" s="235">
        <f t="shared" si="9"/>
        <v>0</v>
      </c>
    </row>
    <row r="41" spans="1:20" ht="18.75" customHeight="1">
      <c r="A41" s="220" t="s">
        <v>212</v>
      </c>
      <c r="B41" s="233">
        <f>SUM([1]PROMEDIO!B41)</f>
        <v>546</v>
      </c>
      <c r="C41" s="233">
        <f>SUM([1]PROMEDIO!C41)</f>
        <v>2</v>
      </c>
      <c r="D41" s="233">
        <f t="shared" si="2"/>
        <v>526.0625</v>
      </c>
      <c r="E41" s="233">
        <f>[1]RESUMEN!F40/[1]RESUMEN!$AO$48</f>
        <v>0</v>
      </c>
      <c r="F41" s="233">
        <f>[1]RESUMEN!I40/[1]RESUMEN!$AO$48</f>
        <v>526.0625</v>
      </c>
      <c r="G41" s="233">
        <f>[1]RESUMEN!J40/[1]RESUMEN!$AO$48</f>
        <v>4.3125</v>
      </c>
      <c r="H41" s="234">
        <f t="shared" si="3"/>
        <v>0.8197695140786504</v>
      </c>
      <c r="I41" s="233">
        <f>[1]RESUMEN!L40/[1]RESUMEN!$AO$48</f>
        <v>467.0625</v>
      </c>
      <c r="J41" s="234">
        <f t="shared" si="4"/>
        <v>88.784602589996425</v>
      </c>
      <c r="K41" s="233">
        <f>[1]RESUMEN!M40/[1]RESUMEN!$AO$48</f>
        <v>54.6875</v>
      </c>
      <c r="L41" s="234">
        <f t="shared" si="5"/>
        <v>10.395627895924914</v>
      </c>
      <c r="M41" s="233">
        <f>[1]RESUMEN!O40/[1]RESUMEN!$AO$48</f>
        <v>0</v>
      </c>
      <c r="N41" s="234">
        <f t="shared" si="6"/>
        <v>0</v>
      </c>
      <c r="O41" s="233">
        <f>[1]RESUMEN!P40/[1]RESUMEN!$AO$48</f>
        <v>0</v>
      </c>
      <c r="P41" s="234">
        <f t="shared" si="7"/>
        <v>0</v>
      </c>
      <c r="Q41" s="233">
        <f>[1]RESUMEN!S40/[1]RESUMEN!$AO$48</f>
        <v>0</v>
      </c>
      <c r="R41" s="234">
        <f t="shared" si="8"/>
        <v>0</v>
      </c>
      <c r="S41" s="233">
        <f>[1]RESUMEN!T40/[1]RESUMEN!$AO$48</f>
        <v>0</v>
      </c>
      <c r="T41" s="235">
        <f t="shared" si="9"/>
        <v>0</v>
      </c>
    </row>
    <row r="42" spans="1:20" ht="18.75" customHeight="1">
      <c r="A42" s="221" t="s">
        <v>26</v>
      </c>
      <c r="B42" s="233">
        <f>SUM([1]PROMEDIO!B42)</f>
        <v>152</v>
      </c>
      <c r="C42" s="233">
        <f>SUM([1]PROMEDIO!C42)</f>
        <v>0</v>
      </c>
      <c r="D42" s="233">
        <f t="shared" si="2"/>
        <v>150</v>
      </c>
      <c r="E42" s="233">
        <f>[1]RESUMEN!F41/[1]RESUMEN!$AO$48</f>
        <v>0</v>
      </c>
      <c r="F42" s="233">
        <f>[1]RESUMEN!I41/[1]RESUMEN!$AO$48</f>
        <v>150</v>
      </c>
      <c r="G42" s="233">
        <f>[1]RESUMEN!J41/[1]RESUMEN!$AO$48</f>
        <v>150</v>
      </c>
      <c r="H42" s="234">
        <f t="shared" si="3"/>
        <v>100</v>
      </c>
      <c r="I42" s="233">
        <f>[1]RESUMEN!L41/[1]RESUMEN!$AO$48</f>
        <v>0</v>
      </c>
      <c r="J42" s="234">
        <f t="shared" si="4"/>
        <v>0</v>
      </c>
      <c r="K42" s="233">
        <f>[1]RESUMEN!M41/[1]RESUMEN!$AO$48</f>
        <v>0</v>
      </c>
      <c r="L42" s="234">
        <f t="shared" si="5"/>
        <v>0</v>
      </c>
      <c r="M42" s="233">
        <f>[1]RESUMEN!O41/[1]RESUMEN!$AO$48</f>
        <v>0</v>
      </c>
      <c r="N42" s="234">
        <f t="shared" si="6"/>
        <v>0</v>
      </c>
      <c r="O42" s="233">
        <f>[1]RESUMEN!P41/[1]RESUMEN!$AO$48</f>
        <v>0</v>
      </c>
      <c r="P42" s="234">
        <f t="shared" si="7"/>
        <v>0</v>
      </c>
      <c r="Q42" s="233">
        <f>[1]RESUMEN!S41/[1]RESUMEN!$AO$48</f>
        <v>0</v>
      </c>
      <c r="R42" s="234">
        <f t="shared" si="8"/>
        <v>0</v>
      </c>
      <c r="S42" s="233">
        <f>[1]RESUMEN!T41/[1]RESUMEN!$AO$48</f>
        <v>0</v>
      </c>
      <c r="T42" s="235">
        <f t="shared" si="9"/>
        <v>0</v>
      </c>
    </row>
    <row r="43" spans="1:20" ht="18.75" customHeight="1">
      <c r="A43" s="220" t="s">
        <v>213</v>
      </c>
      <c r="B43" s="233">
        <f>SUM([1]PROMEDIO!B43)</f>
        <v>908</v>
      </c>
      <c r="C43" s="233">
        <f>SUM([1]PROMEDIO!C43)</f>
        <v>9</v>
      </c>
      <c r="D43" s="233">
        <f t="shared" si="2"/>
        <v>816.4375</v>
      </c>
      <c r="E43" s="233">
        <f>[1]RESUMEN!F42/[1]RESUMEN!$AO$48</f>
        <v>259.6875</v>
      </c>
      <c r="F43" s="233">
        <f>[1]RESUMEN!I42/[1]RESUMEN!$AO$48</f>
        <v>556.75</v>
      </c>
      <c r="G43" s="233">
        <f>[1]RESUMEN!J42/[1]RESUMEN!$AO$48</f>
        <v>207.0625</v>
      </c>
      <c r="H43" s="234">
        <f t="shared" si="3"/>
        <v>37.191288729232156</v>
      </c>
      <c r="I43" s="233">
        <f>[1]RESUMEN!L42/[1]RESUMEN!$AO$48</f>
        <v>134.1875</v>
      </c>
      <c r="J43" s="234">
        <f t="shared" si="4"/>
        <v>24.101930848675348</v>
      </c>
      <c r="K43" s="233">
        <f>[1]RESUMEN!M42/[1]RESUMEN!$AO$48</f>
        <v>39.75</v>
      </c>
      <c r="L43" s="234">
        <f t="shared" si="5"/>
        <v>7.1396497530309828</v>
      </c>
      <c r="M43" s="233">
        <f>[1]RESUMEN!O42/[1]RESUMEN!$AO$48</f>
        <v>0</v>
      </c>
      <c r="N43" s="234">
        <f t="shared" si="6"/>
        <v>0</v>
      </c>
      <c r="O43" s="233">
        <f>[1]RESUMEN!P42/[1]RESUMEN!$AO$48</f>
        <v>45.625</v>
      </c>
      <c r="P43" s="234">
        <f t="shared" si="7"/>
        <v>8.1948810058374502</v>
      </c>
      <c r="Q43" s="233">
        <f>[1]RESUMEN!S42/[1]RESUMEN!$AO$48</f>
        <v>90.4375</v>
      </c>
      <c r="R43" s="234">
        <f t="shared" si="8"/>
        <v>16.243825774584643</v>
      </c>
      <c r="S43" s="233">
        <f>[1]RESUMEN!T42/[1]RESUMEN!$AO$48</f>
        <v>39.6875</v>
      </c>
      <c r="T43" s="235">
        <f t="shared" si="9"/>
        <v>7.1284238886394249</v>
      </c>
    </row>
    <row r="44" spans="1:20" ht="18.75" customHeight="1">
      <c r="A44" s="220" t="s">
        <v>214</v>
      </c>
      <c r="B44" s="233">
        <f>SUM([1]PROMEDIO!B44)</f>
        <v>75</v>
      </c>
      <c r="C44" s="233">
        <f>SUM([1]PROMEDIO!C44)</f>
        <v>0</v>
      </c>
      <c r="D44" s="233">
        <f t="shared" si="2"/>
        <v>52.75</v>
      </c>
      <c r="E44" s="233">
        <f>[1]RESUMEN!F43/[1]RESUMEN!$AO$48</f>
        <v>0</v>
      </c>
      <c r="F44" s="233">
        <f>[1]RESUMEN!I43/[1]RESUMEN!$AO$48</f>
        <v>52.75</v>
      </c>
      <c r="G44" s="233">
        <f>[1]RESUMEN!J43/[1]RESUMEN!$AO$48</f>
        <v>52.75</v>
      </c>
      <c r="H44" s="234">
        <f t="shared" si="3"/>
        <v>100</v>
      </c>
      <c r="I44" s="233">
        <f>[1]RESUMEN!L43/[1]RESUMEN!$AO$48</f>
        <v>0</v>
      </c>
      <c r="J44" s="234">
        <f t="shared" si="4"/>
        <v>0</v>
      </c>
      <c r="K44" s="233">
        <f>[1]RESUMEN!M43/[1]RESUMEN!$AO$48</f>
        <v>0</v>
      </c>
      <c r="L44" s="234">
        <f t="shared" si="5"/>
        <v>0</v>
      </c>
      <c r="M44" s="233">
        <f>[1]RESUMEN!O43/[1]RESUMEN!$AO$48</f>
        <v>0</v>
      </c>
      <c r="N44" s="234">
        <f t="shared" si="6"/>
        <v>0</v>
      </c>
      <c r="O44" s="233">
        <f>[1]RESUMEN!P43/[1]RESUMEN!$AO$48</f>
        <v>0</v>
      </c>
      <c r="P44" s="234">
        <f t="shared" si="7"/>
        <v>0</v>
      </c>
      <c r="Q44" s="233">
        <f>[1]RESUMEN!S43/[1]RESUMEN!$AO$48</f>
        <v>0</v>
      </c>
      <c r="R44" s="234">
        <f t="shared" si="8"/>
        <v>0</v>
      </c>
      <c r="S44" s="233">
        <f>[1]RESUMEN!T43/[1]RESUMEN!$AO$48</f>
        <v>0</v>
      </c>
      <c r="T44" s="235">
        <f t="shared" si="9"/>
        <v>0</v>
      </c>
    </row>
    <row r="45" spans="1:20" ht="18.75" customHeight="1">
      <c r="A45" s="220" t="s">
        <v>223</v>
      </c>
      <c r="B45" s="233">
        <f>SUM([1]PROMEDIO!B45)</f>
        <v>0</v>
      </c>
      <c r="C45" s="233">
        <f>SUM([1]PROMEDIO!C45)</f>
        <v>0</v>
      </c>
      <c r="D45" s="233">
        <f t="shared" si="2"/>
        <v>0</v>
      </c>
      <c r="E45" s="233">
        <f>[1]RESUMEN!F44/[1]RESUMEN!$AO$48</f>
        <v>0</v>
      </c>
      <c r="F45" s="233">
        <f>[1]RESUMEN!I44/[1]RESUMEN!$AO$48</f>
        <v>0</v>
      </c>
      <c r="G45" s="233">
        <f>[1]RESUMEN!J44/[1]RESUMEN!$AO$48</f>
        <v>0</v>
      </c>
      <c r="H45" s="234">
        <v>0</v>
      </c>
      <c r="I45" s="233">
        <f>[1]RESUMEN!L44/[1]RESUMEN!$AO$48</f>
        <v>0</v>
      </c>
      <c r="J45" s="234">
        <v>0</v>
      </c>
      <c r="K45" s="233">
        <f>[1]RESUMEN!M44/[1]RESUMEN!$AO$48</f>
        <v>0</v>
      </c>
      <c r="L45" s="234">
        <v>0</v>
      </c>
      <c r="M45" s="233">
        <f>[1]RESUMEN!O44/[1]RESUMEN!$AO$48</f>
        <v>0</v>
      </c>
      <c r="N45" s="234">
        <v>0</v>
      </c>
      <c r="O45" s="233">
        <f>[1]RESUMEN!P44/[1]RESUMEN!$AO$48</f>
        <v>0</v>
      </c>
      <c r="P45" s="234">
        <v>0</v>
      </c>
      <c r="Q45" s="233">
        <f>[1]RESUMEN!S44/[1]RESUMEN!$AO$48</f>
        <v>0</v>
      </c>
      <c r="R45" s="234">
        <v>0</v>
      </c>
      <c r="S45" s="233">
        <f>[1]RESUMEN!T44/[1]RESUMEN!$AO$48</f>
        <v>0</v>
      </c>
      <c r="T45" s="235">
        <v>0</v>
      </c>
    </row>
    <row r="46" spans="1:20" ht="18.75" customHeight="1">
      <c r="A46" s="221" t="s">
        <v>27</v>
      </c>
      <c r="B46" s="233">
        <f>SUM([1]PROMEDIO!B46)</f>
        <v>400</v>
      </c>
      <c r="C46" s="233">
        <f>SUM([1]PROMEDIO!C46)</f>
        <v>50</v>
      </c>
      <c r="D46" s="233">
        <f t="shared" si="2"/>
        <v>274.6875</v>
      </c>
      <c r="E46" s="233">
        <f>[1]RESUMEN!F45/[1]RESUMEN!$AO$48</f>
        <v>0</v>
      </c>
      <c r="F46" s="233">
        <f>[1]RESUMEN!I45/[1]RESUMEN!$AO$48</f>
        <v>274.6875</v>
      </c>
      <c r="G46" s="233">
        <f>[1]RESUMEN!J45/[1]RESUMEN!$AO$48</f>
        <v>274.6875</v>
      </c>
      <c r="H46" s="234">
        <f t="shared" si="3"/>
        <v>100</v>
      </c>
      <c r="I46" s="233">
        <f>[1]RESUMEN!L45/[1]RESUMEN!$AO$48</f>
        <v>0</v>
      </c>
      <c r="J46" s="234">
        <f t="shared" si="4"/>
        <v>0</v>
      </c>
      <c r="K46" s="233">
        <f>[1]RESUMEN!M45/[1]RESUMEN!$AO$48</f>
        <v>0</v>
      </c>
      <c r="L46" s="234">
        <f t="shared" si="5"/>
        <v>0</v>
      </c>
      <c r="M46" s="233">
        <f>[1]RESUMEN!O45/[1]RESUMEN!$AO$48</f>
        <v>0</v>
      </c>
      <c r="N46" s="234">
        <f t="shared" si="6"/>
        <v>0</v>
      </c>
      <c r="O46" s="233">
        <f>[1]RESUMEN!P45/[1]RESUMEN!$AO$48</f>
        <v>0</v>
      </c>
      <c r="P46" s="234">
        <f t="shared" si="7"/>
        <v>0</v>
      </c>
      <c r="Q46" s="233">
        <f>[1]RESUMEN!S45/[1]RESUMEN!$AO$48</f>
        <v>0</v>
      </c>
      <c r="R46" s="234">
        <f t="shared" si="8"/>
        <v>0</v>
      </c>
      <c r="S46" s="233">
        <f>[1]RESUMEN!T45/[1]RESUMEN!$AO$48</f>
        <v>0</v>
      </c>
      <c r="T46" s="235">
        <f t="shared" si="9"/>
        <v>0</v>
      </c>
    </row>
    <row r="47" spans="1:20" ht="18.75" customHeight="1">
      <c r="A47" s="221" t="s">
        <v>28</v>
      </c>
      <c r="B47" s="233">
        <f>SUM([1]PROMEDIO!B47)</f>
        <v>384</v>
      </c>
      <c r="C47" s="233">
        <f>SUM([1]PROMEDIO!C47)</f>
        <v>0</v>
      </c>
      <c r="D47" s="233">
        <f t="shared" si="2"/>
        <v>353</v>
      </c>
      <c r="E47" s="233">
        <f>[1]RESUMEN!F46/[1]RESUMEN!$AO$48</f>
        <v>270.9375</v>
      </c>
      <c r="F47" s="233">
        <f>[1]RESUMEN!I46/[1]RESUMEN!$AO$48</f>
        <v>82.0625</v>
      </c>
      <c r="G47" s="233">
        <f>[1]RESUMEN!J46/[1]RESUMEN!$AO$48</f>
        <v>3.8125</v>
      </c>
      <c r="H47" s="234">
        <f t="shared" si="3"/>
        <v>4.6458492003046459</v>
      </c>
      <c r="I47" s="233">
        <f>[1]RESUMEN!L46/[1]RESUMEN!$AO$48</f>
        <v>1.8125</v>
      </c>
      <c r="J47" s="234">
        <f t="shared" si="4"/>
        <v>2.2086824067022088</v>
      </c>
      <c r="K47" s="233">
        <f>[1]RESUMEN!M46/[1]RESUMEN!$AO$48</f>
        <v>0</v>
      </c>
      <c r="L47" s="234">
        <f t="shared" si="5"/>
        <v>0</v>
      </c>
      <c r="M47" s="233">
        <f>[1]RESUMEN!O46/[1]RESUMEN!$AO$48</f>
        <v>0</v>
      </c>
      <c r="N47" s="234">
        <f t="shared" si="6"/>
        <v>0</v>
      </c>
      <c r="O47" s="233">
        <f>[1]RESUMEN!P46/[1]RESUMEN!$AO$48</f>
        <v>25.4375</v>
      </c>
      <c r="P47" s="234">
        <f t="shared" si="7"/>
        <v>30.997715156131001</v>
      </c>
      <c r="Q47" s="233">
        <f>[1]RESUMEN!S46/[1]RESUMEN!$AO$48</f>
        <v>51</v>
      </c>
      <c r="R47" s="234">
        <f t="shared" si="8"/>
        <v>62.147753236862144</v>
      </c>
      <c r="S47" s="233">
        <f>[1]RESUMEN!T46/[1]RESUMEN!$AO$48</f>
        <v>0</v>
      </c>
      <c r="T47" s="235">
        <f t="shared" si="9"/>
        <v>0</v>
      </c>
    </row>
    <row r="48" spans="1:20" ht="18.75" customHeight="1" thickBot="1">
      <c r="A48" s="317" t="s">
        <v>215</v>
      </c>
      <c r="B48" s="319">
        <f>SUM([1]PROMEDIO!B48)</f>
        <v>24</v>
      </c>
      <c r="C48" s="319">
        <f>SUM([1]PROMEDIO!C48)</f>
        <v>0</v>
      </c>
      <c r="D48" s="319">
        <f t="shared" si="2"/>
        <v>23.3125</v>
      </c>
      <c r="E48" s="319">
        <f>[1]RESUMEN!F47/[1]RESUMEN!$AO$48</f>
        <v>0</v>
      </c>
      <c r="F48" s="319">
        <f>[1]RESUMEN!I47/[1]RESUMEN!$AO$48</f>
        <v>23.3125</v>
      </c>
      <c r="G48" s="319">
        <f>[1]RESUMEN!J47/[1]RESUMEN!$AO$48</f>
        <v>0</v>
      </c>
      <c r="H48" s="332">
        <f t="shared" si="3"/>
        <v>0</v>
      </c>
      <c r="I48" s="319">
        <f>[1]RESUMEN!L47/[1]RESUMEN!$AO$48</f>
        <v>0</v>
      </c>
      <c r="J48" s="332">
        <f t="shared" si="4"/>
        <v>0</v>
      </c>
      <c r="K48" s="319">
        <f>[1]RESUMEN!M47/[1]RESUMEN!$AO$48</f>
        <v>0</v>
      </c>
      <c r="L48" s="332">
        <f t="shared" si="5"/>
        <v>0</v>
      </c>
      <c r="M48" s="319">
        <f>[1]RESUMEN!O47/[1]RESUMEN!$AO$48</f>
        <v>0</v>
      </c>
      <c r="N48" s="332">
        <f t="shared" si="6"/>
        <v>0</v>
      </c>
      <c r="O48" s="319">
        <f>[1]RESUMEN!P47/[1]RESUMEN!$AO$48</f>
        <v>0</v>
      </c>
      <c r="P48" s="332">
        <f t="shared" si="7"/>
        <v>0</v>
      </c>
      <c r="Q48" s="319">
        <f>[1]RESUMEN!S47/[1]RESUMEN!$AO$48</f>
        <v>0</v>
      </c>
      <c r="R48" s="332">
        <f t="shared" si="8"/>
        <v>0</v>
      </c>
      <c r="S48" s="319">
        <f>[1]RESUMEN!T47/[1]RESUMEN!$AO$48</f>
        <v>23.3125</v>
      </c>
      <c r="T48" s="333">
        <f>S48/F48*100</f>
        <v>100</v>
      </c>
    </row>
    <row r="49" spans="1:20" ht="15.75" customHeight="1">
      <c r="A49" s="20" t="s">
        <v>216</v>
      </c>
      <c r="C49" s="21" t="s">
        <v>39</v>
      </c>
      <c r="D49" s="8"/>
      <c r="E49" s="8"/>
      <c r="F49" s="8"/>
    </row>
    <row r="50" spans="1:20" ht="15.75" customHeight="1">
      <c r="A50" s="20" t="s">
        <v>29</v>
      </c>
      <c r="C50" s="22" t="s">
        <v>40</v>
      </c>
      <c r="D50" s="23"/>
      <c r="E50" s="23"/>
      <c r="F50" s="23"/>
      <c r="G50" s="339"/>
      <c r="H50" s="339"/>
      <c r="I50" s="339"/>
      <c r="J50" s="339"/>
      <c r="K50" s="339"/>
      <c r="L50" s="339"/>
      <c r="M50" s="339"/>
      <c r="N50" s="339"/>
      <c r="O50" s="339"/>
      <c r="P50" s="339"/>
      <c r="Q50" s="339"/>
      <c r="R50" s="339"/>
      <c r="S50" s="339"/>
      <c r="T50" s="339"/>
    </row>
    <row r="51" spans="1:20" ht="15.75" customHeight="1">
      <c r="A51" s="24" t="s">
        <v>217</v>
      </c>
      <c r="C51" s="22" t="s">
        <v>41</v>
      </c>
      <c r="D51" s="8"/>
      <c r="E51" s="8"/>
      <c r="F51" s="8"/>
    </row>
    <row r="52" spans="1:20">
      <c r="B52" s="6"/>
    </row>
    <row r="53" spans="1:20">
      <c r="A53" s="254"/>
    </row>
    <row r="54" spans="1:20">
      <c r="A54" s="254"/>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383" t="s">
        <v>42</v>
      </c>
      <c r="B2" s="383"/>
      <c r="C2" s="383"/>
      <c r="D2" s="383"/>
      <c r="E2" s="383"/>
      <c r="F2" s="383"/>
      <c r="G2" s="383"/>
      <c r="H2" s="383"/>
      <c r="I2" s="383"/>
      <c r="J2" s="383"/>
      <c r="K2" s="383"/>
    </row>
    <row r="3" spans="1:16">
      <c r="A3" s="383" t="s">
        <v>43</v>
      </c>
      <c r="B3" s="383"/>
      <c r="C3" s="383"/>
      <c r="D3" s="383"/>
      <c r="E3" s="383"/>
      <c r="F3" s="383"/>
      <c r="G3" s="383"/>
      <c r="H3" s="383"/>
      <c r="I3" s="383"/>
      <c r="J3" s="383"/>
      <c r="K3" s="383"/>
    </row>
    <row r="4" spans="1:16">
      <c r="A4" s="383" t="s">
        <v>44</v>
      </c>
      <c r="B4" s="383"/>
      <c r="C4" s="383"/>
      <c r="D4" s="383"/>
      <c r="E4" s="383"/>
      <c r="F4" s="383"/>
      <c r="G4" s="383"/>
      <c r="H4" s="383"/>
      <c r="I4" s="383"/>
      <c r="J4" s="383"/>
      <c r="K4" s="383"/>
      <c r="N4" t="s">
        <v>240</v>
      </c>
    </row>
    <row r="5" spans="1:16">
      <c r="A5" s="25" t="s">
        <v>331</v>
      </c>
      <c r="B5" s="26"/>
      <c r="C5" s="26"/>
      <c r="D5" s="26"/>
      <c r="E5" s="26"/>
      <c r="F5" s="26"/>
      <c r="G5" s="26"/>
      <c r="H5" s="26"/>
      <c r="I5" s="26"/>
      <c r="J5" s="26"/>
      <c r="K5" s="26"/>
      <c r="N5" t="s">
        <v>241</v>
      </c>
      <c r="O5" s="27">
        <f>'[1]NIVELES DE CUSTODIA'!O9</f>
        <v>157.3125</v>
      </c>
      <c r="P5" s="28">
        <f t="shared" ref="P5:P11" si="0">SUM(O5/O$12)*100</f>
        <v>1.6359240338493934</v>
      </c>
    </row>
    <row r="6" spans="1:16">
      <c r="N6" t="s">
        <v>242</v>
      </c>
      <c r="O6" s="27">
        <f>'[1]NIVELES DE CUSTODIA'!Q9</f>
        <v>326.875</v>
      </c>
      <c r="P6" s="28">
        <f t="shared" si="0"/>
        <v>3.3992382586540839</v>
      </c>
    </row>
    <row r="7" spans="1:16" ht="16.5" customHeight="1">
      <c r="N7" t="s">
        <v>243</v>
      </c>
      <c r="O7" s="27">
        <f>'[1]NIVELES DE CUSTODIA'!M9</f>
        <v>0</v>
      </c>
      <c r="P7" s="28">
        <f t="shared" si="0"/>
        <v>0</v>
      </c>
    </row>
    <row r="8" spans="1:16" ht="16.5" customHeight="1">
      <c r="N8" t="s">
        <v>244</v>
      </c>
      <c r="O8" s="27">
        <f>'[1]NIVELES DE CUSTODIA'!S9</f>
        <v>311</v>
      </c>
      <c r="P8" s="28">
        <f t="shared" si="0"/>
        <v>3.2341509703752811</v>
      </c>
    </row>
    <row r="9" spans="1:16" ht="16.5" customHeight="1">
      <c r="N9" t="s">
        <v>245</v>
      </c>
      <c r="O9" s="27">
        <f>'[1]NIVELES DE CUSTODIA'!K9</f>
        <v>1924.875</v>
      </c>
      <c r="P9" s="28">
        <f t="shared" si="0"/>
        <v>20.017158678781737</v>
      </c>
    </row>
    <row r="10" spans="1:16" ht="16.5" customHeight="1">
      <c r="N10" t="s">
        <v>246</v>
      </c>
      <c r="O10" s="27">
        <f>'[1]NIVELES DE CUSTODIA'!G9</f>
        <v>3550.0625</v>
      </c>
      <c r="P10" s="28">
        <f t="shared" si="0"/>
        <v>36.917807328835679</v>
      </c>
    </row>
    <row r="11" spans="1:16" ht="16.5" customHeight="1">
      <c r="N11" t="s">
        <v>247</v>
      </c>
      <c r="O11" s="27">
        <f>'[1]NIVELES DE CUSTODIA'!I9</f>
        <v>3346</v>
      </c>
      <c r="P11" s="28">
        <f t="shared" si="0"/>
        <v>34.795720729503827</v>
      </c>
    </row>
    <row r="12" spans="1:16" ht="16.5" customHeight="1">
      <c r="N12" t="s">
        <v>248</v>
      </c>
      <c r="O12" s="27">
        <f>SUM(O5:O11)</f>
        <v>9616.125</v>
      </c>
    </row>
    <row r="13" spans="1:16" ht="16.5" customHeight="1"/>
    <row r="14" spans="1:16" ht="16.5" customHeight="1">
      <c r="N14" t="s">
        <v>249</v>
      </c>
    </row>
    <row r="15" spans="1:16" ht="16.5" customHeight="1">
      <c r="N15" t="s">
        <v>241</v>
      </c>
      <c r="O15" s="27">
        <f>'[1]NIVELES DE CUSTODIA'!O10</f>
        <v>51.875</v>
      </c>
      <c r="P15" s="28">
        <f>SUM(O15/O$22)*100</f>
        <v>1.082928865925578</v>
      </c>
    </row>
    <row r="16" spans="1:16" ht="16.5" customHeight="1">
      <c r="N16" t="s">
        <v>242</v>
      </c>
      <c r="O16" s="27">
        <f>'[1]NIVELES DE CUSTODIA'!Q10</f>
        <v>84.4375</v>
      </c>
      <c r="P16" s="28">
        <f t="shared" ref="P16:P21" si="1">SUM(O16/O$22)*100</f>
        <v>1.7626950576692237</v>
      </c>
    </row>
    <row r="17" spans="14:16" ht="16.5" customHeight="1">
      <c r="N17" t="s">
        <v>243</v>
      </c>
      <c r="O17" s="27">
        <f>'[1]NIVELES DE CUSTODIA'!M10</f>
        <v>0</v>
      </c>
      <c r="P17" s="28">
        <f t="shared" si="1"/>
        <v>0</v>
      </c>
    </row>
    <row r="18" spans="14:16" ht="16.5" customHeight="1">
      <c r="N18" t="s">
        <v>244</v>
      </c>
      <c r="O18" s="27">
        <f>'[1]NIVELES DE CUSTODIA'!S10</f>
        <v>163.5</v>
      </c>
      <c r="P18" s="28">
        <f t="shared" si="1"/>
        <v>3.413183028025677</v>
      </c>
    </row>
    <row r="19" spans="14:16" ht="16.5" customHeight="1">
      <c r="N19" t="s">
        <v>245</v>
      </c>
      <c r="O19" s="27">
        <f>'[1]NIVELES DE CUSTODIA'!K10</f>
        <v>1142.375</v>
      </c>
      <c r="P19" s="28">
        <f t="shared" si="1"/>
        <v>23.847920254683995</v>
      </c>
    </row>
    <row r="20" spans="14:16" ht="16.5" customHeight="1">
      <c r="N20" t="s">
        <v>246</v>
      </c>
      <c r="O20" s="27">
        <f>'[1]NIVELES DE CUSTODIA'!G10</f>
        <v>2012.125</v>
      </c>
      <c r="P20" s="28">
        <f t="shared" si="1"/>
        <v>42.004592662178382</v>
      </c>
    </row>
    <row r="21" spans="14:16" ht="16.5" customHeight="1">
      <c r="N21" t="s">
        <v>247</v>
      </c>
      <c r="O21" s="27">
        <f>'[1]NIVELES DE CUSTODIA'!I10</f>
        <v>1335.9375</v>
      </c>
      <c r="P21" s="28">
        <f t="shared" si="1"/>
        <v>27.888680131517145</v>
      </c>
    </row>
    <row r="22" spans="14:16" ht="16.5" customHeight="1">
      <c r="N22" t="s">
        <v>250</v>
      </c>
      <c r="O22" s="27">
        <f>SUM(O15:O21)</f>
        <v>4790.25</v>
      </c>
      <c r="P22" s="28"/>
    </row>
    <row r="23" spans="14:16" ht="16.5" customHeight="1"/>
    <row r="24" spans="14:16" ht="16.5" customHeight="1">
      <c r="N24" t="s">
        <v>45</v>
      </c>
    </row>
    <row r="25" spans="14:16">
      <c r="N25" t="s">
        <v>241</v>
      </c>
      <c r="O25" s="27">
        <f>'[1]NIVELES DE CUSTODIA'!O28</f>
        <v>105.4375</v>
      </c>
      <c r="P25" s="28">
        <f>SUM(O25/O$32)*100</f>
        <v>2.1848369466677027</v>
      </c>
    </row>
    <row r="26" spans="14:16">
      <c r="N26" t="s">
        <v>242</v>
      </c>
      <c r="O26" s="27">
        <f>'[1]NIVELES DE CUSTODIA'!Q28</f>
        <v>242.4375</v>
      </c>
      <c r="P26" s="28">
        <f t="shared" ref="P26:P31" si="2">SUM(O26/O$32)*100</f>
        <v>5.0237003652187422</v>
      </c>
    </row>
    <row r="27" spans="14:16">
      <c r="N27" t="s">
        <v>243</v>
      </c>
      <c r="O27" s="27">
        <f>'[1]NIVELES DE CUSTODIA'!M28</f>
        <v>0</v>
      </c>
      <c r="P27" s="28">
        <f t="shared" si="2"/>
        <v>0</v>
      </c>
    </row>
    <row r="28" spans="14:16">
      <c r="N28" t="s">
        <v>244</v>
      </c>
      <c r="O28" s="27">
        <f>'[1]NIVELES DE CUSTODIA'!S28</f>
        <v>147.5</v>
      </c>
      <c r="P28" s="28">
        <f t="shared" si="2"/>
        <v>3.0564405418706451</v>
      </c>
    </row>
    <row r="29" spans="14:16" ht="19.5" customHeight="1">
      <c r="N29" t="s">
        <v>245</v>
      </c>
      <c r="O29" s="27">
        <f>'[1]NIVELES DE CUSTODIA'!K28</f>
        <v>782.5</v>
      </c>
      <c r="P29" s="28">
        <f t="shared" si="2"/>
        <v>16.214676095008677</v>
      </c>
    </row>
    <row r="30" spans="14:16" ht="19.5" customHeight="1">
      <c r="N30" t="s">
        <v>246</v>
      </c>
      <c r="O30" s="27">
        <f>'[1]NIVELES DE CUSTODIA'!G28</f>
        <v>1537.9375</v>
      </c>
      <c r="P30" s="28">
        <f t="shared" si="2"/>
        <v>31.86857305669956</v>
      </c>
    </row>
    <row r="31" spans="14:16" ht="19.5" customHeight="1">
      <c r="N31" t="s">
        <v>247</v>
      </c>
      <c r="O31" s="27">
        <f>'[1]NIVELES DE CUSTODIA'!I28</f>
        <v>2010.0625</v>
      </c>
      <c r="P31" s="28">
        <f t="shared" si="2"/>
        <v>41.651772994534667</v>
      </c>
    </row>
    <row r="32" spans="14:16" ht="19.5" customHeight="1">
      <c r="N32" t="s">
        <v>250</v>
      </c>
      <c r="O32" s="27">
        <f>SUM(O25:O31)</f>
        <v>4825.875</v>
      </c>
    </row>
    <row r="33" spans="13:15" ht="19.5" customHeight="1"/>
    <row r="34" spans="13:15" ht="19.5" customHeight="1">
      <c r="O34" s="27">
        <f>SUM(O22,O32)</f>
        <v>9616.125</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45"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2011-10-04T19:26:04Z</cp:lastPrinted>
  <dcterms:created xsi:type="dcterms:W3CDTF">2009-09-11T17:26:49Z</dcterms:created>
  <dcterms:modified xsi:type="dcterms:W3CDTF">2011-10-18T13:14:22Z</dcterms:modified>
</cp:coreProperties>
</file>