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2120" windowHeight="7770" tabRatio="833" firstSheet="1" activeTab="3"/>
  </bookViews>
  <sheets>
    <sheet name="INFORME POR DIA" sheetId="1" r:id="rId1"/>
    <sheet name="RESUMEN" sheetId="2" r:id="rId2"/>
    <sheet name="DEFINICION" sheetId="9" r:id="rId3"/>
    <sheet name="PROMEDIO" sheetId="3" r:id="rId4"/>
    <sheet name="GRAFICA 1" sheetId="4" r:id="rId5"/>
    <sheet name="GRAFICA 2" sheetId="5" r:id="rId6"/>
    <sheet name="GRAFICA 3" sheetId="6" r:id="rId7"/>
    <sheet name="NIVELES DE CUSTODIA" sheetId="7" r:id="rId8"/>
    <sheet name="GRAFICA CUST" sheetId="8" r:id="rId9"/>
  </sheets>
  <definedNames>
    <definedName name="_xlnm.Print_Area" localSheetId="4">'GRAFICA 1'!$A$2:$M$37</definedName>
    <definedName name="_xlnm.Print_Area" localSheetId="5">'GRAFICA 2'!$A$1:$M$46</definedName>
    <definedName name="_xlnm.Print_Area" localSheetId="6">'GRAFICA 3'!$A$2:$O$46</definedName>
    <definedName name="_xlnm.Print_Area" localSheetId="8">'GRAFICA CUST'!$A$2:$K$46</definedName>
    <definedName name="_xlnm.Print_Area" localSheetId="0">'INFORME POR DIA'!$A$1018:$AH$1064</definedName>
  </definedNames>
  <calcPr calcId="125725"/>
</workbook>
</file>

<file path=xl/calcChain.xml><?xml version="1.0" encoding="utf-8"?>
<calcChain xmlns="http://schemas.openxmlformats.org/spreadsheetml/2006/main">
  <c r="L116" i="3"/>
  <c r="AN1536" i="1"/>
  <c r="L114" i="3" s="1"/>
  <c r="AN1548" i="1"/>
  <c r="L126" i="3" s="1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K112"/>
  <c r="L112"/>
  <c r="K113"/>
  <c r="L113"/>
  <c r="K115"/>
  <c r="L115"/>
  <c r="K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11"/>
  <c r="I147"/>
  <c r="H147"/>
  <c r="I146"/>
  <c r="H146"/>
  <c r="I145"/>
  <c r="H145"/>
  <c r="I144"/>
  <c r="H144"/>
  <c r="I143"/>
  <c r="H143"/>
  <c r="I142"/>
  <c r="H142"/>
  <c r="I141"/>
  <c r="H141"/>
  <c r="I140"/>
  <c r="H140"/>
  <c r="I139"/>
  <c r="H139"/>
  <c r="I138"/>
  <c r="H138"/>
  <c r="I137"/>
  <c r="H137"/>
  <c r="I136"/>
  <c r="H136"/>
  <c r="I135"/>
  <c r="H135"/>
  <c r="I134"/>
  <c r="H134"/>
  <c r="I133"/>
  <c r="H133"/>
  <c r="I132"/>
  <c r="H132"/>
  <c r="I131"/>
  <c r="H131"/>
  <c r="I130"/>
  <c r="H130"/>
  <c r="I129"/>
  <c r="H129"/>
  <c r="I128"/>
  <c r="H128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I111"/>
  <c r="H111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F111"/>
  <c r="F110" s="1"/>
  <c r="E111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12"/>
  <c r="B113"/>
  <c r="B114"/>
  <c r="B115"/>
  <c r="B116"/>
  <c r="B117"/>
  <c r="B118"/>
  <c r="B119"/>
  <c r="B120"/>
  <c r="B121"/>
  <c r="B122"/>
  <c r="B123"/>
  <c r="B124"/>
  <c r="B125"/>
  <c r="B126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12"/>
  <c r="C113"/>
  <c r="C114"/>
  <c r="C115"/>
  <c r="C116"/>
  <c r="C117"/>
  <c r="C118"/>
  <c r="C119"/>
  <c r="C120"/>
  <c r="C121"/>
  <c r="C122"/>
  <c r="C123"/>
  <c r="C124"/>
  <c r="C125"/>
  <c r="C126"/>
  <c r="C111"/>
  <c r="C110" s="1"/>
  <c r="B111"/>
  <c r="I96"/>
  <c r="H96"/>
  <c r="I95"/>
  <c r="H95"/>
  <c r="I94"/>
  <c r="H94"/>
  <c r="I93"/>
  <c r="H93"/>
  <c r="G93" s="1"/>
  <c r="I92"/>
  <c r="H92"/>
  <c r="I91"/>
  <c r="H91"/>
  <c r="I90"/>
  <c r="G90"/>
  <c r="H90"/>
  <c r="I89"/>
  <c r="H89"/>
  <c r="I88"/>
  <c r="G88" s="1"/>
  <c r="H88"/>
  <c r="I87"/>
  <c r="H87"/>
  <c r="I86"/>
  <c r="H86"/>
  <c r="I85"/>
  <c r="H85"/>
  <c r="I84"/>
  <c r="H84"/>
  <c r="I83"/>
  <c r="H83"/>
  <c r="G83" s="1"/>
  <c r="I82"/>
  <c r="H82"/>
  <c r="I81"/>
  <c r="H81"/>
  <c r="I80"/>
  <c r="H80"/>
  <c r="I79"/>
  <c r="H79"/>
  <c r="I78"/>
  <c r="H78"/>
  <c r="I77"/>
  <c r="H77"/>
  <c r="G77" s="1"/>
  <c r="H61"/>
  <c r="I61"/>
  <c r="H62"/>
  <c r="I62"/>
  <c r="H63"/>
  <c r="I63"/>
  <c r="H64"/>
  <c r="I64"/>
  <c r="H65"/>
  <c r="G65"/>
  <c r="I65"/>
  <c r="H66"/>
  <c r="I66"/>
  <c r="H67"/>
  <c r="G67" s="1"/>
  <c r="I67"/>
  <c r="H68"/>
  <c r="I68"/>
  <c r="H69"/>
  <c r="I69"/>
  <c r="H70"/>
  <c r="I70"/>
  <c r="H71"/>
  <c r="G71" s="1"/>
  <c r="I71"/>
  <c r="H72"/>
  <c r="I72"/>
  <c r="H73"/>
  <c r="I73"/>
  <c r="H74"/>
  <c r="I74"/>
  <c r="H75"/>
  <c r="I75"/>
  <c r="I60"/>
  <c r="H60"/>
  <c r="F96"/>
  <c r="E96"/>
  <c r="F95"/>
  <c r="E95"/>
  <c r="F94"/>
  <c r="E94"/>
  <c r="F93"/>
  <c r="E93"/>
  <c r="F92"/>
  <c r="E92"/>
  <c r="F91"/>
  <c r="D91"/>
  <c r="E91"/>
  <c r="F90"/>
  <c r="E90"/>
  <c r="F89"/>
  <c r="E89"/>
  <c r="F88"/>
  <c r="E88"/>
  <c r="F87"/>
  <c r="E87"/>
  <c r="F86"/>
  <c r="E86"/>
  <c r="F85"/>
  <c r="E85"/>
  <c r="D85" s="1"/>
  <c r="F84"/>
  <c r="E84"/>
  <c r="F83"/>
  <c r="E83"/>
  <c r="D83" s="1"/>
  <c r="F82"/>
  <c r="E82"/>
  <c r="F81"/>
  <c r="D81"/>
  <c r="E81"/>
  <c r="F80"/>
  <c r="E80"/>
  <c r="F79"/>
  <c r="E79"/>
  <c r="F78"/>
  <c r="E78"/>
  <c r="F77"/>
  <c r="E77"/>
  <c r="D77" s="1"/>
  <c r="F61"/>
  <c r="F62"/>
  <c r="F63"/>
  <c r="F64"/>
  <c r="F65"/>
  <c r="F66"/>
  <c r="F67"/>
  <c r="F68"/>
  <c r="F69"/>
  <c r="F70"/>
  <c r="F71"/>
  <c r="F72"/>
  <c r="F73"/>
  <c r="F74"/>
  <c r="F75"/>
  <c r="F60"/>
  <c r="E61"/>
  <c r="E62"/>
  <c r="D62" s="1"/>
  <c r="E63"/>
  <c r="D63" s="1"/>
  <c r="E64"/>
  <c r="E65"/>
  <c r="D65" s="1"/>
  <c r="E66"/>
  <c r="E67"/>
  <c r="D67" s="1"/>
  <c r="E68"/>
  <c r="E69"/>
  <c r="E70"/>
  <c r="E71"/>
  <c r="D71" s="1"/>
  <c r="E72"/>
  <c r="E73"/>
  <c r="E74"/>
  <c r="E75"/>
  <c r="E60"/>
  <c r="D60" s="1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C76" s="1"/>
  <c r="B77"/>
  <c r="B76" s="1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C60"/>
  <c r="B60"/>
  <c r="C33"/>
  <c r="C34"/>
  <c r="C35"/>
  <c r="C36"/>
  <c r="C37"/>
  <c r="C38"/>
  <c r="C39"/>
  <c r="C40"/>
  <c r="C41"/>
  <c r="C42"/>
  <c r="C43"/>
  <c r="C44"/>
  <c r="C45"/>
  <c r="C46"/>
  <c r="C47"/>
  <c r="C32"/>
  <c r="C31"/>
  <c r="C31" i="7" s="1"/>
  <c r="C30" i="3"/>
  <c r="C30" i="7" s="1"/>
  <c r="C29" i="3"/>
  <c r="C29" i="7" s="1"/>
  <c r="C28" i="3"/>
  <c r="C12"/>
  <c r="C12" i="7" s="1"/>
  <c r="C13" i="3"/>
  <c r="C14"/>
  <c r="C15"/>
  <c r="C16"/>
  <c r="C16" i="7" s="1"/>
  <c r="C17" i="3"/>
  <c r="C18"/>
  <c r="C18" i="7"/>
  <c r="C19" i="3"/>
  <c r="C20"/>
  <c r="C20" i="7" s="1"/>
  <c r="C21" i="3"/>
  <c r="C22"/>
  <c r="C22" i="7" s="1"/>
  <c r="C23" i="3"/>
  <c r="C24"/>
  <c r="C24" i="7" s="1"/>
  <c r="C25" i="3"/>
  <c r="C25" i="7" s="1"/>
  <c r="C26" i="3"/>
  <c r="C26" i="7" s="1"/>
  <c r="C11" i="3"/>
  <c r="AC1367" i="1"/>
  <c r="AC1620"/>
  <c r="AC1621" s="1"/>
  <c r="AI1621"/>
  <c r="AJ1621"/>
  <c r="AK1621"/>
  <c r="AN25"/>
  <c r="L75" i="3"/>
  <c r="AM25" i="1"/>
  <c r="AL15"/>
  <c r="AN13"/>
  <c r="AN9" s="1"/>
  <c r="AN47" s="1"/>
  <c r="AM13"/>
  <c r="AL13" s="1"/>
  <c r="AN1192"/>
  <c r="AM1192"/>
  <c r="AL1192"/>
  <c r="AL1182"/>
  <c r="AN1180"/>
  <c r="AN1176" s="1"/>
  <c r="AN1214" s="1"/>
  <c r="AM1180"/>
  <c r="AL1180"/>
  <c r="AM1176"/>
  <c r="AM1214"/>
  <c r="AN1396"/>
  <c r="AM1396"/>
  <c r="AL1396" s="1"/>
  <c r="AL1386"/>
  <c r="AN1384"/>
  <c r="AN1380"/>
  <c r="AN1418" s="1"/>
  <c r="AM1384"/>
  <c r="AN1345"/>
  <c r="AM1345"/>
  <c r="AL1345" s="1"/>
  <c r="AL1335"/>
  <c r="AN1333"/>
  <c r="AM1333"/>
  <c r="AM1329" s="1"/>
  <c r="AM1367" s="1"/>
  <c r="AN1039"/>
  <c r="AM1039"/>
  <c r="AL1029"/>
  <c r="AN1027"/>
  <c r="AN1023" s="1"/>
  <c r="AN1061" s="1"/>
  <c r="AM1027"/>
  <c r="AL1027"/>
  <c r="AC1012"/>
  <c r="AN175"/>
  <c r="AM175"/>
  <c r="AL165"/>
  <c r="AN163"/>
  <c r="AN159" s="1"/>
  <c r="AN197" s="1"/>
  <c r="AM163"/>
  <c r="AL163" s="1"/>
  <c r="C1598"/>
  <c r="D1598"/>
  <c r="AN277"/>
  <c r="AM277"/>
  <c r="AL267"/>
  <c r="AN265"/>
  <c r="AM265"/>
  <c r="AN124"/>
  <c r="AM124"/>
  <c r="AL114"/>
  <c r="AN112"/>
  <c r="AM112"/>
  <c r="AN73"/>
  <c r="AM73"/>
  <c r="AL63"/>
  <c r="AN61"/>
  <c r="AM61"/>
  <c r="AO299"/>
  <c r="AO1570"/>
  <c r="AO1520"/>
  <c r="AO1469"/>
  <c r="AO1418"/>
  <c r="AO1367"/>
  <c r="AO1316"/>
  <c r="AO1265"/>
  <c r="AO1214"/>
  <c r="AO1163"/>
  <c r="AO1112"/>
  <c r="AO1061"/>
  <c r="AO1010"/>
  <c r="AO959"/>
  <c r="AO908"/>
  <c r="AO857"/>
  <c r="AO806"/>
  <c r="AO755"/>
  <c r="AO704"/>
  <c r="AO653"/>
  <c r="AO602"/>
  <c r="AO551"/>
  <c r="AO500"/>
  <c r="AO449"/>
  <c r="AO349"/>
  <c r="AO248"/>
  <c r="AO197"/>
  <c r="AO146"/>
  <c r="AO95"/>
  <c r="G1620"/>
  <c r="G1621" s="1"/>
  <c r="H1620"/>
  <c r="H1621" s="1"/>
  <c r="K1620"/>
  <c r="K1621" s="1"/>
  <c r="N1620"/>
  <c r="N1621" s="1"/>
  <c r="Q1620"/>
  <c r="Q1621" s="1"/>
  <c r="R1620"/>
  <c r="R1621" s="1"/>
  <c r="Z1620"/>
  <c r="Z1621" s="1"/>
  <c r="AA1620"/>
  <c r="AA1621" s="1"/>
  <c r="AE1620"/>
  <c r="AE1621" s="1"/>
  <c r="AH1620"/>
  <c r="AH1621" s="1"/>
  <c r="AC451"/>
  <c r="E1600"/>
  <c r="E27" i="2"/>
  <c r="AG1597" i="1"/>
  <c r="AG24" i="2" s="1"/>
  <c r="AG1595" i="1"/>
  <c r="AG22" i="2" s="1"/>
  <c r="AG1593" i="1"/>
  <c r="AG20" i="2" s="1"/>
  <c r="AG1591" i="1"/>
  <c r="AG18" i="2" s="1"/>
  <c r="AD1620" i="1"/>
  <c r="AD1621" s="1"/>
  <c r="W1619"/>
  <c r="W46" i="2"/>
  <c r="W1616" i="1"/>
  <c r="W43" i="2"/>
  <c r="W1614" i="1"/>
  <c r="W41" i="2"/>
  <c r="W1612" i="1"/>
  <c r="W39" i="2"/>
  <c r="W1610" i="1"/>
  <c r="W37" i="2" s="1"/>
  <c r="W1608" i="1"/>
  <c r="W35" i="2" s="1"/>
  <c r="W1607" i="1"/>
  <c r="W34" i="2" s="1"/>
  <c r="V1606" i="1"/>
  <c r="V33" i="2" s="1"/>
  <c r="W1605" i="1"/>
  <c r="W32" i="2" s="1"/>
  <c r="W1603" i="1"/>
  <c r="W30" i="2" s="1"/>
  <c r="W1598" i="1"/>
  <c r="W25" i="2" s="1"/>
  <c r="W1597" i="1"/>
  <c r="W24" i="2" s="1"/>
  <c r="W1595" i="1"/>
  <c r="W22" i="2" s="1"/>
  <c r="W1593" i="1"/>
  <c r="W20" i="2" s="1"/>
  <c r="W1591" i="1"/>
  <c r="W18" i="2" s="1"/>
  <c r="W1587" i="1"/>
  <c r="W14" i="2" s="1"/>
  <c r="W1585" i="1"/>
  <c r="W12" i="2" s="1"/>
  <c r="AM1548" i="1"/>
  <c r="AL1538"/>
  <c r="AM1536"/>
  <c r="AN1498"/>
  <c r="AM1498"/>
  <c r="AL1488"/>
  <c r="AN1486"/>
  <c r="AM1486"/>
  <c r="AN1294"/>
  <c r="AM1294"/>
  <c r="AL1284"/>
  <c r="AN1282"/>
  <c r="AM1282"/>
  <c r="AN1243"/>
  <c r="AM1243"/>
  <c r="AL1233"/>
  <c r="AN1231"/>
  <c r="AM1231"/>
  <c r="AN1141"/>
  <c r="AM1141"/>
  <c r="AL1131"/>
  <c r="AN1129"/>
  <c r="AM1129"/>
  <c r="AN988"/>
  <c r="AM988"/>
  <c r="AL978"/>
  <c r="AN976"/>
  <c r="AM976"/>
  <c r="AN937"/>
  <c r="AM937"/>
  <c r="AL927"/>
  <c r="AN925"/>
  <c r="AM925"/>
  <c r="AN886"/>
  <c r="AM886"/>
  <c r="AL876"/>
  <c r="AN874"/>
  <c r="AM874"/>
  <c r="AN835"/>
  <c r="AM835"/>
  <c r="AL825"/>
  <c r="AN823"/>
  <c r="AM823"/>
  <c r="AN682"/>
  <c r="AM682"/>
  <c r="AL672"/>
  <c r="AN670"/>
  <c r="AM670"/>
  <c r="AN631"/>
  <c r="AM631"/>
  <c r="AL621"/>
  <c r="AN619"/>
  <c r="AM619"/>
  <c r="AN580"/>
  <c r="AM580"/>
  <c r="AL570"/>
  <c r="AN568"/>
  <c r="AM568"/>
  <c r="AN529"/>
  <c r="AM529"/>
  <c r="AL519"/>
  <c r="AN517"/>
  <c r="AM517"/>
  <c r="AN478"/>
  <c r="AM478"/>
  <c r="AL468"/>
  <c r="AN466"/>
  <c r="AM466"/>
  <c r="AN226"/>
  <c r="AM226"/>
  <c r="AL216"/>
  <c r="AN214"/>
  <c r="AM214"/>
  <c r="AC1165"/>
  <c r="AC1215"/>
  <c r="AC960"/>
  <c r="AC96"/>
  <c r="G98"/>
  <c r="AO47"/>
  <c r="AN1447"/>
  <c r="AM1447"/>
  <c r="AL1437"/>
  <c r="AN1435"/>
  <c r="AM1435"/>
  <c r="AN1090"/>
  <c r="AM1090"/>
  <c r="AL1080"/>
  <c r="AN1078"/>
  <c r="AM1078"/>
  <c r="AN784"/>
  <c r="AM784"/>
  <c r="AL774"/>
  <c r="AN772"/>
  <c r="AM772"/>
  <c r="AN733"/>
  <c r="AM733"/>
  <c r="AL723"/>
  <c r="AN721"/>
  <c r="AM721"/>
  <c r="AN427"/>
  <c r="AM427"/>
  <c r="AL417"/>
  <c r="AN415"/>
  <c r="AM415"/>
  <c r="AM376"/>
  <c r="AL366"/>
  <c r="AM364"/>
  <c r="AN327"/>
  <c r="AM327"/>
  <c r="AL317"/>
  <c r="AN315"/>
  <c r="AM315"/>
  <c r="K75" i="3"/>
  <c r="L63"/>
  <c r="K63"/>
  <c r="B47"/>
  <c r="B47" i="7" s="1"/>
  <c r="B46" i="3"/>
  <c r="B45"/>
  <c r="B44"/>
  <c r="B44" i="7" s="1"/>
  <c r="B43" i="3"/>
  <c r="B42"/>
  <c r="B41"/>
  <c r="B40"/>
  <c r="P41" i="5" s="1"/>
  <c r="B39" i="3"/>
  <c r="B39" i="7" s="1"/>
  <c r="B38" i="3"/>
  <c r="P39" i="5" s="1"/>
  <c r="B37" i="3"/>
  <c r="P38" i="5" s="1"/>
  <c r="B36" i="3"/>
  <c r="B36" i="7" s="1"/>
  <c r="B35" i="3"/>
  <c r="B35" i="7" s="1"/>
  <c r="B34" i="3"/>
  <c r="B33"/>
  <c r="B32"/>
  <c r="B31"/>
  <c r="B31" i="7" s="1"/>
  <c r="B30" i="3"/>
  <c r="P31" i="5" s="1"/>
  <c r="B29" i="3"/>
  <c r="B29" i="7" s="1"/>
  <c r="B28" i="3"/>
  <c r="B12"/>
  <c r="B13"/>
  <c r="B14"/>
  <c r="B15"/>
  <c r="B16"/>
  <c r="B16" i="7"/>
  <c r="B17" i="3"/>
  <c r="P18" i="5"/>
  <c r="B18" i="3"/>
  <c r="B18" i="7"/>
  <c r="B19" i="3"/>
  <c r="B20"/>
  <c r="B21"/>
  <c r="B22"/>
  <c r="P23" i="5" s="1"/>
  <c r="B23" i="3"/>
  <c r="B24"/>
  <c r="B24" i="7" s="1"/>
  <c r="B25" i="3"/>
  <c r="B25" i="7" s="1"/>
  <c r="B26" i="3"/>
  <c r="B11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J88" s="1"/>
  <c r="L87"/>
  <c r="K87"/>
  <c r="L86"/>
  <c r="K86"/>
  <c r="J86" s="1"/>
  <c r="L85"/>
  <c r="K85"/>
  <c r="L84"/>
  <c r="J84"/>
  <c r="K84"/>
  <c r="L83"/>
  <c r="K83"/>
  <c r="L82"/>
  <c r="K82"/>
  <c r="L81"/>
  <c r="K81"/>
  <c r="L80"/>
  <c r="K80"/>
  <c r="L79"/>
  <c r="K79"/>
  <c r="L78"/>
  <c r="K78"/>
  <c r="L77"/>
  <c r="K77"/>
  <c r="J77" s="1"/>
  <c r="K61"/>
  <c r="L61"/>
  <c r="K62"/>
  <c r="L62"/>
  <c r="K64"/>
  <c r="L64"/>
  <c r="K65"/>
  <c r="L65"/>
  <c r="K66"/>
  <c r="L66"/>
  <c r="K67"/>
  <c r="J67"/>
  <c r="L67"/>
  <c r="K68"/>
  <c r="L68"/>
  <c r="K69"/>
  <c r="L69"/>
  <c r="K70"/>
  <c r="J70" s="1"/>
  <c r="L70"/>
  <c r="K71"/>
  <c r="L71"/>
  <c r="K72"/>
  <c r="L72"/>
  <c r="K73"/>
  <c r="L73"/>
  <c r="K74"/>
  <c r="L74"/>
  <c r="L60"/>
  <c r="K60"/>
  <c r="J60" s="1"/>
  <c r="AN1608" i="1"/>
  <c r="AN35" i="2" s="1"/>
  <c r="AM1608" i="1"/>
  <c r="AM35" i="2" s="1"/>
  <c r="AM26" s="1"/>
  <c r="AC1318" i="1"/>
  <c r="AC300"/>
  <c r="AC1523"/>
  <c r="L111" i="3"/>
  <c r="I127"/>
  <c r="H127"/>
  <c r="E127"/>
  <c r="C47" i="7"/>
  <c r="C46"/>
  <c r="C45"/>
  <c r="C44"/>
  <c r="C43"/>
  <c r="C42"/>
  <c r="C41"/>
  <c r="C40"/>
  <c r="C39"/>
  <c r="C38"/>
  <c r="C37"/>
  <c r="C36"/>
  <c r="C35"/>
  <c r="C34"/>
  <c r="C33"/>
  <c r="C23"/>
  <c r="C21"/>
  <c r="C19"/>
  <c r="C15"/>
  <c r="C13"/>
  <c r="C11"/>
  <c r="C46" i="2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6"/>
  <c r="C27"/>
  <c r="C11"/>
  <c r="C12"/>
  <c r="C13"/>
  <c r="C14"/>
  <c r="C15"/>
  <c r="C16"/>
  <c r="C17"/>
  <c r="C18"/>
  <c r="C19"/>
  <c r="C20"/>
  <c r="C21"/>
  <c r="C22"/>
  <c r="C23"/>
  <c r="C24"/>
  <c r="C25"/>
  <c r="C10"/>
  <c r="G1583" i="1"/>
  <c r="G10" i="2" s="1"/>
  <c r="AH1619" i="1"/>
  <c r="AH1618"/>
  <c r="AH45" i="2"/>
  <c r="AH1617" i="1"/>
  <c r="AH44" i="2"/>
  <c r="AH1616" i="1"/>
  <c r="AH43" i="2"/>
  <c r="AH1615" i="1"/>
  <c r="AH42" i="2"/>
  <c r="AH1614" i="1"/>
  <c r="AH41" i="2" s="1"/>
  <c r="AH1613" i="1"/>
  <c r="AH1612"/>
  <c r="AH39" i="2"/>
  <c r="AH1611" i="1"/>
  <c r="AH38" i="2" s="1"/>
  <c r="AH1610" i="1"/>
  <c r="AH37" i="2" s="1"/>
  <c r="AH1609" i="1"/>
  <c r="AH36" i="2" s="1"/>
  <c r="AH1608" i="1"/>
  <c r="AH35" i="2" s="1"/>
  <c r="AH1607" i="1"/>
  <c r="AH34" i="2" s="1"/>
  <c r="AH1606" i="1"/>
  <c r="AH33" i="2" s="1"/>
  <c r="AH1605" i="1"/>
  <c r="AH32" i="2" s="1"/>
  <c r="AH1604" i="1"/>
  <c r="AH31" i="2" s="1"/>
  <c r="AH1603" i="1"/>
  <c r="AH30" i="2" s="1"/>
  <c r="AH1602" i="1"/>
  <c r="AH29" i="2" s="1"/>
  <c r="AH1601" i="1"/>
  <c r="AH1600"/>
  <c r="AH27" i="2"/>
  <c r="AF1619" i="1"/>
  <c r="AE1619"/>
  <c r="AE46" i="2" s="1"/>
  <c r="AD1619" i="1"/>
  <c r="AD46" i="2" s="1"/>
  <c r="AC1619" i="1"/>
  <c r="AC46" i="2" s="1"/>
  <c r="AB1619" i="1"/>
  <c r="AA1619"/>
  <c r="AA46" i="2"/>
  <c r="Z1619" i="1"/>
  <c r="Z46" i="2"/>
  <c r="Y1619" i="1"/>
  <c r="Y46" i="2"/>
  <c r="X1619" i="1"/>
  <c r="V1619"/>
  <c r="V46" i="2" s="1"/>
  <c r="U1619" i="1"/>
  <c r="T1619"/>
  <c r="T46" i="2"/>
  <c r="S1619" i="1"/>
  <c r="R1619"/>
  <c r="R46" i="2" s="1"/>
  <c r="Q1619" i="1"/>
  <c r="Q46" i="2" s="1"/>
  <c r="P1619" i="1"/>
  <c r="P46" i="2" s="1"/>
  <c r="O1619" i="1"/>
  <c r="N1619"/>
  <c r="N46" i="2"/>
  <c r="M1619" i="1"/>
  <c r="M46" i="2"/>
  <c r="L1619" i="1"/>
  <c r="L46" i="2"/>
  <c r="K1619" i="1"/>
  <c r="K46" i="2"/>
  <c r="J1619" i="1"/>
  <c r="J46" i="2"/>
  <c r="H1619" i="1"/>
  <c r="H46" i="2"/>
  <c r="G1619" i="1"/>
  <c r="G46" i="2"/>
  <c r="F1619" i="1"/>
  <c r="F46" i="2"/>
  <c r="AE1618" i="1"/>
  <c r="AE45" i="2"/>
  <c r="AD1618" i="1"/>
  <c r="AD45" i="2"/>
  <c r="AC1618" i="1"/>
  <c r="AC45" i="2"/>
  <c r="AB1618" i="1"/>
  <c r="AB45" i="2"/>
  <c r="AA1618" i="1"/>
  <c r="AA45" i="2"/>
  <c r="Z1618" i="1"/>
  <c r="Z45" i="2"/>
  <c r="Y1618" i="1"/>
  <c r="Y45" i="2"/>
  <c r="X1618" i="1"/>
  <c r="X45" i="2"/>
  <c r="U1618" i="1"/>
  <c r="U45" i="2" s="1"/>
  <c r="T1618" i="1"/>
  <c r="T45" i="2" s="1"/>
  <c r="S1618" i="1"/>
  <c r="S45" i="2" s="1"/>
  <c r="R1618" i="1"/>
  <c r="R45" i="2" s="1"/>
  <c r="Q1618" i="1"/>
  <c r="Q45" i="2" s="1"/>
  <c r="P1618" i="1"/>
  <c r="P45" i="2" s="1"/>
  <c r="O1618" i="1"/>
  <c r="O45" i="2" s="1"/>
  <c r="N1618" i="1"/>
  <c r="N45" i="2" s="1"/>
  <c r="M1618" i="1"/>
  <c r="M45" i="2" s="1"/>
  <c r="L1618" i="1"/>
  <c r="L45" i="2" s="1"/>
  <c r="K1618" i="1"/>
  <c r="K45" i="2" s="1"/>
  <c r="J1618" i="1"/>
  <c r="J45" i="2" s="1"/>
  <c r="H1618" i="1"/>
  <c r="H45" i="2" s="1"/>
  <c r="G1618" i="1"/>
  <c r="G45" i="2" s="1"/>
  <c r="F1618" i="1"/>
  <c r="F45" i="2" s="1"/>
  <c r="AF1617" i="1"/>
  <c r="AF44" i="2" s="1"/>
  <c r="AE1617" i="1"/>
  <c r="AE44" i="2" s="1"/>
  <c r="AD1617" i="1"/>
  <c r="AD44" i="2" s="1"/>
  <c r="AC1617" i="1"/>
  <c r="AC44" i="2" s="1"/>
  <c r="AB1617" i="1"/>
  <c r="AB44" i="2" s="1"/>
  <c r="AA1617" i="1"/>
  <c r="AA44" i="2" s="1"/>
  <c r="Z1617" i="1"/>
  <c r="Z44" i="2" s="1"/>
  <c r="Y1617" i="1"/>
  <c r="Y44" i="2" s="1"/>
  <c r="X1617" i="1"/>
  <c r="X44" i="2" s="1"/>
  <c r="V1617" i="1"/>
  <c r="V44" i="2" s="1"/>
  <c r="U1617" i="1"/>
  <c r="U44" i="2" s="1"/>
  <c r="T1617" i="1"/>
  <c r="T44" i="2" s="1"/>
  <c r="S1617" i="1"/>
  <c r="S44" i="2" s="1"/>
  <c r="R1617" i="1"/>
  <c r="R44" i="2" s="1"/>
  <c r="Q1617" i="1"/>
  <c r="Q44" i="2" s="1"/>
  <c r="P1617" i="1"/>
  <c r="P44" i="2" s="1"/>
  <c r="O1617" i="1"/>
  <c r="O44" i="2" s="1"/>
  <c r="N1617" i="1"/>
  <c r="N44" i="2" s="1"/>
  <c r="M1617" i="1"/>
  <c r="M44" i="2" s="1"/>
  <c r="L1617" i="1"/>
  <c r="L44" i="2" s="1"/>
  <c r="K1617" i="1"/>
  <c r="K44" i="2" s="1"/>
  <c r="J1617" i="1"/>
  <c r="J44" i="2" s="1"/>
  <c r="I1617" i="1"/>
  <c r="I44" i="2" s="1"/>
  <c r="H1617" i="1"/>
  <c r="H44" i="2" s="1"/>
  <c r="G1617" i="1"/>
  <c r="G44" i="2" s="1"/>
  <c r="F1617" i="1"/>
  <c r="F44" i="2" s="1"/>
  <c r="AF1616" i="1"/>
  <c r="AF43" i="2" s="1"/>
  <c r="AE1616" i="1"/>
  <c r="AE43" i="2" s="1"/>
  <c r="AD1616" i="1"/>
  <c r="AD43" i="2" s="1"/>
  <c r="AC1616" i="1"/>
  <c r="AC43" i="2" s="1"/>
  <c r="AB1616" i="1"/>
  <c r="AB43" i="2" s="1"/>
  <c r="AA1616" i="1"/>
  <c r="AA43" i="2" s="1"/>
  <c r="Z1616" i="1"/>
  <c r="Z43" i="2" s="1"/>
  <c r="Y1616" i="1"/>
  <c r="Y43" i="2" s="1"/>
  <c r="X1616" i="1"/>
  <c r="X43" i="2" s="1"/>
  <c r="V1616" i="1"/>
  <c r="V43" i="2" s="1"/>
  <c r="U1616" i="1"/>
  <c r="U43" i="2" s="1"/>
  <c r="T1616" i="1"/>
  <c r="T43" i="2" s="1"/>
  <c r="S1616" i="1"/>
  <c r="S43" i="2" s="1"/>
  <c r="R1616" i="1"/>
  <c r="R43" i="2" s="1"/>
  <c r="Q1616" i="1"/>
  <c r="Q43" i="2" s="1"/>
  <c r="P1616" i="1"/>
  <c r="P43" i="2" s="1"/>
  <c r="O1616" i="1"/>
  <c r="O43" i="2" s="1"/>
  <c r="N1616" i="1"/>
  <c r="N43" i="2" s="1"/>
  <c r="M1616" i="1"/>
  <c r="M43" i="2" s="1"/>
  <c r="L1616" i="1"/>
  <c r="L43" i="2" s="1"/>
  <c r="K1616" i="1"/>
  <c r="K43" i="2" s="1"/>
  <c r="J1616" i="1"/>
  <c r="J43" i="2" s="1"/>
  <c r="H1616" i="1"/>
  <c r="H43" i="2" s="1"/>
  <c r="G1616" i="1"/>
  <c r="G43" i="2" s="1"/>
  <c r="F1616" i="1"/>
  <c r="F43" i="2" s="1"/>
  <c r="AF1615" i="1"/>
  <c r="AF42" i="2" s="1"/>
  <c r="AE1615" i="1"/>
  <c r="AE42" i="2" s="1"/>
  <c r="AD1615" i="1"/>
  <c r="AD42" i="2" s="1"/>
  <c r="AC1615" i="1"/>
  <c r="AC42" i="2" s="1"/>
  <c r="AB1615" i="1"/>
  <c r="AB42" i="2" s="1"/>
  <c r="AA1615" i="1"/>
  <c r="AA42" i="2" s="1"/>
  <c r="Z1615" i="1"/>
  <c r="Z42" i="2"/>
  <c r="Y1615" i="1"/>
  <c r="Y42" i="2" s="1"/>
  <c r="X1615" i="1"/>
  <c r="X42" i="2" s="1"/>
  <c r="V1615" i="1"/>
  <c r="V42" i="2" s="1"/>
  <c r="U1615" i="1"/>
  <c r="U42" i="2" s="1"/>
  <c r="T1615" i="1"/>
  <c r="T42" i="2" s="1"/>
  <c r="S1615" i="1"/>
  <c r="S42" i="2" s="1"/>
  <c r="R1615" i="1"/>
  <c r="R42" i="2" s="1"/>
  <c r="Q1615" i="1"/>
  <c r="Q42" i="2" s="1"/>
  <c r="P1615" i="1"/>
  <c r="P42" i="2" s="1"/>
  <c r="O1615" i="1"/>
  <c r="O42" i="2"/>
  <c r="N1615" i="1"/>
  <c r="N42" i="2"/>
  <c r="M1615" i="1"/>
  <c r="M42" i="2"/>
  <c r="L1615" i="1"/>
  <c r="L42" i="2"/>
  <c r="K1615" i="1"/>
  <c r="K42" i="2"/>
  <c r="J1615" i="1"/>
  <c r="J42" i="2"/>
  <c r="H1615" i="1"/>
  <c r="H42" i="2"/>
  <c r="G1615" i="1"/>
  <c r="G42" i="2"/>
  <c r="AF1614" i="1"/>
  <c r="AF41" i="2" s="1"/>
  <c r="AE1614" i="1"/>
  <c r="AE41" i="2" s="1"/>
  <c r="AD1614" i="1"/>
  <c r="AD41" i="2" s="1"/>
  <c r="AC1614" i="1"/>
  <c r="AC41" i="2" s="1"/>
  <c r="AB1614" i="1"/>
  <c r="AB41" i="2" s="1"/>
  <c r="AA1614" i="1"/>
  <c r="AA41" i="2" s="1"/>
  <c r="Z1614" i="1"/>
  <c r="Z41" i="2" s="1"/>
  <c r="Y1614" i="1"/>
  <c r="Y41" i="2" s="1"/>
  <c r="X1614" i="1"/>
  <c r="X41" i="2" s="1"/>
  <c r="V1614" i="1"/>
  <c r="V41" i="2" s="1"/>
  <c r="U1614" i="1"/>
  <c r="U41" i="2" s="1"/>
  <c r="T1614" i="1"/>
  <c r="T41" i="2" s="1"/>
  <c r="S1614" i="1"/>
  <c r="S41" i="2" s="1"/>
  <c r="R1614" i="1"/>
  <c r="R41" i="2" s="1"/>
  <c r="Q1614" i="1"/>
  <c r="Q41" i="2" s="1"/>
  <c r="P1614" i="1"/>
  <c r="P41" i="2" s="1"/>
  <c r="O1614" i="1"/>
  <c r="O41" i="2" s="1"/>
  <c r="N1614" i="1"/>
  <c r="N41" i="2" s="1"/>
  <c r="M1614" i="1"/>
  <c r="M41" i="2" s="1"/>
  <c r="L1614" i="1"/>
  <c r="L41" i="2" s="1"/>
  <c r="K1614" i="1"/>
  <c r="K41" i="2" s="1"/>
  <c r="J1614" i="1"/>
  <c r="J41" i="2" s="1"/>
  <c r="I1614" i="1"/>
  <c r="I41" i="2" s="1"/>
  <c r="H1614" i="1"/>
  <c r="H41" i="2" s="1"/>
  <c r="G1614" i="1"/>
  <c r="G41" i="2" s="1"/>
  <c r="F1614" i="1"/>
  <c r="F41" i="2" s="1"/>
  <c r="AF1613" i="1"/>
  <c r="AF40" i="2" s="1"/>
  <c r="AE1613" i="1"/>
  <c r="AE40" i="2" s="1"/>
  <c r="AD1613" i="1"/>
  <c r="AD40" i="2" s="1"/>
  <c r="AC1613" i="1"/>
  <c r="AC40" i="2" s="1"/>
  <c r="AB1613" i="1"/>
  <c r="AB40" i="2" s="1"/>
  <c r="AA1613" i="1"/>
  <c r="AA40" i="2" s="1"/>
  <c r="Z1613" i="1"/>
  <c r="Z40" i="2" s="1"/>
  <c r="Y1613" i="1"/>
  <c r="Y40" i="2" s="1"/>
  <c r="X1613" i="1"/>
  <c r="X40" i="2" s="1"/>
  <c r="V1613" i="1"/>
  <c r="V40" i="2" s="1"/>
  <c r="U1613" i="1"/>
  <c r="U40" i="2" s="1"/>
  <c r="T1613" i="1"/>
  <c r="T40" i="2" s="1"/>
  <c r="S1613" i="1"/>
  <c r="S40" i="2" s="1"/>
  <c r="R1613" i="1"/>
  <c r="R40" i="2" s="1"/>
  <c r="Q1613" i="1"/>
  <c r="Q40" i="2" s="1"/>
  <c r="P1613" i="1"/>
  <c r="P40" i="2" s="1"/>
  <c r="O1613" i="1"/>
  <c r="O40" i="2" s="1"/>
  <c r="N1613" i="1"/>
  <c r="N40" i="2" s="1"/>
  <c r="M1613" i="1"/>
  <c r="M40" i="2" s="1"/>
  <c r="L1613" i="1"/>
  <c r="L40" i="2" s="1"/>
  <c r="K1613" i="1"/>
  <c r="K40" i="2" s="1"/>
  <c r="J1613" i="1"/>
  <c r="J40" i="2" s="1"/>
  <c r="H1613" i="1"/>
  <c r="H40" i="2" s="1"/>
  <c r="G1613" i="1"/>
  <c r="G40" i="2" s="1"/>
  <c r="F1613" i="1"/>
  <c r="F40" i="2" s="1"/>
  <c r="AF1612" i="1"/>
  <c r="AF39" i="2" s="1"/>
  <c r="AE1612" i="1"/>
  <c r="AE39" i="2" s="1"/>
  <c r="AD1612" i="1"/>
  <c r="AD39" i="2" s="1"/>
  <c r="AC1612" i="1"/>
  <c r="AC39" i="2" s="1"/>
  <c r="AB1612" i="1"/>
  <c r="AB39" i="2" s="1"/>
  <c r="AA1612" i="1"/>
  <c r="AA39" i="2" s="1"/>
  <c r="Z1612" i="1"/>
  <c r="Z39" i="2" s="1"/>
  <c r="Y1612" i="1"/>
  <c r="Y39" i="2" s="1"/>
  <c r="X1612" i="1"/>
  <c r="X39" i="2" s="1"/>
  <c r="V1612" i="1"/>
  <c r="V39" i="2" s="1"/>
  <c r="U1612" i="1"/>
  <c r="U39" i="2" s="1"/>
  <c r="T1612" i="1"/>
  <c r="T39" i="2" s="1"/>
  <c r="S1612" i="1"/>
  <c r="S39" i="2" s="1"/>
  <c r="R1612" i="1"/>
  <c r="R39" i="2" s="1"/>
  <c r="Q1612" i="1"/>
  <c r="Q39" i="2" s="1"/>
  <c r="P1612" i="1"/>
  <c r="P39" i="2" s="1"/>
  <c r="O1612" i="1"/>
  <c r="O39" i="2" s="1"/>
  <c r="N1612" i="1"/>
  <c r="N39" i="2" s="1"/>
  <c r="M1612" i="1"/>
  <c r="M39" i="2" s="1"/>
  <c r="L1612" i="1"/>
  <c r="L39" i="2" s="1"/>
  <c r="K1612" i="1"/>
  <c r="K39" i="2" s="1"/>
  <c r="J1612" i="1"/>
  <c r="J39" i="2" s="1"/>
  <c r="H1612" i="1"/>
  <c r="H39" i="2" s="1"/>
  <c r="G1612" i="1"/>
  <c r="G39" i="2" s="1"/>
  <c r="F1612" i="1"/>
  <c r="F39" i="2" s="1"/>
  <c r="AF1611" i="1"/>
  <c r="AF38" i="2" s="1"/>
  <c r="AE1611" i="1"/>
  <c r="AE38" i="2" s="1"/>
  <c r="AD1611" i="1"/>
  <c r="AD38" i="2" s="1"/>
  <c r="AC1611" i="1"/>
  <c r="AC38" i="2" s="1"/>
  <c r="AB1611" i="1"/>
  <c r="AB38" i="2" s="1"/>
  <c r="AA1611" i="1"/>
  <c r="AA38" i="2" s="1"/>
  <c r="Z1611" i="1"/>
  <c r="Z38" i="2" s="1"/>
  <c r="Y1611" i="1"/>
  <c r="Y38" i="2" s="1"/>
  <c r="X1611" i="1"/>
  <c r="X38" i="2" s="1"/>
  <c r="V1611" i="1"/>
  <c r="V38" i="2" s="1"/>
  <c r="U1611" i="1"/>
  <c r="U38" i="2" s="1"/>
  <c r="T1611" i="1"/>
  <c r="T38" i="2" s="1"/>
  <c r="S1611" i="1"/>
  <c r="S38" i="2"/>
  <c r="R1611" i="1"/>
  <c r="R38" i="2"/>
  <c r="Q1611" i="1"/>
  <c r="Q38" i="2"/>
  <c r="P1611" i="1"/>
  <c r="P38" i="2"/>
  <c r="O1611" i="1"/>
  <c r="O38" i="2"/>
  <c r="N1611" i="1"/>
  <c r="N38" i="2"/>
  <c r="M1611" i="1"/>
  <c r="M38" i="2"/>
  <c r="L1611" i="1"/>
  <c r="L38" i="2"/>
  <c r="K1611" i="1"/>
  <c r="K38" i="2"/>
  <c r="J1611" i="1"/>
  <c r="J38" i="2"/>
  <c r="H1611" i="1"/>
  <c r="H38" i="2"/>
  <c r="G1611" i="1"/>
  <c r="G38" i="2"/>
  <c r="AF1610" i="1"/>
  <c r="AF37" i="2"/>
  <c r="AE1610" i="1"/>
  <c r="AE37" i="2"/>
  <c r="AD1610" i="1"/>
  <c r="AD37" i="2"/>
  <c r="AC1610" i="1"/>
  <c r="AC37" i="2"/>
  <c r="AB1610" i="1"/>
  <c r="AB37" i="2"/>
  <c r="AA1610" i="1"/>
  <c r="AA37" i="2"/>
  <c r="Z1610" i="1"/>
  <c r="Z37" i="2"/>
  <c r="Y1610" i="1"/>
  <c r="Y37" i="2"/>
  <c r="X1610" i="1"/>
  <c r="X37" i="2"/>
  <c r="V1610" i="1"/>
  <c r="V37" i="2"/>
  <c r="U1610" i="1"/>
  <c r="U37" i="2"/>
  <c r="T1610" i="1"/>
  <c r="T37" i="2"/>
  <c r="S1610" i="1"/>
  <c r="S37" i="2"/>
  <c r="R1610" i="1"/>
  <c r="R37" i="2"/>
  <c r="Q1610" i="1"/>
  <c r="Q37" i="2"/>
  <c r="P1610" i="1"/>
  <c r="P37" i="2"/>
  <c r="O1610" i="1"/>
  <c r="O37" i="2"/>
  <c r="N1610" i="1"/>
  <c r="N37" i="2"/>
  <c r="M1610" i="1"/>
  <c r="M37" i="2"/>
  <c r="L1610" i="1"/>
  <c r="L37" i="2"/>
  <c r="K1610" i="1"/>
  <c r="K37" i="2"/>
  <c r="J1610" i="1"/>
  <c r="J37" i="2"/>
  <c r="H1610" i="1"/>
  <c r="H37" i="2"/>
  <c r="G1610" i="1"/>
  <c r="G37" i="2"/>
  <c r="F1610" i="1"/>
  <c r="F37" i="2"/>
  <c r="AF1609" i="1"/>
  <c r="AF36" i="2"/>
  <c r="AE1609" i="1"/>
  <c r="AE36" i="2"/>
  <c r="AD1609" i="1"/>
  <c r="AD36" i="2"/>
  <c r="AC1609" i="1"/>
  <c r="AC36" i="2"/>
  <c r="AB1609" i="1"/>
  <c r="AB36" i="2"/>
  <c r="AA1609" i="1"/>
  <c r="AA36" i="2"/>
  <c r="Z1609" i="1"/>
  <c r="Z36" i="2"/>
  <c r="Y1609" i="1"/>
  <c r="Y36" i="2"/>
  <c r="X1609" i="1"/>
  <c r="X36" i="2"/>
  <c r="V1609" i="1"/>
  <c r="V36" i="2"/>
  <c r="U1609" i="1"/>
  <c r="U36" i="2"/>
  <c r="T1609" i="1"/>
  <c r="T36" i="2"/>
  <c r="S1609" i="1"/>
  <c r="S36" i="2"/>
  <c r="R1609" i="1"/>
  <c r="R36" i="2"/>
  <c r="Q1609" i="1"/>
  <c r="Q36" i="2"/>
  <c r="P1609" i="1"/>
  <c r="P36" i="2"/>
  <c r="O1609" i="1"/>
  <c r="O36" i="2"/>
  <c r="N1609" i="1"/>
  <c r="N36" i="2"/>
  <c r="M1609" i="1"/>
  <c r="M36" i="2"/>
  <c r="L1609" i="1"/>
  <c r="L36" i="2"/>
  <c r="K1609" i="1"/>
  <c r="K36" i="2"/>
  <c r="J1609" i="1"/>
  <c r="J36" i="2"/>
  <c r="H1609" i="1"/>
  <c r="H36" i="2"/>
  <c r="G1609" i="1"/>
  <c r="G36" i="2"/>
  <c r="F1609" i="1"/>
  <c r="F36" i="2"/>
  <c r="AF1608" i="1"/>
  <c r="AF35" i="2"/>
  <c r="AE1608" i="1"/>
  <c r="AE35" i="2"/>
  <c r="AD1608" i="1"/>
  <c r="AD35" i="2"/>
  <c r="AC1608" i="1"/>
  <c r="AC35" i="2" s="1"/>
  <c r="AB1608" i="1"/>
  <c r="AB35" i="2" s="1"/>
  <c r="AA1608" i="1"/>
  <c r="AA35" i="2" s="1"/>
  <c r="Z1608" i="1"/>
  <c r="Z35" i="2" s="1"/>
  <c r="Y1608" i="1"/>
  <c r="Y35" i="2" s="1"/>
  <c r="X1608" i="1"/>
  <c r="X35" i="2" s="1"/>
  <c r="V1608" i="1"/>
  <c r="V35" i="2" s="1"/>
  <c r="U1608" i="1"/>
  <c r="U35" i="2" s="1"/>
  <c r="T1608" i="1"/>
  <c r="T35" i="2" s="1"/>
  <c r="S1608" i="1"/>
  <c r="S35" i="2" s="1"/>
  <c r="R1608" i="1"/>
  <c r="R35" i="2" s="1"/>
  <c r="Q1608" i="1"/>
  <c r="Q35" i="2" s="1"/>
  <c r="P1608" i="1"/>
  <c r="P35" i="2" s="1"/>
  <c r="O1608" i="1"/>
  <c r="O35" i="2" s="1"/>
  <c r="N1608" i="1"/>
  <c r="N35" i="2" s="1"/>
  <c r="M1608" i="1"/>
  <c r="M35" i="2" s="1"/>
  <c r="L1608" i="1"/>
  <c r="L35" i="2" s="1"/>
  <c r="K1608" i="1"/>
  <c r="K35" i="2" s="1"/>
  <c r="J1608" i="1"/>
  <c r="J35" i="2" s="1"/>
  <c r="H1608" i="1"/>
  <c r="H35" i="2" s="1"/>
  <c r="G1608" i="1"/>
  <c r="G35" i="2" s="1"/>
  <c r="F1608" i="1"/>
  <c r="F35" i="2" s="1"/>
  <c r="AF1607" i="1"/>
  <c r="AF34" i="2" s="1"/>
  <c r="AE1607" i="1"/>
  <c r="AE34" i="2" s="1"/>
  <c r="AD1607" i="1"/>
  <c r="AD34" i="2" s="1"/>
  <c r="AC1607" i="1"/>
  <c r="AC34" i="2" s="1"/>
  <c r="AB1607" i="1"/>
  <c r="AB34" i="2" s="1"/>
  <c r="AA1607" i="1"/>
  <c r="AA34" i="2" s="1"/>
  <c r="Z1607" i="1"/>
  <c r="Z34" i="2" s="1"/>
  <c r="Y1607" i="1"/>
  <c r="Y34" i="2" s="1"/>
  <c r="X1607" i="1"/>
  <c r="X34" i="2" s="1"/>
  <c r="V1607" i="1"/>
  <c r="V34" i="2" s="1"/>
  <c r="U1607" i="1"/>
  <c r="U34" i="2" s="1"/>
  <c r="T1607" i="1"/>
  <c r="T34" i="2" s="1"/>
  <c r="S1607" i="1"/>
  <c r="S34" i="2" s="1"/>
  <c r="R1607" i="1"/>
  <c r="R34" i="2" s="1"/>
  <c r="Q1607" i="1"/>
  <c r="Q34" i="2" s="1"/>
  <c r="P1607" i="1"/>
  <c r="P34" i="2" s="1"/>
  <c r="O1607" i="1"/>
  <c r="O34" i="2" s="1"/>
  <c r="N1607" i="1"/>
  <c r="N34" i="2" s="1"/>
  <c r="M1607" i="1"/>
  <c r="M34" i="2" s="1"/>
  <c r="L1607" i="1"/>
  <c r="L34" i="2" s="1"/>
  <c r="K1607" i="1"/>
  <c r="K34" i="2" s="1"/>
  <c r="J1607" i="1"/>
  <c r="J34" i="2" s="1"/>
  <c r="H1607" i="1"/>
  <c r="H34" i="2" s="1"/>
  <c r="G1607" i="1"/>
  <c r="G34" i="2" s="1"/>
  <c r="AG1606" i="1"/>
  <c r="AG33" i="2" s="1"/>
  <c r="AE1606" i="1"/>
  <c r="AE33" i="2" s="1"/>
  <c r="AD1606" i="1"/>
  <c r="AD33" i="2" s="1"/>
  <c r="AC1606" i="1"/>
  <c r="AC33" i="2" s="1"/>
  <c r="AB1606" i="1"/>
  <c r="AB33" i="2" s="1"/>
  <c r="AA1606" i="1"/>
  <c r="AA33" i="2" s="1"/>
  <c r="Z1606" i="1"/>
  <c r="Z33" i="2" s="1"/>
  <c r="Y1606" i="1"/>
  <c r="Y33" i="2" s="1"/>
  <c r="X1606" i="1"/>
  <c r="X33" i="2" s="1"/>
  <c r="W1606" i="1"/>
  <c r="W33" i="2" s="1"/>
  <c r="U1606" i="1"/>
  <c r="U33" i="2" s="1"/>
  <c r="T1606" i="1"/>
  <c r="T33" i="2" s="1"/>
  <c r="S1606" i="1"/>
  <c r="S33" i="2" s="1"/>
  <c r="R1606" i="1"/>
  <c r="R33" i="2" s="1"/>
  <c r="Q1606" i="1"/>
  <c r="Q33" i="2" s="1"/>
  <c r="P1606" i="1"/>
  <c r="P33" i="2" s="1"/>
  <c r="O1606" i="1"/>
  <c r="O33" i="2"/>
  <c r="N1606" i="1"/>
  <c r="N33" i="2"/>
  <c r="M1606" i="1"/>
  <c r="M33" i="2"/>
  <c r="L1606" i="1"/>
  <c r="L33" i="2"/>
  <c r="K1606" i="1"/>
  <c r="K33" i="2"/>
  <c r="J1606" i="1"/>
  <c r="J33" i="2"/>
  <c r="H1606" i="1"/>
  <c r="H33" i="2"/>
  <c r="G1606" i="1"/>
  <c r="G33" i="2"/>
  <c r="F1606" i="1"/>
  <c r="F33" i="2"/>
  <c r="AF1605" i="1"/>
  <c r="AF32" i="2"/>
  <c r="AE1605" i="1"/>
  <c r="AE32" i="2"/>
  <c r="AB1605" i="1"/>
  <c r="AB32" i="2"/>
  <c r="AA1605" i="1"/>
  <c r="AA32" i="2"/>
  <c r="Z1605" i="1"/>
  <c r="Z32" i="2"/>
  <c r="Y1605" i="1"/>
  <c r="Y32" i="2"/>
  <c r="X1605" i="1"/>
  <c r="X32" i="2"/>
  <c r="V1605" i="1"/>
  <c r="V32" i="2"/>
  <c r="U1605" i="1"/>
  <c r="U32" i="2"/>
  <c r="S1605" i="1"/>
  <c r="S32" i="2"/>
  <c r="R1605" i="1"/>
  <c r="R32" i="2"/>
  <c r="Q1605" i="1"/>
  <c r="Q32" i="2"/>
  <c r="P1605" i="1"/>
  <c r="P32" i="2"/>
  <c r="O1605" i="1"/>
  <c r="O32" i="2"/>
  <c r="N1605" i="1"/>
  <c r="N32" i="2"/>
  <c r="M1605" i="1"/>
  <c r="M32" i="2"/>
  <c r="L1605" i="1"/>
  <c r="L32" i="2"/>
  <c r="K1605" i="1"/>
  <c r="K32" i="2"/>
  <c r="J1605" i="1"/>
  <c r="J32" i="2"/>
  <c r="H1605" i="1"/>
  <c r="H32" i="2"/>
  <c r="G1605" i="1"/>
  <c r="G32" i="2"/>
  <c r="AF1604" i="1"/>
  <c r="AF31" i="2"/>
  <c r="AE1604" i="1"/>
  <c r="AE31" i="2"/>
  <c r="AD1604" i="1"/>
  <c r="AD31" i="2"/>
  <c r="AC1604" i="1"/>
  <c r="AC31" i="2"/>
  <c r="AB1604" i="1"/>
  <c r="AB31" i="2"/>
  <c r="AA1604" i="1"/>
  <c r="AA31" i="2"/>
  <c r="Z1604" i="1"/>
  <c r="Z31" i="2"/>
  <c r="Y1604" i="1"/>
  <c r="Y31" i="2"/>
  <c r="X1604" i="1"/>
  <c r="X31" i="2"/>
  <c r="V1604" i="1"/>
  <c r="V31" i="2"/>
  <c r="U1604" i="1"/>
  <c r="U31" i="2"/>
  <c r="T1604" i="1"/>
  <c r="T31" i="2"/>
  <c r="S1604" i="1"/>
  <c r="S31" i="2"/>
  <c r="R1604" i="1"/>
  <c r="R31" i="2"/>
  <c r="Q1604" i="1"/>
  <c r="Q31" i="2"/>
  <c r="P1604" i="1"/>
  <c r="P31" i="2"/>
  <c r="O1604" i="1"/>
  <c r="O31" i="2"/>
  <c r="N1604" i="1"/>
  <c r="N31" i="2"/>
  <c r="M1604" i="1"/>
  <c r="M31" i="2"/>
  <c r="L1604" i="1"/>
  <c r="L31" i="2"/>
  <c r="K1604" i="1"/>
  <c r="K31" i="2"/>
  <c r="J1604" i="1"/>
  <c r="J31" i="2"/>
  <c r="H1604" i="1"/>
  <c r="H31" i="2"/>
  <c r="G1604" i="1"/>
  <c r="F1604"/>
  <c r="F31" i="2" s="1"/>
  <c r="AF1603" i="1"/>
  <c r="AF30" i="2" s="1"/>
  <c r="AE1603" i="1"/>
  <c r="AE30" i="2" s="1"/>
  <c r="AD1603" i="1"/>
  <c r="AD30" i="2" s="1"/>
  <c r="AC1603" i="1"/>
  <c r="AC30" i="2" s="1"/>
  <c r="AB1603" i="1"/>
  <c r="AB30" i="2" s="1"/>
  <c r="AA1603" i="1"/>
  <c r="AA30" i="2" s="1"/>
  <c r="Z1603" i="1"/>
  <c r="Z30" i="2" s="1"/>
  <c r="Y1603" i="1"/>
  <c r="Y30" i="2" s="1"/>
  <c r="X1603" i="1"/>
  <c r="X30" i="2" s="1"/>
  <c r="V1603" i="1"/>
  <c r="V30" i="2" s="1"/>
  <c r="U1603" i="1"/>
  <c r="U30" i="2" s="1"/>
  <c r="T1603" i="1"/>
  <c r="T30" i="2" s="1"/>
  <c r="S1603" i="1"/>
  <c r="S30" i="2" s="1"/>
  <c r="R1603" i="1"/>
  <c r="R30" i="2" s="1"/>
  <c r="Q1603" i="1"/>
  <c r="Q30" i="2" s="1"/>
  <c r="P1603" i="1"/>
  <c r="P30" i="2" s="1"/>
  <c r="O1603" i="1"/>
  <c r="O30" i="2" s="1"/>
  <c r="N1603" i="1"/>
  <c r="N30" i="2" s="1"/>
  <c r="M1603" i="1"/>
  <c r="M30" i="2" s="1"/>
  <c r="L1603" i="1"/>
  <c r="L30" i="2" s="1"/>
  <c r="K1603" i="1"/>
  <c r="K30" i="2" s="1"/>
  <c r="J1603" i="1"/>
  <c r="J30" i="2" s="1"/>
  <c r="H1603" i="1"/>
  <c r="H30" i="2" s="1"/>
  <c r="G1603" i="1"/>
  <c r="G30" i="2" s="1"/>
  <c r="AF1602" i="1"/>
  <c r="AF29" i="2" s="1"/>
  <c r="AE1602" i="1"/>
  <c r="AE29" i="2" s="1"/>
  <c r="AD1602" i="1"/>
  <c r="AD29" i="2" s="1"/>
  <c r="AC1602" i="1"/>
  <c r="AC29" i="2" s="1"/>
  <c r="AB1602" i="1"/>
  <c r="AB29" i="2" s="1"/>
  <c r="AA1602" i="1"/>
  <c r="AA29" i="2" s="1"/>
  <c r="Z1602" i="1"/>
  <c r="Z29" i="2" s="1"/>
  <c r="Y1602" i="1"/>
  <c r="Y29" i="2" s="1"/>
  <c r="X1602" i="1"/>
  <c r="V1602"/>
  <c r="V29" i="2"/>
  <c r="U1602" i="1"/>
  <c r="U29" i="2"/>
  <c r="T1602" i="1"/>
  <c r="T29" i="2"/>
  <c r="S1602" i="1"/>
  <c r="S29" i="2" s="1"/>
  <c r="R1602" i="1"/>
  <c r="R29" i="2" s="1"/>
  <c r="Q1602" i="1"/>
  <c r="Q29" i="2" s="1"/>
  <c r="P1602" i="1"/>
  <c r="P29" i="2" s="1"/>
  <c r="O1602" i="1"/>
  <c r="O29" i="2" s="1"/>
  <c r="N1602" i="1"/>
  <c r="N29" i="2" s="1"/>
  <c r="M1602" i="1"/>
  <c r="M29" i="2" s="1"/>
  <c r="L1602" i="1"/>
  <c r="L29" i="2" s="1"/>
  <c r="K1602" i="1"/>
  <c r="K29" i="2" s="1"/>
  <c r="J1602" i="1"/>
  <c r="J29" i="2" s="1"/>
  <c r="H1602" i="1"/>
  <c r="H29" i="2" s="1"/>
  <c r="G1602" i="1"/>
  <c r="G29" i="2" s="1"/>
  <c r="F1602" i="1"/>
  <c r="F29" i="2" s="1"/>
  <c r="AG1601" i="1"/>
  <c r="AG28" i="2" s="1"/>
  <c r="AE1601" i="1"/>
  <c r="AE28" i="2" s="1"/>
  <c r="AD1601" i="1"/>
  <c r="AD28" i="2" s="1"/>
  <c r="AC1601" i="1"/>
  <c r="AC28" i="2" s="1"/>
  <c r="AB1601" i="1"/>
  <c r="AB28" i="2" s="1"/>
  <c r="AA1601" i="1"/>
  <c r="Z1601"/>
  <c r="Z28" i="2"/>
  <c r="Y1601" i="1"/>
  <c r="X1601"/>
  <c r="X28" i="2" s="1"/>
  <c r="W1601" i="1"/>
  <c r="W28" i="2" s="1"/>
  <c r="U1601" i="1"/>
  <c r="U28" i="2" s="1"/>
  <c r="T1601" i="1"/>
  <c r="S1601"/>
  <c r="S28" i="2"/>
  <c r="R1601" i="1"/>
  <c r="R28" i="2"/>
  <c r="Q1601" i="1"/>
  <c r="Q28" i="2"/>
  <c r="P1601" i="1"/>
  <c r="P28" i="2"/>
  <c r="O1601" i="1"/>
  <c r="O28" i="2"/>
  <c r="N1601" i="1"/>
  <c r="N28" i="2"/>
  <c r="M1601" i="1"/>
  <c r="M28" i="2"/>
  <c r="L1601" i="1"/>
  <c r="L28" i="2"/>
  <c r="K1601" i="1"/>
  <c r="K28" i="2"/>
  <c r="J1601" i="1"/>
  <c r="I1601"/>
  <c r="I28" i="2" s="1"/>
  <c r="H1601" i="1"/>
  <c r="H28" i="2" s="1"/>
  <c r="G1601" i="1"/>
  <c r="G28" i="2" s="1"/>
  <c r="AF1600" i="1"/>
  <c r="AF27" i="2" s="1"/>
  <c r="AE1600" i="1"/>
  <c r="AE27" i="2" s="1"/>
  <c r="AD1600" i="1"/>
  <c r="AD27" i="2" s="1"/>
  <c r="AC1600" i="1"/>
  <c r="AC27" i="2" s="1"/>
  <c r="AB1600" i="1"/>
  <c r="AB27" i="2" s="1"/>
  <c r="AA1600" i="1"/>
  <c r="AA27" i="2" s="1"/>
  <c r="Z1600" i="1"/>
  <c r="Y1600"/>
  <c r="Y27" i="2"/>
  <c r="X1600" i="1"/>
  <c r="X27" i="2"/>
  <c r="V1600" i="1"/>
  <c r="V27" i="2"/>
  <c r="U1600" i="1"/>
  <c r="U27" i="2"/>
  <c r="T1600" i="1"/>
  <c r="T27" i="2"/>
  <c r="S1600" i="1"/>
  <c r="R1600"/>
  <c r="R27" i="2" s="1"/>
  <c r="Q1600" i="1"/>
  <c r="P1600"/>
  <c r="P27" i="2"/>
  <c r="O1600" i="1"/>
  <c r="N1600"/>
  <c r="N27" i="2" s="1"/>
  <c r="M1600" i="1"/>
  <c r="M27" i="2" s="1"/>
  <c r="L1600" i="1"/>
  <c r="L27" i="2" s="1"/>
  <c r="K1600" i="1"/>
  <c r="J1600"/>
  <c r="J27" i="2"/>
  <c r="H1600" i="1"/>
  <c r="H27" i="2"/>
  <c r="G1600" i="1"/>
  <c r="G27" i="2"/>
  <c r="F1600" i="1"/>
  <c r="F27" i="2"/>
  <c r="AH1598" i="1"/>
  <c r="AH25" i="2"/>
  <c r="AF1598" i="1"/>
  <c r="AF25" i="2"/>
  <c r="AE1598" i="1"/>
  <c r="AE25" i="2"/>
  <c r="AD1598" i="1"/>
  <c r="AD25" i="2"/>
  <c r="AC1598" i="1"/>
  <c r="AC25" i="2"/>
  <c r="AB1598" i="1"/>
  <c r="AB25" i="2"/>
  <c r="AA1598" i="1"/>
  <c r="AA25" i="2"/>
  <c r="Z1598" i="1"/>
  <c r="Z25" i="2"/>
  <c r="Y1598" i="1"/>
  <c r="Y25" i="2"/>
  <c r="X1598" i="1"/>
  <c r="X25" i="2"/>
  <c r="V1598" i="1"/>
  <c r="V25" i="2"/>
  <c r="U1598" i="1"/>
  <c r="U25" i="2"/>
  <c r="T1598" i="1"/>
  <c r="T25" i="2"/>
  <c r="S1598" i="1"/>
  <c r="S25" i="2"/>
  <c r="R1598" i="1"/>
  <c r="R25" i="2"/>
  <c r="Q1598" i="1"/>
  <c r="Q25" i="2"/>
  <c r="P1598" i="1"/>
  <c r="P25" i="2"/>
  <c r="O1598" i="1"/>
  <c r="O25" i="2"/>
  <c r="N1598" i="1"/>
  <c r="N25" i="2"/>
  <c r="M1598" i="1"/>
  <c r="M25" i="2"/>
  <c r="L1598" i="1"/>
  <c r="L25" i="2"/>
  <c r="K1598" i="1"/>
  <c r="K25" i="2"/>
  <c r="J1598" i="1"/>
  <c r="J25" i="2"/>
  <c r="I1598" i="1"/>
  <c r="H1598"/>
  <c r="H25" i="2" s="1"/>
  <c r="G1598" i="1"/>
  <c r="G25" i="2" s="1"/>
  <c r="F1598" i="1"/>
  <c r="F25" i="2" s="1"/>
  <c r="AH1597" i="1"/>
  <c r="AH24" i="2" s="1"/>
  <c r="AF1597" i="1"/>
  <c r="AF24" i="2" s="1"/>
  <c r="AE1597" i="1"/>
  <c r="AE24" i="2" s="1"/>
  <c r="AD1597" i="1"/>
  <c r="AD24" i="2" s="1"/>
  <c r="AC1597" i="1"/>
  <c r="AC24" i="2" s="1"/>
  <c r="AB1597" i="1"/>
  <c r="AB24" i="2" s="1"/>
  <c r="AA1597" i="1"/>
  <c r="AA24" i="2" s="1"/>
  <c r="Z1597" i="1"/>
  <c r="Z24" i="2" s="1"/>
  <c r="Y1597" i="1"/>
  <c r="Y24" i="2" s="1"/>
  <c r="X1597" i="1"/>
  <c r="X24" i="2" s="1"/>
  <c r="V1597" i="1"/>
  <c r="V24" i="2" s="1"/>
  <c r="U1597" i="1"/>
  <c r="U24" i="2" s="1"/>
  <c r="T1597" i="1"/>
  <c r="T24" i="2" s="1"/>
  <c r="S1597" i="1"/>
  <c r="S24" i="2" s="1"/>
  <c r="R1597" i="1"/>
  <c r="R24" i="2" s="1"/>
  <c r="Q1597" i="1"/>
  <c r="Q24" i="2" s="1"/>
  <c r="P1597" i="1"/>
  <c r="P24" i="2" s="1"/>
  <c r="O1597" i="1"/>
  <c r="O24" i="2" s="1"/>
  <c r="N1597" i="1"/>
  <c r="N24" i="2" s="1"/>
  <c r="M1597" i="1"/>
  <c r="M24" i="2" s="1"/>
  <c r="L1597" i="1"/>
  <c r="L24" i="2" s="1"/>
  <c r="K1597" i="1"/>
  <c r="K24" i="2" s="1"/>
  <c r="J1597" i="1"/>
  <c r="J24" i="2" s="1"/>
  <c r="H1597" i="1"/>
  <c r="H24" i="2" s="1"/>
  <c r="G1597" i="1"/>
  <c r="G24" i="2" s="1"/>
  <c r="F1597" i="1"/>
  <c r="F24" i="2" s="1"/>
  <c r="AH1596" i="1"/>
  <c r="AH23" i="2" s="1"/>
  <c r="AF1596" i="1"/>
  <c r="AF23" i="2" s="1"/>
  <c r="AE1596" i="1"/>
  <c r="AE23" i="2" s="1"/>
  <c r="AD1596" i="1"/>
  <c r="AD23" i="2" s="1"/>
  <c r="AC1596" i="1"/>
  <c r="AC23" i="2" s="1"/>
  <c r="AB1596" i="1"/>
  <c r="AB23" i="2" s="1"/>
  <c r="AA1596" i="1"/>
  <c r="AA23" i="2" s="1"/>
  <c r="Z1596" i="1"/>
  <c r="Z23" i="2" s="1"/>
  <c r="Y1596" i="1"/>
  <c r="Y23" i="2" s="1"/>
  <c r="X1596" i="1"/>
  <c r="X23" i="2" s="1"/>
  <c r="V1596" i="1"/>
  <c r="V23" i="2" s="1"/>
  <c r="U1596" i="1"/>
  <c r="U23" i="2" s="1"/>
  <c r="T1596" i="1"/>
  <c r="T23" i="2" s="1"/>
  <c r="S1596" i="1"/>
  <c r="S23" i="2" s="1"/>
  <c r="R1596" i="1"/>
  <c r="R23" i="2" s="1"/>
  <c r="Q1596" i="1"/>
  <c r="Q23" i="2" s="1"/>
  <c r="P1596" i="1"/>
  <c r="P23" i="2" s="1"/>
  <c r="O1596" i="1"/>
  <c r="O23" i="2" s="1"/>
  <c r="N1596" i="1"/>
  <c r="N23" i="2" s="1"/>
  <c r="M1596" i="1"/>
  <c r="M23" i="2" s="1"/>
  <c r="L1596" i="1"/>
  <c r="L23" i="2" s="1"/>
  <c r="K1596" i="1"/>
  <c r="K23" i="2" s="1"/>
  <c r="J1596" i="1"/>
  <c r="J23" i="2" s="1"/>
  <c r="H1596" i="1"/>
  <c r="H23" i="2" s="1"/>
  <c r="G1596" i="1"/>
  <c r="G23" i="2" s="1"/>
  <c r="F1596" i="1"/>
  <c r="F23" i="2" s="1"/>
  <c r="AH1595" i="1"/>
  <c r="AH22" i="2" s="1"/>
  <c r="AF1595" i="1"/>
  <c r="AF22" i="2" s="1"/>
  <c r="AE1595" i="1"/>
  <c r="AE22" i="2" s="1"/>
  <c r="AD1595" i="1"/>
  <c r="AD22" i="2" s="1"/>
  <c r="AC1595" i="1"/>
  <c r="AC22" i="2" s="1"/>
  <c r="AB1595" i="1"/>
  <c r="AB22" i="2" s="1"/>
  <c r="AA1595" i="1"/>
  <c r="AA22" i="2" s="1"/>
  <c r="Z1595" i="1"/>
  <c r="Z22" i="2" s="1"/>
  <c r="Y1595" i="1"/>
  <c r="Y22" i="2" s="1"/>
  <c r="X1595" i="1"/>
  <c r="X22" i="2" s="1"/>
  <c r="V1595" i="1"/>
  <c r="V22" i="2" s="1"/>
  <c r="U1595" i="1"/>
  <c r="U22" i="2" s="1"/>
  <c r="T1595" i="1"/>
  <c r="T22" i="2" s="1"/>
  <c r="S1595" i="1"/>
  <c r="S22" i="2" s="1"/>
  <c r="R1595" i="1"/>
  <c r="R22" i="2" s="1"/>
  <c r="Q1595" i="1"/>
  <c r="Q22" i="2" s="1"/>
  <c r="P1595" i="1"/>
  <c r="P22" i="2" s="1"/>
  <c r="O1595" i="1"/>
  <c r="O22" i="2" s="1"/>
  <c r="N1595" i="1"/>
  <c r="N22" i="2" s="1"/>
  <c r="M1595" i="1"/>
  <c r="M22" i="2" s="1"/>
  <c r="L1595" i="1"/>
  <c r="L22" i="2" s="1"/>
  <c r="K1595" i="1"/>
  <c r="K22" i="2" s="1"/>
  <c r="J1595" i="1"/>
  <c r="J22" i="2" s="1"/>
  <c r="H1595" i="1"/>
  <c r="H22" i="2" s="1"/>
  <c r="G1595" i="1"/>
  <c r="G22" i="2" s="1"/>
  <c r="F1595" i="1"/>
  <c r="F22" i="2" s="1"/>
  <c r="AH1594" i="1"/>
  <c r="AH21" i="2" s="1"/>
  <c r="AF1594" i="1"/>
  <c r="AF21" i="2" s="1"/>
  <c r="AE1594" i="1"/>
  <c r="AE21" i="2" s="1"/>
  <c r="AD1594" i="1"/>
  <c r="AD21" i="2" s="1"/>
  <c r="AC1594" i="1"/>
  <c r="AC21" i="2" s="1"/>
  <c r="AB1594" i="1"/>
  <c r="AB21" i="2" s="1"/>
  <c r="AA1594" i="1"/>
  <c r="AA21" i="2" s="1"/>
  <c r="Z1594" i="1"/>
  <c r="Z21" i="2" s="1"/>
  <c r="Y1594" i="1"/>
  <c r="Y21" i="2" s="1"/>
  <c r="X1594" i="1"/>
  <c r="X21" i="2" s="1"/>
  <c r="V1594" i="1"/>
  <c r="V21" i="2" s="1"/>
  <c r="U1594" i="1"/>
  <c r="U21" i="2" s="1"/>
  <c r="T1594" i="1"/>
  <c r="T21" i="2" s="1"/>
  <c r="S1594" i="1"/>
  <c r="S21" i="2" s="1"/>
  <c r="R1594" i="1"/>
  <c r="R21" i="2" s="1"/>
  <c r="Q1594" i="1"/>
  <c r="Q21" i="2" s="1"/>
  <c r="P1594" i="1"/>
  <c r="P21" i="2" s="1"/>
  <c r="O1594" i="1"/>
  <c r="O21" i="2" s="1"/>
  <c r="N1594" i="1"/>
  <c r="N21" i="2" s="1"/>
  <c r="M1594" i="1"/>
  <c r="M21" i="2" s="1"/>
  <c r="L1594" i="1"/>
  <c r="L21" i="2" s="1"/>
  <c r="K1594" i="1"/>
  <c r="K21" i="2" s="1"/>
  <c r="J1594" i="1"/>
  <c r="J21" i="2" s="1"/>
  <c r="H1594" i="1"/>
  <c r="H21" i="2" s="1"/>
  <c r="G1594" i="1"/>
  <c r="G21" i="2" s="1"/>
  <c r="F1594" i="1"/>
  <c r="F21" i="2" s="1"/>
  <c r="AH1593" i="1"/>
  <c r="AH20" i="2" s="1"/>
  <c r="AF1593" i="1"/>
  <c r="AF20" i="2" s="1"/>
  <c r="AE1593" i="1"/>
  <c r="AE20" i="2" s="1"/>
  <c r="AD1593" i="1"/>
  <c r="AD20" i="2" s="1"/>
  <c r="AC1593" i="1"/>
  <c r="AC20" i="2" s="1"/>
  <c r="AB1593" i="1"/>
  <c r="AB20" i="2" s="1"/>
  <c r="AA1593" i="1"/>
  <c r="AA20" i="2" s="1"/>
  <c r="Z1593" i="1"/>
  <c r="Z20" i="2" s="1"/>
  <c r="Y1593" i="1"/>
  <c r="Y20" i="2" s="1"/>
  <c r="X1593" i="1"/>
  <c r="X20" i="2" s="1"/>
  <c r="V1593" i="1"/>
  <c r="V20" i="2" s="1"/>
  <c r="U1593" i="1"/>
  <c r="U20" i="2" s="1"/>
  <c r="T1593" i="1"/>
  <c r="T20" i="2" s="1"/>
  <c r="S1593" i="1"/>
  <c r="S20" i="2" s="1"/>
  <c r="R1593" i="1"/>
  <c r="R20" i="2" s="1"/>
  <c r="Q1593" i="1"/>
  <c r="Q20" i="2" s="1"/>
  <c r="P1593" i="1"/>
  <c r="P20" i="2" s="1"/>
  <c r="O1593" i="1"/>
  <c r="O20" i="2" s="1"/>
  <c r="N1593" i="1"/>
  <c r="N20" i="2" s="1"/>
  <c r="M1593" i="1"/>
  <c r="M20" i="2" s="1"/>
  <c r="L1593" i="1"/>
  <c r="L20" i="2" s="1"/>
  <c r="K1593" i="1"/>
  <c r="K20" i="2" s="1"/>
  <c r="J1593" i="1"/>
  <c r="J20" i="2" s="1"/>
  <c r="H1593" i="1"/>
  <c r="H20" i="2" s="1"/>
  <c r="G1593" i="1"/>
  <c r="G20" i="2" s="1"/>
  <c r="F1593" i="1"/>
  <c r="F20" i="2" s="1"/>
  <c r="AH1592" i="1"/>
  <c r="AH19" i="2" s="1"/>
  <c r="AF1592" i="1"/>
  <c r="AF19" i="2" s="1"/>
  <c r="AE1592" i="1"/>
  <c r="AE19" i="2" s="1"/>
  <c r="AD1592" i="1"/>
  <c r="AD19" i="2" s="1"/>
  <c r="AC1592" i="1"/>
  <c r="AC19" i="2" s="1"/>
  <c r="AB1592" i="1"/>
  <c r="AB19" i="2" s="1"/>
  <c r="AA1592" i="1"/>
  <c r="AA19" i="2" s="1"/>
  <c r="Z1592" i="1"/>
  <c r="Z19" i="2" s="1"/>
  <c r="Y1592" i="1"/>
  <c r="Y19" i="2" s="1"/>
  <c r="X1592" i="1"/>
  <c r="X19" i="2" s="1"/>
  <c r="V1592" i="1"/>
  <c r="V19" i="2" s="1"/>
  <c r="U1592" i="1"/>
  <c r="U19" i="2" s="1"/>
  <c r="T1592" i="1"/>
  <c r="T19" i="2" s="1"/>
  <c r="S1592" i="1"/>
  <c r="S19" i="2" s="1"/>
  <c r="R1592" i="1"/>
  <c r="R19" i="2" s="1"/>
  <c r="Q1592" i="1"/>
  <c r="Q19" i="2" s="1"/>
  <c r="P1592" i="1"/>
  <c r="P19" i="2" s="1"/>
  <c r="O1592" i="1"/>
  <c r="O19" i="2" s="1"/>
  <c r="N1592" i="1"/>
  <c r="N19" i="2" s="1"/>
  <c r="M1592" i="1"/>
  <c r="M19" i="2" s="1"/>
  <c r="L1592" i="1"/>
  <c r="L19" i="2" s="1"/>
  <c r="K1592" i="1"/>
  <c r="K19" i="2" s="1"/>
  <c r="J1592" i="1"/>
  <c r="J19" i="2" s="1"/>
  <c r="H1592" i="1"/>
  <c r="H19" i="2" s="1"/>
  <c r="G1592" i="1"/>
  <c r="G19" i="2" s="1"/>
  <c r="F1592" i="1"/>
  <c r="F19" i="2" s="1"/>
  <c r="AH1591" i="1"/>
  <c r="AH18" i="2" s="1"/>
  <c r="AF1591" i="1"/>
  <c r="AF18" i="2" s="1"/>
  <c r="AE1591" i="1"/>
  <c r="AE18" i="2" s="1"/>
  <c r="AD1591" i="1"/>
  <c r="AD18" i="2" s="1"/>
  <c r="AC1591" i="1"/>
  <c r="AC18" i="2" s="1"/>
  <c r="AB1591" i="1"/>
  <c r="AB18" i="2" s="1"/>
  <c r="AA1591" i="1"/>
  <c r="AA18" i="2" s="1"/>
  <c r="Z1591" i="1"/>
  <c r="Z18" i="2" s="1"/>
  <c r="Y1591" i="1"/>
  <c r="Y18" i="2" s="1"/>
  <c r="X1591" i="1"/>
  <c r="X18" i="2" s="1"/>
  <c r="V1591" i="1"/>
  <c r="V18" i="2" s="1"/>
  <c r="U1591" i="1"/>
  <c r="U18" i="2" s="1"/>
  <c r="T1591" i="1"/>
  <c r="T18" i="2" s="1"/>
  <c r="S1591" i="1"/>
  <c r="S18" i="2" s="1"/>
  <c r="R1591" i="1"/>
  <c r="R18" i="2" s="1"/>
  <c r="Q1591" i="1"/>
  <c r="Q18" i="2" s="1"/>
  <c r="P1591" i="1"/>
  <c r="P18" i="2" s="1"/>
  <c r="O1591" i="1"/>
  <c r="O18" i="2" s="1"/>
  <c r="N1591" i="1"/>
  <c r="N18" i="2" s="1"/>
  <c r="M1591" i="1"/>
  <c r="M18" i="2" s="1"/>
  <c r="L1591" i="1"/>
  <c r="L18" i="2" s="1"/>
  <c r="K1591" i="1"/>
  <c r="K18" i="2" s="1"/>
  <c r="J1591" i="1"/>
  <c r="J18" i="2" s="1"/>
  <c r="H1591" i="1"/>
  <c r="H18" i="2" s="1"/>
  <c r="G1591" i="1"/>
  <c r="G18" i="2" s="1"/>
  <c r="F1591" i="1"/>
  <c r="F18" i="2" s="1"/>
  <c r="AH1590" i="1"/>
  <c r="AH17" i="2" s="1"/>
  <c r="AF1590" i="1"/>
  <c r="AF17" i="2" s="1"/>
  <c r="AE1590" i="1"/>
  <c r="AE17" i="2" s="1"/>
  <c r="AD1590" i="1"/>
  <c r="AD17" i="2" s="1"/>
  <c r="AC1590" i="1"/>
  <c r="AC17" i="2" s="1"/>
  <c r="AB1590" i="1"/>
  <c r="AB17" i="2" s="1"/>
  <c r="AA1590" i="1"/>
  <c r="AA17" i="2" s="1"/>
  <c r="Z1590" i="1"/>
  <c r="Z17" i="2" s="1"/>
  <c r="Y1590" i="1"/>
  <c r="Y17" i="2" s="1"/>
  <c r="X1590" i="1"/>
  <c r="X17" i="2" s="1"/>
  <c r="V1590" i="1"/>
  <c r="V17" i="2" s="1"/>
  <c r="U1590" i="1"/>
  <c r="U17" i="2" s="1"/>
  <c r="T1590" i="1"/>
  <c r="T17" i="2" s="1"/>
  <c r="S1590" i="1"/>
  <c r="S17" i="2" s="1"/>
  <c r="R1590" i="1"/>
  <c r="R17" i="2" s="1"/>
  <c r="Q1590" i="1"/>
  <c r="Q17" i="2" s="1"/>
  <c r="P1590" i="1"/>
  <c r="P17" i="2" s="1"/>
  <c r="O1590" i="1"/>
  <c r="O17" i="2" s="1"/>
  <c r="N1590" i="1"/>
  <c r="N17" i="2" s="1"/>
  <c r="M1590" i="1"/>
  <c r="M17" i="2" s="1"/>
  <c r="L1590" i="1"/>
  <c r="L17" i="2" s="1"/>
  <c r="K1590" i="1"/>
  <c r="K17" i="2" s="1"/>
  <c r="J1590" i="1"/>
  <c r="J17" i="2" s="1"/>
  <c r="I1590" i="1"/>
  <c r="I17" i="2" s="1"/>
  <c r="H1590" i="1"/>
  <c r="H17" i="2" s="1"/>
  <c r="G1590" i="1"/>
  <c r="G17" i="2" s="1"/>
  <c r="F1590" i="1"/>
  <c r="F17" i="2" s="1"/>
  <c r="AH1589" i="1"/>
  <c r="AH16" i="2" s="1"/>
  <c r="AG1589" i="1"/>
  <c r="AG16" i="2" s="1"/>
  <c r="AE1589" i="1"/>
  <c r="AE16" i="2" s="1"/>
  <c r="AD1589" i="1"/>
  <c r="AD16" i="2" s="1"/>
  <c r="AC1589" i="1"/>
  <c r="AC16" i="2" s="1"/>
  <c r="AB1589" i="1"/>
  <c r="AB16" i="2" s="1"/>
  <c r="AA1589" i="1"/>
  <c r="AA16" i="2" s="1"/>
  <c r="Z1589" i="1"/>
  <c r="Z16" i="2" s="1"/>
  <c r="Y1589" i="1"/>
  <c r="Y16" i="2" s="1"/>
  <c r="X1589" i="1"/>
  <c r="X16" i="2" s="1"/>
  <c r="W1589" i="1"/>
  <c r="W16" i="2" s="1"/>
  <c r="U1589" i="1"/>
  <c r="U16" i="2" s="1"/>
  <c r="T1589" i="1"/>
  <c r="T16" i="2" s="1"/>
  <c r="S1589" i="1"/>
  <c r="S16" i="2" s="1"/>
  <c r="R1589" i="1"/>
  <c r="R16" i="2" s="1"/>
  <c r="Q1589" i="1"/>
  <c r="Q16" i="2" s="1"/>
  <c r="P1589" i="1"/>
  <c r="P16" i="2" s="1"/>
  <c r="O1589" i="1"/>
  <c r="O16" i="2" s="1"/>
  <c r="N1589" i="1"/>
  <c r="N16" i="2" s="1"/>
  <c r="M1589" i="1"/>
  <c r="M16" i="2" s="1"/>
  <c r="L1589" i="1"/>
  <c r="L16" i="2" s="1"/>
  <c r="K1589" i="1"/>
  <c r="K16" i="2" s="1"/>
  <c r="J1589" i="1"/>
  <c r="J16" i="2" s="1"/>
  <c r="H1589" i="1"/>
  <c r="H16" i="2" s="1"/>
  <c r="G1589" i="1"/>
  <c r="G16" i="2" s="1"/>
  <c r="F1589" i="1"/>
  <c r="F16" i="2" s="1"/>
  <c r="AH1588" i="1"/>
  <c r="AH15" i="2" s="1"/>
  <c r="AF1588" i="1"/>
  <c r="AF15" i="2" s="1"/>
  <c r="AE1588" i="1"/>
  <c r="AE15" i="2" s="1"/>
  <c r="AD1588" i="1"/>
  <c r="AD15" i="2" s="1"/>
  <c r="AC1588" i="1"/>
  <c r="AC15" i="2" s="1"/>
  <c r="AB1588" i="1"/>
  <c r="AB15" i="2" s="1"/>
  <c r="AA1588" i="1"/>
  <c r="AA15" i="2" s="1"/>
  <c r="Z1588" i="1"/>
  <c r="Z15" i="2" s="1"/>
  <c r="Y1588" i="1"/>
  <c r="Y15" i="2" s="1"/>
  <c r="X1588" i="1"/>
  <c r="X15" i="2" s="1"/>
  <c r="V1588" i="1"/>
  <c r="V15" i="2" s="1"/>
  <c r="U1588" i="1"/>
  <c r="U15" i="2" s="1"/>
  <c r="T1588" i="1"/>
  <c r="T15" i="2" s="1"/>
  <c r="S1588" i="1"/>
  <c r="S15" i="2" s="1"/>
  <c r="R1588" i="1"/>
  <c r="R15" i="2" s="1"/>
  <c r="Q1588" i="1"/>
  <c r="Q15" i="2" s="1"/>
  <c r="P1588" i="1"/>
  <c r="P15" i="2" s="1"/>
  <c r="O1588" i="1"/>
  <c r="O15" i="2" s="1"/>
  <c r="N1588" i="1"/>
  <c r="N15" i="2" s="1"/>
  <c r="M1588" i="1"/>
  <c r="M15" i="2" s="1"/>
  <c r="L1588" i="1"/>
  <c r="L15" i="2" s="1"/>
  <c r="K1588" i="1"/>
  <c r="K15" i="2" s="1"/>
  <c r="J1588" i="1"/>
  <c r="J15" i="2" s="1"/>
  <c r="I1588" i="1"/>
  <c r="I15" i="2" s="1"/>
  <c r="H1588" i="1"/>
  <c r="H15" i="2" s="1"/>
  <c r="G1588" i="1"/>
  <c r="G15" i="2" s="1"/>
  <c r="F1588" i="1"/>
  <c r="F15" i="2" s="1"/>
  <c r="AH1587" i="1"/>
  <c r="AH14" i="2" s="1"/>
  <c r="AF1587" i="1"/>
  <c r="AF14" i="2" s="1"/>
  <c r="AE1587" i="1"/>
  <c r="AE14" i="2" s="1"/>
  <c r="AD1587" i="1"/>
  <c r="AD14" i="2" s="1"/>
  <c r="AC1587" i="1"/>
  <c r="AC14" i="2" s="1"/>
  <c r="AB1587" i="1"/>
  <c r="AB14" i="2" s="1"/>
  <c r="AA1587" i="1"/>
  <c r="AA14" i="2" s="1"/>
  <c r="Z1587" i="1"/>
  <c r="Z14" i="2" s="1"/>
  <c r="Y1587" i="1"/>
  <c r="Y14" i="2" s="1"/>
  <c r="X1587" i="1"/>
  <c r="X14" i="2" s="1"/>
  <c r="V1587" i="1"/>
  <c r="V14" i="2" s="1"/>
  <c r="U1587" i="1"/>
  <c r="U14" i="2" s="1"/>
  <c r="T1587" i="1"/>
  <c r="T14" i="2" s="1"/>
  <c r="S1587" i="1"/>
  <c r="S14" i="2" s="1"/>
  <c r="R1587" i="1"/>
  <c r="R14" i="2" s="1"/>
  <c r="Q1587" i="1"/>
  <c r="Q14" i="2" s="1"/>
  <c r="P1587" i="1"/>
  <c r="P14" i="2" s="1"/>
  <c r="O1587" i="1"/>
  <c r="O14" i="2" s="1"/>
  <c r="N1587" i="1"/>
  <c r="N14" i="2" s="1"/>
  <c r="M1587" i="1"/>
  <c r="M14" i="2" s="1"/>
  <c r="L1587" i="1"/>
  <c r="L14" i="2" s="1"/>
  <c r="K1587" i="1"/>
  <c r="K14" i="2" s="1"/>
  <c r="J1587" i="1"/>
  <c r="J14" i="2" s="1"/>
  <c r="H1587" i="1"/>
  <c r="H14" i="2" s="1"/>
  <c r="G1587" i="1"/>
  <c r="G14" i="2" s="1"/>
  <c r="F1587" i="1"/>
  <c r="F14" i="2" s="1"/>
  <c r="AH1586" i="1"/>
  <c r="AH13" i="2" s="1"/>
  <c r="AF1586" i="1"/>
  <c r="AF13" i="2" s="1"/>
  <c r="AE1586" i="1"/>
  <c r="AE13" i="2" s="1"/>
  <c r="AD1586" i="1"/>
  <c r="AD13" i="2" s="1"/>
  <c r="AC1586" i="1"/>
  <c r="AC13" i="2" s="1"/>
  <c r="AB1586" i="1"/>
  <c r="AB13" i="2" s="1"/>
  <c r="AA1586" i="1"/>
  <c r="AA13" i="2" s="1"/>
  <c r="Z1586" i="1"/>
  <c r="Z13" i="2" s="1"/>
  <c r="Y1586" i="1"/>
  <c r="Y13" i="2" s="1"/>
  <c r="X1586" i="1"/>
  <c r="X13" i="2" s="1"/>
  <c r="V1586" i="1"/>
  <c r="V13" i="2" s="1"/>
  <c r="U1586" i="1"/>
  <c r="U13" i="2" s="1"/>
  <c r="T1586" i="1"/>
  <c r="T13" i="2" s="1"/>
  <c r="S1586" i="1"/>
  <c r="S13" i="2" s="1"/>
  <c r="R1586" i="1"/>
  <c r="R13" i="2" s="1"/>
  <c r="Q1586" i="1"/>
  <c r="Q13" i="2" s="1"/>
  <c r="P1586" i="1"/>
  <c r="P13" i="2" s="1"/>
  <c r="O1586" i="1"/>
  <c r="O13" i="2" s="1"/>
  <c r="N1586" i="1"/>
  <c r="N13" i="2" s="1"/>
  <c r="M1586" i="1"/>
  <c r="M13" i="2" s="1"/>
  <c r="L1586" i="1"/>
  <c r="L13" i="2" s="1"/>
  <c r="K1586" i="1"/>
  <c r="K13" i="2" s="1"/>
  <c r="J1586" i="1"/>
  <c r="J13" i="2" s="1"/>
  <c r="I1586" i="1"/>
  <c r="I13" i="2" s="1"/>
  <c r="H1586" i="1"/>
  <c r="H13" i="2" s="1"/>
  <c r="G1586" i="1"/>
  <c r="G13" i="2" s="1"/>
  <c r="F1586" i="1"/>
  <c r="F13" i="2" s="1"/>
  <c r="AH1585" i="1"/>
  <c r="AH12" i="2" s="1"/>
  <c r="AF1585" i="1"/>
  <c r="AF12" i="2" s="1"/>
  <c r="AE1585" i="1"/>
  <c r="AE12" i="2" s="1"/>
  <c r="AD1585" i="1"/>
  <c r="AD12" i="2" s="1"/>
  <c r="AC1585" i="1"/>
  <c r="AC12" i="2" s="1"/>
  <c r="AB1585" i="1"/>
  <c r="AB12" i="2" s="1"/>
  <c r="AA1585" i="1"/>
  <c r="AA12" i="2" s="1"/>
  <c r="Z1585" i="1"/>
  <c r="Z12" i="2" s="1"/>
  <c r="Y1585" i="1"/>
  <c r="Y12" i="2" s="1"/>
  <c r="X1585" i="1"/>
  <c r="X12" i="2" s="1"/>
  <c r="V1585" i="1"/>
  <c r="V12" i="2" s="1"/>
  <c r="U1585" i="1"/>
  <c r="U12" i="2" s="1"/>
  <c r="T1585" i="1"/>
  <c r="T12" i="2" s="1"/>
  <c r="S1585" i="1"/>
  <c r="S12" i="2" s="1"/>
  <c r="R1585" i="1"/>
  <c r="R12" i="2" s="1"/>
  <c r="Q1585" i="1"/>
  <c r="Q12" i="2" s="1"/>
  <c r="P1585" i="1"/>
  <c r="P12" i="2" s="1"/>
  <c r="O1585" i="1"/>
  <c r="O12" i="2" s="1"/>
  <c r="N1585" i="1"/>
  <c r="N12" i="2" s="1"/>
  <c r="M1585" i="1"/>
  <c r="M12" i="2" s="1"/>
  <c r="L1585" i="1"/>
  <c r="L12" i="2" s="1"/>
  <c r="K1585" i="1"/>
  <c r="K12" i="2" s="1"/>
  <c r="J1585" i="1"/>
  <c r="J12" i="2" s="1"/>
  <c r="H1585" i="1"/>
  <c r="H12" i="2" s="1"/>
  <c r="G1585" i="1"/>
  <c r="G12" i="2" s="1"/>
  <c r="F1585" i="1"/>
  <c r="F12" i="2" s="1"/>
  <c r="AH1584" i="1"/>
  <c r="AH11" i="2" s="1"/>
  <c r="AF1584" i="1"/>
  <c r="AF11" i="2" s="1"/>
  <c r="AE1584" i="1"/>
  <c r="AE11" i="2" s="1"/>
  <c r="AD1584" i="1"/>
  <c r="AD11" i="2" s="1"/>
  <c r="AC1584" i="1"/>
  <c r="AC11" i="2" s="1"/>
  <c r="AB1584" i="1"/>
  <c r="AB11" i="2" s="1"/>
  <c r="AA1584" i="1"/>
  <c r="AA11" i="2" s="1"/>
  <c r="Z1584" i="1"/>
  <c r="Z11" i="2" s="1"/>
  <c r="Y1584" i="1"/>
  <c r="Y11" i="2" s="1"/>
  <c r="X1584" i="1"/>
  <c r="X11" i="2" s="1"/>
  <c r="V1584" i="1"/>
  <c r="V11" i="2" s="1"/>
  <c r="U1584" i="1"/>
  <c r="U11" i="2" s="1"/>
  <c r="T1584" i="1"/>
  <c r="T11" i="2" s="1"/>
  <c r="S1584" i="1"/>
  <c r="S11" i="2" s="1"/>
  <c r="R1584" i="1"/>
  <c r="R11" i="2" s="1"/>
  <c r="Q1584" i="1"/>
  <c r="Q11" i="2" s="1"/>
  <c r="P1584" i="1"/>
  <c r="P11" i="2" s="1"/>
  <c r="O1584" i="1"/>
  <c r="O11" i="2" s="1"/>
  <c r="N1584" i="1"/>
  <c r="N11" i="2" s="1"/>
  <c r="M1584" i="1"/>
  <c r="M11" i="2" s="1"/>
  <c r="L1584" i="1"/>
  <c r="L11" i="2" s="1"/>
  <c r="K1584" i="1"/>
  <c r="K11" i="2" s="1"/>
  <c r="J1584" i="1"/>
  <c r="J11" i="2" s="1"/>
  <c r="I1584" i="1"/>
  <c r="I11" i="2" s="1"/>
  <c r="H1584" i="1"/>
  <c r="H11" i="2" s="1"/>
  <c r="G1584" i="1"/>
  <c r="G11" i="2" s="1"/>
  <c r="F1584" i="1"/>
  <c r="F11" i="2" s="1"/>
  <c r="AH1583" i="1"/>
  <c r="AH10" i="2" s="1"/>
  <c r="AF1583" i="1"/>
  <c r="AF10" i="2" s="1"/>
  <c r="AE1583" i="1"/>
  <c r="AE10" i="2" s="1"/>
  <c r="AD1583" i="1"/>
  <c r="AC1583"/>
  <c r="AC10" i="2"/>
  <c r="AB1583" i="1"/>
  <c r="AB10" i="2"/>
  <c r="AA1583" i="1"/>
  <c r="AA10" i="2"/>
  <c r="Z1583" i="1"/>
  <c r="Z10" i="2"/>
  <c r="Y1583" i="1"/>
  <c r="Y10" i="2"/>
  <c r="X1583" i="1"/>
  <c r="V1583"/>
  <c r="V10" i="2" s="1"/>
  <c r="U1583" i="1"/>
  <c r="U10" i="2" s="1"/>
  <c r="T1583" i="1"/>
  <c r="T10" i="2" s="1"/>
  <c r="S1583" i="1"/>
  <c r="S10" i="2" s="1"/>
  <c r="R1583" i="1"/>
  <c r="R10" i="2" s="1"/>
  <c r="Q1583" i="1"/>
  <c r="Q10" i="2" s="1"/>
  <c r="P1583" i="1"/>
  <c r="P10" i="2" s="1"/>
  <c r="O1583" i="1"/>
  <c r="N1583"/>
  <c r="M1583"/>
  <c r="M10" i="2" s="1"/>
  <c r="L1583" i="1"/>
  <c r="L10" i="2" s="1"/>
  <c r="K1583" i="1"/>
  <c r="K10" i="2" s="1"/>
  <c r="J1583" i="1"/>
  <c r="J10" i="2" s="1"/>
  <c r="H1583" i="1"/>
  <c r="H10" i="2" s="1"/>
  <c r="F1583" i="1"/>
  <c r="C1587"/>
  <c r="AB46" i="2"/>
  <c r="X46"/>
  <c r="U46"/>
  <c r="S46"/>
  <c r="O46"/>
  <c r="G1474" i="1"/>
  <c r="G1472"/>
  <c r="C32" i="7"/>
  <c r="C14"/>
  <c r="AN1588" i="1"/>
  <c r="AN15" i="2"/>
  <c r="AM1588" i="1"/>
  <c r="AM15" i="2"/>
  <c r="I1420" i="1"/>
  <c r="I1318"/>
  <c r="I1063"/>
  <c r="I1012"/>
  <c r="I961"/>
  <c r="I910"/>
  <c r="I757"/>
  <c r="I705"/>
  <c r="I661"/>
  <c r="I355"/>
  <c r="AC1113"/>
  <c r="AC1368"/>
  <c r="C1583"/>
  <c r="C1584"/>
  <c r="C1585"/>
  <c r="C1586"/>
  <c r="C1588"/>
  <c r="C1589"/>
  <c r="C1590"/>
  <c r="C1591"/>
  <c r="C1592"/>
  <c r="C1593"/>
  <c r="C1594"/>
  <c r="C1595"/>
  <c r="C1596"/>
  <c r="C1597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AF46" i="2"/>
  <c r="D9"/>
  <c r="D26"/>
  <c r="D47" s="1"/>
  <c r="AC1571" i="1"/>
  <c r="AC1062"/>
  <c r="AC909"/>
  <c r="AC858"/>
  <c r="AC807"/>
  <c r="AC756"/>
  <c r="AC654"/>
  <c r="AC552"/>
  <c r="AC350"/>
  <c r="AC249"/>
  <c r="AC147"/>
  <c r="J11" i="3"/>
  <c r="J12"/>
  <c r="J13"/>
  <c r="J15"/>
  <c r="J17"/>
  <c r="J18"/>
  <c r="J19"/>
  <c r="J20"/>
  <c r="J21"/>
  <c r="J22"/>
  <c r="J23"/>
  <c r="J24"/>
  <c r="J25"/>
  <c r="J28"/>
  <c r="J29"/>
  <c r="J30"/>
  <c r="J31"/>
  <c r="J32"/>
  <c r="J33"/>
  <c r="J34"/>
  <c r="J35"/>
  <c r="J37"/>
  <c r="J38"/>
  <c r="J39"/>
  <c r="J40"/>
  <c r="J41"/>
  <c r="J42"/>
  <c r="J43"/>
  <c r="J44"/>
  <c r="J45"/>
  <c r="J46"/>
  <c r="J47"/>
  <c r="AI10" i="2"/>
  <c r="AJ10"/>
  <c r="AK10"/>
  <c r="AI11"/>
  <c r="AJ11"/>
  <c r="AK11"/>
  <c r="AI12"/>
  <c r="AJ12"/>
  <c r="AK12"/>
  <c r="AI13"/>
  <c r="AJ13"/>
  <c r="AK13"/>
  <c r="AI14"/>
  <c r="AJ14"/>
  <c r="AK14"/>
  <c r="AI15"/>
  <c r="AJ15"/>
  <c r="AK15"/>
  <c r="AI16"/>
  <c r="AJ16"/>
  <c r="AK16"/>
  <c r="AI17"/>
  <c r="AJ17"/>
  <c r="AK17"/>
  <c r="AI18"/>
  <c r="AJ18"/>
  <c r="AK18"/>
  <c r="AI19"/>
  <c r="AJ19"/>
  <c r="AK19"/>
  <c r="AI20"/>
  <c r="AJ20"/>
  <c r="AK20"/>
  <c r="AI21"/>
  <c r="AJ21"/>
  <c r="AK21"/>
  <c r="AI22"/>
  <c r="AJ22"/>
  <c r="AK22"/>
  <c r="AI23"/>
  <c r="AJ23"/>
  <c r="AK23"/>
  <c r="AI24"/>
  <c r="AJ24"/>
  <c r="AK24"/>
  <c r="AI25"/>
  <c r="AJ25"/>
  <c r="AK25"/>
  <c r="AI27"/>
  <c r="AJ27"/>
  <c r="AK27"/>
  <c r="AH28"/>
  <c r="AI28"/>
  <c r="AJ28"/>
  <c r="AK28"/>
  <c r="AI29"/>
  <c r="AJ29"/>
  <c r="AK29"/>
  <c r="AI30"/>
  <c r="AJ30"/>
  <c r="AK30"/>
  <c r="AI31"/>
  <c r="AJ31"/>
  <c r="AK31"/>
  <c r="AI32"/>
  <c r="AJ32"/>
  <c r="AK32"/>
  <c r="AI33"/>
  <c r="AJ33"/>
  <c r="AK33"/>
  <c r="AI34"/>
  <c r="AJ34"/>
  <c r="AK34"/>
  <c r="AI35"/>
  <c r="AJ35"/>
  <c r="AK35"/>
  <c r="AI36"/>
  <c r="AJ36"/>
  <c r="AK36"/>
  <c r="AI37"/>
  <c r="AJ37"/>
  <c r="AK37"/>
  <c r="AI38"/>
  <c r="AJ38"/>
  <c r="AK38"/>
  <c r="AI39"/>
  <c r="AJ39"/>
  <c r="AK39"/>
  <c r="AH40"/>
  <c r="AI40"/>
  <c r="AJ40"/>
  <c r="AK40"/>
  <c r="AI41"/>
  <c r="AJ41"/>
  <c r="AK41"/>
  <c r="AI42"/>
  <c r="AJ42"/>
  <c r="AK42"/>
  <c r="AI43"/>
  <c r="AJ43"/>
  <c r="AK43"/>
  <c r="AI44"/>
  <c r="AJ44"/>
  <c r="AK44"/>
  <c r="AI45"/>
  <c r="AJ45"/>
  <c r="AK45"/>
  <c r="AH46"/>
  <c r="AI46"/>
  <c r="AJ46"/>
  <c r="AK46"/>
  <c r="AC705" i="1"/>
  <c r="I1369"/>
  <c r="AC1419"/>
  <c r="I1114"/>
  <c r="AC1266"/>
  <c r="I610"/>
  <c r="AC603"/>
  <c r="P19" i="5"/>
  <c r="P30"/>
  <c r="I52" i="1"/>
  <c r="P36" i="5"/>
  <c r="P17"/>
  <c r="P40"/>
  <c r="AC48" i="1"/>
  <c r="AN1599"/>
  <c r="B11" i="7"/>
  <c r="Z1470" i="1"/>
  <c r="P32" i="5"/>
  <c r="B37" i="7"/>
  <c r="AM717" i="1"/>
  <c r="AM755" s="1"/>
  <c r="E1593"/>
  <c r="E20" i="2" s="1"/>
  <c r="I1603" i="1"/>
  <c r="I30" i="2" s="1"/>
  <c r="I1610" i="1"/>
  <c r="I37" i="2" s="1"/>
  <c r="I1618" i="1"/>
  <c r="I45" i="2" s="1"/>
  <c r="I205" i="1"/>
  <c r="D1585"/>
  <c r="D1589"/>
  <c r="D1593"/>
  <c r="D1597"/>
  <c r="D1605"/>
  <c r="D1583"/>
  <c r="D1587"/>
  <c r="D1591"/>
  <c r="D1595"/>
  <c r="D1603"/>
  <c r="D1606"/>
  <c r="D1609"/>
  <c r="F1601"/>
  <c r="F28" i="2" s="1"/>
  <c r="F1603" i="1"/>
  <c r="F30" i="2" s="1"/>
  <c r="F1605" i="1"/>
  <c r="F32" i="2" s="1"/>
  <c r="F1607" i="1"/>
  <c r="F34" i="2" s="1"/>
  <c r="F1611" i="1"/>
  <c r="F38" i="2" s="1"/>
  <c r="F1615" i="1"/>
  <c r="F42" i="2" s="1"/>
  <c r="D1607" i="1"/>
  <c r="D1611"/>
  <c r="D1613"/>
  <c r="D1615"/>
  <c r="D1617"/>
  <c r="D1601"/>
  <c r="D1618"/>
  <c r="AL784"/>
  <c r="AD1605"/>
  <c r="AD32" i="2" s="1"/>
  <c r="AC501" i="1"/>
  <c r="AC198"/>
  <c r="P25" i="5"/>
  <c r="B22" i="7"/>
  <c r="P48" i="5"/>
  <c r="C28" i="7"/>
  <c r="P13" i="5"/>
  <c r="B12" i="7"/>
  <c r="K127" i="3"/>
  <c r="K76"/>
  <c r="AM921" i="1"/>
  <c r="AM959" s="1"/>
  <c r="AM564"/>
  <c r="AM602" s="1"/>
  <c r="AG1592"/>
  <c r="AG19" i="2" s="1"/>
  <c r="E1592" i="1"/>
  <c r="E19" i="2" s="1"/>
  <c r="AG1596" i="1"/>
  <c r="AG23" i="2" s="1"/>
  <c r="E1596" i="1"/>
  <c r="E23" i="2" s="1"/>
  <c r="AG1600" i="1"/>
  <c r="AG27" i="2" s="1"/>
  <c r="AF1589" i="1"/>
  <c r="AF16" i="2" s="1"/>
  <c r="AG1590" i="1"/>
  <c r="AG17" i="2" s="1"/>
  <c r="E1590" i="1"/>
  <c r="E17" i="2" s="1"/>
  <c r="AG1594" i="1"/>
  <c r="AG21" i="2" s="1"/>
  <c r="E1594" i="1"/>
  <c r="E21" i="2" s="1"/>
  <c r="AG1598" i="1"/>
  <c r="AG25" i="2" s="1"/>
  <c r="E1598" i="1"/>
  <c r="E25" i="2" s="1"/>
  <c r="W1583" i="1"/>
  <c r="W10" i="2" s="1"/>
  <c r="W1584" i="1"/>
  <c r="W11" i="2" s="1"/>
  <c r="D1584" i="1"/>
  <c r="W1588"/>
  <c r="W15" i="2"/>
  <c r="D1588" i="1"/>
  <c r="W1592"/>
  <c r="W19" i="2" s="1"/>
  <c r="D1592" i="1"/>
  <c r="W1596"/>
  <c r="W23" i="2"/>
  <c r="D1596" i="1"/>
  <c r="D1600"/>
  <c r="W1604"/>
  <c r="D1604"/>
  <c r="W1609"/>
  <c r="W36" i="2"/>
  <c r="D1608" i="1"/>
  <c r="W1613"/>
  <c r="W40" i="2" s="1"/>
  <c r="D1612" i="1"/>
  <c r="W1617"/>
  <c r="W44" i="2"/>
  <c r="D1616" i="1"/>
  <c r="W1586"/>
  <c r="W13" i="2" s="1"/>
  <c r="D1586" i="1"/>
  <c r="V1589"/>
  <c r="V16" i="2"/>
  <c r="W1590" i="1"/>
  <c r="W17" i="2"/>
  <c r="D1590" i="1"/>
  <c r="W1594"/>
  <c r="W21" i="2" s="1"/>
  <c r="D1594" i="1"/>
  <c r="V1601"/>
  <c r="V28" i="2"/>
  <c r="W1602" i="1"/>
  <c r="W29" i="2"/>
  <c r="D1602" i="1"/>
  <c r="W1611"/>
  <c r="W38" i="2" s="1"/>
  <c r="D1610" i="1"/>
  <c r="W1615"/>
  <c r="W42" i="2"/>
  <c r="D1614" i="1"/>
  <c r="V1618"/>
  <c r="V45" i="2" s="1"/>
  <c r="W1618" i="1"/>
  <c r="W45" i="2" s="1"/>
  <c r="T1605" i="1"/>
  <c r="T32" i="2" s="1"/>
  <c r="W1600" i="1"/>
  <c r="W27" i="2" s="1"/>
  <c r="D113" i="3"/>
  <c r="E1595" i="1"/>
  <c r="E22" i="2"/>
  <c r="E1597" i="1"/>
  <c r="E24" i="2"/>
  <c r="AM159" i="1"/>
  <c r="AM197"/>
  <c r="AL175"/>
  <c r="AL159"/>
  <c r="AL197" s="1"/>
  <c r="B40" i="7"/>
  <c r="P26" i="5"/>
  <c r="I1593" i="1"/>
  <c r="I20" i="2" s="1"/>
  <c r="I1602" i="1"/>
  <c r="I29" i="2" s="1"/>
  <c r="I1604" i="1"/>
  <c r="I31" i="2" s="1"/>
  <c r="I1613" i="1"/>
  <c r="I40" i="2" s="1"/>
  <c r="G137" i="3"/>
  <c r="D66"/>
  <c r="J66"/>
  <c r="D121"/>
  <c r="G114"/>
  <c r="G136"/>
  <c r="J124"/>
  <c r="D74"/>
  <c r="D86"/>
  <c r="J92"/>
  <c r="AN364" i="1"/>
  <c r="AL364" s="1"/>
  <c r="AL415"/>
  <c r="AL427"/>
  <c r="AM1431"/>
  <c r="AM1469" s="1"/>
  <c r="AM462"/>
  <c r="AM500" s="1"/>
  <c r="AM819"/>
  <c r="AM857" s="1"/>
  <c r="AL1129"/>
  <c r="AM1125"/>
  <c r="AM1163"/>
  <c r="AM1278"/>
  <c r="AM1316"/>
  <c r="G128" i="3"/>
  <c r="I1612" i="1"/>
  <c r="I39" i="2" s="1"/>
  <c r="E1591" i="1"/>
  <c r="E18" i="2" s="1"/>
  <c r="E1589" i="1"/>
  <c r="E16" i="2" s="1"/>
  <c r="B38" i="7"/>
  <c r="P37" i="5"/>
  <c r="B17" i="7"/>
  <c r="AM1599" i="1"/>
  <c r="I1595"/>
  <c r="I22" i="2" s="1"/>
  <c r="I1600" i="1"/>
  <c r="I27" i="2" s="1"/>
  <c r="I1606" i="1"/>
  <c r="I33" i="2" s="1"/>
  <c r="I1608" i="1"/>
  <c r="I35" i="2" s="1"/>
  <c r="D1619" i="1"/>
  <c r="J1620"/>
  <c r="J1621" s="1"/>
  <c r="M1620"/>
  <c r="M1621" s="1"/>
  <c r="AB1620"/>
  <c r="AB1621" s="1"/>
  <c r="D111" i="3"/>
  <c r="D139"/>
  <c r="D146"/>
  <c r="G120"/>
  <c r="G135"/>
  <c r="J119"/>
  <c r="J134"/>
  <c r="D72"/>
  <c r="E76"/>
  <c r="G64"/>
  <c r="G95"/>
  <c r="J68"/>
  <c r="J91"/>
  <c r="AL327" i="1"/>
  <c r="AM360"/>
  <c r="AM398" s="1"/>
  <c r="AN411"/>
  <c r="AN449" s="1"/>
  <c r="AM411"/>
  <c r="AM449" s="1"/>
  <c r="AL733"/>
  <c r="AM768"/>
  <c r="AM806" s="1"/>
  <c r="AM1074"/>
  <c r="AM1112" s="1"/>
  <c r="AM210"/>
  <c r="AM248" s="1"/>
  <c r="AM513"/>
  <c r="AM551" s="1"/>
  <c r="AM615"/>
  <c r="AM653" s="1"/>
  <c r="AM666"/>
  <c r="AM704" s="1"/>
  <c r="AL682"/>
  <c r="AM870"/>
  <c r="AM908"/>
  <c r="AM972"/>
  <c r="AM1010"/>
  <c r="AM1227"/>
  <c r="AM1265"/>
  <c r="AM1482"/>
  <c r="AM1520"/>
  <c r="Y1620"/>
  <c r="Y1621" s="1"/>
  <c r="B28" i="7"/>
  <c r="AL1608" i="1"/>
  <c r="AL1599"/>
  <c r="P45" i="5"/>
  <c r="B30" i="7"/>
  <c r="I1583" i="1"/>
  <c r="I10" i="2"/>
  <c r="I1585" i="1"/>
  <c r="I12" i="2"/>
  <c r="I1587" i="1"/>
  <c r="I14" i="2"/>
  <c r="I1589" i="1"/>
  <c r="I16" i="2"/>
  <c r="I1591" i="1"/>
  <c r="I18" i="2"/>
  <c r="D130" i="3"/>
  <c r="AL1078" i="1"/>
  <c r="AN462"/>
  <c r="AN500"/>
  <c r="AL478"/>
  <c r="AL517"/>
  <c r="AL619"/>
  <c r="AL823"/>
  <c r="AL925"/>
  <c r="D124" i="3"/>
  <c r="AG1584" i="1"/>
  <c r="AG11" i="2"/>
  <c r="E1584" i="1"/>
  <c r="E11" i="2"/>
  <c r="E1586" i="1"/>
  <c r="E13" i="2"/>
  <c r="AG1586" i="1"/>
  <c r="AG13" i="2"/>
  <c r="E1588" i="1"/>
  <c r="E15" i="2"/>
  <c r="AG1588" i="1"/>
  <c r="AG15" i="2"/>
  <c r="AG1583" i="1"/>
  <c r="AG10" i="2"/>
  <c r="E1583" i="1"/>
  <c r="E10" i="2"/>
  <c r="AG1585" i="1"/>
  <c r="AG12" i="2"/>
  <c r="E1585" i="1"/>
  <c r="E12" i="2"/>
  <c r="AG1587" i="1"/>
  <c r="AG14" i="2"/>
  <c r="E1587" i="1"/>
  <c r="E14" i="2"/>
  <c r="AB1599" i="1"/>
  <c r="I1592"/>
  <c r="I19" i="2" s="1"/>
  <c r="I1594" i="1"/>
  <c r="I21" i="2" s="1"/>
  <c r="I1596" i="1"/>
  <c r="I23" i="2" s="1"/>
  <c r="I1605" i="1"/>
  <c r="I32" i="2" s="1"/>
  <c r="I1607" i="1"/>
  <c r="I34" i="2"/>
  <c r="I1609" i="1"/>
  <c r="I36" i="2"/>
  <c r="I1611" i="1"/>
  <c r="I38" i="2"/>
  <c r="I1615" i="1"/>
  <c r="I42" i="2"/>
  <c r="I1619" i="1"/>
  <c r="I46" i="2"/>
  <c r="G89" i="3"/>
  <c r="AN311" i="1"/>
  <c r="AN349" s="1"/>
  <c r="AN1074"/>
  <c r="AN1112" s="1"/>
  <c r="AL466"/>
  <c r="AN513"/>
  <c r="AN551"/>
  <c r="AN615"/>
  <c r="AN653"/>
  <c r="AN819"/>
  <c r="AN857"/>
  <c r="AL835"/>
  <c r="AL819"/>
  <c r="AL857" s="1"/>
  <c r="AN921"/>
  <c r="AN959" s="1"/>
  <c r="AL937"/>
  <c r="C1619"/>
  <c r="F1620"/>
  <c r="F1621" s="1"/>
  <c r="L1620"/>
  <c r="L1621" s="1"/>
  <c r="O1620"/>
  <c r="O1621" s="1"/>
  <c r="S1620"/>
  <c r="S1621" s="1"/>
  <c r="U1620"/>
  <c r="U1621" s="1"/>
  <c r="W1620"/>
  <c r="W1621" s="1"/>
  <c r="AN108"/>
  <c r="AN146" s="1"/>
  <c r="G117" i="3"/>
  <c r="J135"/>
  <c r="AN717" i="1"/>
  <c r="AN755" s="1"/>
  <c r="AL772"/>
  <c r="AL768" s="1"/>
  <c r="AL806" s="1"/>
  <c r="AN1431"/>
  <c r="AN1469"/>
  <c r="AL1447"/>
  <c r="AN210"/>
  <c r="AN248" s="1"/>
  <c r="AL226"/>
  <c r="AN564"/>
  <c r="AN602"/>
  <c r="AL580"/>
  <c r="AN666"/>
  <c r="AN704" s="1"/>
  <c r="AN870"/>
  <c r="AN908" s="1"/>
  <c r="AL886"/>
  <c r="AN972"/>
  <c r="AN1010"/>
  <c r="AL988"/>
  <c r="AL1231"/>
  <c r="AN1227"/>
  <c r="AN1265"/>
  <c r="AL265"/>
  <c r="I1616"/>
  <c r="I43" i="2" s="1"/>
  <c r="G147" i="3"/>
  <c r="D68"/>
  <c r="AM311" i="1"/>
  <c r="AM349" s="1"/>
  <c r="AN1278"/>
  <c r="AN1316" s="1"/>
  <c r="AN1482"/>
  <c r="AN1520" s="1"/>
  <c r="P1620"/>
  <c r="P1621" s="1"/>
  <c r="T1620"/>
  <c r="T1621" s="1"/>
  <c r="V1620"/>
  <c r="V1621" s="1"/>
  <c r="X1620"/>
  <c r="X1621" s="1"/>
  <c r="AM261"/>
  <c r="AM299" s="1"/>
  <c r="AN261"/>
  <c r="AN299" s="1"/>
  <c r="AL277"/>
  <c r="D117" i="3"/>
  <c r="D133"/>
  <c r="G143"/>
  <c r="J146"/>
  <c r="J89"/>
  <c r="AL721" i="1"/>
  <c r="AL717" s="1"/>
  <c r="AL755" s="1"/>
  <c r="AN768"/>
  <c r="AN806"/>
  <c r="AL1435"/>
  <c r="AL1431"/>
  <c r="AL1469" s="1"/>
  <c r="AL214"/>
  <c r="AL568"/>
  <c r="AL564"/>
  <c r="AL602" s="1"/>
  <c r="AL670"/>
  <c r="AL874"/>
  <c r="AL870"/>
  <c r="AL908" s="1"/>
  <c r="AL976"/>
  <c r="AL972" s="1"/>
  <c r="AL1010" s="1"/>
  <c r="AN1125"/>
  <c r="AN1163"/>
  <c r="AL1141"/>
  <c r="AL1294"/>
  <c r="AL1498"/>
  <c r="AL124"/>
  <c r="AM57"/>
  <c r="AM95" s="1"/>
  <c r="AN57"/>
  <c r="AN95" s="1"/>
  <c r="AL73"/>
  <c r="E1601"/>
  <c r="E28" i="2"/>
  <c r="AG1603" i="1"/>
  <c r="AG30" i="2"/>
  <c r="E1603" i="1"/>
  <c r="E30" i="2"/>
  <c r="AG1605" i="1"/>
  <c r="AG32" i="2"/>
  <c r="E1605" i="1"/>
  <c r="E32" i="2"/>
  <c r="AC399" i="1"/>
  <c r="AG1607"/>
  <c r="AG34" i="2" s="1"/>
  <c r="E1607" i="1"/>
  <c r="E34" i="2" s="1"/>
  <c r="E1609" i="1"/>
  <c r="E36" i="2" s="1"/>
  <c r="AG1609" i="1"/>
  <c r="AG36" i="2" s="1"/>
  <c r="AG1611" i="1"/>
  <c r="AG38" i="2" s="1"/>
  <c r="E1611" i="1"/>
  <c r="E38" i="2" s="1"/>
  <c r="AG1613" i="1"/>
  <c r="AG40" i="2" s="1"/>
  <c r="E1613" i="1"/>
  <c r="E40" i="2" s="1"/>
  <c r="AG1615" i="1"/>
  <c r="AG42" i="2" s="1"/>
  <c r="E1615" i="1"/>
  <c r="E42" i="2" s="1"/>
  <c r="E1617" i="1"/>
  <c r="E44" i="2" s="1"/>
  <c r="AG1617" i="1"/>
  <c r="AG44" i="2" s="1"/>
  <c r="AG1619" i="1"/>
  <c r="AG46" i="2" s="1"/>
  <c r="E1619" i="1"/>
  <c r="E46" i="2" s="1"/>
  <c r="E1602" i="1"/>
  <c r="E29" i="2" s="1"/>
  <c r="AG1602" i="1"/>
  <c r="AG29" i="2" s="1"/>
  <c r="AG1604" i="1"/>
  <c r="AG31" i="2" s="1"/>
  <c r="E1604" i="1"/>
  <c r="E31" i="2" s="1"/>
  <c r="AF1606" i="1"/>
  <c r="AF33" i="2" s="1"/>
  <c r="E1606" i="1"/>
  <c r="E33" i="2" s="1"/>
  <c r="AG1608" i="1"/>
  <c r="AG35" i="2" s="1"/>
  <c r="E1608" i="1"/>
  <c r="E35" i="2" s="1"/>
  <c r="AG1610" i="1"/>
  <c r="AG37" i="2" s="1"/>
  <c r="E1610" i="1"/>
  <c r="E37" i="2" s="1"/>
  <c r="AG1612" i="1"/>
  <c r="AG39" i="2" s="1"/>
  <c r="E1612" i="1"/>
  <c r="E39" i="2" s="1"/>
  <c r="AG1614" i="1"/>
  <c r="AG41" i="2" s="1"/>
  <c r="E1614" i="1"/>
  <c r="E41" i="2" s="1"/>
  <c r="AG1616" i="1"/>
  <c r="AG43" i="2" s="1"/>
  <c r="E1616" i="1"/>
  <c r="E43" i="2" s="1"/>
  <c r="E1618" i="1"/>
  <c r="E45" i="2" s="1"/>
  <c r="AF1618" i="1"/>
  <c r="AF45" i="2" s="1"/>
  <c r="D116" i="3"/>
  <c r="H110"/>
  <c r="H109" s="1"/>
  <c r="G121"/>
  <c r="G140"/>
  <c r="D92"/>
  <c r="J81"/>
  <c r="AL1090" i="1"/>
  <c r="AL1074" s="1"/>
  <c r="AL1112" s="1"/>
  <c r="AL529"/>
  <c r="AL631"/>
  <c r="AL1243"/>
  <c r="AL1282"/>
  <c r="AL1278" s="1"/>
  <c r="AL1316" s="1"/>
  <c r="AL1486"/>
  <c r="AL1482" s="1"/>
  <c r="AL1520" s="1"/>
  <c r="D87" i="3"/>
  <c r="D122"/>
  <c r="G72"/>
  <c r="AN1586" i="1"/>
  <c r="AN1582" s="1"/>
  <c r="AN1620" s="1"/>
  <c r="AN1621" s="1"/>
  <c r="I1597"/>
  <c r="I24" i="2"/>
  <c r="AL315" i="1"/>
  <c r="AL311"/>
  <c r="AL349" s="1"/>
  <c r="AN376"/>
  <c r="AL376" s="1"/>
  <c r="AL360" s="1"/>
  <c r="AL398" s="1"/>
  <c r="AL112"/>
  <c r="AL108" s="1"/>
  <c r="AL146" s="1"/>
  <c r="S1582"/>
  <c r="AH1599"/>
  <c r="M1599"/>
  <c r="AL61"/>
  <c r="AL57" s="1"/>
  <c r="AL95" s="1"/>
  <c r="AM108"/>
  <c r="AM146"/>
  <c r="I399"/>
  <c r="AL210"/>
  <c r="AL248" s="1"/>
  <c r="AC1605"/>
  <c r="AC32" i="2" s="1"/>
  <c r="AL666" i="1"/>
  <c r="AL704" s="1"/>
  <c r="AL513"/>
  <c r="AL551"/>
  <c r="AF1601"/>
  <c r="AF28" i="2"/>
  <c r="AF1620" i="1"/>
  <c r="AF1621" s="1"/>
  <c r="AN360"/>
  <c r="AN398" s="1"/>
  <c r="I1620"/>
  <c r="I1621" s="1"/>
  <c r="AO398"/>
  <c r="E1620"/>
  <c r="E1621" s="1"/>
  <c r="AG1618"/>
  <c r="AG45" i="2"/>
  <c r="AG1620" i="1"/>
  <c r="AG1621" s="1"/>
  <c r="AM1023"/>
  <c r="AM1061" s="1"/>
  <c r="AL1039"/>
  <c r="AL1023" s="1"/>
  <c r="AL1061" s="1"/>
  <c r="F10" i="2"/>
  <c r="O10"/>
  <c r="O9" s="1"/>
  <c r="AD10"/>
  <c r="AC1582" i="1"/>
  <c r="AN1598"/>
  <c r="I25" i="2"/>
  <c r="AN25" s="1"/>
  <c r="K27"/>
  <c r="O27"/>
  <c r="Q27"/>
  <c r="Q1599" i="1"/>
  <c r="S27" i="2"/>
  <c r="S1599" i="1"/>
  <c r="Z27" i="2"/>
  <c r="J28"/>
  <c r="L1599" i="1"/>
  <c r="T28" i="2"/>
  <c r="Y28"/>
  <c r="AA28"/>
  <c r="AA1599" i="1"/>
  <c r="G31" i="2"/>
  <c r="G1599" i="1"/>
  <c r="AL921"/>
  <c r="AL959" s="1"/>
  <c r="AL1384"/>
  <c r="AL1380" s="1"/>
  <c r="AL1418" s="1"/>
  <c r="AM9"/>
  <c r="AM47"/>
  <c r="AL25"/>
  <c r="AL9"/>
  <c r="AL47" s="1"/>
  <c r="AL462"/>
  <c r="AL500" s="1"/>
  <c r="AL615"/>
  <c r="AL653" s="1"/>
  <c r="AL1125"/>
  <c r="AL1163" s="1"/>
  <c r="AL261"/>
  <c r="AL299" s="1"/>
  <c r="AL1227"/>
  <c r="AL1265" s="1"/>
  <c r="AL411"/>
  <c r="AL449" s="1"/>
  <c r="AM1380"/>
  <c r="AM1418" s="1"/>
  <c r="W31" i="2"/>
  <c r="X10"/>
  <c r="L1582" i="1"/>
  <c r="AL1176"/>
  <c r="AL1214"/>
  <c r="AL1588"/>
  <c r="AN1329"/>
  <c r="AN1367"/>
  <c r="AL1333"/>
  <c r="AL1329"/>
  <c r="AL1367" s="1"/>
  <c r="X29" i="2"/>
  <c r="X26" s="1"/>
  <c r="K1582" i="1"/>
  <c r="AB1582"/>
  <c r="Y1599"/>
  <c r="O1599"/>
  <c r="AE1582"/>
  <c r="P1599"/>
  <c r="R1599"/>
  <c r="AM1598"/>
  <c r="O1582"/>
  <c r="AL1598"/>
  <c r="I1582"/>
  <c r="U1599"/>
  <c r="AE1599"/>
  <c r="M1582"/>
  <c r="K1599"/>
  <c r="T1599"/>
  <c r="AF1582"/>
  <c r="X1599"/>
  <c r="AN13" i="2"/>
  <c r="J1582" i="1"/>
  <c r="J1599"/>
  <c r="Y1582"/>
  <c r="N1599"/>
  <c r="F1582"/>
  <c r="H1599"/>
  <c r="Z1582"/>
  <c r="Z1599"/>
  <c r="P1582"/>
  <c r="AD1582"/>
  <c r="W1582"/>
  <c r="V1582"/>
  <c r="AA1582"/>
  <c r="AH1582"/>
  <c r="AM1586"/>
  <c r="AL1586" s="1"/>
  <c r="AL1582" s="1"/>
  <c r="AL1620" s="1"/>
  <c r="AL1621" s="1"/>
  <c r="T1582"/>
  <c r="AD1599"/>
  <c r="G1582"/>
  <c r="AG1582"/>
  <c r="F1599"/>
  <c r="R1582"/>
  <c r="AG9" i="2"/>
  <c r="AC1599" i="1"/>
  <c r="N1582"/>
  <c r="Q1582"/>
  <c r="M9" i="2"/>
  <c r="AM13"/>
  <c r="P9"/>
  <c r="AC9"/>
  <c r="AD9"/>
  <c r="X9"/>
  <c r="B110" i="3"/>
  <c r="X1582" i="1"/>
  <c r="AE9" i="2"/>
  <c r="K9"/>
  <c r="R9"/>
  <c r="Y9"/>
  <c r="J9"/>
  <c r="Z9"/>
  <c r="F9"/>
  <c r="T9"/>
  <c r="Q9"/>
  <c r="AF9"/>
  <c r="C1599" i="1"/>
  <c r="C1620" s="1"/>
  <c r="H9" i="2"/>
  <c r="L9"/>
  <c r="N10"/>
  <c r="N9" s="1"/>
  <c r="V1599" i="1"/>
  <c r="E1582"/>
  <c r="S9" i="2"/>
  <c r="H1582" i="1"/>
  <c r="AG1599"/>
  <c r="W1599"/>
  <c r="I1599"/>
  <c r="I1623" s="1"/>
  <c r="U1582"/>
  <c r="C1582"/>
  <c r="V9" i="2"/>
  <c r="AH9"/>
  <c r="G9"/>
  <c r="AB9"/>
  <c r="AL15"/>
  <c r="E9"/>
  <c r="D1599" i="1"/>
  <c r="V26" i="2"/>
  <c r="V47" s="1"/>
  <c r="U9"/>
  <c r="AA9"/>
  <c r="V50"/>
  <c r="AM1582" i="1"/>
  <c r="AM1620" s="1"/>
  <c r="AM1621" s="1"/>
  <c r="P12" i="5"/>
  <c r="C127" i="3"/>
  <c r="C109" s="1"/>
  <c r="D114"/>
  <c r="D115"/>
  <c r="D118"/>
  <c r="D119"/>
  <c r="D125"/>
  <c r="D126"/>
  <c r="D132"/>
  <c r="D134"/>
  <c r="D136"/>
  <c r="D138"/>
  <c r="D140"/>
  <c r="D141"/>
  <c r="D142"/>
  <c r="D144"/>
  <c r="D145"/>
  <c r="D147"/>
  <c r="G112"/>
  <c r="G113"/>
  <c r="G118"/>
  <c r="G119"/>
  <c r="G122"/>
  <c r="G124"/>
  <c r="G126"/>
  <c r="G130"/>
  <c r="G131"/>
  <c r="G132"/>
  <c r="G133"/>
  <c r="G138"/>
  <c r="G139"/>
  <c r="G141"/>
  <c r="G144"/>
  <c r="G146"/>
  <c r="J112"/>
  <c r="J113"/>
  <c r="J116"/>
  <c r="J117"/>
  <c r="J118"/>
  <c r="J120"/>
  <c r="J121"/>
  <c r="J122"/>
  <c r="J125"/>
  <c r="J129"/>
  <c r="J130"/>
  <c r="J132"/>
  <c r="J137"/>
  <c r="J138"/>
  <c r="J140"/>
  <c r="J141"/>
  <c r="J143"/>
  <c r="J145"/>
  <c r="J75"/>
  <c r="C59"/>
  <c r="AM25" i="2"/>
  <c r="D128" i="3"/>
  <c r="F127"/>
  <c r="F109" s="1"/>
  <c r="L127"/>
  <c r="J128"/>
  <c r="F59"/>
  <c r="B23" i="7"/>
  <c r="P24" i="5"/>
  <c r="P20"/>
  <c r="B19" i="7"/>
  <c r="P16" i="5"/>
  <c r="B15" i="7"/>
  <c r="P29" i="5"/>
  <c r="B32" i="7"/>
  <c r="P33" i="5"/>
  <c r="P35"/>
  <c r="B34" i="7"/>
  <c r="D61" i="3"/>
  <c r="E59"/>
  <c r="AK26" i="2"/>
  <c r="AJ9"/>
  <c r="K59" i="3"/>
  <c r="K58" s="1"/>
  <c r="D75"/>
  <c r="D69"/>
  <c r="E58"/>
  <c r="C27"/>
  <c r="AM9" i="2"/>
  <c r="AM47" s="1"/>
  <c r="AM50" s="1"/>
  <c r="E26" l="1"/>
  <c r="I9"/>
  <c r="AL13"/>
  <c r="E1599" i="1"/>
  <c r="AF1599"/>
  <c r="D1582"/>
  <c r="D1620" s="1"/>
  <c r="J64" i="3"/>
  <c r="J61"/>
  <c r="J80"/>
  <c r="J90"/>
  <c r="AC1622" i="1"/>
  <c r="AO1620"/>
  <c r="AO47" i="2" s="1"/>
  <c r="AM1532" i="1"/>
  <c r="AM1570" s="1"/>
  <c r="AL1536"/>
  <c r="AL1532" s="1"/>
  <c r="AL1570" s="1"/>
  <c r="K114" i="3"/>
  <c r="K126"/>
  <c r="J126" s="1"/>
  <c r="AL1548" i="1"/>
  <c r="AN1532"/>
  <c r="AN1570" s="1"/>
  <c r="J95" i="3"/>
  <c r="C58"/>
  <c r="D79"/>
  <c r="D89"/>
  <c r="G75"/>
  <c r="G70"/>
  <c r="G69"/>
  <c r="G80"/>
  <c r="G81"/>
  <c r="G82"/>
  <c r="G86"/>
  <c r="B127"/>
  <c r="B109" s="1"/>
  <c r="D123"/>
  <c r="D120"/>
  <c r="D129"/>
  <c r="D131"/>
  <c r="D127" s="1"/>
  <c r="D135"/>
  <c r="D137"/>
  <c r="D143"/>
  <c r="G125"/>
  <c r="G123"/>
  <c r="G116"/>
  <c r="G115"/>
  <c r="G129"/>
  <c r="G134"/>
  <c r="G142"/>
  <c r="C27" i="7"/>
  <c r="AN9" i="2"/>
  <c r="AL25"/>
  <c r="AL9" s="1"/>
  <c r="E47"/>
  <c r="E50" s="1"/>
  <c r="Y26"/>
  <c r="U26"/>
  <c r="U47" s="1"/>
  <c r="U50" s="1"/>
  <c r="W9"/>
  <c r="W26"/>
  <c r="D73" i="3"/>
  <c r="G145"/>
  <c r="G127" s="1"/>
  <c r="J123"/>
  <c r="J115"/>
  <c r="J131"/>
  <c r="J133"/>
  <c r="J136"/>
  <c r="J139"/>
  <c r="J142"/>
  <c r="J144"/>
  <c r="J147"/>
  <c r="X47" i="2"/>
  <c r="X50" s="1"/>
  <c r="AI26"/>
  <c r="N26"/>
  <c r="N47" s="1"/>
  <c r="N50" s="1"/>
  <c r="R26"/>
  <c r="R47" s="1"/>
  <c r="R50" s="1"/>
  <c r="AA26"/>
  <c r="AA47" s="1"/>
  <c r="AA50" s="1"/>
  <c r="AB26"/>
  <c r="AB47" s="1"/>
  <c r="AB50" s="1"/>
  <c r="K26"/>
  <c r="K47" s="1"/>
  <c r="K50" s="1"/>
  <c r="L26"/>
  <c r="L47" s="1"/>
  <c r="L50" s="1"/>
  <c r="P26"/>
  <c r="P47" s="1"/>
  <c r="P50" s="1"/>
  <c r="J74" i="3"/>
  <c r="J73"/>
  <c r="J72"/>
  <c r="J71"/>
  <c r="J65"/>
  <c r="L76"/>
  <c r="J79"/>
  <c r="J82"/>
  <c r="J83"/>
  <c r="J87"/>
  <c r="J94"/>
  <c r="J96"/>
  <c r="B10"/>
  <c r="B59"/>
  <c r="B58" s="1"/>
  <c r="D70"/>
  <c r="D64"/>
  <c r="D59" s="1"/>
  <c r="F76"/>
  <c r="F58" s="1"/>
  <c r="D80"/>
  <c r="D84"/>
  <c r="D90"/>
  <c r="D94"/>
  <c r="D95"/>
  <c r="D96"/>
  <c r="G74"/>
  <c r="G68"/>
  <c r="G63"/>
  <c r="G62"/>
  <c r="G79"/>
  <c r="G85"/>
  <c r="G87"/>
  <c r="G92"/>
  <c r="G94"/>
  <c r="G96"/>
  <c r="K28" i="7"/>
  <c r="M26" i="2"/>
  <c r="M47" s="1"/>
  <c r="M50" s="1"/>
  <c r="M29" i="7"/>
  <c r="O26" i="2"/>
  <c r="O47" s="1"/>
  <c r="O50" s="1"/>
  <c r="E45" i="7"/>
  <c r="E45" i="3"/>
  <c r="I30"/>
  <c r="AD26" i="2"/>
  <c r="AD47" s="1"/>
  <c r="AD50" s="1"/>
  <c r="J26"/>
  <c r="J47" s="1"/>
  <c r="J50" s="1"/>
  <c r="G31" i="7"/>
  <c r="S31"/>
  <c r="T26" i="2"/>
  <c r="T47" s="1"/>
  <c r="T50" s="1"/>
  <c r="E32" i="3"/>
  <c r="F26" i="2"/>
  <c r="F47" s="1"/>
  <c r="F50" s="1"/>
  <c r="E47" i="3"/>
  <c r="E47" i="7"/>
  <c r="L110" i="3"/>
  <c r="L109" s="1"/>
  <c r="J111"/>
  <c r="P34" i="5"/>
  <c r="B33" i="7"/>
  <c r="B27" i="3"/>
  <c r="B9" s="1"/>
  <c r="B41" i="7"/>
  <c r="P42" i="5"/>
  <c r="B43" i="7"/>
  <c r="P44" i="5"/>
  <c r="P46"/>
  <c r="B45" i="7"/>
  <c r="J63" i="3"/>
  <c r="L59"/>
  <c r="L58" s="1"/>
  <c r="I45" i="7"/>
  <c r="E29"/>
  <c r="F17" i="3"/>
  <c r="M42" i="7"/>
  <c r="K36" i="3"/>
  <c r="M44" i="7"/>
  <c r="H47" i="3"/>
  <c r="I47"/>
  <c r="Q38" i="7"/>
  <c r="I42" i="3"/>
  <c r="I40"/>
  <c r="E42" i="7"/>
  <c r="Q26"/>
  <c r="G40"/>
  <c r="K42"/>
  <c r="O44"/>
  <c r="I28" i="3"/>
  <c r="K37" i="7"/>
  <c r="E42" i="3"/>
  <c r="I37"/>
  <c r="O47" i="7"/>
  <c r="S40"/>
  <c r="E40" i="3"/>
  <c r="M33" i="7"/>
  <c r="I46"/>
  <c r="Q45"/>
  <c r="H44" i="3"/>
  <c r="I43"/>
  <c r="I43" i="7"/>
  <c r="I41" i="3"/>
  <c r="K41" i="7"/>
  <c r="I39" i="3"/>
  <c r="O39" i="7"/>
  <c r="I38" i="3"/>
  <c r="I38" i="7"/>
  <c r="Q37"/>
  <c r="Q36"/>
  <c r="I35" i="3"/>
  <c r="K35" i="7"/>
  <c r="H34" i="3"/>
  <c r="K34" i="7"/>
  <c r="Q33"/>
  <c r="K32"/>
  <c r="O30"/>
  <c r="E30"/>
  <c r="I28"/>
  <c r="M47"/>
  <c r="E29" i="3"/>
  <c r="E33" i="7"/>
  <c r="F32"/>
  <c r="F22" i="3"/>
  <c r="F35" i="7"/>
  <c r="F43"/>
  <c r="Q40"/>
  <c r="Q44"/>
  <c r="F19"/>
  <c r="I42"/>
  <c r="E28" i="3"/>
  <c r="E40" i="7"/>
  <c r="S22"/>
  <c r="I23"/>
  <c r="K22"/>
  <c r="H32" i="3"/>
  <c r="K44" i="7"/>
  <c r="E24"/>
  <c r="M17"/>
  <c r="G16"/>
  <c r="M23"/>
  <c r="E17" i="3"/>
  <c r="D17" s="1"/>
  <c r="Q18" i="5" s="1"/>
  <c r="H38" i="3"/>
  <c r="G38" s="1"/>
  <c r="G25" i="7"/>
  <c r="I19" i="3"/>
  <c r="E19" i="7"/>
  <c r="S29"/>
  <c r="F13" i="3"/>
  <c r="F32"/>
  <c r="I33"/>
  <c r="I11"/>
  <c r="F35"/>
  <c r="F15"/>
  <c r="F41" i="7"/>
  <c r="F30" i="3"/>
  <c r="Q47" i="7"/>
  <c r="G12"/>
  <c r="O12"/>
  <c r="G13"/>
  <c r="S13"/>
  <c r="K14"/>
  <c r="M14"/>
  <c r="I14" i="3"/>
  <c r="K15" i="7"/>
  <c r="M15"/>
  <c r="O16"/>
  <c r="H16" i="3"/>
  <c r="I17" i="7"/>
  <c r="S17"/>
  <c r="K18"/>
  <c r="M19"/>
  <c r="N19" s="1"/>
  <c r="Q19"/>
  <c r="K20"/>
  <c r="Q20"/>
  <c r="M21"/>
  <c r="I21" i="3"/>
  <c r="I22"/>
  <c r="Q23" i="7"/>
  <c r="E24" i="3"/>
  <c r="M24" i="7"/>
  <c r="E25" i="3"/>
  <c r="M25" i="7"/>
  <c r="Q25"/>
  <c r="G26"/>
  <c r="H26" i="3"/>
  <c r="S28" i="7"/>
  <c r="Q34"/>
  <c r="G46"/>
  <c r="S46"/>
  <c r="S11"/>
  <c r="H11" i="3"/>
  <c r="Q12" i="7"/>
  <c r="I12" i="3"/>
  <c r="K13" i="7"/>
  <c r="Q13"/>
  <c r="G14"/>
  <c r="S14"/>
  <c r="H14" i="3"/>
  <c r="O15" i="7"/>
  <c r="S15"/>
  <c r="F16" i="3"/>
  <c r="M16" i="7"/>
  <c r="E17"/>
  <c r="Q17"/>
  <c r="E18"/>
  <c r="I18"/>
  <c r="O18"/>
  <c r="S19"/>
  <c r="H19" i="3"/>
  <c r="G19" s="1"/>
  <c r="I20" i="7"/>
  <c r="S20"/>
  <c r="G21"/>
  <c r="L26" i="3"/>
  <c r="F24" i="7"/>
  <c r="E20" i="3"/>
  <c r="E15" i="7"/>
  <c r="E23" i="3"/>
  <c r="O21" i="7"/>
  <c r="S21"/>
  <c r="O22"/>
  <c r="H22" i="3"/>
  <c r="G22" s="1"/>
  <c r="S23" i="7"/>
  <c r="S25"/>
  <c r="M26"/>
  <c r="E28"/>
  <c r="F44"/>
  <c r="E18" i="3"/>
  <c r="S34" i="7"/>
  <c r="S35"/>
  <c r="T35" s="1"/>
  <c r="O37"/>
  <c r="Q46"/>
  <c r="H46" i="3"/>
  <c r="E16"/>
  <c r="D16" s="1"/>
  <c r="Q17" i="5" s="1"/>
  <c r="F13" i="7"/>
  <c r="E14"/>
  <c r="E14" i="3"/>
  <c r="F29" i="7"/>
  <c r="F29" i="3"/>
  <c r="E38"/>
  <c r="E46"/>
  <c r="H13"/>
  <c r="F18" i="7"/>
  <c r="I20" i="3"/>
  <c r="G29" i="7"/>
  <c r="E22" i="3"/>
  <c r="D22" s="1"/>
  <c r="Q23" i="5" s="1"/>
  <c r="E36" i="3"/>
  <c r="E37" i="7"/>
  <c r="E37" i="3"/>
  <c r="F41"/>
  <c r="G11" i="7"/>
  <c r="E39" i="3"/>
  <c r="E26" i="7"/>
  <c r="E41"/>
  <c r="D41" s="1"/>
  <c r="E41" i="3"/>
  <c r="F42"/>
  <c r="E35"/>
  <c r="D35" s="1"/>
  <c r="Q36" i="5" s="1"/>
  <c r="H45" i="3"/>
  <c r="G44" i="7"/>
  <c r="S42"/>
  <c r="O40"/>
  <c r="K39"/>
  <c r="H37" i="3"/>
  <c r="M36" i="7"/>
  <c r="G35"/>
  <c r="G34"/>
  <c r="M30"/>
  <c r="F38"/>
  <c r="E43"/>
  <c r="D43" s="1"/>
  <c r="F39"/>
  <c r="F44" i="3"/>
  <c r="M11" i="7"/>
  <c r="F14"/>
  <c r="E22"/>
  <c r="G42"/>
  <c r="I44"/>
  <c r="G39"/>
  <c r="L36" i="3"/>
  <c r="L27" s="1"/>
  <c r="Q43" i="7"/>
  <c r="R43" s="1"/>
  <c r="F23" i="3"/>
  <c r="F11" i="7"/>
  <c r="H24" i="3"/>
  <c r="S24" i="7"/>
  <c r="T24" s="1"/>
  <c r="I30"/>
  <c r="O26"/>
  <c r="F37" i="3"/>
  <c r="F28"/>
  <c r="I11" i="7"/>
  <c r="F19" i="3"/>
  <c r="F23" i="7"/>
  <c r="F46"/>
  <c r="Q11"/>
  <c r="H12" i="3"/>
  <c r="O13" i="7"/>
  <c r="P13" s="1"/>
  <c r="E15" i="3"/>
  <c r="I15"/>
  <c r="G17" i="7"/>
  <c r="H17" i="3"/>
  <c r="E19"/>
  <c r="D19" s="1"/>
  <c r="Q20" i="5" s="1"/>
  <c r="M20" i="7"/>
  <c r="Q21"/>
  <c r="E23"/>
  <c r="D23" s="1"/>
  <c r="I23" i="3"/>
  <c r="I24"/>
  <c r="I26" i="7"/>
  <c r="O28"/>
  <c r="K33"/>
  <c r="F17"/>
  <c r="M12"/>
  <c r="E13" i="3"/>
  <c r="D13" s="1"/>
  <c r="Q14" i="5" s="1"/>
  <c r="I13" i="3"/>
  <c r="O14" i="7"/>
  <c r="P14" s="1"/>
  <c r="G15"/>
  <c r="K16"/>
  <c r="I16" i="3"/>
  <c r="I17"/>
  <c r="H18"/>
  <c r="I19" i="7"/>
  <c r="J19" s="1"/>
  <c r="G20"/>
  <c r="H20" i="3"/>
  <c r="G20" s="1"/>
  <c r="F26" i="7"/>
  <c r="I22"/>
  <c r="H25" i="3"/>
  <c r="I26"/>
  <c r="F36"/>
  <c r="I32" i="7"/>
  <c r="J32" s="1"/>
  <c r="S32"/>
  <c r="H35" i="3"/>
  <c r="G35" s="1"/>
  <c r="I37" i="7"/>
  <c r="H40" i="3"/>
  <c r="G40" s="1"/>
  <c r="M46" i="7"/>
  <c r="N46" s="1"/>
  <c r="F47"/>
  <c r="K12"/>
  <c r="O19"/>
  <c r="P19" s="1"/>
  <c r="E38"/>
  <c r="E12"/>
  <c r="O46"/>
  <c r="P46" s="1"/>
  <c r="F25" i="3"/>
  <c r="E31" i="7"/>
  <c r="E36"/>
  <c r="F34"/>
  <c r="F38" i="3"/>
  <c r="F39"/>
  <c r="F43"/>
  <c r="E33"/>
  <c r="E34"/>
  <c r="C17" i="7"/>
  <c r="C10" i="3"/>
  <c r="C9" s="1"/>
  <c r="Q32" i="6" s="1"/>
  <c r="AJ26" i="2"/>
  <c r="AJ47" s="1"/>
  <c r="AJ50" s="1"/>
  <c r="AK9"/>
  <c r="AK47" s="1"/>
  <c r="AK50" s="1"/>
  <c r="AI9"/>
  <c r="AI47" s="1"/>
  <c r="AI50" s="1"/>
  <c r="I26"/>
  <c r="I47" s="1"/>
  <c r="I50" s="1"/>
  <c r="AF26"/>
  <c r="AF47" s="1"/>
  <c r="AF50" s="1"/>
  <c r="Y47"/>
  <c r="Y50" s="1"/>
  <c r="AE26"/>
  <c r="AE47" s="1"/>
  <c r="AE50" s="1"/>
  <c r="G26"/>
  <c r="G47" s="1"/>
  <c r="G50" s="1"/>
  <c r="H26"/>
  <c r="H47" s="1"/>
  <c r="H50" s="1"/>
  <c r="AH26"/>
  <c r="AH47" s="1"/>
  <c r="AH50" s="1"/>
  <c r="C9"/>
  <c r="C47"/>
  <c r="C10" i="7"/>
  <c r="C9" s="1"/>
  <c r="W47" i="2"/>
  <c r="W50" s="1"/>
  <c r="Q28" i="7"/>
  <c r="S26" i="2"/>
  <c r="S47" s="1"/>
  <c r="S50" s="1"/>
  <c r="E11" i="7"/>
  <c r="E11" i="3"/>
  <c r="E44" i="7"/>
  <c r="D44" s="1"/>
  <c r="E44" i="3"/>
  <c r="D44" s="1"/>
  <c r="Q45" i="5" s="1"/>
  <c r="B21" i="7"/>
  <c r="P22" i="5"/>
  <c r="B14" i="7"/>
  <c r="P15" i="5"/>
  <c r="I59" i="3"/>
  <c r="G60"/>
  <c r="G61"/>
  <c r="H59"/>
  <c r="H58" s="1"/>
  <c r="H76"/>
  <c r="G78"/>
  <c r="J127"/>
  <c r="E4" i="2"/>
  <c r="L14" i="3"/>
  <c r="Z26" i="2"/>
  <c r="Z47" s="1"/>
  <c r="Z50" s="1"/>
  <c r="Q26"/>
  <c r="Q47" s="1"/>
  <c r="Q50" s="1"/>
  <c r="AG26"/>
  <c r="AG47" s="1"/>
  <c r="AG50" s="1"/>
  <c r="F20" i="3"/>
  <c r="F34"/>
  <c r="F28" i="7"/>
  <c r="F40" i="3"/>
  <c r="F21" i="7"/>
  <c r="F46" i="3"/>
  <c r="G30" i="7"/>
  <c r="K30"/>
  <c r="M32"/>
  <c r="N32" s="1"/>
  <c r="Q32"/>
  <c r="R32" s="1"/>
  <c r="E34"/>
  <c r="D34" s="1"/>
  <c r="I34" i="3"/>
  <c r="G36" i="7"/>
  <c r="K36"/>
  <c r="S37"/>
  <c r="I39"/>
  <c r="J39" s="1"/>
  <c r="K40"/>
  <c r="M40"/>
  <c r="O42"/>
  <c r="Q42"/>
  <c r="S45"/>
  <c r="H29" i="3"/>
  <c r="AC26" i="2"/>
  <c r="AC47" s="1"/>
  <c r="AC50" s="1"/>
  <c r="AC51" s="1"/>
  <c r="AN26"/>
  <c r="AN47" s="1"/>
  <c r="AN50" s="1"/>
  <c r="AL35"/>
  <c r="AL26" s="1"/>
  <c r="AL47" s="1"/>
  <c r="AL50" s="1"/>
  <c r="B26" i="7"/>
  <c r="P27" i="5"/>
  <c r="P21"/>
  <c r="B20" i="7"/>
  <c r="P14" i="5"/>
  <c r="B13" i="7"/>
  <c r="B42"/>
  <c r="P43" i="5"/>
  <c r="P47"/>
  <c r="B46" i="7"/>
  <c r="E110" i="3"/>
  <c r="E109" s="1"/>
  <c r="D112"/>
  <c r="D110" s="1"/>
  <c r="I110"/>
  <c r="I109" s="1"/>
  <c r="G111"/>
  <c r="G110" s="1"/>
  <c r="G109" s="1"/>
  <c r="M28" i="7"/>
  <c r="F47" i="3"/>
  <c r="F37" i="7"/>
  <c r="F24" i="3"/>
  <c r="E35" i="7"/>
  <c r="D35" s="1"/>
  <c r="E31" i="3"/>
  <c r="F31"/>
  <c r="K11" i="7"/>
  <c r="F12" i="3"/>
  <c r="I12" i="7"/>
  <c r="S12"/>
  <c r="E13"/>
  <c r="D13" s="1"/>
  <c r="F16"/>
  <c r="I16"/>
  <c r="S16"/>
  <c r="T16" s="1"/>
  <c r="Q18"/>
  <c r="R18" s="1"/>
  <c r="I18" i="3"/>
  <c r="K19" i="7"/>
  <c r="L19" s="1"/>
  <c r="E21"/>
  <c r="D21" s="1"/>
  <c r="K21"/>
  <c r="H21" i="3"/>
  <c r="G21" s="1"/>
  <c r="G23" i="7"/>
  <c r="O23"/>
  <c r="P23" s="1"/>
  <c r="I24"/>
  <c r="J24" s="1"/>
  <c r="Q24"/>
  <c r="R24" s="1"/>
  <c r="E25"/>
  <c r="I25"/>
  <c r="O25"/>
  <c r="E26" i="3"/>
  <c r="I29"/>
  <c r="G32" i="7"/>
  <c r="H32" s="1"/>
  <c r="O33"/>
  <c r="I34"/>
  <c r="J34" s="1"/>
  <c r="I35"/>
  <c r="J35" s="1"/>
  <c r="Q35"/>
  <c r="R35" s="1"/>
  <c r="O36"/>
  <c r="M37"/>
  <c r="N37" s="1"/>
  <c r="G38"/>
  <c r="S38"/>
  <c r="T38" s="1"/>
  <c r="M39"/>
  <c r="H39" i="3"/>
  <c r="G39" s="1"/>
  <c r="G41" i="7"/>
  <c r="H41" s="1"/>
  <c r="I41"/>
  <c r="J41" s="1"/>
  <c r="H41" i="3"/>
  <c r="G41" s="1"/>
  <c r="G43" i="7"/>
  <c r="H43" s="1"/>
  <c r="H43" i="3"/>
  <c r="G43" s="1"/>
  <c r="S44" i="7"/>
  <c r="K45"/>
  <c r="O45"/>
  <c r="I45" i="3"/>
  <c r="J69"/>
  <c r="J62"/>
  <c r="J78"/>
  <c r="J85"/>
  <c r="J93"/>
  <c r="D78"/>
  <c r="D82"/>
  <c r="D88"/>
  <c r="D93"/>
  <c r="G73"/>
  <c r="G66"/>
  <c r="I76"/>
  <c r="G84"/>
  <c r="G91"/>
  <c r="L36" i="7" l="1"/>
  <c r="P30"/>
  <c r="R45"/>
  <c r="H42" i="3"/>
  <c r="G42" s="1"/>
  <c r="S26" i="7"/>
  <c r="O24"/>
  <c r="H31" i="3"/>
  <c r="G24" i="7"/>
  <c r="H24" s="1"/>
  <c r="F45"/>
  <c r="P45" s="1"/>
  <c r="O29"/>
  <c r="F36"/>
  <c r="D36" s="1"/>
  <c r="L16" i="3"/>
  <c r="F14"/>
  <c r="Q15" i="7"/>
  <c r="M18"/>
  <c r="N18" s="1"/>
  <c r="E21" i="3"/>
  <c r="K23" i="7"/>
  <c r="L23" s="1"/>
  <c r="K25"/>
  <c r="G28"/>
  <c r="O31"/>
  <c r="K47"/>
  <c r="L47" s="1"/>
  <c r="F12"/>
  <c r="T12" s="1"/>
  <c r="I14"/>
  <c r="J14" s="1"/>
  <c r="H15" i="3"/>
  <c r="G15" s="1"/>
  <c r="K17" i="7"/>
  <c r="L17" s="1"/>
  <c r="S18"/>
  <c r="T18" s="1"/>
  <c r="O20"/>
  <c r="K26"/>
  <c r="L26" s="1"/>
  <c r="Q31"/>
  <c r="E32"/>
  <c r="D32" s="1"/>
  <c r="O32"/>
  <c r="P32" s="1"/>
  <c r="K38"/>
  <c r="L38" s="1"/>
  <c r="I47"/>
  <c r="J47" s="1"/>
  <c r="F21" i="3"/>
  <c r="F30" i="7"/>
  <c r="E43" i="3"/>
  <c r="D43" s="1"/>
  <c r="Q44" i="5" s="1"/>
  <c r="K26" i="3"/>
  <c r="J26" s="1"/>
  <c r="I29" i="7"/>
  <c r="J29" s="1"/>
  <c r="I44" i="3"/>
  <c r="S43" i="7"/>
  <c r="M45"/>
  <c r="N45" s="1"/>
  <c r="I40"/>
  <c r="S33"/>
  <c r="F11" i="3"/>
  <c r="F10" s="1"/>
  <c r="F9" s="1"/>
  <c r="Q14" i="7"/>
  <c r="R14" s="1"/>
  <c r="O17"/>
  <c r="P17" s="1"/>
  <c r="E20"/>
  <c r="M22"/>
  <c r="K24"/>
  <c r="L24" s="1"/>
  <c r="Q29"/>
  <c r="S36"/>
  <c r="T36" s="1"/>
  <c r="O11"/>
  <c r="P11" s="1"/>
  <c r="M13"/>
  <c r="N13" s="1"/>
  <c r="Q16"/>
  <c r="G18"/>
  <c r="H18" s="1"/>
  <c r="G19"/>
  <c r="H19" s="1"/>
  <c r="I21"/>
  <c r="G22"/>
  <c r="E30" i="3"/>
  <c r="D30" s="1"/>
  <c r="Q31" i="5" s="1"/>
  <c r="G37" i="7"/>
  <c r="H37" s="1"/>
  <c r="K46"/>
  <c r="L46" s="1"/>
  <c r="E16"/>
  <c r="D16" s="1"/>
  <c r="E46"/>
  <c r="D46" s="1"/>
  <c r="F18" i="3"/>
  <c r="D18" s="1"/>
  <c r="Q19" i="5" s="1"/>
  <c r="I36" i="7"/>
  <c r="J36" s="1"/>
  <c r="F40"/>
  <c r="N40" s="1"/>
  <c r="F42"/>
  <c r="N42" s="1"/>
  <c r="F31"/>
  <c r="D31" s="1"/>
  <c r="Q22"/>
  <c r="H23" i="3"/>
  <c r="G23" s="1"/>
  <c r="I13" i="7"/>
  <c r="J13" s="1"/>
  <c r="I25" i="3"/>
  <c r="G25" s="1"/>
  <c r="I15" i="7"/>
  <c r="F15"/>
  <c r="P15" s="1"/>
  <c r="E12" i="3"/>
  <c r="K16"/>
  <c r="J16" s="1"/>
  <c r="E39" i="7"/>
  <c r="D39" s="1"/>
  <c r="S47"/>
  <c r="T47" s="1"/>
  <c r="I46" i="3"/>
  <c r="Q39" i="7"/>
  <c r="R39" s="1"/>
  <c r="M38"/>
  <c r="N38" s="1"/>
  <c r="M43"/>
  <c r="N43" s="1"/>
  <c r="Q41"/>
  <c r="R41" s="1"/>
  <c r="H36" i="3"/>
  <c r="M34" i="7"/>
  <c r="N34" s="1"/>
  <c r="G33"/>
  <c r="I31" i="3"/>
  <c r="K31" i="7"/>
  <c r="L31" s="1"/>
  <c r="K29"/>
  <c r="L29" s="1"/>
  <c r="O43"/>
  <c r="P43" s="1"/>
  <c r="O41"/>
  <c r="P41" s="1"/>
  <c r="I36" i="3"/>
  <c r="O34" i="7"/>
  <c r="H30" i="3"/>
  <c r="G30" s="1"/>
  <c r="K14"/>
  <c r="F22" i="7"/>
  <c r="T22" s="1"/>
  <c r="F33" i="3"/>
  <c r="J22" i="7"/>
  <c r="J30"/>
  <c r="N36"/>
  <c r="T42"/>
  <c r="P29"/>
  <c r="L45"/>
  <c r="N39"/>
  <c r="H38"/>
  <c r="P36"/>
  <c r="D25"/>
  <c r="H23"/>
  <c r="J12"/>
  <c r="D109" i="3"/>
  <c r="T45" i="7"/>
  <c r="P42"/>
  <c r="L40"/>
  <c r="H36"/>
  <c r="H30"/>
  <c r="J21"/>
  <c r="L10" i="3"/>
  <c r="L9" s="1"/>
  <c r="D33"/>
  <c r="Q34" i="5" s="1"/>
  <c r="P34" i="7"/>
  <c r="D38"/>
  <c r="L12"/>
  <c r="T32"/>
  <c r="T26"/>
  <c r="H15"/>
  <c r="N12"/>
  <c r="D15" i="3"/>
  <c r="Q16" i="5" s="1"/>
  <c r="G12" i="3"/>
  <c r="H42" i="7"/>
  <c r="N30"/>
  <c r="H35"/>
  <c r="G37" i="3"/>
  <c r="P40" i="7"/>
  <c r="D14" i="3"/>
  <c r="Q15" i="5" s="1"/>
  <c r="G46" i="3"/>
  <c r="D15" i="7"/>
  <c r="P24"/>
  <c r="T19"/>
  <c r="T15"/>
  <c r="G14" i="3"/>
  <c r="R12" i="7"/>
  <c r="R19"/>
  <c r="L15"/>
  <c r="H25"/>
  <c r="D40"/>
  <c r="J42"/>
  <c r="T43"/>
  <c r="D30"/>
  <c r="R36"/>
  <c r="G44" i="3"/>
  <c r="L42" i="7"/>
  <c r="J45"/>
  <c r="H31"/>
  <c r="K110" i="3"/>
  <c r="K109" s="1"/>
  <c r="J114"/>
  <c r="J110" s="1"/>
  <c r="J109" s="1"/>
  <c r="G47" i="7"/>
  <c r="H47" s="1"/>
  <c r="F45" i="3"/>
  <c r="D45" s="1"/>
  <c r="Q46" i="5" s="1"/>
  <c r="O38" i="7"/>
  <c r="P38" s="1"/>
  <c r="G45"/>
  <c r="H45" s="1"/>
  <c r="K43"/>
  <c r="L43" s="1"/>
  <c r="M41"/>
  <c r="N41" s="1"/>
  <c r="M35"/>
  <c r="N35" s="1"/>
  <c r="I33"/>
  <c r="I32" i="3"/>
  <c r="G32" s="1"/>
  <c r="M31" i="7"/>
  <c r="S30"/>
  <c r="T30" s="1"/>
  <c r="H28" i="3"/>
  <c r="S41" i="7"/>
  <c r="T41" s="1"/>
  <c r="S39"/>
  <c r="T39" s="1"/>
  <c r="O35"/>
  <c r="P35" s="1"/>
  <c r="I31"/>
  <c r="Q30"/>
  <c r="Q27" s="1"/>
  <c r="F26" i="3"/>
  <c r="D26" s="1"/>
  <c r="Q27" i="5" s="1"/>
  <c r="F33" i="7"/>
  <c r="R33" s="1"/>
  <c r="F25"/>
  <c r="J25" s="1"/>
  <c r="F20"/>
  <c r="N20" s="1"/>
  <c r="H33" i="3"/>
  <c r="G33" s="1"/>
  <c r="G29"/>
  <c r="G76"/>
  <c r="D14" i="7"/>
  <c r="D19"/>
  <c r="G47" i="3"/>
  <c r="L11" i="7"/>
  <c r="K10"/>
  <c r="D11"/>
  <c r="E10"/>
  <c r="R28"/>
  <c r="G10"/>
  <c r="H11"/>
  <c r="S10"/>
  <c r="T11"/>
  <c r="T28"/>
  <c r="S27"/>
  <c r="P12"/>
  <c r="O10"/>
  <c r="J36" i="3"/>
  <c r="J27" s="1"/>
  <c r="K27"/>
  <c r="D76"/>
  <c r="D58" s="1"/>
  <c r="J59"/>
  <c r="L21" i="7"/>
  <c r="J16"/>
  <c r="D31" i="3"/>
  <c r="Q32" i="5" s="1"/>
  <c r="B10" i="7"/>
  <c r="I58" i="3"/>
  <c r="R16" i="7"/>
  <c r="J14" i="3"/>
  <c r="D12"/>
  <c r="Q13" i="5" s="1"/>
  <c r="J37" i="7"/>
  <c r="G18" i="3"/>
  <c r="J26" i="7"/>
  <c r="R21"/>
  <c r="H17"/>
  <c r="F27" i="3"/>
  <c r="P26" i="7"/>
  <c r="F10"/>
  <c r="H39"/>
  <c r="D41" i="3"/>
  <c r="Q42" i="5" s="1"/>
  <c r="D26" i="7"/>
  <c r="D37" i="3"/>
  <c r="Q38" i="5" s="1"/>
  <c r="D36" i="3"/>
  <c r="Q37" i="5" s="1"/>
  <c r="H29" i="7"/>
  <c r="D46" i="3"/>
  <c r="Q47" i="5" s="1"/>
  <c r="P37" i="7"/>
  <c r="T34"/>
  <c r="N26"/>
  <c r="T23"/>
  <c r="P21"/>
  <c r="H21"/>
  <c r="J18"/>
  <c r="R17"/>
  <c r="N16"/>
  <c r="H14"/>
  <c r="L13"/>
  <c r="H46"/>
  <c r="H26"/>
  <c r="N24"/>
  <c r="R23"/>
  <c r="L18"/>
  <c r="J17"/>
  <c r="P16"/>
  <c r="N14"/>
  <c r="T13"/>
  <c r="R47"/>
  <c r="H16"/>
  <c r="D24"/>
  <c r="J23"/>
  <c r="N47"/>
  <c r="L32"/>
  <c r="L34"/>
  <c r="L35"/>
  <c r="J38"/>
  <c r="P39"/>
  <c r="L41"/>
  <c r="J43"/>
  <c r="J46"/>
  <c r="D40" i="3"/>
  <c r="Q41" i="5" s="1"/>
  <c r="P47" i="7"/>
  <c r="D42" i="3"/>
  <c r="Q43" i="5" s="1"/>
  <c r="I27" i="3"/>
  <c r="R26" i="7"/>
  <c r="R38"/>
  <c r="B27"/>
  <c r="D47"/>
  <c r="G27"/>
  <c r="H27" i="3"/>
  <c r="R29" i="7"/>
  <c r="N28"/>
  <c r="Q16" i="6"/>
  <c r="R7" i="4"/>
  <c r="E10" i="3"/>
  <c r="D11"/>
  <c r="P28" i="7"/>
  <c r="O27"/>
  <c r="R11"/>
  <c r="Q10"/>
  <c r="I10"/>
  <c r="J11"/>
  <c r="M10"/>
  <c r="N11"/>
  <c r="D28"/>
  <c r="E27"/>
  <c r="G11" i="3"/>
  <c r="H10"/>
  <c r="H9" s="1"/>
  <c r="D28"/>
  <c r="E27"/>
  <c r="I27" i="7"/>
  <c r="J28"/>
  <c r="P32" i="6"/>
  <c r="L28" i="7"/>
  <c r="J76" i="3"/>
  <c r="P7" i="5"/>
  <c r="T37" i="7"/>
  <c r="F27"/>
  <c r="G59" i="3"/>
  <c r="G58" s="1"/>
  <c r="D34"/>
  <c r="Q35" i="5" s="1"/>
  <c r="L16" i="7"/>
  <c r="G17" i="3"/>
  <c r="G24"/>
  <c r="H34" i="7"/>
  <c r="L39"/>
  <c r="G45" i="3"/>
  <c r="D39"/>
  <c r="Q40" i="5" s="1"/>
  <c r="D37" i="7"/>
  <c r="G13" i="3"/>
  <c r="D38"/>
  <c r="Q39" i="5" s="1"/>
  <c r="R46" i="7"/>
  <c r="T21"/>
  <c r="D23" i="3"/>
  <c r="Q24" i="5" s="1"/>
  <c r="D20" i="3"/>
  <c r="Q21" i="5" s="1"/>
  <c r="P18" i="7"/>
  <c r="D18"/>
  <c r="D17"/>
  <c r="T14"/>
  <c r="R13"/>
  <c r="T46"/>
  <c r="R34"/>
  <c r="G26" i="3"/>
  <c r="D25"/>
  <c r="Q26" i="5" s="1"/>
  <c r="D24" i="3"/>
  <c r="Q25" i="5" s="1"/>
  <c r="N21" i="7"/>
  <c r="T17"/>
  <c r="G16" i="3"/>
  <c r="L14" i="7"/>
  <c r="H13"/>
  <c r="I10" i="3"/>
  <c r="T29" i="7"/>
  <c r="N23"/>
  <c r="N17"/>
  <c r="D29" i="3"/>
  <c r="Q30" i="5" s="1"/>
  <c r="G34" i="3"/>
  <c r="R37" i="7"/>
  <c r="L37"/>
  <c r="D29"/>
  <c r="D47" i="3"/>
  <c r="Q48" i="5" s="1"/>
  <c r="D32" i="3"/>
  <c r="Q33" i="5" s="1"/>
  <c r="H28" i="7"/>
  <c r="N29"/>
  <c r="G28" i="3"/>
  <c r="R20" i="7" l="1"/>
  <c r="J20"/>
  <c r="L33"/>
  <c r="P33"/>
  <c r="H33"/>
  <c r="G36" i="3"/>
  <c r="H22" i="7"/>
  <c r="N22"/>
  <c r="J40"/>
  <c r="P31"/>
  <c r="L25"/>
  <c r="D21" i="3"/>
  <c r="Q22" i="5" s="1"/>
  <c r="R15" i="7"/>
  <c r="T31"/>
  <c r="D42"/>
  <c r="T40"/>
  <c r="R40"/>
  <c r="L22"/>
  <c r="N15"/>
  <c r="R25"/>
  <c r="T20"/>
  <c r="T25"/>
  <c r="D12"/>
  <c r="R42"/>
  <c r="K27"/>
  <c r="M27"/>
  <c r="J10" i="3"/>
  <c r="J9" s="1"/>
  <c r="P7" i="4" s="1"/>
  <c r="J31" i="7"/>
  <c r="N31"/>
  <c r="J33"/>
  <c r="D33"/>
  <c r="N25"/>
  <c r="P22"/>
  <c r="H20"/>
  <c r="P25"/>
  <c r="D22"/>
  <c r="K10" i="3"/>
  <c r="K9" s="1"/>
  <c r="J15" i="7"/>
  <c r="R22"/>
  <c r="D20"/>
  <c r="T33"/>
  <c r="R30"/>
  <c r="R31"/>
  <c r="P20"/>
  <c r="G31" i="3"/>
  <c r="D45" i="7"/>
  <c r="H40"/>
  <c r="N33"/>
  <c r="H12"/>
  <c r="L20"/>
  <c r="L30"/>
  <c r="F9"/>
  <c r="B9"/>
  <c r="J58" i="3"/>
  <c r="G27"/>
  <c r="O29" i="8"/>
  <c r="L27" i="7"/>
  <c r="O25" i="8"/>
  <c r="P27" i="7"/>
  <c r="Q12" i="5"/>
  <c r="D10" i="3"/>
  <c r="O31" i="8"/>
  <c r="J27" i="7"/>
  <c r="Q29" i="5"/>
  <c r="D27" i="3"/>
  <c r="Q24" i="6" s="1"/>
  <c r="M9" i="7"/>
  <c r="O17" i="8"/>
  <c r="N10" i="7"/>
  <c r="O21" i="8"/>
  <c r="I9" i="7"/>
  <c r="J10"/>
  <c r="O27" i="8"/>
  <c r="N27" i="7"/>
  <c r="S9"/>
  <c r="O18" i="8"/>
  <c r="T10" i="7"/>
  <c r="V10" s="1"/>
  <c r="G9"/>
  <c r="O20" i="8"/>
  <c r="H10" i="7"/>
  <c r="O26" i="8"/>
  <c r="R27" i="7"/>
  <c r="I9" i="3"/>
  <c r="G10"/>
  <c r="G9" s="1"/>
  <c r="P8" i="4" s="1"/>
  <c r="D27" i="7"/>
  <c r="E9" i="3"/>
  <c r="D10" i="7"/>
  <c r="D9" s="1"/>
  <c r="R5" i="4"/>
  <c r="Q12" i="6"/>
  <c r="P20"/>
  <c r="Q8" i="4"/>
  <c r="Q9" i="7"/>
  <c r="O16" i="8"/>
  <c r="R10" i="7"/>
  <c r="O30" i="8"/>
  <c r="H27" i="7"/>
  <c r="P10"/>
  <c r="O9"/>
  <c r="O15" i="8"/>
  <c r="O28"/>
  <c r="T27" i="7"/>
  <c r="O19" i="8"/>
  <c r="K9" i="7"/>
  <c r="L10"/>
  <c r="E9"/>
  <c r="Q7" i="4" l="1"/>
  <c r="P16" i="6"/>
  <c r="R16" s="1"/>
  <c r="P9" i="7"/>
  <c r="O5" i="8"/>
  <c r="O6"/>
  <c r="R9" i="7"/>
  <c r="Q5" i="4"/>
  <c r="Q6" s="1"/>
  <c r="P12" i="6"/>
  <c r="R12" s="1"/>
  <c r="O10" i="8"/>
  <c r="H9" i="7"/>
  <c r="O9" i="8"/>
  <c r="L9" i="7"/>
  <c r="O22" i="8"/>
  <c r="P21" s="1"/>
  <c r="Q20" i="6"/>
  <c r="R20" s="1"/>
  <c r="R8" i="4"/>
  <c r="T9" i="7"/>
  <c r="O8" i="8"/>
  <c r="O11"/>
  <c r="J9" i="7"/>
  <c r="O7" i="8"/>
  <c r="N9" i="7"/>
  <c r="O32" i="8"/>
  <c r="P25" s="1"/>
  <c r="R6" i="4"/>
  <c r="P30" i="8"/>
  <c r="P27"/>
  <c r="Q7" i="5"/>
  <c r="P24" i="6"/>
  <c r="D9" i="3"/>
  <c r="P26" i="8" l="1"/>
  <c r="P28"/>
  <c r="O12"/>
  <c r="P5" s="1"/>
  <c r="P28" i="6"/>
  <c r="P5" i="4"/>
  <c r="P6" s="1"/>
  <c r="Q28" i="6"/>
  <c r="P8" i="8"/>
  <c r="O34"/>
  <c r="P29"/>
  <c r="P31"/>
  <c r="P20"/>
  <c r="P16"/>
  <c r="P17"/>
  <c r="P18"/>
  <c r="P19"/>
  <c r="P7"/>
  <c r="P11"/>
  <c r="P15"/>
  <c r="P9"/>
  <c r="P10"/>
  <c r="P6"/>
  <c r="AM1499" i="1"/>
  <c r="AL1499"/>
  <c r="AL734"/>
  <c r="AM734"/>
  <c r="AM683"/>
  <c r="AL683"/>
  <c r="AM1193"/>
  <c r="AL1193"/>
  <c r="AM278"/>
  <c r="AL278"/>
  <c r="AM1346"/>
  <c r="AL1346"/>
  <c r="AM74"/>
  <c r="AL74"/>
  <c r="AL989"/>
  <c r="AM989"/>
  <c r="AL1549"/>
  <c r="AM1549"/>
  <c r="AM1040"/>
  <c r="AL1040"/>
  <c r="AM887"/>
  <c r="AL887"/>
  <c r="AM530"/>
  <c r="AL530"/>
  <c r="AL328"/>
  <c r="AM328"/>
  <c r="AM377"/>
  <c r="AL377"/>
  <c r="AM938"/>
  <c r="AL938"/>
  <c r="AM1244"/>
  <c r="AL1244"/>
  <c r="AM125"/>
  <c r="AL125"/>
  <c r="AL26"/>
  <c r="AM26"/>
  <c r="AM581"/>
  <c r="AL581"/>
  <c r="AM632"/>
  <c r="AL632"/>
  <c r="AM1448"/>
  <c r="AL1448"/>
  <c r="AM785"/>
  <c r="AL785"/>
  <c r="AL1142"/>
  <c r="AM1142"/>
  <c r="AM1091"/>
  <c r="AL1091"/>
  <c r="AM428"/>
  <c r="AL428"/>
  <c r="AL176"/>
  <c r="AM176"/>
  <c r="AM1295"/>
  <c r="AL1295"/>
  <c r="AM836"/>
  <c r="AL836"/>
  <c r="AL1397"/>
  <c r="AM1397"/>
  <c r="AM227"/>
  <c r="AL227"/>
  <c r="AM479"/>
  <c r="AL479"/>
  <c r="AN1448"/>
  <c r="AN328"/>
  <c r="AN1549"/>
  <c r="AN377"/>
  <c r="AN74"/>
  <c r="AN734"/>
  <c r="AN683"/>
  <c r="AN1244"/>
  <c r="AN1499"/>
  <c r="AN887"/>
  <c r="AN1193"/>
  <c r="AN938"/>
  <c r="AN1397"/>
  <c r="AN278"/>
  <c r="AN125"/>
  <c r="AN785"/>
  <c r="AN530"/>
  <c r="AN1346"/>
  <c r="AN989"/>
  <c r="AN632"/>
  <c r="AN581"/>
  <c r="AN1040"/>
  <c r="AN1295"/>
  <c r="AN428"/>
  <c r="AN836"/>
  <c r="AN227"/>
  <c r="AN26"/>
  <c r="AN1091"/>
  <c r="AN479"/>
  <c r="AN176"/>
  <c r="AN1142"/>
</calcChain>
</file>

<file path=xl/sharedStrings.xml><?xml version="1.0" encoding="utf-8"?>
<sst xmlns="http://schemas.openxmlformats.org/spreadsheetml/2006/main" count="4068" uniqueCount="540">
  <si>
    <t xml:space="preserve">ADMINISTRACION DE CORRECCION
</t>
  </si>
  <si>
    <t xml:space="preserve">OFICINA DE MANEJO Y CONTROL DE POBLACION
</t>
  </si>
  <si>
    <t>INFORME DIARIO DE POBLACION CORRECCIONAL</t>
  </si>
  <si>
    <t>POB.</t>
  </si>
  <si>
    <t>SUM.</t>
  </si>
  <si>
    <t>SENT.</t>
  </si>
  <si>
    <t>SENTENCIADOS</t>
  </si>
  <si>
    <t>FUGAS</t>
  </si>
  <si>
    <t>TRANSITO</t>
  </si>
  <si>
    <t>AISLAMIENTO</t>
  </si>
  <si>
    <t>JOV. ADULTO</t>
  </si>
  <si>
    <t>DISPONIBLE</t>
  </si>
  <si>
    <t>MIN</t>
  </si>
  <si>
    <t>MED</t>
  </si>
  <si>
    <t>MAX</t>
  </si>
  <si>
    <t>SIN CLA</t>
  </si>
  <si>
    <t>PENS.</t>
  </si>
  <si>
    <t>CAP.</t>
  </si>
  <si>
    <t>SIN.S.</t>
  </si>
  <si>
    <t>PED.L.</t>
  </si>
  <si>
    <t>CON.L</t>
  </si>
  <si>
    <t>SU</t>
  </si>
  <si>
    <t>SE</t>
  </si>
  <si>
    <t>OBSERVACIONES</t>
  </si>
  <si>
    <t xml:space="preserve">REGION: ESTE                                              </t>
  </si>
  <si>
    <t xml:space="preserve">Campamento Zarzal                                 </t>
  </si>
  <si>
    <t xml:space="preserve">Inst. Reg. Met. Bayamón (308)                     </t>
  </si>
  <si>
    <t xml:space="preserve">Institución Bayamón (501)                         </t>
  </si>
  <si>
    <t xml:space="preserve">Centro Det. Regional Guayama (945)                </t>
  </si>
  <si>
    <t xml:space="preserve">Anexo 296 Guayama                                 </t>
  </si>
  <si>
    <t xml:space="preserve">Anexo Guayama (500)                               </t>
  </si>
  <si>
    <t xml:space="preserve">REGION: OESTE                                             </t>
  </si>
  <si>
    <t xml:space="preserve">Institución Correccional Ponce                    </t>
  </si>
  <si>
    <t xml:space="preserve">Centro de Ingresos del Sur (676)                  </t>
  </si>
  <si>
    <t xml:space="preserve">Centro Clasificación Fase III Ponce               </t>
  </si>
  <si>
    <t xml:space="preserve">Modular Detention Unit                            </t>
  </si>
  <si>
    <t xml:space="preserve">Inst. Jóvenes Adultos Ponce (304)                 </t>
  </si>
  <si>
    <t xml:space="preserve">Vivienda Alterna Anexo 246 Ponce                  </t>
  </si>
  <si>
    <t xml:space="preserve">Campamento La Pica                                </t>
  </si>
  <si>
    <t xml:space="preserve">Campamento Limón                                  </t>
  </si>
  <si>
    <t xml:space="preserve">Inst. Correccional Sabana Hoyos                   </t>
  </si>
  <si>
    <t xml:space="preserve">Campamento Sabana Hoyos                           </t>
  </si>
  <si>
    <t xml:space="preserve">Anexo Sabana Hoyos 384                            </t>
  </si>
  <si>
    <t>GRAN TOTAL:</t>
  </si>
  <si>
    <t>REVISADO POR:</t>
  </si>
  <si>
    <t>JOSÉ  DIAZ SERRANO</t>
  </si>
  <si>
    <t>AUTORIZADO POR:</t>
  </si>
  <si>
    <t>ERMIDES CORREA QUIÑONES, DIRECTOR PMO</t>
  </si>
  <si>
    <t>RECUENTO DEL DIA:</t>
  </si>
  <si>
    <t>FECHA IMPRESO:</t>
  </si>
  <si>
    <t>POBLACION H.A.S.: 171 PROG.ESP 184</t>
  </si>
  <si>
    <t>PUESTO:</t>
  </si>
  <si>
    <t>COORDINADOR</t>
  </si>
  <si>
    <t>HORA IMPRESO:</t>
  </si>
  <si>
    <t>DIA 1</t>
  </si>
  <si>
    <t>INSTITUCION                     POR REGION</t>
  </si>
  <si>
    <t>ESP. NO HAB.</t>
  </si>
  <si>
    <t>TECNICO DE RECORD</t>
  </si>
  <si>
    <t>DIA 31</t>
  </si>
  <si>
    <t>DIA 30</t>
  </si>
  <si>
    <t>DIA 29</t>
  </si>
  <si>
    <t>DIA 28</t>
  </si>
  <si>
    <t>DIA 27</t>
  </si>
  <si>
    <t>DIA 26</t>
  </si>
  <si>
    <t>DIA 25</t>
  </si>
  <si>
    <t>DIA 24</t>
  </si>
  <si>
    <t>DIA 23</t>
  </si>
  <si>
    <t>DIA 22</t>
  </si>
  <si>
    <t>DIA 21</t>
  </si>
  <si>
    <t>DIA 20</t>
  </si>
  <si>
    <t>DIA 19</t>
  </si>
  <si>
    <t>DIA 18</t>
  </si>
  <si>
    <t>DIA 17</t>
  </si>
  <si>
    <t>DIA 16</t>
  </si>
  <si>
    <t>DIA 15</t>
  </si>
  <si>
    <t>DIA 14</t>
  </si>
  <si>
    <t>DIA 13</t>
  </si>
  <si>
    <t>DIA 12</t>
  </si>
  <si>
    <t>DIA 11</t>
  </si>
  <si>
    <t>DIA 10</t>
  </si>
  <si>
    <t>DIA 9</t>
  </si>
  <si>
    <t>DIA 8</t>
  </si>
  <si>
    <t>DIA 7</t>
  </si>
  <si>
    <t>DIA 6</t>
  </si>
  <si>
    <t>DIA 5</t>
  </si>
  <si>
    <t>DIA 2</t>
  </si>
  <si>
    <t>DIA 3</t>
  </si>
  <si>
    <t>DIA 4</t>
  </si>
  <si>
    <t>RESUMEN</t>
  </si>
  <si>
    <t>JOVENES</t>
  </si>
  <si>
    <t>TOTAL</t>
  </si>
  <si>
    <t>MUJERES</t>
  </si>
  <si>
    <t>INFORME DIARIO DE LA POBLACIÓN CORRECCIONAL</t>
  </si>
  <si>
    <t>GRAN TOTAL</t>
  </si>
  <si>
    <t>CAP= Capacidad; SUM= Sumariado; Sent= Sentenciado</t>
  </si>
  <si>
    <t>PROMEDIO DEL MES*</t>
  </si>
  <si>
    <t>MASCULINA ADULTA</t>
  </si>
  <si>
    <t xml:space="preserve">TOTAL </t>
  </si>
  <si>
    <t>SENT</t>
  </si>
  <si>
    <t>SUM</t>
  </si>
  <si>
    <t>CAP- 55'</t>
  </si>
  <si>
    <t>POB</t>
  </si>
  <si>
    <t>ESTE</t>
  </si>
  <si>
    <t>OESTE</t>
  </si>
  <si>
    <t>REGION</t>
  </si>
  <si>
    <t>% OCUPADA</t>
  </si>
  <si>
    <t>OCUPADA</t>
  </si>
  <si>
    <t>NO OCUPADA</t>
  </si>
  <si>
    <t>ESPACIOS NO HABITABLES</t>
  </si>
  <si>
    <t>HABITABLES</t>
  </si>
  <si>
    <t>NO HABITABLES</t>
  </si>
  <si>
    <t>DEPARTAMENTO DE CORRECCIÓN Y REHABILITACIÓN</t>
  </si>
  <si>
    <t>%</t>
  </si>
  <si>
    <t>Sin Sentencia</t>
  </si>
  <si>
    <t>Pendiente Liquidación</t>
  </si>
  <si>
    <t>Con Liquidación</t>
  </si>
  <si>
    <t>Pensión Alimentaria</t>
  </si>
  <si>
    <t>SIN CLASIFICAR</t>
  </si>
  <si>
    <t>PENDIENTE LIQUIDACIÓN</t>
  </si>
  <si>
    <t>CON LIQUIDACIÓN</t>
  </si>
  <si>
    <t>SIN SENTENCIA</t>
  </si>
  <si>
    <t>PENSIÓN ALIMENTARIA</t>
  </si>
  <si>
    <t>MAXIMA</t>
  </si>
  <si>
    <t>MINIMA</t>
  </si>
  <si>
    <t>MEDIANA</t>
  </si>
  <si>
    <t>REGION OESTE</t>
  </si>
  <si>
    <t>REGIÓN ESTE</t>
  </si>
  <si>
    <t>POBLACIÓN TOTAL</t>
  </si>
  <si>
    <t>POBLACIÓN CORRECCIONAL PROMEDIO SENTENCIADA</t>
  </si>
  <si>
    <t>POR NIVELES DE CUSTODIA</t>
  </si>
  <si>
    <t>SU - 03</t>
  </si>
  <si>
    <t>SE - 02</t>
  </si>
  <si>
    <t>INSTITUCION POR REGION</t>
  </si>
  <si>
    <t>total</t>
  </si>
  <si>
    <t>Total</t>
  </si>
  <si>
    <t xml:space="preserve">REGION ESTE                                              </t>
  </si>
  <si>
    <t xml:space="preserve">REGION OESTE                                             </t>
  </si>
  <si>
    <t>Min = Mínima</t>
  </si>
  <si>
    <t>Med = Mediana</t>
  </si>
  <si>
    <t>Máx. = Máxima</t>
  </si>
  <si>
    <t>Esp. no hab.= Espacios no habitable</t>
  </si>
  <si>
    <t xml:space="preserve">Centro con Libertad para Trabajar                 </t>
  </si>
  <si>
    <t>INFORME DIARIO DELA POBLACION CORRECCIONAL</t>
  </si>
  <si>
    <t>Centro de Libertad para Trabajar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</si>
  <si>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</si>
  <si>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</si>
  <si>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JORGE  PLAZA</t>
  </si>
  <si>
    <t>ERMIDES CORREA QUIÑONES, DIRECTOR P.M.O.</t>
  </si>
  <si>
    <t>POBLACION H.A.S.: 66 PROG.ESP 124</t>
  </si>
  <si>
    <t xml:space="preserve">OPERADOR TERMINAL COMPUTADORA </t>
  </si>
  <si>
    <t xml:space="preserve">                                                     </t>
  </si>
  <si>
    <t xml:space="preserve">Institución Correccional Zarzal                         </t>
  </si>
  <si>
    <t xml:space="preserve">Hogar Adaptación Social Fajardo                     </t>
  </si>
  <si>
    <t xml:space="preserve">Hogar Intermedio para Mujeres San Juan                  </t>
  </si>
  <si>
    <t xml:space="preserve">Centro Trat. Res. Usuarios S.C. Humacao         </t>
  </si>
  <si>
    <t xml:space="preserve">Hospital Siquiátrico Correccional                        </t>
  </si>
  <si>
    <t xml:space="preserve">Centro Ingresos Metropolitano Bayamón (705)     </t>
  </si>
  <si>
    <t xml:space="preserve">Institución Reg. Met. Bayamón (308)                     </t>
  </si>
  <si>
    <t xml:space="preserve">Anexo Seguridad Máxima Bayamón (292)                      </t>
  </si>
  <si>
    <t xml:space="preserve">Centro Detención Bayamón (1072)                        </t>
  </si>
  <si>
    <t xml:space="preserve">Institución Guayama (1000)                               </t>
  </si>
  <si>
    <t xml:space="preserve">Escuela Industrial para Mujeres Vega Alta                    </t>
  </si>
  <si>
    <t xml:space="preserve">Anexo Custodia Mínima Ponce                         </t>
  </si>
  <si>
    <t xml:space="preserve">Institución Jóvenes Adultos Ponce (304)                 </t>
  </si>
  <si>
    <t xml:space="preserve">Institución Máxima Ponce                                </t>
  </si>
  <si>
    <t xml:space="preserve">Institución Adultos Ponce (1000)                        </t>
  </si>
  <si>
    <t>Facilidad Médica Inst. Ponce 500</t>
  </si>
  <si>
    <t xml:space="preserve">Centro de Detención del Oeste                           </t>
  </si>
  <si>
    <t xml:space="preserve">Institución Correccional Guerrero                       </t>
  </si>
  <si>
    <t xml:space="preserve">Centro Trat. Res. Usuarios S.C. Arecibo        </t>
  </si>
  <si>
    <t xml:space="preserve">Institución Correccional Sabana Hoyos                   </t>
  </si>
  <si>
    <t xml:space="preserve">Hogar Adaptación Social Mayagüez               </t>
  </si>
  <si>
    <t xml:space="preserve">Anexo Custodia Mínina Ponce                         </t>
  </si>
  <si>
    <t xml:space="preserve">Insttitución Máxima Ponce                                </t>
  </si>
  <si>
    <t xml:space="preserve">Cent. Trat. Res. Usuarios S.C. Humacao         </t>
  </si>
  <si>
    <t xml:space="preserve">Centro Ingreso Metropolitano Bayamón (705)     </t>
  </si>
  <si>
    <t xml:space="preserve">Centro Detención Regional Guayama (945)                </t>
  </si>
  <si>
    <t xml:space="preserve">Centro Ingresos Met. Bayamón (705)     </t>
  </si>
  <si>
    <t xml:space="preserve">Insttitución Reg. Met. Bayamón (308)                     </t>
  </si>
  <si>
    <t>Facilidad Médica Ponce 500</t>
  </si>
  <si>
    <t xml:space="preserve">Centro Trat. Res. Usua. S.C. Humacao         </t>
  </si>
  <si>
    <t xml:space="preserve">Centro Ingresos Metrop. de Bayamón (705)     </t>
  </si>
  <si>
    <t xml:space="preserve">Centro Trat. Res. Usua. S.C. Arecibo        </t>
  </si>
  <si>
    <t>*  Pueden haber errores de redondeo.</t>
  </si>
  <si>
    <t>Esp. no hab.= Espacios no habitables</t>
  </si>
  <si>
    <t xml:space="preserve">Anexo Seguridad Máx. Bayamón (292)                      </t>
  </si>
  <si>
    <t>Esp. no hab.= Espacios no habitables.</t>
  </si>
  <si>
    <t>INSTITUCION                                     POR REGION</t>
  </si>
  <si>
    <t>Aida Cruz</t>
  </si>
  <si>
    <t xml:space="preserve">Inst. Correccional Zarzal                         </t>
  </si>
  <si>
    <t xml:space="preserve">Hogar Adaptación Soc. Fajardo                     </t>
  </si>
  <si>
    <t xml:space="preserve">Hogar Int. Para Mujeres San Juan                  </t>
  </si>
  <si>
    <t xml:space="preserve">Cent. De Trat. Res. Usuarios S.C. Humacao         </t>
  </si>
  <si>
    <t xml:space="preserve">Hospital Siquiátrico Corr.                        </t>
  </si>
  <si>
    <t xml:space="preserve">Cent. Ingresos Metropolitano de Bayamón (705)     </t>
  </si>
  <si>
    <t xml:space="preserve">Anexo Se. Max. Bayamón (292)                      </t>
  </si>
  <si>
    <t>Alexander Salcedo</t>
  </si>
  <si>
    <t xml:space="preserve">Centro Det. Bayamón (1072)                        </t>
  </si>
  <si>
    <t xml:space="preserve">IRMA MARTINEZ </t>
  </si>
  <si>
    <t xml:space="preserve">Int. Guayama (1000)                               </t>
  </si>
  <si>
    <t xml:space="preserve">Escuela Ind. Mujeres Vega Alta                    </t>
  </si>
  <si>
    <t>Eva Ramos</t>
  </si>
  <si>
    <t xml:space="preserve">AMARILIS RODRIGUEZ </t>
  </si>
  <si>
    <t xml:space="preserve">LINNETTE GONZALEZ </t>
  </si>
  <si>
    <t>Jorge Santiago</t>
  </si>
  <si>
    <t xml:space="preserve">JOSE A. RODRIGUEZ </t>
  </si>
  <si>
    <t>MONTALVO 7732</t>
  </si>
  <si>
    <t>Michelle Lopez</t>
  </si>
  <si>
    <t>JOSE A. RODRIGUEZ</t>
  </si>
  <si>
    <t>Mirna Narvaez</t>
  </si>
  <si>
    <t>Migdalia Rivera</t>
  </si>
  <si>
    <t>Luz R. Zambrana</t>
  </si>
  <si>
    <t xml:space="preserve">Anexo Custodia Min. Ponce                         </t>
  </si>
  <si>
    <t>Maria Cruz</t>
  </si>
  <si>
    <t xml:space="preserve">Inst. Máxima Ponce                                </t>
  </si>
  <si>
    <t xml:space="preserve">Inst. Adultos Ponce (1000)                        </t>
  </si>
  <si>
    <t xml:space="preserve">Facilidad Médica Inst. Ponce 500                  </t>
  </si>
  <si>
    <t xml:space="preserve">Centro de Det.del Oeste                           </t>
  </si>
  <si>
    <t>Edna Ramos</t>
  </si>
  <si>
    <t>Carlos Velazquez</t>
  </si>
  <si>
    <t xml:space="preserve">Inst. Correccional Guerrero                       </t>
  </si>
  <si>
    <t xml:space="preserve">JOSE ARBELO </t>
  </si>
  <si>
    <t xml:space="preserve">Centro de Trat. Res. Usuarios S.C. Arecibo        </t>
  </si>
  <si>
    <t xml:space="preserve">CIERRE PARCIAL </t>
  </si>
  <si>
    <t>REF. DOC. 9594</t>
  </si>
  <si>
    <t>Ruben Olivares</t>
  </si>
  <si>
    <t>Marie Negron</t>
  </si>
  <si>
    <t xml:space="preserve">Hogar de Adaptación Social Mayagüez               </t>
  </si>
  <si>
    <t>Nilda Rivera</t>
  </si>
  <si>
    <t>Yolanda Valentin</t>
  </si>
  <si>
    <t xml:space="preserve">MARIE L. NEGRON </t>
  </si>
  <si>
    <t xml:space="preserve">KAREN MONTES </t>
  </si>
  <si>
    <t>RODRIGUEZ 7439</t>
  </si>
  <si>
    <t>Lilliam Rivera</t>
  </si>
  <si>
    <t xml:space="preserve">LILLIAN RIVERA </t>
  </si>
  <si>
    <t>FEM.6SUM.</t>
  </si>
  <si>
    <t>Brenda Alvarado</t>
  </si>
  <si>
    <t>Gladys Colon</t>
  </si>
  <si>
    <t>CARRASQUILLO 0283</t>
  </si>
  <si>
    <t>LUCY SANTIAGO TORRES</t>
  </si>
  <si>
    <t xml:space="preserve">CESAR MALDONADO </t>
  </si>
  <si>
    <t>SANTANA 3226</t>
  </si>
  <si>
    <t xml:space="preserve">ZORAIDA RUIZ </t>
  </si>
  <si>
    <t xml:space="preserve">GLADYS E. COLON </t>
  </si>
  <si>
    <t>MARTINEZ 2507</t>
  </si>
  <si>
    <t>PEREZ 9535</t>
  </si>
  <si>
    <t>SERRANO 3560</t>
  </si>
  <si>
    <t>ANA M. GUZMAN LEON</t>
  </si>
  <si>
    <t xml:space="preserve">EDDIE PEREZ </t>
  </si>
  <si>
    <t>VELAZQUEZ 7000</t>
  </si>
  <si>
    <t>IRMA WHARTON</t>
  </si>
  <si>
    <t>AIDA GUEVARA</t>
  </si>
  <si>
    <t xml:space="preserve">CARLOS RODRIGUEZ </t>
  </si>
  <si>
    <t xml:space="preserve">ERNALIZ ORTIZ </t>
  </si>
  <si>
    <t>Lissette Bonilla</t>
  </si>
  <si>
    <t>CRUZ 0983</t>
  </si>
  <si>
    <t>Iris Fonseca</t>
  </si>
  <si>
    <t>1 ESP. SUM. DISP.</t>
  </si>
  <si>
    <t>MEDINA 4170</t>
  </si>
  <si>
    <t xml:space="preserve">NANCY PAGAN </t>
  </si>
  <si>
    <t>LEBRON 1531</t>
  </si>
  <si>
    <t>FEM. 5SUM.</t>
  </si>
  <si>
    <t>Carmen Rosario</t>
  </si>
  <si>
    <t>Zoraida Ruiz</t>
  </si>
  <si>
    <t>32 esp. en cuarentena</t>
  </si>
  <si>
    <t xml:space="preserve">LACEN </t>
  </si>
  <si>
    <t>PEREZ 2-2121</t>
  </si>
  <si>
    <t>FEM.7 SUM.</t>
  </si>
  <si>
    <t>Annette Saez</t>
  </si>
  <si>
    <t>adm.23 imp.14 detox15</t>
  </si>
  <si>
    <t>AD.  (9)   MAX. 9</t>
  </si>
  <si>
    <t>EYLEEN JUSINO CRUZ</t>
  </si>
  <si>
    <t>MENDEZ 8229</t>
  </si>
  <si>
    <t>CORTES 2195</t>
  </si>
  <si>
    <t>32 espacios en cuarentena</t>
  </si>
  <si>
    <t>PEDRO PEREZ</t>
  </si>
  <si>
    <t>HERNAIZ 9242</t>
  </si>
  <si>
    <t>FEM.7SUM.</t>
  </si>
  <si>
    <t xml:space="preserve">AWILDA RODRIGUEZ </t>
  </si>
  <si>
    <t>adm.23imp.14detox18</t>
  </si>
  <si>
    <t>Lydia Burgos</t>
  </si>
  <si>
    <t>AD.( 9 )  MAX. 9</t>
  </si>
  <si>
    <t>1 ESP.SUM. DISP.</t>
  </si>
  <si>
    <t xml:space="preserve">LUCY SANTIAGO </t>
  </si>
  <si>
    <t xml:space="preserve">HERIBERTO SANTIAGO </t>
  </si>
  <si>
    <t>NUÑEZ 3340</t>
  </si>
  <si>
    <t>WANDA MONTANEZ</t>
  </si>
  <si>
    <t>Awilda Rodriguez</t>
  </si>
  <si>
    <t xml:space="preserve">FERNANDO IRIZARRY </t>
  </si>
  <si>
    <t>1 ESP. DISP. SENT.</t>
  </si>
  <si>
    <t xml:space="preserve">JORGE L. IRIZARRY </t>
  </si>
  <si>
    <t>MERCADO 4868</t>
  </si>
  <si>
    <t xml:space="preserve">ARLENE TORRES </t>
  </si>
  <si>
    <t>ANTHONY BANCH</t>
  </si>
  <si>
    <t>TORRES 6324</t>
  </si>
  <si>
    <t xml:space="preserve">JORGE IRIZARRY </t>
  </si>
  <si>
    <t xml:space="preserve">LILLIAN TORRES </t>
  </si>
  <si>
    <t>ref. doc.9594</t>
  </si>
  <si>
    <t>HERNANDEZ 7230</t>
  </si>
  <si>
    <t>ALVAREZ 1732</t>
  </si>
  <si>
    <t xml:space="preserve">MALDONADO </t>
  </si>
  <si>
    <t>VAZQUEZ 5019</t>
  </si>
  <si>
    <t>ALVARADO 4449</t>
  </si>
  <si>
    <t>CIERRE PARCIAL</t>
  </si>
  <si>
    <t xml:space="preserve">KILMA DE JESUS </t>
  </si>
  <si>
    <t>2 ESP. DISP. SENT.</t>
  </si>
  <si>
    <t xml:space="preserve">AIDA CRUZ </t>
  </si>
  <si>
    <t xml:space="preserve">RAFAEL COLON </t>
  </si>
  <si>
    <t>FEM. 7SUM.MED.1</t>
  </si>
  <si>
    <t>Gladys Velazquez</t>
  </si>
  <si>
    <t>adm.21detox13</t>
  </si>
  <si>
    <t>AD. 10 MED. 1  MAX. 9</t>
  </si>
  <si>
    <t>EYLEEN JUSINO CRU</t>
  </si>
  <si>
    <t>2 ESP.SENT. DISP.</t>
  </si>
  <si>
    <t xml:space="preserve">ADA GARCIA </t>
  </si>
  <si>
    <t xml:space="preserve">SOL A. RIVERA </t>
  </si>
  <si>
    <t>REF. DOC.9594</t>
  </si>
  <si>
    <t>lorenzo 0620</t>
  </si>
  <si>
    <t>ACEVEDO 7968</t>
  </si>
  <si>
    <t>FEM.5SUM4MD.1</t>
  </si>
  <si>
    <t>Amarilis Rodriguez Rivera</t>
  </si>
  <si>
    <t>adm.17detox10</t>
  </si>
  <si>
    <t>2 ESP. SENT DISP.</t>
  </si>
  <si>
    <t>35 SON AREA MEDICA</t>
  </si>
  <si>
    <t>MARGARITA BATISTA</t>
  </si>
  <si>
    <t xml:space="preserve">HERNANDEZ </t>
  </si>
  <si>
    <t>JIMENEZ 4806</t>
  </si>
  <si>
    <t>FEM.4SUM</t>
  </si>
  <si>
    <t xml:space="preserve">WANDA MONTANEZ </t>
  </si>
  <si>
    <t>adm.0detox19</t>
  </si>
  <si>
    <t>AD.10 IMED.9MX</t>
  </si>
  <si>
    <t>NANCY PAGAN</t>
  </si>
  <si>
    <t>3 ESP. DISP. SENT.</t>
  </si>
  <si>
    <t xml:space="preserve">LUCY SANTIAGO TORRES </t>
  </si>
  <si>
    <t xml:space="preserve">GUZMAN </t>
  </si>
  <si>
    <t xml:space="preserve">MALARET </t>
  </si>
  <si>
    <t>CABAN 2043</t>
  </si>
  <si>
    <t xml:space="preserve">IRIZARRY </t>
  </si>
  <si>
    <t>MEDINA 4470</t>
  </si>
  <si>
    <t>ANDINO 3392</t>
  </si>
  <si>
    <t>FEM.7SUM</t>
  </si>
  <si>
    <t>adm.6detox18</t>
  </si>
  <si>
    <t>HERIBERTO ALICEA</t>
  </si>
  <si>
    <t xml:space="preserve">AD. 10  MED. 1  MAX. 9 </t>
  </si>
  <si>
    <t>ROSARIO 2968</t>
  </si>
  <si>
    <t>SANTIAGO</t>
  </si>
  <si>
    <t>CABAZA 4177</t>
  </si>
  <si>
    <t>SIERRA 12681</t>
  </si>
  <si>
    <t>MATOS 6013</t>
  </si>
  <si>
    <t xml:space="preserve">ANDINO </t>
  </si>
  <si>
    <t>FEM.5SUM.</t>
  </si>
  <si>
    <t>adm.1detox15</t>
  </si>
  <si>
    <t xml:space="preserve">RAFAEL SANTIAGO </t>
  </si>
  <si>
    <t>AD. 9  MED. 1  MAX. 8</t>
  </si>
  <si>
    <t xml:space="preserve">GERARDO ROMAN </t>
  </si>
  <si>
    <t>33 ESP. MEDICOS</t>
  </si>
  <si>
    <t>OCASIO 12324</t>
  </si>
  <si>
    <t xml:space="preserve">SGTO. GONZALEZ </t>
  </si>
  <si>
    <t xml:space="preserve">INOCENCIO GONZALEZ </t>
  </si>
  <si>
    <t>SANTANA 326</t>
  </si>
  <si>
    <t>PARIILLA 1212</t>
  </si>
  <si>
    <t>FEM. 6SUM</t>
  </si>
  <si>
    <t xml:space="preserve">NILDA RIVERA </t>
  </si>
  <si>
    <t>adm.0detox9</t>
  </si>
  <si>
    <t>Nancy Pagan</t>
  </si>
  <si>
    <t>1 ESP.SENT.DISP.</t>
  </si>
  <si>
    <t>31 ESPACIOS MEDICOS</t>
  </si>
  <si>
    <t xml:space="preserve">GILBERTO VELEZ </t>
  </si>
  <si>
    <t xml:space="preserve"> SOL A. RIVERA</t>
  </si>
  <si>
    <t>AIDA L. GUEVARA</t>
  </si>
  <si>
    <t xml:space="preserve">aida l. cruz </t>
  </si>
  <si>
    <t>SANTANA 9236</t>
  </si>
  <si>
    <t>PARILLA 1212</t>
  </si>
  <si>
    <t>LABOY 11844</t>
  </si>
  <si>
    <t>adm.7detox10</t>
  </si>
  <si>
    <t xml:space="preserve">GILBERTO LUCIANO  </t>
  </si>
  <si>
    <t>GERARDO ROMAN</t>
  </si>
  <si>
    <t>ROSARIO 2988</t>
  </si>
  <si>
    <t>CESAR MALDONADO</t>
  </si>
  <si>
    <t xml:space="preserve">VEGA </t>
  </si>
  <si>
    <t xml:space="preserve">GONZALEZ </t>
  </si>
  <si>
    <t>JIMENEZ 4800</t>
  </si>
  <si>
    <t xml:space="preserve">MIGUEL RAMOS </t>
  </si>
  <si>
    <t>Janet Cosme</t>
  </si>
  <si>
    <t>adm.7detox11</t>
  </si>
  <si>
    <t>FERNANDO IRIZARRY</t>
  </si>
  <si>
    <t>AD. 10 MED. 1 MAX. 9</t>
  </si>
  <si>
    <t xml:space="preserve">FERNANDO ESTEVES </t>
  </si>
  <si>
    <t>COLLAZO 3185</t>
  </si>
  <si>
    <t xml:space="preserve">WILFREDO MONTES </t>
  </si>
  <si>
    <t xml:space="preserve">SONIA APONTE </t>
  </si>
  <si>
    <t xml:space="preserve">MIRNA NARVAEZ </t>
  </si>
  <si>
    <t>adm.22, detox18</t>
  </si>
  <si>
    <t>AD. 10  MED.1 MAX. 10</t>
  </si>
  <si>
    <t>35 ESP. MEDICOS</t>
  </si>
  <si>
    <t>ADA GARCIA 2-9521</t>
  </si>
  <si>
    <t xml:space="preserve">JOSE R. OCASIO </t>
  </si>
  <si>
    <t>CABASSA 2043</t>
  </si>
  <si>
    <t>AWILDA IRIZARRY</t>
  </si>
  <si>
    <t xml:space="preserve">SGTO. MARCELINO GONZALEZ </t>
  </si>
  <si>
    <t>adm.22, detox19</t>
  </si>
  <si>
    <t>AD. 10  MED. 1  MAX. 9</t>
  </si>
  <si>
    <t>MIGUEL A. TORRES</t>
  </si>
  <si>
    <t xml:space="preserve">EDNA RIVERA </t>
  </si>
  <si>
    <t xml:space="preserve">VELEZ </t>
  </si>
  <si>
    <t xml:space="preserve">WILFREDO ACEVEDO </t>
  </si>
  <si>
    <t xml:space="preserve">CABASSA </t>
  </si>
  <si>
    <t>FIGUEROA 2837</t>
  </si>
  <si>
    <t>FEM.9SUM1MAX1</t>
  </si>
  <si>
    <t>AD. 11  MED. 2  MAX.  9</t>
  </si>
  <si>
    <t xml:space="preserve">ORLANDO TORRES </t>
  </si>
  <si>
    <t>38 ESP. DE AREA MEDICA</t>
  </si>
  <si>
    <t xml:space="preserve">OMAR SERRANO </t>
  </si>
  <si>
    <t xml:space="preserve">ISAAC CUBERO </t>
  </si>
  <si>
    <t xml:space="preserve">HARRY TORRES </t>
  </si>
  <si>
    <t>PEREZ 2-2120</t>
  </si>
  <si>
    <t>JORGE L. IRIZARRY</t>
  </si>
  <si>
    <t xml:space="preserve">LAURA RIVERA </t>
  </si>
  <si>
    <t>adm.0 detox22</t>
  </si>
  <si>
    <t>AD. 11 MED. 2  MAX. 9</t>
  </si>
  <si>
    <t>1 esp. sent. disp.</t>
  </si>
  <si>
    <t xml:space="preserve">SERRANO </t>
  </si>
  <si>
    <t>EDNA RIVERA</t>
  </si>
  <si>
    <t>RIVERA 1-8317</t>
  </si>
  <si>
    <t>RUBEN OLIVARES</t>
  </si>
  <si>
    <t xml:space="preserve">LINESE CALDERON </t>
  </si>
  <si>
    <t>PACHECO 2379</t>
  </si>
  <si>
    <t>MELETICHE 11050</t>
  </si>
  <si>
    <t>adm.17, detox 22</t>
  </si>
  <si>
    <t>BANCH 2064</t>
  </si>
  <si>
    <t>LISSETTE BONILLA</t>
  </si>
  <si>
    <t>34 ESP. MEDICOS</t>
  </si>
  <si>
    <t xml:space="preserve">SOR A. RIVERA </t>
  </si>
  <si>
    <t xml:space="preserve">JOSE SERRANO </t>
  </si>
  <si>
    <t xml:space="preserve">LINESSE CALDERON </t>
  </si>
  <si>
    <t>MARZO  2011</t>
  </si>
  <si>
    <t>SANTIAGO 2-6784</t>
  </si>
  <si>
    <t>PARRILLA 1212</t>
  </si>
  <si>
    <t>ZAYAS 3356</t>
  </si>
  <si>
    <t>JORGE IRIZARRY</t>
  </si>
  <si>
    <t>FEM.5SUM4MED.1</t>
  </si>
  <si>
    <t xml:space="preserve">NEIZA SOTO </t>
  </si>
  <si>
    <t>adm. 37detox11</t>
  </si>
  <si>
    <t>AD. 10  MED. 1  MAX.  9</t>
  </si>
  <si>
    <t>LOPEZ 2-0695</t>
  </si>
  <si>
    <t>PAGAN 0054</t>
  </si>
  <si>
    <t xml:space="preserve">RIVERA </t>
  </si>
  <si>
    <t>FERNANDEZ 9615</t>
  </si>
  <si>
    <t>LORENZO 0620</t>
  </si>
  <si>
    <t>RIVERA 4808</t>
  </si>
  <si>
    <t>CAMACHO 3783</t>
  </si>
  <si>
    <t>ROQUE 10406</t>
  </si>
  <si>
    <t>FEM.8/7 SUM/.1MD.</t>
  </si>
  <si>
    <t xml:space="preserve">CARLOS A. RODRIGUEZ </t>
  </si>
  <si>
    <t>adm.14, detox 20</t>
  </si>
  <si>
    <t xml:space="preserve">LYDIA M. BURGOS </t>
  </si>
  <si>
    <t>AD. 15 MIN 3 MED 3 MAX 9</t>
  </si>
  <si>
    <t xml:space="preserve">LISETTE HERNANDEZ </t>
  </si>
  <si>
    <t>BAEZ 5266</t>
  </si>
  <si>
    <t xml:space="preserve">RUBEN OLIVARES </t>
  </si>
  <si>
    <t>GONZALEZ 2317</t>
  </si>
  <si>
    <t>FEM.9SUM8MED.1</t>
  </si>
  <si>
    <t xml:space="preserve">ANA M. GUZMAN </t>
  </si>
  <si>
    <t>adm.detox 23</t>
  </si>
  <si>
    <t>AD. 15 MIN. 3 MED. 3 MAX9</t>
  </si>
  <si>
    <t>28 ESP. DE AREA MEDICA</t>
  </si>
  <si>
    <t>FIGUEROA 11685</t>
  </si>
  <si>
    <t xml:space="preserve">Inst. Correccional Sabana Hoyos </t>
  </si>
  <si>
    <t xml:space="preserve">AGOSTO </t>
  </si>
  <si>
    <t>ACEVEDO 2968</t>
  </si>
  <si>
    <t>FEM.11SUM9/2MED.</t>
  </si>
  <si>
    <t>adm.11 detox24</t>
  </si>
  <si>
    <t>AD.15 MIN. 3 MED.3 MAX. 9</t>
  </si>
  <si>
    <t>31 ESP. DE AREA MEDICA</t>
  </si>
  <si>
    <t>MORALES 2639</t>
  </si>
  <si>
    <t>FEM.11SUM10MED.1</t>
  </si>
  <si>
    <t>ZORAIDA RUIZ</t>
  </si>
  <si>
    <t>GLADYS E. COLON</t>
  </si>
  <si>
    <t>AD.15/MN3MED3MX9</t>
  </si>
  <si>
    <t>34 ESP. AREA MEDICA</t>
  </si>
  <si>
    <t xml:space="preserve">AFANADOR </t>
  </si>
  <si>
    <t>FERNANDEZ 9651</t>
  </si>
  <si>
    <t>ref.doc.9594</t>
  </si>
  <si>
    <t>RIEVERA 4808</t>
  </si>
  <si>
    <t>FERNANDEZ 7230</t>
  </si>
  <si>
    <t>MILLAN 3740</t>
  </si>
  <si>
    <t>adm.15,detox25</t>
  </si>
  <si>
    <t>AD.15 MIN. 3 MED.  MAX. 9</t>
  </si>
  <si>
    <t xml:space="preserve">FERNANDO ESTRONZA </t>
  </si>
  <si>
    <t>PADUA 10642</t>
  </si>
  <si>
    <t>ACEVEDO 2084</t>
  </si>
  <si>
    <t>ref. doc. 9594</t>
  </si>
  <si>
    <t>SANJURJO 25220</t>
  </si>
  <si>
    <t>FLORES 2-0106</t>
  </si>
  <si>
    <t>FEM.8 SUM.</t>
  </si>
  <si>
    <t>adm.31, detox24</t>
  </si>
  <si>
    <t>AD. 15 MIN 3 MED. 3 MAX 9</t>
  </si>
  <si>
    <t>SANTIAGO 2826</t>
  </si>
  <si>
    <t>RIVERA 2448</t>
  </si>
  <si>
    <t xml:space="preserve">GERALD VELAZQUEZ </t>
  </si>
  <si>
    <t>PACHECO 2339</t>
  </si>
  <si>
    <t>1 DE MARZO 2011</t>
  </si>
  <si>
    <t>*Esta Institución alberga población Joven adulta y adulta</t>
  </si>
  <si>
    <t xml:space="preserve">Institución Jóvenes Adultos Ponce (304)*                 </t>
  </si>
  <si>
    <t>31 DE MARZO 2011</t>
  </si>
  <si>
    <t>MARZO 2011</t>
  </si>
  <si>
    <t>PROMEDIO MENSUAL MARZO 2011</t>
  </si>
  <si>
    <t>DEFINICIONES DE INFORME MENSUAL</t>
  </si>
  <si>
    <t>PROMEDIO DEL MES:</t>
  </si>
  <si>
    <t>COMPRENDE LA POBLACION PROMEDIO DIARIA POR INSTITUCION PARA EL MES BAJO ESTUDIO</t>
  </si>
  <si>
    <t>CAPACIDAD:</t>
  </si>
  <si>
    <t>ESPACIOS NO HABITABLES:</t>
  </si>
  <si>
    <t>SON AQUELLOS ESPACIOS QUE POR ALGUNA RAZON (EJ. REPARACIONES) NO PUEDEN SER UTILIZADO DE FORMA TEMPORERA PARA ALBERGAR CONFINADOS.</t>
  </si>
  <si>
    <t>POBLACION:</t>
  </si>
  <si>
    <t>AGRUPA LA POBLACION TOTAL EN EL SISTEMA DESGLOSADA EN  (SUMARIADOS Y SENTENCIADOS), INCLUYE MASCULINO ADULTO, JOVENES Y MUJERES.</t>
  </si>
  <si>
    <t>SUMARIADA:</t>
  </si>
  <si>
    <t>SENTENCIADA:</t>
  </si>
  <si>
    <t>MUJERES:</t>
  </si>
  <si>
    <t>ES LA POBLACION FEMENINA BAJO LA JURISDICCION DE LA AGENCIA.</t>
  </si>
  <si>
    <t>POBLACION PRINCIPIO DE MES Y FIN DE MES ( 1 DE MARZO/11 - 31/MARZO/11)</t>
  </si>
  <si>
    <t>SE DEFINE COMO LA POBLACION REAL EN LAS INSTITUCIONES, SEGUN EL CONTEO REALIZADO A LAS 12:00 M DE LA NOCHE.</t>
  </si>
  <si>
    <t>NIVELES DE CUSTODIA:</t>
  </si>
  <si>
    <t xml:space="preserve">     MINIMA</t>
  </si>
  <si>
    <t xml:space="preserve">     MAXIMA</t>
  </si>
  <si>
    <t xml:space="preserve">     SIN CLASIFICAR</t>
  </si>
  <si>
    <t>PERSONA QUE SE ENCUENTRA EN DETENCION PREVENTIVA PENDIENTE DE LA DETERMINACION DE SU CULPABILIDAD O INOCENCIA.</t>
  </si>
  <si>
    <t>PERSONA CONVICTA DE UN DELITO, COMPETADO EL PROCESO DE LA LECTURA DE LA SENTENCIA DEL TRIBUNAL, Y SENTENCIADO A CUMPLIR UN TERMINO DE CONFINAMIENTO EN UNA INSTITUCION CORRRECCIONAL.</t>
  </si>
  <si>
    <t>JOVENES:</t>
  </si>
  <si>
    <t xml:space="preserve">     MEDIANA</t>
  </si>
  <si>
    <t>Distribución Gratuita</t>
  </si>
  <si>
    <r>
      <t xml:space="preserve">CORRESPONDE A LA CAPACIDAD DE DISEÑO DE CADA INSTITUCION MEDIDA A 55' </t>
    </r>
    <r>
      <rPr>
        <vertAlign val="superscript"/>
        <sz val="10"/>
        <rFont val="Calibri"/>
        <family val="2"/>
      </rPr>
      <t>2</t>
    </r>
  </si>
  <si>
    <t>POBLACION ENTRE 16 - 20 AÑOS A LAS CUALES EL TRIBUNAL TITULAR DE MENORES RENUNCIO A SU JURISDICCION, YA SEA POR LA GRAVEDAD DEL DELITO O POR SU HISTORIAL DELICTIVO.</t>
  </si>
  <si>
    <t>NIVEL DE SEGURIDAD O CANTIDAD DE PERSONAL NECESARIO PARA SUPERVISAR AL CONFINADO SEGUN LAS DETERMINACIONES DESDE CRITERIOS OBJETIVO.</t>
  </si>
  <si>
    <t xml:space="preserve">POBLACION ASIGNADA A LAS UNIDADES DE RESIDENCIA CON CONTROLES MENOS RESTRICTIVOS.  ESTOS PUEDEN TRABAJAR EN LOS PREDIOS DE LA INSTITUCION CON SUPERVISION MINIMA.  SON ELEGIBLES PARA LOS PROGRAMAS DE TRABAJO EN LA COMUNIDAD Y ACTIVIDADES CONSONAS CON LOS REQUISITOS NORMATIVOS.  </t>
  </si>
  <si>
    <t>POBLACION EN ESPERA DE SER CLASIFICADA</t>
  </si>
  <si>
    <t>POBLACION UBICADA EN LAS UNIDADES DE RESIDENCIA REGULARES ELEGIBLES PARA SER ASIGNADOS A CUALQUIER LABOR O ACTIVIDAD QUE REQUIERE SUPERVISION DE RUTINA DENTRO DE LA VERJA DEL PERIMETRO DE LA INSTITUCION.  SE REQUIEREN DOS OFICIALES DE CUSTODIA PARA MOVER AL CONFINADO FUERA DE LA INSTITUCION A RECIBIR ALGUN SERVICIO. PUEDE TRABAJAR DENTRO DE LA INSTITUCION.</t>
  </si>
  <si>
    <t>POBLACION QUE REQUIEREN UN ALTO GRADO DE CONTROL Y SUPERVISION.  LOS CONFINADOS ESTAN RESTRINGIDOS A ESTAR EN SU CELDA LA MAYOR PARTE DEL TIEMPO.  TIENEN DERECHO A UNA HR. RECREACION DIARIA.   SE REQUIERE POR LO MENOS DOS OFICIALES DE CUSTODIA  PARA VIAJES ESCOLTADOS DE RUTINA O DE EMERGENCIA FUERA DE LA INSTITUCION.</t>
  </si>
  <si>
    <t>Divulgación:  Papel y Excel</t>
  </si>
  <si>
    <t>Horario 8:00AM - 4:30PM</t>
  </si>
  <si>
    <t>Ley # 116 de 22 de julio de 1974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</si>
</sst>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[$-101500A]General"/>
    <numFmt numFmtId="165" formatCode="[$-101500A]dd/mm/yyyy"/>
    <numFmt numFmtId="166" formatCode="[$-101500A]hh:mm:ss\ AM/PM"/>
    <numFmt numFmtId="167" formatCode="_(* #,##0_);_(* \(#,##0\);_(* &quot;-&quot;??_);_(@_)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vertAlign val="superscript"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6699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CCC00"/>
      </left>
      <right style="double">
        <color rgb="FFCCCC00"/>
      </right>
      <top style="thick">
        <color rgb="FFCCCC00"/>
      </top>
      <bottom/>
      <diagonal/>
    </border>
    <border>
      <left/>
      <right style="thick">
        <color rgb="FFCCCC00"/>
      </right>
      <top style="thick">
        <color rgb="FFCCCC00"/>
      </top>
      <bottom/>
      <diagonal/>
    </border>
    <border>
      <left style="thick">
        <color rgb="FFCCCC00"/>
      </left>
      <right style="double">
        <color rgb="FFCCCC00"/>
      </right>
      <top/>
      <bottom/>
      <diagonal/>
    </border>
    <border>
      <left/>
      <right style="thick">
        <color rgb="FFCCCC00"/>
      </right>
      <top/>
      <bottom/>
      <diagonal/>
    </border>
    <border>
      <left/>
      <right style="thick">
        <color rgb="FFCCCC00"/>
      </right>
      <top/>
      <bottom style="thick">
        <color rgb="FFCCCC00"/>
      </bottom>
      <diagonal/>
    </border>
    <border>
      <left style="thick">
        <color rgb="FFCCCC00"/>
      </left>
      <right style="double">
        <color rgb="FFCCCC00"/>
      </right>
      <top/>
      <bottom style="thick">
        <color rgb="FFCCCC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Continuous" vertical="top" wrapText="1"/>
    </xf>
    <xf numFmtId="0" fontId="5" fillId="0" borderId="0" xfId="0" applyFont="1" applyFill="1" applyAlignment="1">
      <alignment horizontal="centerContinuous" vertical="top" wrapText="1"/>
    </xf>
    <xf numFmtId="0" fontId="5" fillId="0" borderId="0" xfId="0" applyFont="1" applyAlignment="1">
      <alignment horizontal="centerContinuous" wrapText="1"/>
    </xf>
    <xf numFmtId="0" fontId="6" fillId="0" borderId="0" xfId="0" applyFont="1" applyFill="1" applyBorder="1" applyAlignment="1">
      <alignment vertical="top" wrapText="1"/>
    </xf>
    <xf numFmtId="0" fontId="0" fillId="4" borderId="0" xfId="0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right" vertical="top" wrapText="1"/>
    </xf>
    <xf numFmtId="0" fontId="2" fillId="5" borderId="4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3" xfId="0" applyNumberFormat="1" applyFill="1" applyBorder="1" applyAlignment="1">
      <alignment horizontal="right" vertical="top" wrapText="1"/>
    </xf>
    <xf numFmtId="3" fontId="0" fillId="3" borderId="1" xfId="0" applyNumberFormat="1" applyFill="1" applyBorder="1" applyAlignment="1">
      <alignment horizontal="right" vertical="top" wrapText="1"/>
    </xf>
    <xf numFmtId="0" fontId="2" fillId="5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67" fontId="9" fillId="0" borderId="8" xfId="1" applyNumberFormat="1" applyFont="1" applyFill="1" applyBorder="1" applyAlignment="1">
      <alignment horizontal="center"/>
    </xf>
    <xf numFmtId="167" fontId="9" fillId="0" borderId="9" xfId="1" applyNumberFormat="1" applyFont="1" applyBorder="1" applyAlignment="1">
      <alignment horizontal="center"/>
    </xf>
    <xf numFmtId="167" fontId="10" fillId="7" borderId="10" xfId="1" applyNumberFormat="1" applyFont="1" applyFill="1" applyBorder="1" applyAlignment="1">
      <alignment horizontal="center"/>
    </xf>
    <xf numFmtId="167" fontId="9" fillId="0" borderId="8" xfId="1" applyNumberFormat="1" applyFont="1" applyFill="1" applyBorder="1"/>
    <xf numFmtId="167" fontId="8" fillId="0" borderId="8" xfId="1" applyNumberFormat="1" applyFont="1" applyBorder="1"/>
    <xf numFmtId="167" fontId="11" fillId="8" borderId="8" xfId="1" applyNumberFormat="1" applyFont="1" applyFill="1" applyBorder="1" applyAlignment="1">
      <alignment horizontal="center"/>
    </xf>
    <xf numFmtId="167" fontId="12" fillId="7" borderId="10" xfId="1" applyNumberFormat="1" applyFont="1" applyFill="1" applyBorder="1" applyAlignment="1"/>
    <xf numFmtId="0" fontId="0" fillId="0" borderId="0" xfId="0" applyAlignment="1"/>
    <xf numFmtId="0" fontId="0" fillId="0" borderId="0" xfId="0" applyFill="1" applyAlignment="1">
      <alignment horizontal="centerContinuous" vertical="top" wrapText="1"/>
    </xf>
    <xf numFmtId="1" fontId="0" fillId="0" borderId="0" xfId="0" applyNumberFormat="1"/>
    <xf numFmtId="0" fontId="2" fillId="0" borderId="0" xfId="0" applyFont="1" applyAlignment="1">
      <alignment horizontal="centerContinuous" wrapText="1"/>
    </xf>
    <xf numFmtId="0" fontId="2" fillId="9" borderId="11" xfId="0" applyFont="1" applyFill="1" applyBorder="1" applyAlignment="1">
      <alignment horizontal="centerContinuous" vertical="center" wrapText="1"/>
    </xf>
    <xf numFmtId="0" fontId="2" fillId="9" borderId="12" xfId="0" applyFont="1" applyFill="1" applyBorder="1" applyAlignment="1">
      <alignment horizontal="centerContinuous" vertical="center" wrapText="1"/>
    </xf>
    <xf numFmtId="0" fontId="2" fillId="9" borderId="13" xfId="0" applyFont="1" applyFill="1" applyBorder="1" applyAlignment="1">
      <alignment horizontal="centerContinuous" vertical="center" wrapText="1"/>
    </xf>
    <xf numFmtId="0" fontId="2" fillId="0" borderId="0" xfId="0" applyFont="1"/>
    <xf numFmtId="3" fontId="0" fillId="0" borderId="0" xfId="0" applyNumberFormat="1" applyFill="1" applyAlignment="1">
      <alignment horizontal="centerContinuous" vertical="top" wrapText="1"/>
    </xf>
    <xf numFmtId="0" fontId="2" fillId="9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textRotation="90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textRotation="90" wrapText="1"/>
    </xf>
    <xf numFmtId="0" fontId="2" fillId="9" borderId="1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top" wrapText="1"/>
    </xf>
    <xf numFmtId="0" fontId="7" fillId="0" borderId="0" xfId="0" applyFont="1" applyAlignment="1"/>
    <xf numFmtId="0" fontId="7" fillId="4" borderId="0" xfId="0" applyFont="1" applyFill="1" applyBorder="1" applyAlignment="1">
      <alignment vertical="top"/>
    </xf>
    <xf numFmtId="3" fontId="2" fillId="5" borderId="20" xfId="0" applyNumberFormat="1" applyFont="1" applyFill="1" applyBorder="1" applyAlignment="1">
      <alignment horizontal="right" vertical="center" wrapText="1"/>
    </xf>
    <xf numFmtId="3" fontId="2" fillId="5" borderId="21" xfId="0" applyNumberFormat="1" applyFont="1" applyFill="1" applyBorder="1" applyAlignment="1">
      <alignment horizontal="right" vertical="center" wrapText="1"/>
    </xf>
    <xf numFmtId="3" fontId="2" fillId="5" borderId="20" xfId="0" applyNumberFormat="1" applyFont="1" applyFill="1" applyBorder="1" applyAlignment="1">
      <alignment horizontal="center" vertical="center" wrapText="1"/>
    </xf>
    <xf numFmtId="3" fontId="2" fillId="5" borderId="2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/>
    </xf>
    <xf numFmtId="3" fontId="2" fillId="10" borderId="23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left" vertical="top"/>
    </xf>
    <xf numFmtId="41" fontId="14" fillId="0" borderId="0" xfId="2" applyFont="1" applyBorder="1" applyAlignment="1"/>
    <xf numFmtId="0" fontId="15" fillId="0" borderId="0" xfId="0" applyFont="1" applyBorder="1" applyAlignment="1"/>
    <xf numFmtId="0" fontId="2" fillId="9" borderId="16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right" vertical="top" wrapText="1"/>
    </xf>
    <xf numFmtId="167" fontId="12" fillId="0" borderId="8" xfId="1" applyNumberFormat="1" applyFont="1" applyFill="1" applyBorder="1" applyAlignment="1"/>
    <xf numFmtId="167" fontId="21" fillId="8" borderId="8" xfId="1" applyNumberFormat="1" applyFont="1" applyFill="1" applyBorder="1" applyAlignment="1">
      <alignment horizontal="center"/>
    </xf>
    <xf numFmtId="167" fontId="12" fillId="0" borderId="8" xfId="0" applyNumberFormat="1" applyFont="1" applyFill="1" applyBorder="1" applyAlignment="1"/>
    <xf numFmtId="0" fontId="17" fillId="4" borderId="24" xfId="0" applyFont="1" applyFill="1" applyBorder="1" applyAlignment="1">
      <alignment vertical="top" wrapText="1"/>
    </xf>
    <xf numFmtId="167" fontId="12" fillId="0" borderId="8" xfId="1" applyNumberFormat="1" applyFont="1" applyFill="1" applyBorder="1" applyAlignment="1">
      <alignment horizontal="center"/>
    </xf>
    <xf numFmtId="167" fontId="12" fillId="0" borderId="9" xfId="1" applyNumberFormat="1" applyFont="1" applyBorder="1" applyAlignment="1">
      <alignment horizontal="center"/>
    </xf>
    <xf numFmtId="167" fontId="3" fillId="0" borderId="8" xfId="1" applyNumberFormat="1" applyFont="1" applyBorder="1" applyAlignment="1"/>
    <xf numFmtId="0" fontId="17" fillId="4" borderId="25" xfId="0" applyFont="1" applyFill="1" applyBorder="1" applyAlignment="1">
      <alignment vertical="top" wrapText="1"/>
    </xf>
    <xf numFmtId="167" fontId="8" fillId="0" borderId="8" xfId="1" applyNumberFormat="1" applyFont="1" applyBorder="1" applyAlignment="1"/>
    <xf numFmtId="167" fontId="9" fillId="0" borderId="8" xfId="1" applyNumberFormat="1" applyFont="1" applyFill="1" applyBorder="1" applyAlignment="1"/>
    <xf numFmtId="3" fontId="2" fillId="5" borderId="20" xfId="0" applyNumberFormat="1" applyFont="1" applyFill="1" applyBorder="1" applyAlignment="1">
      <alignment vertical="center" wrapText="1"/>
    </xf>
    <xf numFmtId="3" fontId="2" fillId="5" borderId="2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top" wrapText="1"/>
    </xf>
    <xf numFmtId="2" fontId="0" fillId="0" borderId="0" xfId="0" applyNumberFormat="1"/>
    <xf numFmtId="167" fontId="10" fillId="11" borderId="10" xfId="1" applyNumberFormat="1" applyFont="1" applyFill="1" applyBorder="1" applyAlignment="1">
      <alignment horizontal="center"/>
    </xf>
    <xf numFmtId="167" fontId="10" fillId="0" borderId="0" xfId="1" applyNumberFormat="1" applyFont="1" applyFill="1" applyBorder="1" applyAlignment="1">
      <alignment horizontal="center"/>
    </xf>
    <xf numFmtId="167" fontId="12" fillId="12" borderId="0" xfId="1" applyNumberFormat="1" applyFont="1" applyFill="1" applyBorder="1" applyAlignment="1"/>
    <xf numFmtId="167" fontId="10" fillId="12" borderId="0" xfId="1" applyNumberFormat="1" applyFont="1" applyFill="1" applyBorder="1" applyAlignment="1">
      <alignment horizontal="center"/>
    </xf>
    <xf numFmtId="43" fontId="0" fillId="0" borderId="0" xfId="0" applyNumberFormat="1"/>
    <xf numFmtId="0" fontId="13" fillId="0" borderId="0" xfId="0" applyFont="1"/>
    <xf numFmtId="4" fontId="2" fillId="5" borderId="20" xfId="0" applyNumberFormat="1" applyFont="1" applyFill="1" applyBorder="1" applyAlignment="1">
      <alignment horizontal="center"/>
    </xf>
    <xf numFmtId="3" fontId="2" fillId="5" borderId="20" xfId="0" applyNumberFormat="1" applyFont="1" applyFill="1" applyBorder="1" applyAlignment="1">
      <alignment horizontal="center"/>
    </xf>
    <xf numFmtId="4" fontId="2" fillId="13" borderId="23" xfId="0" applyNumberFormat="1" applyFont="1" applyFill="1" applyBorder="1" applyAlignment="1">
      <alignment horizontal="center"/>
    </xf>
    <xf numFmtId="4" fontId="2" fillId="5" borderId="21" xfId="0" applyNumberFormat="1" applyFont="1" applyFill="1" applyBorder="1" applyAlignment="1">
      <alignment horizontal="center"/>
    </xf>
    <xf numFmtId="4" fontId="2" fillId="13" borderId="2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Continuous" vertical="top" wrapText="1"/>
    </xf>
    <xf numFmtId="49" fontId="4" fillId="0" borderId="0" xfId="0" applyNumberFormat="1" applyFont="1" applyFill="1" applyBorder="1" applyAlignment="1">
      <alignment horizontal="centerContinuous" vertical="top" wrapText="1"/>
    </xf>
    <xf numFmtId="49" fontId="2" fillId="0" borderId="0" xfId="0" applyNumberFormat="1" applyFont="1" applyAlignment="1">
      <alignment horizontal="centerContinuous" wrapText="1"/>
    </xf>
    <xf numFmtId="3" fontId="2" fillId="0" borderId="0" xfId="0" applyNumberFormat="1" applyFont="1"/>
    <xf numFmtId="0" fontId="3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top" wrapText="1"/>
    </xf>
    <xf numFmtId="3" fontId="0" fillId="0" borderId="0" xfId="0" applyNumberFormat="1" applyAlignment="1">
      <alignment wrapText="1"/>
    </xf>
    <xf numFmtId="0" fontId="13" fillId="12" borderId="0" xfId="0" applyFont="1" applyFill="1"/>
    <xf numFmtId="167" fontId="12" fillId="0" borderId="28" xfId="1" applyNumberFormat="1" applyFont="1" applyFill="1" applyBorder="1" applyAlignment="1">
      <alignment horizontal="center"/>
    </xf>
    <xf numFmtId="167" fontId="12" fillId="0" borderId="28" xfId="1" applyNumberFormat="1" applyFont="1" applyBorder="1" applyAlignment="1">
      <alignment horizontal="center"/>
    </xf>
    <xf numFmtId="0" fontId="13" fillId="9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wrapText="1"/>
    </xf>
    <xf numFmtId="3" fontId="2" fillId="3" borderId="30" xfId="0" applyNumberFormat="1" applyFont="1" applyFill="1" applyBorder="1" applyAlignment="1">
      <alignment horizontal="center" wrapText="1"/>
    </xf>
    <xf numFmtId="3" fontId="2" fillId="3" borderId="31" xfId="0" applyNumberFormat="1" applyFont="1" applyFill="1" applyBorder="1" applyAlignment="1">
      <alignment horizontal="center" wrapText="1"/>
    </xf>
    <xf numFmtId="0" fontId="0" fillId="4" borderId="32" xfId="0" applyFill="1" applyBorder="1" applyAlignment="1">
      <alignment wrapText="1"/>
    </xf>
    <xf numFmtId="3" fontId="0" fillId="0" borderId="3" xfId="0" applyNumberFormat="1" applyFill="1" applyBorder="1" applyAlignment="1">
      <alignment wrapText="1"/>
    </xf>
    <xf numFmtId="3" fontId="0" fillId="0" borderId="33" xfId="0" applyNumberFormat="1" applyFill="1" applyBorder="1" applyAlignment="1">
      <alignment wrapText="1"/>
    </xf>
    <xf numFmtId="0" fontId="13" fillId="4" borderId="34" xfId="0" applyFont="1" applyFill="1" applyBorder="1" applyAlignment="1">
      <alignment wrapText="1"/>
    </xf>
    <xf numFmtId="0" fontId="0" fillId="4" borderId="34" xfId="0" applyFill="1" applyBorder="1" applyAlignment="1">
      <alignment wrapText="1"/>
    </xf>
    <xf numFmtId="0" fontId="0" fillId="4" borderId="35" xfId="0" applyFill="1" applyBorder="1" applyAlignment="1">
      <alignment wrapText="1"/>
    </xf>
    <xf numFmtId="0" fontId="22" fillId="4" borderId="36" xfId="0" applyFont="1" applyFill="1" applyBorder="1" applyAlignment="1">
      <alignment wrapText="1"/>
    </xf>
    <xf numFmtId="3" fontId="0" fillId="0" borderId="37" xfId="0" applyNumberFormat="1" applyFill="1" applyBorder="1" applyAlignment="1">
      <alignment wrapText="1"/>
    </xf>
    <xf numFmtId="0" fontId="13" fillId="4" borderId="38" xfId="0" applyFont="1" applyFill="1" applyBorder="1" applyAlignment="1">
      <alignment wrapText="1"/>
    </xf>
    <xf numFmtId="0" fontId="13" fillId="4" borderId="39" xfId="0" applyFont="1" applyFill="1" applyBorder="1" applyAlignment="1">
      <alignment wrapText="1"/>
    </xf>
    <xf numFmtId="0" fontId="13" fillId="4" borderId="4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3" fontId="2" fillId="3" borderId="30" xfId="0" applyNumberFormat="1" applyFont="1" applyFill="1" applyBorder="1" applyAlignment="1">
      <alignment horizontal="right" wrapText="1"/>
    </xf>
    <xf numFmtId="3" fontId="0" fillId="0" borderId="3" xfId="0" applyNumberFormat="1" applyFill="1" applyBorder="1" applyAlignment="1">
      <alignment horizontal="right" wrapText="1"/>
    </xf>
    <xf numFmtId="3" fontId="0" fillId="0" borderId="33" xfId="0" applyNumberFormat="1" applyFill="1" applyBorder="1" applyAlignment="1">
      <alignment horizontal="right" wrapText="1"/>
    </xf>
    <xf numFmtId="3" fontId="2" fillId="3" borderId="30" xfId="0" applyNumberFormat="1" applyFont="1" applyFill="1" applyBorder="1" applyAlignment="1">
      <alignment wrapText="1"/>
    </xf>
    <xf numFmtId="3" fontId="22" fillId="0" borderId="1" xfId="0" applyNumberFormat="1" applyFont="1" applyFill="1" applyBorder="1" applyAlignment="1">
      <alignment wrapText="1"/>
    </xf>
    <xf numFmtId="3" fontId="0" fillId="0" borderId="16" xfId="0" applyNumberFormat="1" applyFill="1" applyBorder="1" applyAlignment="1">
      <alignment wrapText="1"/>
    </xf>
    <xf numFmtId="3" fontId="0" fillId="0" borderId="8" xfId="0" applyNumberFormat="1" applyFill="1" applyBorder="1" applyAlignment="1">
      <alignment wrapText="1"/>
    </xf>
    <xf numFmtId="3" fontId="22" fillId="0" borderId="41" xfId="0" applyNumberFormat="1" applyFont="1" applyFill="1" applyBorder="1" applyAlignment="1">
      <alignment wrapText="1"/>
    </xf>
    <xf numFmtId="0" fontId="2" fillId="10" borderId="42" xfId="0" applyFont="1" applyFill="1" applyBorder="1" applyAlignment="1">
      <alignment horizontal="center" wrapText="1"/>
    </xf>
    <xf numFmtId="3" fontId="0" fillId="0" borderId="3" xfId="0" applyNumberFormat="1" applyFill="1" applyBorder="1" applyAlignment="1">
      <alignment horizontal="center" wrapText="1"/>
    </xf>
    <xf numFmtId="4" fontId="0" fillId="0" borderId="3" xfId="0" applyNumberFormat="1" applyFill="1" applyBorder="1" applyAlignment="1">
      <alignment horizontal="center" wrapText="1"/>
    </xf>
    <xf numFmtId="4" fontId="0" fillId="0" borderId="33" xfId="0" applyNumberFormat="1" applyFill="1" applyBorder="1" applyAlignment="1">
      <alignment horizontal="center" wrapText="1"/>
    </xf>
    <xf numFmtId="3" fontId="0" fillId="0" borderId="16" xfId="0" applyNumberFormat="1" applyFill="1" applyBorder="1" applyAlignment="1">
      <alignment horizontal="center" wrapText="1"/>
    </xf>
    <xf numFmtId="4" fontId="0" fillId="0" borderId="16" xfId="0" applyNumberFormat="1" applyFill="1" applyBorder="1" applyAlignment="1">
      <alignment horizontal="center" wrapText="1"/>
    </xf>
    <xf numFmtId="4" fontId="0" fillId="0" borderId="17" xfId="0" applyNumberFormat="1" applyFill="1" applyBorder="1" applyAlignment="1">
      <alignment horizontal="center" wrapText="1"/>
    </xf>
    <xf numFmtId="3" fontId="0" fillId="0" borderId="23" xfId="0" applyNumberFormat="1" applyFill="1" applyBorder="1" applyAlignment="1">
      <alignment horizontal="center" wrapText="1"/>
    </xf>
    <xf numFmtId="3" fontId="2" fillId="13" borderId="43" xfId="0" applyNumberFormat="1" applyFont="1" applyFill="1" applyBorder="1" applyAlignment="1">
      <alignment horizontal="center" wrapText="1"/>
    </xf>
    <xf numFmtId="0" fontId="13" fillId="4" borderId="44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12" fillId="2" borderId="4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167" fontId="12" fillId="0" borderId="48" xfId="1" applyNumberFormat="1" applyFont="1" applyFill="1" applyBorder="1" applyAlignment="1">
      <alignment horizontal="center"/>
    </xf>
    <xf numFmtId="167" fontId="12" fillId="0" borderId="49" xfId="1" applyNumberFormat="1" applyFont="1" applyFill="1" applyBorder="1" applyAlignment="1">
      <alignment horizontal="center"/>
    </xf>
    <xf numFmtId="167" fontId="12" fillId="0" borderId="50" xfId="1" applyNumberFormat="1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167" fontId="12" fillId="0" borderId="53" xfId="1" applyNumberFormat="1" applyFont="1" applyFill="1" applyBorder="1" applyAlignment="1">
      <alignment horizontal="center"/>
    </xf>
    <xf numFmtId="167" fontId="12" fillId="0" borderId="54" xfId="1" applyNumberFormat="1" applyFont="1" applyFill="1" applyBorder="1" applyAlignment="1">
      <alignment horizontal="center"/>
    </xf>
    <xf numFmtId="167" fontId="12" fillId="0" borderId="55" xfId="1" applyNumberFormat="1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top"/>
    </xf>
    <xf numFmtId="164" fontId="20" fillId="3" borderId="1" xfId="0" applyNumberFormat="1" applyFont="1" applyFill="1" applyBorder="1" applyAlignment="1">
      <alignment horizontal="right" vertical="top"/>
    </xf>
    <xf numFmtId="0" fontId="20" fillId="3" borderId="1" xfId="0" applyFont="1" applyFill="1" applyBorder="1" applyAlignment="1">
      <alignment vertical="top"/>
    </xf>
    <xf numFmtId="0" fontId="3" fillId="0" borderId="0" xfId="0" applyFont="1" applyFill="1" applyAlignment="1"/>
    <xf numFmtId="0" fontId="20" fillId="3" borderId="2" xfId="0" applyFont="1" applyFill="1" applyBorder="1" applyAlignment="1">
      <alignment vertical="top"/>
    </xf>
    <xf numFmtId="0" fontId="3" fillId="0" borderId="57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19" fillId="0" borderId="57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Alignment="1"/>
    <xf numFmtId="0" fontId="20" fillId="3" borderId="58" xfId="0" applyFont="1" applyFill="1" applyBorder="1" applyAlignment="1">
      <alignment horizontal="center"/>
    </xf>
    <xf numFmtId="0" fontId="20" fillId="3" borderId="59" xfId="0" applyFont="1" applyFill="1" applyBorder="1" applyAlignment="1">
      <alignment horizontal="center"/>
    </xf>
    <xf numFmtId="0" fontId="20" fillId="4" borderId="1" xfId="0" applyFont="1" applyFill="1" applyBorder="1" applyAlignment="1"/>
    <xf numFmtId="164" fontId="19" fillId="0" borderId="1" xfId="0" applyNumberFormat="1" applyFont="1" applyFill="1" applyBorder="1" applyAlignment="1">
      <alignment horizontal="right" vertical="top"/>
    </xf>
    <xf numFmtId="0" fontId="19" fillId="0" borderId="1" xfId="0" applyFont="1" applyFill="1" applyBorder="1" applyAlignment="1">
      <alignment vertical="top"/>
    </xf>
    <xf numFmtId="0" fontId="20" fillId="3" borderId="24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20" fillId="3" borderId="2" xfId="0" applyFont="1" applyFill="1" applyBorder="1" applyAlignment="1"/>
    <xf numFmtId="0" fontId="20" fillId="4" borderId="24" xfId="0" applyFont="1" applyFill="1" applyBorder="1" applyAlignment="1"/>
    <xf numFmtId="0" fontId="20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167" fontId="3" fillId="0" borderId="0" xfId="0" applyNumberFormat="1" applyFont="1" applyAlignment="1"/>
    <xf numFmtId="0" fontId="3" fillId="0" borderId="0" xfId="0" applyFont="1" applyBorder="1" applyAlignment="1"/>
    <xf numFmtId="0" fontId="3" fillId="12" borderId="0" xfId="0" applyFont="1" applyFill="1" applyBorder="1" applyAlignment="1"/>
    <xf numFmtId="164" fontId="3" fillId="0" borderId="57" xfId="0" applyNumberFormat="1" applyFont="1" applyFill="1" applyBorder="1" applyAlignment="1">
      <alignment vertical="top"/>
    </xf>
    <xf numFmtId="167" fontId="3" fillId="0" borderId="57" xfId="0" applyNumberFormat="1" applyFont="1" applyFill="1" applyBorder="1" applyAlignment="1">
      <alignment vertical="top"/>
    </xf>
    <xf numFmtId="1" fontId="3" fillId="0" borderId="57" xfId="0" applyNumberFormat="1" applyFont="1" applyFill="1" applyBorder="1" applyAlignment="1">
      <alignment vertical="top"/>
    </xf>
    <xf numFmtId="164" fontId="20" fillId="0" borderId="0" xfId="0" applyNumberFormat="1" applyFont="1" applyFill="1" applyAlignment="1">
      <alignment vertical="top"/>
    </xf>
    <xf numFmtId="0" fontId="20" fillId="0" borderId="57" xfId="0" applyFont="1" applyFill="1" applyBorder="1" applyAlignment="1">
      <alignment vertical="top"/>
    </xf>
    <xf numFmtId="165" fontId="20" fillId="0" borderId="57" xfId="0" applyNumberFormat="1" applyFont="1" applyFill="1" applyBorder="1" applyAlignment="1">
      <alignment vertical="top"/>
    </xf>
    <xf numFmtId="166" fontId="20" fillId="0" borderId="57" xfId="0" applyNumberFormat="1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12" fillId="0" borderId="0" xfId="0" applyFont="1" applyAlignment="1"/>
    <xf numFmtId="0" fontId="3" fillId="3" borderId="3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right"/>
    </xf>
    <xf numFmtId="0" fontId="3" fillId="4" borderId="1" xfId="0" applyFont="1" applyFill="1" applyBorder="1" applyAlignment="1"/>
    <xf numFmtId="16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>
      <alignment vertical="top"/>
    </xf>
    <xf numFmtId="0" fontId="3" fillId="14" borderId="2" xfId="0" applyFont="1" applyFill="1" applyBorder="1" applyAlignment="1"/>
    <xf numFmtId="0" fontId="3" fillId="14" borderId="2" xfId="0" applyFont="1" applyFill="1" applyBorder="1" applyAlignment="1">
      <alignment vertical="top"/>
    </xf>
    <xf numFmtId="0" fontId="3" fillId="14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justify"/>
    </xf>
    <xf numFmtId="0" fontId="12" fillId="0" borderId="0" xfId="0" applyFont="1" applyFill="1" applyBorder="1" applyAlignment="1">
      <alignment horizontal="left" vertical="justify"/>
    </xf>
    <xf numFmtId="164" fontId="20" fillId="3" borderId="1" xfId="0" applyNumberFormat="1" applyFont="1" applyFill="1" applyBorder="1" applyAlignment="1">
      <alignment horizontal="right" vertical="top" wrapText="1"/>
    </xf>
    <xf numFmtId="0" fontId="20" fillId="3" borderId="1" xfId="0" applyFont="1" applyFill="1" applyBorder="1" applyAlignment="1">
      <alignment vertical="top" wrapText="1"/>
    </xf>
    <xf numFmtId="164" fontId="20" fillId="0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vertical="top" wrapText="1"/>
    </xf>
    <xf numFmtId="3" fontId="0" fillId="0" borderId="37" xfId="0" applyNumberFormat="1" applyFill="1" applyBorder="1" applyAlignment="1">
      <alignment horizontal="center" wrapText="1"/>
    </xf>
    <xf numFmtId="3" fontId="2" fillId="3" borderId="31" xfId="0" applyNumberFormat="1" applyFont="1" applyFill="1" applyBorder="1" applyAlignment="1">
      <alignment horizontal="right" wrapText="1"/>
    </xf>
    <xf numFmtId="3" fontId="2" fillId="3" borderId="31" xfId="0" applyNumberFormat="1" applyFont="1" applyFill="1" applyBorder="1" applyAlignment="1">
      <alignment wrapText="1"/>
    </xf>
    <xf numFmtId="3" fontId="0" fillId="0" borderId="60" xfId="0" applyNumberFormat="1" applyFill="1" applyBorder="1" applyAlignment="1">
      <alignment wrapText="1"/>
    </xf>
    <xf numFmtId="3" fontId="0" fillId="0" borderId="33" xfId="0" applyNumberForma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0" fillId="0" borderId="61" xfId="0" applyNumberFormat="1" applyFill="1" applyBorder="1" applyAlignment="1">
      <alignment horizontal="center" wrapText="1"/>
    </xf>
    <xf numFmtId="3" fontId="0" fillId="0" borderId="41" xfId="0" applyNumberFormat="1" applyFill="1" applyBorder="1" applyAlignment="1">
      <alignment horizontal="center" wrapText="1"/>
    </xf>
    <xf numFmtId="3" fontId="0" fillId="0" borderId="62" xfId="0" applyNumberFormat="1" applyFill="1" applyBorder="1" applyAlignment="1">
      <alignment horizontal="center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12" fillId="0" borderId="0" xfId="0" applyFont="1" applyFill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3" fillId="0" borderId="0" xfId="0" applyFont="1" applyFill="1" applyAlignment="1">
      <alignment horizontal="center" vertical="justify"/>
    </xf>
    <xf numFmtId="0" fontId="3" fillId="0" borderId="0" xfId="0" applyFont="1" applyFill="1" applyBorder="1" applyAlignment="1">
      <alignment horizontal="center" vertical="justify"/>
    </xf>
    <xf numFmtId="0" fontId="3" fillId="2" borderId="5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167" fontId="12" fillId="0" borderId="67" xfId="1" applyNumberFormat="1" applyFont="1" applyFill="1" applyBorder="1" applyAlignment="1">
      <alignment horizontal="center"/>
    </xf>
    <xf numFmtId="0" fontId="20" fillId="3" borderId="2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165" fontId="20" fillId="0" borderId="57" xfId="0" applyNumberFormat="1" applyFont="1" applyFill="1" applyBorder="1" applyAlignment="1">
      <alignment vertical="top" wrapText="1"/>
    </xf>
    <xf numFmtId="0" fontId="20" fillId="0" borderId="57" xfId="0" applyFont="1" applyFill="1" applyBorder="1" applyAlignment="1">
      <alignment vertical="top" wrapText="1"/>
    </xf>
    <xf numFmtId="164" fontId="20" fillId="0" borderId="0" xfId="0" applyNumberFormat="1" applyFont="1" applyFill="1" applyAlignment="1">
      <alignment vertical="top" wrapText="1"/>
    </xf>
    <xf numFmtId="164" fontId="19" fillId="0" borderId="1" xfId="0" applyNumberFormat="1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vertical="top" wrapText="1"/>
    </xf>
    <xf numFmtId="2" fontId="3" fillId="0" borderId="0" xfId="0" applyNumberFormat="1" applyFont="1" applyFill="1" applyAlignment="1">
      <alignment vertical="top"/>
    </xf>
    <xf numFmtId="167" fontId="12" fillId="0" borderId="48" xfId="1" applyNumberFormat="1" applyFont="1" applyFill="1" applyBorder="1" applyAlignment="1">
      <alignment horizontal="center" vertical="center"/>
    </xf>
    <xf numFmtId="167" fontId="12" fillId="0" borderId="49" xfId="1" applyNumberFormat="1" applyFont="1" applyFill="1" applyBorder="1" applyAlignment="1">
      <alignment horizontal="center" vertical="center"/>
    </xf>
    <xf numFmtId="167" fontId="12" fillId="0" borderId="50" xfId="1" applyNumberFormat="1" applyFont="1" applyFill="1" applyBorder="1" applyAlignment="1">
      <alignment horizontal="center" vertical="center"/>
    </xf>
    <xf numFmtId="167" fontId="12" fillId="0" borderId="53" xfId="1" applyNumberFormat="1" applyFont="1" applyFill="1" applyBorder="1" applyAlignment="1">
      <alignment horizontal="center" vertical="center"/>
    </xf>
    <xf numFmtId="167" fontId="12" fillId="0" borderId="54" xfId="1" applyNumberFormat="1" applyFont="1" applyFill="1" applyBorder="1" applyAlignment="1">
      <alignment horizontal="center" vertical="center"/>
    </xf>
    <xf numFmtId="167" fontId="12" fillId="0" borderId="55" xfId="1" applyNumberFormat="1" applyFont="1" applyFill="1" applyBorder="1" applyAlignment="1">
      <alignment horizontal="center" vertical="center"/>
    </xf>
    <xf numFmtId="164" fontId="19" fillId="0" borderId="0" xfId="0" applyNumberFormat="1" applyFont="1" applyFill="1" applyAlignment="1">
      <alignment vertical="top" wrapText="1"/>
    </xf>
    <xf numFmtId="164" fontId="19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vertical="top" wrapText="1"/>
    </xf>
    <xf numFmtId="0" fontId="19" fillId="3" borderId="2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right" vertical="top"/>
    </xf>
    <xf numFmtId="2" fontId="3" fillId="0" borderId="0" xfId="0" applyNumberFormat="1" applyFont="1" applyFill="1" applyBorder="1" applyAlignment="1">
      <alignment vertical="top"/>
    </xf>
    <xf numFmtId="3" fontId="0" fillId="0" borderId="16" xfId="0" applyNumberFormat="1" applyFill="1" applyBorder="1" applyAlignment="1">
      <alignment horizontal="right" wrapText="1"/>
    </xf>
    <xf numFmtId="3" fontId="0" fillId="0" borderId="23" xfId="0" applyNumberFormat="1" applyFill="1" applyBorder="1" applyAlignment="1">
      <alignment horizontal="right" wrapText="1"/>
    </xf>
    <xf numFmtId="0" fontId="3" fillId="0" borderId="0" xfId="0" applyFont="1"/>
    <xf numFmtId="3" fontId="0" fillId="0" borderId="17" xfId="0" applyNumberFormat="1" applyFill="1" applyBorder="1" applyAlignment="1">
      <alignment horizontal="right" wrapText="1"/>
    </xf>
    <xf numFmtId="0" fontId="13" fillId="4" borderId="42" xfId="0" applyFont="1" applyFill="1" applyBorder="1" applyAlignment="1">
      <alignment wrapText="1"/>
    </xf>
    <xf numFmtId="3" fontId="0" fillId="0" borderId="26" xfId="0" applyNumberFormat="1" applyFill="1" applyBorder="1" applyAlignment="1">
      <alignment horizontal="right" wrapText="1"/>
    </xf>
    <xf numFmtId="3" fontId="22" fillId="0" borderId="46" xfId="0" applyNumberFormat="1" applyFont="1" applyFill="1" applyBorder="1" applyAlignment="1">
      <alignment wrapText="1"/>
    </xf>
    <xf numFmtId="3" fontId="22" fillId="0" borderId="23" xfId="0" applyNumberFormat="1" applyFont="1" applyFill="1" applyBorder="1" applyAlignment="1">
      <alignment wrapText="1"/>
    </xf>
    <xf numFmtId="164" fontId="19" fillId="11" borderId="1" xfId="0" applyNumberFormat="1" applyFont="1" applyFill="1" applyBorder="1" applyAlignment="1">
      <alignment horizontal="right" vertical="top" wrapText="1"/>
    </xf>
    <xf numFmtId="3" fontId="0" fillId="0" borderId="23" xfId="0" applyNumberFormat="1" applyFill="1" applyBorder="1" applyAlignment="1">
      <alignment wrapText="1"/>
    </xf>
    <xf numFmtId="3" fontId="0" fillId="0" borderId="17" xfId="0" applyNumberFormat="1" applyFill="1" applyBorder="1" applyAlignment="1">
      <alignment wrapText="1"/>
    </xf>
    <xf numFmtId="3" fontId="0" fillId="0" borderId="26" xfId="0" applyNumberForma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3" fontId="22" fillId="3" borderId="37" xfId="0" applyNumberFormat="1" applyFont="1" applyFill="1" applyBorder="1" applyAlignment="1">
      <alignment wrapText="1"/>
    </xf>
    <xf numFmtId="3" fontId="22" fillId="3" borderId="60" xfId="0" applyNumberFormat="1" applyFont="1" applyFill="1" applyBorder="1" applyAlignment="1">
      <alignment wrapText="1"/>
    </xf>
    <xf numFmtId="3" fontId="0" fillId="0" borderId="9" xfId="0" applyNumberFormat="1" applyFill="1" applyBorder="1" applyAlignment="1">
      <alignment wrapText="1"/>
    </xf>
    <xf numFmtId="0" fontId="13" fillId="4" borderId="12" xfId="0" applyFont="1" applyFill="1" applyBorder="1" applyAlignment="1">
      <alignment wrapText="1"/>
    </xf>
    <xf numFmtId="0" fontId="2" fillId="13" borderId="76" xfId="0" applyFont="1" applyFill="1" applyBorder="1" applyAlignment="1">
      <alignment horizontal="center" wrapText="1"/>
    </xf>
    <xf numFmtId="4" fontId="2" fillId="13" borderId="43" xfId="0" applyNumberFormat="1" applyFont="1" applyFill="1" applyBorder="1" applyAlignment="1">
      <alignment horizontal="center"/>
    </xf>
    <xf numFmtId="4" fontId="2" fillId="13" borderId="77" xfId="0" applyNumberFormat="1" applyFont="1" applyFill="1" applyBorder="1" applyAlignment="1">
      <alignment horizontal="center"/>
    </xf>
    <xf numFmtId="4" fontId="0" fillId="0" borderId="37" xfId="0" applyNumberFormat="1" applyFill="1" applyBorder="1" applyAlignment="1">
      <alignment horizontal="center" wrapText="1"/>
    </xf>
    <xf numFmtId="4" fontId="0" fillId="0" borderId="60" xfId="0" applyNumberFormat="1" applyFill="1" applyBorder="1" applyAlignment="1">
      <alignment horizontal="center" wrapText="1"/>
    </xf>
    <xf numFmtId="0" fontId="24" fillId="0" borderId="0" xfId="0" applyFont="1" applyAlignment="1">
      <alignment horizontal="centerContinuous" wrapText="1"/>
    </xf>
    <xf numFmtId="0" fontId="24" fillId="0" borderId="0" xfId="0" applyFont="1"/>
    <xf numFmtId="0" fontId="24" fillId="0" borderId="0" xfId="0" applyFont="1" applyAlignment="1">
      <alignment horizontal="justify" wrapText="1"/>
    </xf>
    <xf numFmtId="0" fontId="25" fillId="0" borderId="78" xfId="0" applyFont="1" applyBorder="1" applyAlignment="1">
      <alignment horizontal="justify" vertical="center" wrapText="1"/>
    </xf>
    <xf numFmtId="0" fontId="24" fillId="0" borderId="79" xfId="0" applyFont="1" applyBorder="1" applyAlignment="1">
      <alignment horizontal="justify" wrapText="1"/>
    </xf>
    <xf numFmtId="0" fontId="25" fillId="0" borderId="80" xfId="0" applyFont="1" applyBorder="1" applyAlignment="1">
      <alignment horizontal="justify" vertical="center" wrapText="1"/>
    </xf>
    <xf numFmtId="0" fontId="24" fillId="0" borderId="81" xfId="0" applyFont="1" applyBorder="1" applyAlignment="1">
      <alignment horizontal="justify" wrapText="1"/>
    </xf>
    <xf numFmtId="0" fontId="25" fillId="0" borderId="80" xfId="0" applyFont="1" applyBorder="1" applyAlignment="1">
      <alignment horizontal="left" vertical="center" wrapText="1"/>
    </xf>
    <xf numFmtId="0" fontId="24" fillId="0" borderId="82" xfId="0" applyFont="1" applyBorder="1" applyAlignment="1">
      <alignment horizontal="justify" wrapText="1"/>
    </xf>
    <xf numFmtId="0" fontId="26" fillId="0" borderId="0" xfId="0" applyFont="1" applyAlignment="1">
      <alignment horizontal="centerContinuous" wrapText="1"/>
    </xf>
    <xf numFmtId="0" fontId="25" fillId="0" borderId="83" xfId="0" applyFont="1" applyBorder="1" applyAlignment="1">
      <alignment horizontal="justify" vertical="center" wrapText="1"/>
    </xf>
    <xf numFmtId="0" fontId="3" fillId="0" borderId="0" xfId="0" applyFont="1" applyFill="1" applyBorder="1" applyAlignment="1"/>
    <xf numFmtId="0" fontId="0" fillId="6" borderId="6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167" fontId="9" fillId="0" borderId="48" xfId="1" applyNumberFormat="1" applyFont="1" applyFill="1" applyBorder="1" applyAlignment="1">
      <alignment horizontal="center" wrapText="1"/>
    </xf>
    <xf numFmtId="167" fontId="9" fillId="0" borderId="49" xfId="1" applyNumberFormat="1" applyFont="1" applyFill="1" applyBorder="1" applyAlignment="1">
      <alignment horizontal="center" wrapText="1"/>
    </xf>
    <xf numFmtId="167" fontId="9" fillId="0" borderId="50" xfId="1" applyNumberFormat="1" applyFont="1" applyFill="1" applyBorder="1" applyAlignment="1">
      <alignment horizontal="center" wrapText="1"/>
    </xf>
    <xf numFmtId="167" fontId="9" fillId="0" borderId="53" xfId="1" applyNumberFormat="1" applyFont="1" applyFill="1" applyBorder="1" applyAlignment="1">
      <alignment horizontal="center" wrapText="1"/>
    </xf>
    <xf numFmtId="167" fontId="9" fillId="0" borderId="54" xfId="1" applyNumberFormat="1" applyFont="1" applyFill="1" applyBorder="1" applyAlignment="1">
      <alignment horizontal="center" wrapText="1"/>
    </xf>
    <xf numFmtId="167" fontId="9" fillId="0" borderId="55" xfId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56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top" wrapText="1"/>
    </xf>
    <xf numFmtId="0" fontId="0" fillId="6" borderId="16" xfId="0" applyFill="1" applyBorder="1" applyAlignment="1">
      <alignment horizontal="center" vertical="top" wrapText="1"/>
    </xf>
    <xf numFmtId="0" fontId="0" fillId="6" borderId="18" xfId="0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9" borderId="68" xfId="0" applyFont="1" applyFill="1" applyBorder="1" applyAlignment="1">
      <alignment horizontal="center" vertical="center"/>
    </xf>
    <xf numFmtId="0" fontId="2" fillId="9" borderId="6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0" fontId="2" fillId="9" borderId="70" xfId="0" applyFont="1" applyFill="1" applyBorder="1" applyAlignment="1">
      <alignment horizontal="center" vertical="center"/>
    </xf>
    <xf numFmtId="0" fontId="2" fillId="9" borderId="68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9" borderId="71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9" borderId="72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textRotation="90" wrapText="1"/>
    </xf>
    <xf numFmtId="0" fontId="9" fillId="9" borderId="16" xfId="0" applyFont="1" applyFill="1" applyBorder="1" applyAlignment="1">
      <alignment horizontal="center" vertical="center" textRotation="90" wrapText="1"/>
    </xf>
    <xf numFmtId="0" fontId="9" fillId="9" borderId="18" xfId="0" applyFont="1" applyFill="1" applyBorder="1" applyAlignment="1">
      <alignment horizontal="center" vertical="center" textRotation="90" wrapText="1"/>
    </xf>
    <xf numFmtId="0" fontId="5" fillId="9" borderId="73" xfId="0" applyFont="1" applyFill="1" applyBorder="1" applyAlignment="1">
      <alignment horizontal="center" vertical="top" wrapText="1"/>
    </xf>
    <xf numFmtId="0" fontId="5" fillId="9" borderId="74" xfId="0" applyFont="1" applyFill="1" applyBorder="1" applyAlignment="1">
      <alignment horizontal="center" vertical="top" wrapText="1"/>
    </xf>
    <xf numFmtId="0" fontId="5" fillId="9" borderId="7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1200" b="1" i="0" strike="noStrike">
                <a:solidFill>
                  <a:srgbClr val="000000"/>
                </a:solidFill>
                <a:latin typeface="Arial"/>
                <a:cs typeface="Arial"/>
              </a:rPr>
              <a:t>INFORME DE LA POBLACIÓN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1200" b="1" i="0" strike="noStrike">
                <a:solidFill>
                  <a:srgbClr val="000000"/>
                </a:solidFill>
                <a:latin typeface="Arial"/>
                <a:cs typeface="Arial"/>
              </a:rPr>
              <a:t>PROMEDIO POR CATEGORIA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1200" b="1" i="0" strike="noStrike">
                <a:solidFill>
                  <a:srgbClr val="000000"/>
                </a:solidFill>
                <a:latin typeface="Arial"/>
                <a:cs typeface="Arial"/>
              </a:rPr>
              <a:t>MARZO 2011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12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R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1200" b="1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R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R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R" sz="12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8273092369477923"/>
          <c:y val="1.6694490818030059E-3"/>
        </c:manualLayout>
      </c:layout>
      <c:spPr>
        <a:noFill/>
        <a:ln w="25400">
          <a:noFill/>
        </a:ln>
      </c:spPr>
    </c:title>
    <c:view3D>
      <c:hPercent val="62"/>
      <c:depthPercent val="100"/>
      <c:rAngAx val="1"/>
    </c:view3D>
    <c:floor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614457831325301E-2"/>
          <c:y val="0.13689482470784642"/>
          <c:w val="0.95060240963855458"/>
          <c:h val="0.78464106844741255"/>
        </c:manualLayout>
      </c:layout>
      <c:bar3DChart>
        <c:barDir val="col"/>
        <c:grouping val="clustered"/>
        <c:ser>
          <c:idx val="0"/>
          <c:order val="0"/>
          <c:tx>
            <c:strRef>
              <c:f>'GRAFICA 1'!$P$4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5.9538816684059054E-2"/>
                  <c:y val="8.9913635586842276E-5"/>
                </c:manualLayout>
              </c:layout>
              <c:showVal val="1"/>
            </c:dLbl>
            <c:dLbl>
              <c:idx val="1"/>
              <c:layout>
                <c:manualLayout>
                  <c:x val="9.3558485912152833E-3"/>
                  <c:y val="-1.4935128100640143E-2"/>
                </c:manualLayout>
              </c:layout>
              <c:showVal val="1"/>
            </c:dLbl>
            <c:dLbl>
              <c:idx val="2"/>
              <c:layout>
                <c:manualLayout>
                  <c:x val="1.0980109414034024E-2"/>
                  <c:y val="-2.6621271673261258E-2"/>
                </c:manualLayout>
              </c:layout>
              <c:showVal val="1"/>
            </c:dLbl>
            <c:dLbl>
              <c:idx val="3"/>
              <c:layout>
                <c:manualLayout>
                  <c:x val="1.2604496727065735E-2"/>
                  <c:y val="-2.829072075506424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'GRAFICA 1'!$O$5:$O$8</c:f>
              <c:strCache>
                <c:ptCount val="4"/>
                <c:pt idx="0">
                  <c:v>TOTAL</c:v>
                </c:pt>
                <c:pt idx="1">
                  <c:v>MASCULINA ADULTA</c:v>
                </c:pt>
                <c:pt idx="2">
                  <c:v>MUJERES</c:v>
                </c:pt>
                <c:pt idx="3">
                  <c:v>JOVENES</c:v>
                </c:pt>
              </c:strCache>
            </c:strRef>
          </c:cat>
          <c:val>
            <c:numRef>
              <c:f>'GRAFICA 1'!$P$5:$P$8</c:f>
              <c:numCache>
                <c:formatCode>#,##0</c:formatCode>
                <c:ptCount val="4"/>
                <c:pt idx="0">
                  <c:v>11353.772727272726</c:v>
                </c:pt>
                <c:pt idx="1">
                  <c:v>10580.136363636362</c:v>
                </c:pt>
                <c:pt idx="2">
                  <c:v>355.09090909090912</c:v>
                </c:pt>
                <c:pt idx="3">
                  <c:v>418.5454545454545</c:v>
                </c:pt>
              </c:numCache>
            </c:numRef>
          </c:val>
        </c:ser>
        <c:ser>
          <c:idx val="1"/>
          <c:order val="1"/>
          <c:tx>
            <c:strRef>
              <c:f>'GRAFICA 1'!$Q$4</c:f>
              <c:strCache>
                <c:ptCount val="1"/>
                <c:pt idx="0">
                  <c:v>SUM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4232046295418085E-3"/>
                  <c:y val="-3.4968517082276232E-2"/>
                </c:manualLayout>
              </c:layout>
              <c:showVal val="1"/>
            </c:dLbl>
            <c:dLbl>
              <c:idx val="1"/>
              <c:layout>
                <c:manualLayout>
                  <c:x val="1.1457104006577486E-2"/>
                  <c:y val="-4.665466065489722E-2"/>
                </c:manualLayout>
              </c:layout>
              <c:showVal val="1"/>
            </c:dLbl>
            <c:dLbl>
              <c:idx val="2"/>
              <c:layout>
                <c:manualLayout>
                  <c:x val="1.1876545552287864E-2"/>
                  <c:y val="-3.6637966164079258E-2"/>
                </c:manualLayout>
              </c:layout>
              <c:showVal val="1"/>
            </c:dLbl>
            <c:dLbl>
              <c:idx val="3"/>
              <c:layout>
                <c:manualLayout>
                  <c:x val="1.3500932865319476E-2"/>
                  <c:y val="-3.3299068000473248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'GRAFICA 1'!$O$5:$O$8</c:f>
              <c:strCache>
                <c:ptCount val="4"/>
                <c:pt idx="0">
                  <c:v>TOTAL</c:v>
                </c:pt>
                <c:pt idx="1">
                  <c:v>MASCULINA ADULTA</c:v>
                </c:pt>
                <c:pt idx="2">
                  <c:v>MUJERES</c:v>
                </c:pt>
                <c:pt idx="3">
                  <c:v>JOVENES</c:v>
                </c:pt>
              </c:strCache>
            </c:strRef>
          </c:cat>
          <c:val>
            <c:numRef>
              <c:f>'GRAFICA 1'!$Q$5:$Q$8</c:f>
              <c:numCache>
                <c:formatCode>#,##0</c:formatCode>
                <c:ptCount val="4"/>
                <c:pt idx="0">
                  <c:v>1887.2272727272727</c:v>
                </c:pt>
                <c:pt idx="1">
                  <c:v>1590.7727272727273</c:v>
                </c:pt>
                <c:pt idx="2">
                  <c:v>98.545454545454547</c:v>
                </c:pt>
                <c:pt idx="3">
                  <c:v>197.90909090909088</c:v>
                </c:pt>
              </c:numCache>
            </c:numRef>
          </c:val>
        </c:ser>
        <c:ser>
          <c:idx val="2"/>
          <c:order val="2"/>
          <c:tx>
            <c:strRef>
              <c:f>'GRAFICA 1'!$R$4</c:f>
              <c:strCache>
                <c:ptCount val="1"/>
                <c:pt idx="0">
                  <c:v>SENT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9.5244600449040425E-3"/>
                  <c:y val="-2.1612924427852252E-2"/>
                </c:manualLayout>
              </c:layout>
              <c:showVal val="1"/>
            </c:dLbl>
            <c:dLbl>
              <c:idx val="1"/>
              <c:layout>
                <c:manualLayout>
                  <c:x val="1.1148720867722865E-2"/>
                  <c:y val="-1.4935128100640143E-2"/>
                </c:manualLayout>
              </c:layout>
              <c:showVal val="1"/>
            </c:dLbl>
            <c:dLbl>
              <c:idx val="2"/>
              <c:layout>
                <c:manualLayout>
                  <c:x val="1.5182620244758546E-2"/>
                  <c:y val="-3.6637966164079258E-2"/>
                </c:manualLayout>
              </c:layout>
              <c:showVal val="1"/>
            </c:dLbl>
            <c:dLbl>
              <c:idx val="3"/>
              <c:layout>
                <c:manualLayout>
                  <c:x val="1.5602188280681687E-2"/>
                  <c:y val="-3.3299068000473248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'GRAFICA 1'!$O$5:$O$8</c:f>
              <c:strCache>
                <c:ptCount val="4"/>
                <c:pt idx="0">
                  <c:v>TOTAL</c:v>
                </c:pt>
                <c:pt idx="1">
                  <c:v>MASCULINA ADULTA</c:v>
                </c:pt>
                <c:pt idx="2">
                  <c:v>MUJERES</c:v>
                </c:pt>
                <c:pt idx="3">
                  <c:v>JOVENES</c:v>
                </c:pt>
              </c:strCache>
            </c:strRef>
          </c:cat>
          <c:val>
            <c:numRef>
              <c:f>'GRAFICA 1'!$R$5:$R$8</c:f>
              <c:numCache>
                <c:formatCode>#,##0</c:formatCode>
                <c:ptCount val="4"/>
                <c:pt idx="0">
                  <c:v>9466.545454545454</c:v>
                </c:pt>
                <c:pt idx="1">
                  <c:v>8989.363636363636</c:v>
                </c:pt>
                <c:pt idx="2">
                  <c:v>256.54545454545456</c:v>
                </c:pt>
                <c:pt idx="3">
                  <c:v>220.63636363636363</c:v>
                </c:pt>
              </c:numCache>
            </c:numRef>
          </c:val>
        </c:ser>
        <c:dLbls>
          <c:showVal val="1"/>
        </c:dLbls>
        <c:shape val="cylinder"/>
        <c:axId val="72311936"/>
        <c:axId val="72313472"/>
        <c:axId val="0"/>
      </c:bar3DChart>
      <c:catAx>
        <c:axId val="723119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313472"/>
        <c:crosses val="autoZero"/>
        <c:auto val="1"/>
        <c:lblAlgn val="ctr"/>
        <c:lblOffset val="100"/>
        <c:tickLblSkip val="1"/>
        <c:tickMarkSkip val="1"/>
      </c:catAx>
      <c:valAx>
        <c:axId val="72313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31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90361445783176"/>
          <c:y val="0.70951585976627718"/>
          <c:w val="0.21325301204819286"/>
          <c:h val="4.17362270450752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gradFill rotWithShape="0">
      <a:gsLst>
        <a:gs pos="0">
          <a:srgbClr val="339966"/>
        </a:gs>
        <a:gs pos="50000">
          <a:srgbClr val="FFCC99"/>
        </a:gs>
        <a:gs pos="100000">
          <a:srgbClr val="339966"/>
        </a:gs>
      </a:gsLst>
      <a:lin ang="18900000" scaled="1"/>
    </a:gradFill>
    <a:ln w="12700">
      <a:solidFill>
        <a:srgbClr val="FFCC99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POBLACION POR TIPO</a:t>
            </a:r>
          </a:p>
        </c:rich>
      </c:tx>
      <c:layout>
        <c:manualLayout>
          <c:xMode val="edge"/>
          <c:yMode val="edge"/>
          <c:x val="0.3028720626631855"/>
          <c:y val="8.3032490974729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0026109660574418"/>
          <c:y val="0.27797882935686047"/>
          <c:w val="0.45169712793733674"/>
          <c:h val="0.6245498373861929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32208137168232581"/>
                  <c:y val="-3.850782190132371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3900139114464491E-2"/>
                  <c:y val="4.1616484771011833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32165868300405"/>
                  <c:y val="8.1327746107706184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'GRAFICA 1'!$O$6:$O$8</c:f>
              <c:strCache>
                <c:ptCount val="3"/>
                <c:pt idx="0">
                  <c:v>MASCULINA ADULTA</c:v>
                </c:pt>
                <c:pt idx="1">
                  <c:v>MUJERES</c:v>
                </c:pt>
                <c:pt idx="2">
                  <c:v>JOVENES</c:v>
                </c:pt>
              </c:strCache>
            </c:strRef>
          </c:cat>
          <c:val>
            <c:numRef>
              <c:f>'GRAFICA 1'!$P$6:$P$8</c:f>
              <c:numCache>
                <c:formatCode>#,##0</c:formatCode>
                <c:ptCount val="3"/>
                <c:pt idx="0">
                  <c:v>10580.136363636362</c:v>
                </c:pt>
                <c:pt idx="1">
                  <c:v>355.09090909090912</c:v>
                </c:pt>
                <c:pt idx="2">
                  <c:v>418.5454545454545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REGION ESTE</a:t>
            </a:r>
          </a:p>
        </c:rich>
      </c:tx>
      <c:layout>
        <c:manualLayout>
          <c:xMode val="edge"/>
          <c:yMode val="edge"/>
          <c:x val="0.44000050474459934"/>
          <c:y val="3.3232654428834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787972050156335E-2"/>
          <c:y val="0.14803647215538879"/>
          <c:w val="0.90424349460640951"/>
          <c:h val="0.38972867159275842"/>
        </c:manualLayout>
      </c:layout>
      <c:barChart>
        <c:barDir val="col"/>
        <c:grouping val="clustered"/>
        <c:ser>
          <c:idx val="0"/>
          <c:order val="0"/>
          <c:tx>
            <c:strRef>
              <c:f>'GRAFICA 2'!$P$11</c:f>
              <c:strCache>
                <c:ptCount val="1"/>
                <c:pt idx="0">
                  <c:v>CAP- 55'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dLbl>
              <c:idx val="7"/>
              <c:layout>
                <c:manualLayout>
                  <c:x val="0"/>
                  <c:y val="-4.0281973816717036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4.1027598822874421E-4"/>
                  <c:y val="8.296817882658926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3.7039370078740192E-3"/>
                  <c:y val="1.4339113955166478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1.8785651793525823E-3"/>
                  <c:y val="1.9374043501359912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0"/>
                  <c:y val="-3.1718089619462234E-7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3.5956414539091703E-3"/>
                  <c:y val="4.268303320091032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3.3214030064305264E-5"/>
                  <c:y val="4.268620500987228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2.9602144554039547E-2"/>
                  <c:y val="2.239559188756534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'GRAFICA 2'!$O$12:$O$27</c:f>
              <c:strCache>
                <c:ptCount val="16"/>
                <c:pt idx="0">
                  <c:v>Campamento Zarzal                                 </c:v>
                </c:pt>
                <c:pt idx="1">
                  <c:v>Institución Correccional Zarzal                         </c:v>
                </c:pt>
                <c:pt idx="2">
                  <c:v>Hogar Adaptación Social Fajardo                     </c:v>
                </c:pt>
                <c:pt idx="3">
                  <c:v>Hogar Intermedio para Mujeres San Juan                  </c:v>
                </c:pt>
                <c:pt idx="4">
                  <c:v>Centro Trat. Res. Usuarios S.C. Humacao         </c:v>
                </c:pt>
                <c:pt idx="5">
                  <c:v>Hospital Siquiátrico Correccional                        </c:v>
                </c:pt>
                <c:pt idx="6">
                  <c:v>Centro Ingresos Metropolitano Bayamón (705)     </c:v>
                </c:pt>
                <c:pt idx="7">
                  <c:v>Inst. Reg. Met. Bayamón (308)                     </c:v>
                </c:pt>
                <c:pt idx="8">
                  <c:v>Anexo Seguridad Máxima Bayamón (292)                      </c:v>
                </c:pt>
                <c:pt idx="9">
                  <c:v>Centro Detención Bayamón (1072)                        </c:v>
                </c:pt>
                <c:pt idx="10">
                  <c:v>Institución Bayamón (501)                         </c:v>
                </c:pt>
                <c:pt idx="11">
                  <c:v>Centro Det. Regional Guayama (945)                </c:v>
                </c:pt>
                <c:pt idx="12">
                  <c:v>Anexo 296 Guayama                                 </c:v>
                </c:pt>
                <c:pt idx="13">
                  <c:v>Anexo Guayama (500)                               </c:v>
                </c:pt>
                <c:pt idx="14">
                  <c:v>Institución Guayama (1000)                               </c:v>
                </c:pt>
                <c:pt idx="15">
                  <c:v>Escuela Industrial para Mujeres Vega Alta                    </c:v>
                </c:pt>
              </c:strCache>
            </c:strRef>
          </c:cat>
          <c:val>
            <c:numRef>
              <c:f>'GRAFICA 2'!$P$12:$P$27</c:f>
              <c:numCache>
                <c:formatCode>#,##0</c:formatCode>
                <c:ptCount val="16"/>
                <c:pt idx="0">
                  <c:v>500</c:v>
                </c:pt>
                <c:pt idx="1">
                  <c:v>450</c:v>
                </c:pt>
                <c:pt idx="2">
                  <c:v>36</c:v>
                </c:pt>
                <c:pt idx="3">
                  <c:v>40</c:v>
                </c:pt>
                <c:pt idx="4">
                  <c:v>68</c:v>
                </c:pt>
                <c:pt idx="5">
                  <c:v>108</c:v>
                </c:pt>
                <c:pt idx="6">
                  <c:v>705</c:v>
                </c:pt>
                <c:pt idx="7">
                  <c:v>292</c:v>
                </c:pt>
                <c:pt idx="8">
                  <c:v>292</c:v>
                </c:pt>
                <c:pt idx="9">
                  <c:v>1414</c:v>
                </c:pt>
                <c:pt idx="10">
                  <c:v>516</c:v>
                </c:pt>
                <c:pt idx="11">
                  <c:v>320</c:v>
                </c:pt>
                <c:pt idx="12">
                  <c:v>592</c:v>
                </c:pt>
                <c:pt idx="13">
                  <c:v>516</c:v>
                </c:pt>
                <c:pt idx="14">
                  <c:v>1031</c:v>
                </c:pt>
                <c:pt idx="15">
                  <c:v>476</c:v>
                </c:pt>
              </c:numCache>
            </c:numRef>
          </c:val>
        </c:ser>
        <c:ser>
          <c:idx val="1"/>
          <c:order val="1"/>
          <c:tx>
            <c:strRef>
              <c:f>'GRAFICA 2'!$Q$11</c:f>
              <c:strCache>
                <c:ptCount val="1"/>
                <c:pt idx="0">
                  <c:v>POB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3.7095363079615072E-3"/>
                  <c:y val="9.303867228076854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8.4842122007476681E-3"/>
                  <c:y val="1.635321264600233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4102759882287471E-3"/>
                  <c:y val="9.303867228076854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4878549272250071E-3"/>
                  <c:y val="1.031091657349476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8.2624035631909676E-3"/>
                  <c:y val="9.3038672280768547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7643521832498245E-3"/>
                  <c:y val="2.2395508718509892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4781675017895508E-3"/>
                  <c:y val="2.5416656754763668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2.7881969299292145E-3"/>
                  <c:y val="1.3332064609748558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4835345581802275E-2"/>
                  <c:y val="1.937436068225615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5.4686073331742654E-3"/>
                  <c:y val="1.3332064609748558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6.6067923327765886E-3"/>
                  <c:y val="2.1388142192195776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3.7045732919748688E-3"/>
                  <c:y val="1.937436068225610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3.226596675415575E-3"/>
                  <c:y val="-1.083711968028166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1.9405392507754716E-3"/>
                  <c:y val="1.6352895465106144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3.4827646544181982E-3"/>
                  <c:y val="2.239550871850989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2574405472043318E-3"/>
                  <c:y val="1.4339113955166478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8.7861958421944896E-3"/>
                  <c:y val="1.9374439394598247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'GRAFICA 2'!$O$12:$O$27</c:f>
              <c:strCache>
                <c:ptCount val="16"/>
                <c:pt idx="0">
                  <c:v>Campamento Zarzal                                 </c:v>
                </c:pt>
                <c:pt idx="1">
                  <c:v>Institución Correccional Zarzal                         </c:v>
                </c:pt>
                <c:pt idx="2">
                  <c:v>Hogar Adaptación Social Fajardo                     </c:v>
                </c:pt>
                <c:pt idx="3">
                  <c:v>Hogar Intermedio para Mujeres San Juan                  </c:v>
                </c:pt>
                <c:pt idx="4">
                  <c:v>Centro Trat. Res. Usuarios S.C. Humacao         </c:v>
                </c:pt>
                <c:pt idx="5">
                  <c:v>Hospital Siquiátrico Correccional                        </c:v>
                </c:pt>
                <c:pt idx="6">
                  <c:v>Centro Ingresos Metropolitano Bayamón (705)     </c:v>
                </c:pt>
                <c:pt idx="7">
                  <c:v>Inst. Reg. Met. Bayamón (308)                     </c:v>
                </c:pt>
                <c:pt idx="8">
                  <c:v>Anexo Seguridad Máxima Bayamón (292)                      </c:v>
                </c:pt>
                <c:pt idx="9">
                  <c:v>Centro Detención Bayamón (1072)                        </c:v>
                </c:pt>
                <c:pt idx="10">
                  <c:v>Institución Bayamón (501)                         </c:v>
                </c:pt>
                <c:pt idx="11">
                  <c:v>Centro Det. Regional Guayama (945)                </c:v>
                </c:pt>
                <c:pt idx="12">
                  <c:v>Anexo 296 Guayama                                 </c:v>
                </c:pt>
                <c:pt idx="13">
                  <c:v>Anexo Guayama (500)                               </c:v>
                </c:pt>
                <c:pt idx="14">
                  <c:v>Institución Guayama (1000)                               </c:v>
                </c:pt>
                <c:pt idx="15">
                  <c:v>Escuela Industrial para Mujeres Vega Alta                    </c:v>
                </c:pt>
              </c:strCache>
            </c:strRef>
          </c:cat>
          <c:val>
            <c:numRef>
              <c:f>'GRAFICA 2'!$Q$12:$Q$27</c:f>
              <c:numCache>
                <c:formatCode>#,##0</c:formatCode>
                <c:ptCount val="16"/>
                <c:pt idx="0">
                  <c:v>417.77272727272725</c:v>
                </c:pt>
                <c:pt idx="1">
                  <c:v>273.36363636363637</c:v>
                </c:pt>
                <c:pt idx="2">
                  <c:v>29.318181818181817</c:v>
                </c:pt>
                <c:pt idx="3">
                  <c:v>24.681818181818183</c:v>
                </c:pt>
                <c:pt idx="4">
                  <c:v>46.636363636363633</c:v>
                </c:pt>
                <c:pt idx="5">
                  <c:v>40.18181818181818</c:v>
                </c:pt>
                <c:pt idx="6">
                  <c:v>601.81818181818187</c:v>
                </c:pt>
                <c:pt idx="7">
                  <c:v>176.54545454545456</c:v>
                </c:pt>
                <c:pt idx="8">
                  <c:v>287.31818181818181</c:v>
                </c:pt>
                <c:pt idx="9">
                  <c:v>1062.3181818181818</c:v>
                </c:pt>
                <c:pt idx="10">
                  <c:v>459.72727272727275</c:v>
                </c:pt>
                <c:pt idx="11">
                  <c:v>250.77272727272728</c:v>
                </c:pt>
                <c:pt idx="12">
                  <c:v>583.0454545454545</c:v>
                </c:pt>
                <c:pt idx="13">
                  <c:v>494.18181818181819</c:v>
                </c:pt>
                <c:pt idx="14">
                  <c:v>708.18181818181813</c:v>
                </c:pt>
                <c:pt idx="15">
                  <c:v>323.72727272727275</c:v>
                </c:pt>
              </c:numCache>
            </c:numRef>
          </c:val>
        </c:ser>
        <c:dLbls>
          <c:showVal val="1"/>
        </c:dLbls>
        <c:axId val="72793472"/>
        <c:axId val="72795264"/>
      </c:barChart>
      <c:catAx>
        <c:axId val="72793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795264"/>
        <c:crosses val="autoZero"/>
        <c:auto val="1"/>
        <c:lblAlgn val="ctr"/>
        <c:lblOffset val="100"/>
        <c:tickLblSkip val="1"/>
        <c:tickMarkSkip val="1"/>
      </c:catAx>
      <c:valAx>
        <c:axId val="72795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793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1929133858268"/>
          <c:y val="3.9275303353038332E-2"/>
          <c:w val="0.170909297395518"/>
          <c:h val="8.7969748462293315E-2"/>
        </c:manualLayout>
      </c:layout>
      <c:spPr>
        <a:solidFill>
          <a:srgbClr val="FFCC00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gradFill rotWithShape="0">
      <a:gsLst>
        <a:gs pos="0">
          <a:srgbClr val="FF9900"/>
        </a:gs>
        <a:gs pos="50000">
          <a:srgbClr val="CCFFCC"/>
        </a:gs>
        <a:gs pos="100000">
          <a:srgbClr val="FF9900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/>
              <a:t>REGION OESTE</a:t>
            </a:r>
          </a:p>
        </c:rich>
      </c:tx>
      <c:layout>
        <c:manualLayout>
          <c:xMode val="edge"/>
          <c:yMode val="edge"/>
          <c:x val="0.43414660306884739"/>
          <c:y val="1.42856733072300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048797189880192E-2"/>
          <c:y val="0.14285714285714293"/>
          <c:w val="0.94043367071114981"/>
          <c:h val="0.39714285714285741"/>
        </c:manualLayout>
      </c:layout>
      <c:barChart>
        <c:barDir val="col"/>
        <c:grouping val="clustered"/>
        <c:ser>
          <c:idx val="0"/>
          <c:order val="0"/>
          <c:tx>
            <c:strRef>
              <c:f>'GRAFICA 2'!$P$28</c:f>
              <c:strCache>
                <c:ptCount val="1"/>
                <c:pt idx="0">
                  <c:v>CAP- 55'</c:v>
                </c:pt>
              </c:strCache>
            </c:strRef>
          </c:tx>
          <c:spPr>
            <a:solidFill>
              <a:srgbClr val="808000"/>
            </a:solidFill>
            <a:ln w="25400">
              <a:noFill/>
            </a:ln>
          </c:spPr>
          <c:dLbls>
            <c:txPr>
              <a:bodyPr rot="-540000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'GRAFICA 2'!$O$29:$O$48</c:f>
              <c:strCache>
                <c:ptCount val="20"/>
                <c:pt idx="0">
                  <c:v>Institución Correccional Ponce                    </c:v>
                </c:pt>
                <c:pt idx="1">
                  <c:v>Centro de Ingresos del Sur (676)                  </c:v>
                </c:pt>
                <c:pt idx="2">
                  <c:v>Centro Clasificación Fase III Ponce               </c:v>
                </c:pt>
                <c:pt idx="3">
                  <c:v>Modular Detention Unit                            </c:v>
                </c:pt>
                <c:pt idx="4">
                  <c:v>Anexo Custodia Mínima Ponce                         </c:v>
                </c:pt>
                <c:pt idx="5">
                  <c:v>Inst. Jóvenes Adultos Ponce (304)                 </c:v>
                </c:pt>
                <c:pt idx="6">
                  <c:v>Vivienda Alterna Anexo 246 Ponce                  </c:v>
                </c:pt>
                <c:pt idx="7">
                  <c:v>Centro de Libertad para Trabajar</c:v>
                </c:pt>
                <c:pt idx="8">
                  <c:v>Institución Máxima Ponce                                </c:v>
                </c:pt>
                <c:pt idx="9">
                  <c:v>Institución Adultos Ponce (1000)                        </c:v>
                </c:pt>
                <c:pt idx="10">
                  <c:v>Facilidad Médica Ponce 500</c:v>
                </c:pt>
                <c:pt idx="11">
                  <c:v>Campamento La Pica                                </c:v>
                </c:pt>
                <c:pt idx="12">
                  <c:v>Centro de Detención del Oeste                           </c:v>
                </c:pt>
                <c:pt idx="13">
                  <c:v>Campamento Limón                                  </c:v>
                </c:pt>
                <c:pt idx="14">
                  <c:v>Institución Correccional Guerrero                       </c:v>
                </c:pt>
                <c:pt idx="15">
                  <c:v>Centro Trat. Res. Usuarios S.C. Arecibo        </c:v>
                </c:pt>
                <c:pt idx="16">
                  <c:v>Inst. Correccional Sabana Hoyos                   </c:v>
                </c:pt>
                <c:pt idx="17">
                  <c:v>Campamento Sabana Hoyos                           </c:v>
                </c:pt>
                <c:pt idx="18">
                  <c:v>Anexo Sabana Hoyos 384                            </c:v>
                </c:pt>
                <c:pt idx="19">
                  <c:v>Hogar Adaptación Social Mayagüez               </c:v>
                </c:pt>
              </c:strCache>
            </c:strRef>
          </c:cat>
          <c:val>
            <c:numRef>
              <c:f>'GRAFICA 2'!$P$29:$P$48</c:f>
              <c:numCache>
                <c:formatCode>#,##0</c:formatCode>
                <c:ptCount val="20"/>
                <c:pt idx="0">
                  <c:v>534</c:v>
                </c:pt>
                <c:pt idx="1">
                  <c:v>676</c:v>
                </c:pt>
                <c:pt idx="2">
                  <c:v>280</c:v>
                </c:pt>
                <c:pt idx="3">
                  <c:v>224</c:v>
                </c:pt>
                <c:pt idx="4">
                  <c:v>192</c:v>
                </c:pt>
                <c:pt idx="5">
                  <c:v>416</c:v>
                </c:pt>
                <c:pt idx="6">
                  <c:v>246</c:v>
                </c:pt>
                <c:pt idx="7">
                  <c:v>56</c:v>
                </c:pt>
                <c:pt idx="8">
                  <c:v>420</c:v>
                </c:pt>
                <c:pt idx="9">
                  <c:v>1031</c:v>
                </c:pt>
                <c:pt idx="10">
                  <c:v>486</c:v>
                </c:pt>
                <c:pt idx="11">
                  <c:v>28</c:v>
                </c:pt>
                <c:pt idx="12">
                  <c:v>546</c:v>
                </c:pt>
                <c:pt idx="13">
                  <c:v>152</c:v>
                </c:pt>
                <c:pt idx="14">
                  <c:v>908</c:v>
                </c:pt>
                <c:pt idx="15">
                  <c:v>75</c:v>
                </c:pt>
                <c:pt idx="16">
                  <c:v>0</c:v>
                </c:pt>
                <c:pt idx="17">
                  <c:v>400</c:v>
                </c:pt>
                <c:pt idx="18">
                  <c:v>384</c:v>
                </c:pt>
                <c:pt idx="19">
                  <c:v>24</c:v>
                </c:pt>
              </c:numCache>
            </c:numRef>
          </c:val>
        </c:ser>
        <c:ser>
          <c:idx val="1"/>
          <c:order val="1"/>
          <c:tx>
            <c:strRef>
              <c:f>'GRAFICA 2'!$Q$28</c:f>
              <c:strCache>
                <c:ptCount val="1"/>
                <c:pt idx="0">
                  <c:v>POB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1382113821138217E-2"/>
                  <c:y val="0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8.1300813008130229E-3"/>
                  <c:y val="0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130081300813009E-3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5040650406504074E-3"/>
                  <c:y val="1.816530426884651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9.756097560975615E-3"/>
                  <c:y val="0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1382113821138217E-2"/>
                  <c:y val="0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8.130081300813009E-3"/>
                  <c:y val="7.266121707538603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9.756097560975615E-3"/>
                  <c:y val="1.0899182561307902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6.5040650406504074E-3"/>
                  <c:y val="1.0899182561307902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8.130081300813009E-3"/>
                  <c:y val="1.0899182561307902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1.3008130081300816E-2"/>
                  <c:y val="0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3.2520325203252032E-3"/>
                  <c:y val="1.0899182561307902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1.3008130081300816E-2"/>
                  <c:y val="0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1.1382113821138217E-2"/>
                  <c:y val="0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1.1382113821138217E-2"/>
                  <c:y val="2.179836512261581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8.130081300813009E-3"/>
                  <c:y val="3.633060853769301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130081300813009E-3"/>
                  <c:y val="-3.633060853769301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9.7560975609754935E-3"/>
                  <c:y val="1.0899182561307902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1.1923981494340702E-16"/>
                  <c:y val="1.0899182561307902E-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 val="1.4634146341463415E-2"/>
                  <c:y val="0"/>
                </c:manualLayout>
              </c:layout>
              <c:dLblPos val="outEnd"/>
              <c:showVal val="1"/>
            </c:dLbl>
            <c:dLbl>
              <c:idx val="22"/>
              <c:layout>
                <c:manualLayout>
                  <c:x val="8.130081300813009E-3"/>
                  <c:y val="0"/>
                </c:manualLayout>
              </c:layout>
              <c:dLblPos val="outEnd"/>
              <c:showVal val="1"/>
            </c:dLbl>
            <c:txPr>
              <a:bodyPr rot="-540000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'GRAFICA 2'!$O$29:$O$48</c:f>
              <c:strCache>
                <c:ptCount val="20"/>
                <c:pt idx="0">
                  <c:v>Institución Correccional Ponce                    </c:v>
                </c:pt>
                <c:pt idx="1">
                  <c:v>Centro de Ingresos del Sur (676)                  </c:v>
                </c:pt>
                <c:pt idx="2">
                  <c:v>Centro Clasificación Fase III Ponce               </c:v>
                </c:pt>
                <c:pt idx="3">
                  <c:v>Modular Detention Unit                            </c:v>
                </c:pt>
                <c:pt idx="4">
                  <c:v>Anexo Custodia Mínima Ponce                         </c:v>
                </c:pt>
                <c:pt idx="5">
                  <c:v>Inst. Jóvenes Adultos Ponce (304)                 </c:v>
                </c:pt>
                <c:pt idx="6">
                  <c:v>Vivienda Alterna Anexo 246 Ponce                  </c:v>
                </c:pt>
                <c:pt idx="7">
                  <c:v>Centro de Libertad para Trabajar</c:v>
                </c:pt>
                <c:pt idx="8">
                  <c:v>Institución Máxima Ponce                                </c:v>
                </c:pt>
                <c:pt idx="9">
                  <c:v>Institución Adultos Ponce (1000)                        </c:v>
                </c:pt>
                <c:pt idx="10">
                  <c:v>Facilidad Médica Ponce 500</c:v>
                </c:pt>
                <c:pt idx="11">
                  <c:v>Campamento La Pica                                </c:v>
                </c:pt>
                <c:pt idx="12">
                  <c:v>Centro de Detención del Oeste                           </c:v>
                </c:pt>
                <c:pt idx="13">
                  <c:v>Campamento Limón                                  </c:v>
                </c:pt>
                <c:pt idx="14">
                  <c:v>Institución Correccional Guerrero                       </c:v>
                </c:pt>
                <c:pt idx="15">
                  <c:v>Centro Trat. Res. Usuarios S.C. Arecibo        </c:v>
                </c:pt>
                <c:pt idx="16">
                  <c:v>Inst. Correccional Sabana Hoyos                   </c:v>
                </c:pt>
                <c:pt idx="17">
                  <c:v>Campamento Sabana Hoyos                           </c:v>
                </c:pt>
                <c:pt idx="18">
                  <c:v>Anexo Sabana Hoyos 384                            </c:v>
                </c:pt>
                <c:pt idx="19">
                  <c:v>Hogar Adaptación Social Mayagüez               </c:v>
                </c:pt>
              </c:strCache>
            </c:strRef>
          </c:cat>
          <c:val>
            <c:numRef>
              <c:f>'GRAFICA 2'!$Q$29:$Q$48</c:f>
              <c:numCache>
                <c:formatCode>#,##0</c:formatCode>
                <c:ptCount val="20"/>
                <c:pt idx="0">
                  <c:v>402.13636363636363</c:v>
                </c:pt>
                <c:pt idx="1">
                  <c:v>568.31818181818187</c:v>
                </c:pt>
                <c:pt idx="2">
                  <c:v>269.72727272727275</c:v>
                </c:pt>
                <c:pt idx="3">
                  <c:v>185.13636363636363</c:v>
                </c:pt>
                <c:pt idx="4">
                  <c:v>181.22727272727272</c:v>
                </c:pt>
                <c:pt idx="5">
                  <c:v>265.9545454545455</c:v>
                </c:pt>
                <c:pt idx="6">
                  <c:v>219.04545454545453</c:v>
                </c:pt>
                <c:pt idx="7">
                  <c:v>49.68181818181818</c:v>
                </c:pt>
                <c:pt idx="8">
                  <c:v>364.86363636363637</c:v>
                </c:pt>
                <c:pt idx="9">
                  <c:v>813.68181818181813</c:v>
                </c:pt>
                <c:pt idx="10">
                  <c:v>105.54545454545453</c:v>
                </c:pt>
                <c:pt idx="11">
                  <c:v>21.59090909090909</c:v>
                </c:pt>
                <c:pt idx="12">
                  <c:v>515.5454545454545</c:v>
                </c:pt>
                <c:pt idx="13">
                  <c:v>150.36363636363637</c:v>
                </c:pt>
                <c:pt idx="14">
                  <c:v>758.77272727272725</c:v>
                </c:pt>
                <c:pt idx="15">
                  <c:v>50.863636363636367</c:v>
                </c:pt>
                <c:pt idx="16">
                  <c:v>0</c:v>
                </c:pt>
                <c:pt idx="17">
                  <c:v>314.95454545454544</c:v>
                </c:pt>
                <c:pt idx="18">
                  <c:v>313.77272727272725</c:v>
                </c:pt>
                <c:pt idx="19">
                  <c:v>23</c:v>
                </c:pt>
              </c:numCache>
            </c:numRef>
          </c:val>
        </c:ser>
        <c:dLbls/>
        <c:axId val="73005312"/>
        <c:axId val="73015296"/>
      </c:barChart>
      <c:catAx>
        <c:axId val="73005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015296"/>
        <c:crosses val="autoZero"/>
        <c:auto val="1"/>
        <c:lblAlgn val="ctr"/>
        <c:lblOffset val="100"/>
        <c:tickLblSkip val="1"/>
        <c:tickMarkSkip val="1"/>
      </c:catAx>
      <c:valAx>
        <c:axId val="73015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005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53649303452458E-2"/>
          <c:y val="3.0268634453480197E-2"/>
          <c:w val="0.18048796184130839"/>
          <c:h val="7.8643202386586897E-2"/>
        </c:manualLayout>
      </c:layout>
      <c:spPr>
        <a:solidFill>
          <a:srgbClr val="FF99CC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gradFill rotWithShape="0">
      <a:gsLst>
        <a:gs pos="0">
          <a:srgbClr val="FFCC99"/>
        </a:gs>
        <a:gs pos="50000">
          <a:srgbClr val="99CCFF"/>
        </a:gs>
        <a:gs pos="100000">
          <a:srgbClr val="FFCC99"/>
        </a:gs>
      </a:gsLst>
      <a:lin ang="18900000" scaled="1"/>
    </a:gradFill>
    <a:ln w="3175">
      <a:solidFill>
        <a:schemeClr val="tx1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POBLACIÓN TOTAL</a:t>
            </a:r>
          </a:p>
        </c:rich>
      </c:tx>
      <c:layout>
        <c:manualLayout>
          <c:xMode val="edge"/>
          <c:yMode val="edge"/>
          <c:x val="0.33227914548656101"/>
          <c:y val="3.636363636363636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3291159777924405"/>
          <c:y val="0.35636363636363638"/>
          <c:w val="0.72152010223018193"/>
          <c:h val="0.3309090909090911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contourClr>
                <a:srgbClr val="000000"/>
              </a:contourClr>
            </a:sp3d>
          </c:spPr>
          <c:explosion val="25"/>
          <c:dPt>
            <c:idx val="0"/>
            <c:spPr>
              <a:solidFill>
                <a:srgbClr val="FF66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rgbClr val="339966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2.8006642407090204E-2"/>
                  <c:y val="-0.13729801956573617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374456399490141E-2"/>
                  <c:y val="8.2184021463012711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'GRAFICA 3'!$P$11:$Q$11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'GRAFICA 3'!$P$12:$Q$12</c:f>
              <c:numCache>
                <c:formatCode>#,##0</c:formatCode>
                <c:ptCount val="2"/>
                <c:pt idx="0">
                  <c:v>1887.2272727272727</c:v>
                </c:pt>
                <c:pt idx="1">
                  <c:v>9466.545454545454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POBLACIÓN MUJERES</a:t>
            </a:r>
          </a:p>
        </c:rich>
      </c:tx>
      <c:layout>
        <c:manualLayout>
          <c:xMode val="edge"/>
          <c:yMode val="edge"/>
          <c:x val="0.31562500000000021"/>
          <c:y val="3.6231884057971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500000000000001"/>
          <c:y val="0.25362408579627282"/>
          <c:w val="0.47812500000000002"/>
          <c:h val="0.55434978752613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</a:sp3d>
          </c:spPr>
          <c:explosion val="11"/>
          <c:dPt>
            <c:idx val="0"/>
            <c:spPr>
              <a:solidFill>
                <a:srgbClr val="9999FF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1"/>
            <c:spPr>
              <a:solidFill>
                <a:srgbClr val="FF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Lbls>
            <c:dLbl>
              <c:idx val="0"/>
              <c:layout>
                <c:manualLayout>
                  <c:x val="-1.4385963984521351E-2"/>
                  <c:y val="-3.641157214898700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8584605703089777E-2"/>
                  <c:y val="-8.9578577958654065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'GRAFICA 3'!$P$15:$Q$15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'GRAFICA 3'!$P$16:$Q$16</c:f>
              <c:numCache>
                <c:formatCode>#,##0</c:formatCode>
                <c:ptCount val="2"/>
                <c:pt idx="0">
                  <c:v>98.545454545454547</c:v>
                </c:pt>
                <c:pt idx="1">
                  <c:v>256.54545454545456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POBLACIÓN JÓVENES</a:t>
            </a:r>
          </a:p>
        </c:rich>
      </c:tx>
      <c:layout>
        <c:manualLayout>
          <c:xMode val="edge"/>
          <c:yMode val="edge"/>
          <c:x val="0.30719057176676456"/>
          <c:y val="3.59712230215827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973913570751546"/>
          <c:y val="0.20143884892086336"/>
          <c:w val="0.64052491997587335"/>
          <c:h val="0.705035971223021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</a:sp3d>
          </c:spPr>
          <c:explosion val="25"/>
          <c:dPt>
            <c:idx val="0"/>
            <c:spPr>
              <a:solidFill>
                <a:srgbClr val="808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1"/>
            <c:spPr>
              <a:solidFill>
                <a:srgbClr val="CC99FF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Lbls>
            <c:dLbl>
              <c:idx val="0"/>
              <c:layout>
                <c:manualLayout>
                  <c:x val="-3.3555181876335346E-3"/>
                  <c:y val="-0.12546478158631666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7714520035744333E-2"/>
                  <c:y val="-8.3970996431201525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'GRAFICA 3'!$P$19:$Q$19</c:f>
              <c:strCache>
                <c:ptCount val="2"/>
                <c:pt idx="0">
                  <c:v>SUM</c:v>
                </c:pt>
                <c:pt idx="1">
                  <c:v>SENT</c:v>
                </c:pt>
              </c:strCache>
            </c:strRef>
          </c:cat>
          <c:val>
            <c:numRef>
              <c:f>'GRAFICA 3'!$P$20:$Q$20</c:f>
              <c:numCache>
                <c:formatCode>#,##0</c:formatCode>
                <c:ptCount val="2"/>
                <c:pt idx="0">
                  <c:v>197.90909090909088</c:v>
                </c:pt>
                <c:pt idx="1">
                  <c:v>220.63636363636363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POBLACIÓN POR REGIÓN</a:t>
            </a:r>
          </a:p>
        </c:rich>
      </c:tx>
      <c:layout>
        <c:manualLayout>
          <c:xMode val="edge"/>
          <c:yMode val="edge"/>
          <c:x val="0.28754027152356765"/>
          <c:y val="3.630363036303630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0543147437767446"/>
          <c:y val="0.33003406699304821"/>
          <c:w val="0.79233350441403816"/>
          <c:h val="0.323433385653187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contourClr>
                <a:srgbClr val="000000"/>
              </a:contourClr>
            </a:sp3d>
          </c:spPr>
          <c:dPt>
            <c:idx val="0"/>
            <c:explosion val="2"/>
            <c:spPr>
              <a:solidFill>
                <a:srgbClr val="92D05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rgbClr val="FF6161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12428308602697719"/>
                  <c:y val="0.18151302515756976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2192120121644234E-2"/>
                  <c:y val="-9.5449854482475407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'GRAFICA 3'!$P$23:$Q$23</c:f>
              <c:strCache>
                <c:ptCount val="2"/>
                <c:pt idx="0">
                  <c:v>ESTE</c:v>
                </c:pt>
                <c:pt idx="1">
                  <c:v>OESTE</c:v>
                </c:pt>
              </c:strCache>
            </c:strRef>
          </c:cat>
          <c:val>
            <c:numRef>
              <c:f>'GRAFICA 3'!$P$24:$Q$24</c:f>
              <c:numCache>
                <c:formatCode>#,##0</c:formatCode>
                <c:ptCount val="2"/>
                <c:pt idx="0">
                  <c:v>5779.590909090909</c:v>
                </c:pt>
                <c:pt idx="1">
                  <c:v>5574.1818181818171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700" b="1" i="0" strike="noStrike">
                <a:solidFill>
                  <a:srgbClr val="000000"/>
                </a:solidFill>
                <a:latin typeface="Arial"/>
                <a:cs typeface="Arial"/>
              </a:rPr>
              <a:t>% DE OCUPADA EXCLUYE LOS</a:t>
            </a:r>
          </a:p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R" sz="700" b="1" i="0" strike="noStrike">
                <a:solidFill>
                  <a:srgbClr val="000000"/>
                </a:solidFill>
                <a:latin typeface="Arial"/>
                <a:cs typeface="Arial"/>
              </a:rPr>
              <a:t> ESPACIOS NO HABITABLES</a:t>
            </a:r>
          </a:p>
        </c:rich>
      </c:tx>
      <c:layout>
        <c:manualLayout>
          <c:xMode val="edge"/>
          <c:yMode val="edge"/>
          <c:x val="0.46985904539710321"/>
          <c:y val="3.61842105263158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851932785773491"/>
          <c:y val="0.23026352774132622"/>
          <c:w val="0.58333509155301033"/>
          <c:h val="0.6217115249015808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</a:sp3d>
          </c:spPr>
          <c:explosion val="9"/>
          <c:dPt>
            <c:idx val="0"/>
            <c:spPr>
              <a:solidFill>
                <a:srgbClr val="33CCCC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1"/>
            <c:spPr>
              <a:solidFill>
                <a:srgbClr val="FF00FF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Lbls>
            <c:dLbl>
              <c:idx val="0"/>
              <c:layout>
                <c:manualLayout>
                  <c:x val="-2.2976556359524943E-2"/>
                  <c:y val="5.2568174740869281E-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8503019889753802E-2"/>
                  <c:y val="2.8221895991814589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'GRAFICA 3'!$P$27:$Q$27</c:f>
              <c:strCache>
                <c:ptCount val="2"/>
                <c:pt idx="0">
                  <c:v>OCUPADA</c:v>
                </c:pt>
                <c:pt idx="1">
                  <c:v>NO OCUPADA</c:v>
                </c:pt>
              </c:strCache>
            </c:strRef>
          </c:cat>
          <c:val>
            <c:numRef>
              <c:f>'GRAFICA 3'!$P$28:$Q$28</c:f>
              <c:numCache>
                <c:formatCode>#,##0</c:formatCode>
                <c:ptCount val="2"/>
                <c:pt idx="0">
                  <c:v>11353.772727272726</c:v>
                </c:pt>
                <c:pt idx="1">
                  <c:v>2427.2272727272739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CC00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900" b="1" i="0" strike="noStrike">
                <a:solidFill>
                  <a:srgbClr val="000000"/>
                </a:solidFill>
                <a:latin typeface="Calibri"/>
              </a:rPr>
              <a:t>ESPACIOS HABITABLES VS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R" sz="900" b="1" i="0" strike="noStrike">
                <a:solidFill>
                  <a:srgbClr val="000000"/>
                </a:solidFill>
                <a:latin typeface="Calibri"/>
              </a:rPr>
              <a:t> NO HABITABLES</a:t>
            </a:r>
          </a:p>
        </c:rich>
      </c:tx>
      <c:layout>
        <c:manualLayout>
          <c:xMode val="edge"/>
          <c:yMode val="edge"/>
          <c:x val="0.49033968824636481"/>
          <c:y val="2.3239052355297687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0316632395472876E-2"/>
          <c:y val="0.16817833972709526"/>
          <c:w val="0.84536436130197079"/>
          <c:h val="0.66868258635134559"/>
        </c:manualLayout>
      </c:layout>
      <c:pie3DChart>
        <c:varyColors val="1"/>
        <c:ser>
          <c:idx val="0"/>
          <c:order val="0"/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 w="114300" prst="artDeco"/>
            </a:sp3d>
          </c:spPr>
          <c:explosion val="27"/>
          <c:dPt>
            <c:idx val="0"/>
            <c:explosion val="1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Lbls>
            <c:dLbl>
              <c:idx val="0"/>
              <c:layout>
                <c:manualLayout>
                  <c:x val="0.11460420950565896"/>
                  <c:y val="-3.797176218904201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'GRAFICA 3'!$P$31:$Q$31</c:f>
              <c:strCache>
                <c:ptCount val="2"/>
                <c:pt idx="0">
                  <c:v>HABITABLES</c:v>
                </c:pt>
                <c:pt idx="1">
                  <c:v>NO HABITABLES</c:v>
                </c:pt>
              </c:strCache>
            </c:strRef>
          </c:cat>
          <c:val>
            <c:numRef>
              <c:f>'GRAFICA 3'!$P$32:$Q$32</c:f>
              <c:numCache>
                <c:formatCode>#,##0</c:formatCode>
                <c:ptCount val="2"/>
                <c:pt idx="0">
                  <c:v>13781</c:v>
                </c:pt>
                <c:pt idx="1">
                  <c:v>653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blipFill>
      <a:blip xmlns:r="http://schemas.openxmlformats.org/officeDocument/2006/relationships" r:embed="rId1"/>
      <a:tile tx="0" ty="0" sx="100000" sy="100000" flip="none" algn="tl"/>
    </a:blipFill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POBLACIÓN TOTAL</a:t>
            </a:r>
          </a:p>
        </c:rich>
      </c:tx>
      <c:layout>
        <c:manualLayout>
          <c:xMode val="edge"/>
          <c:yMode val="edge"/>
          <c:x val="0.38748137108792868"/>
          <c:y val="7.808564231738036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315946348733234"/>
          <c:y val="0.4080609552859279"/>
          <c:w val="0.43517138599105837"/>
          <c:h val="0.2947106899287257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14300" prst="artDeco"/>
              <a:contourClr>
                <a:srgbClr val="000000"/>
              </a:contourClr>
            </a:sp3d>
          </c:spPr>
          <c:dPt>
            <c:idx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Pt>
            <c:idx val="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Pt>
            <c:idx val="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Pt>
            <c:idx val="4"/>
            <c:explosion val="6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14852529424880009"/>
                  <c:y val="-5.272906377886639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6428920677016727E-2"/>
                  <c:y val="-7.26958752322206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7.5841205393290145E-2"/>
                  <c:y val="-0.1255926006730267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38938240022531"/>
                  <c:y val="-2.0639044804537984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2.887154753941899E-2"/>
                  <c:y val="-7.2046913531274605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10520545587539262"/>
                  <c:y val="1.8824120536570215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2.2906853483851044E-2"/>
                  <c:y val="-5.2544741730961214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'GRAFICA CUST'!$N$5:$N$11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'GRAFICA CUST'!$O$5:$O$11</c:f>
              <c:numCache>
                <c:formatCode>#,##0</c:formatCode>
                <c:ptCount val="7"/>
                <c:pt idx="0">
                  <c:v>141.13636363636363</c:v>
                </c:pt>
                <c:pt idx="1">
                  <c:v>224.90909090909091</c:v>
                </c:pt>
                <c:pt idx="2">
                  <c:v>0</c:v>
                </c:pt>
                <c:pt idx="3">
                  <c:v>294.95454545454544</c:v>
                </c:pt>
                <c:pt idx="4">
                  <c:v>1934</c:v>
                </c:pt>
                <c:pt idx="5">
                  <c:v>3726.272727272727</c:v>
                </c:pt>
                <c:pt idx="6">
                  <c:v>3145.272727272727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 rotWithShape="0">
      <a:gsLst>
        <a:gs pos="0">
          <a:srgbClr val="CC99FF"/>
        </a:gs>
        <a:gs pos="50000">
          <a:srgbClr val="FFFF99"/>
        </a:gs>
        <a:gs pos="100000">
          <a:srgbClr val="CC99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REGION ESTE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194777886193623"/>
          <c:y val="0.41119921259842507"/>
          <c:w val="0.67500000000000038"/>
          <c:h val="0.53655985710119591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 prst="artDeco"/>
            </a:sp3d>
          </c:spPr>
          <c:explosion val="25"/>
          <c:dLbls>
            <c:dLbl>
              <c:idx val="0"/>
              <c:layout>
                <c:manualLayout>
                  <c:x val="-0.23333431758530193"/>
                  <c:y val="2.871099445902595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7981835083114625"/>
                  <c:y val="-9.397419072615928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911585619520905"/>
                  <c:y val="-3.3713123359580044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6.0955017510419283E-2"/>
                  <c:y val="2.338398950131233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2.0314809352001022E-2"/>
                  <c:y val="-6.574015748031496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5.0677384076990378E-2"/>
                  <c:y val="3.4932195975503073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'GRAFICA CUST'!$N$15:$N$21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'GRAFICA CUST'!$O$15:$O$21</c:f>
              <c:numCache>
                <c:formatCode>#,##0</c:formatCode>
                <c:ptCount val="7"/>
                <c:pt idx="0">
                  <c:v>29.954545454545453</c:v>
                </c:pt>
                <c:pt idx="1">
                  <c:v>83.909090909090907</c:v>
                </c:pt>
                <c:pt idx="2">
                  <c:v>0</c:v>
                </c:pt>
                <c:pt idx="3">
                  <c:v>159.63636363636363</c:v>
                </c:pt>
                <c:pt idx="4">
                  <c:v>984.09090909090901</c:v>
                </c:pt>
                <c:pt idx="5">
                  <c:v>2156.1363636363635</c:v>
                </c:pt>
                <c:pt idx="6">
                  <c:v>1638.3636363636365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>
      <a:gsLst>
        <a:gs pos="0">
          <a:schemeClr val="accent6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REGION OESTE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22638888888888889"/>
          <c:y val="0.38072178477690288"/>
          <c:w val="0.63055555555555565"/>
          <c:h val="0.53941309419655858"/>
        </c:manualLayout>
      </c:layout>
      <c:pie3DChart>
        <c:varyColors val="1"/>
        <c:ser>
          <c:idx val="0"/>
          <c:order val="0"/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 w="114300" prst="artDeco"/>
              <a:contourClr>
                <a:srgbClr val="000000"/>
              </a:contourClr>
            </a:sp3d>
          </c:spPr>
          <c:dPt>
            <c:idx val="4"/>
            <c:spPr>
              <a:gradFill>
                <a:gsLst>
                  <a:gs pos="0">
                    <a:srgbClr val="03D4A8"/>
                  </a:gs>
                  <a:gs pos="25000">
                    <a:srgbClr val="21D6E0"/>
                  </a:gs>
                  <a:gs pos="75000">
                    <a:srgbClr val="0087E6"/>
                  </a:gs>
                  <a:gs pos="100000">
                    <a:srgbClr val="005CBF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Pt>
            <c:idx val="5"/>
            <c:explosion val="16"/>
            <c:spPr>
              <a:gradFill>
                <a:gsLst>
                  <a:gs pos="0">
                    <a:srgbClr val="825600"/>
                  </a:gs>
                  <a:gs pos="13000">
                    <a:srgbClr val="FFA800"/>
                  </a:gs>
                  <a:gs pos="28000">
                    <a:srgbClr val="825600"/>
                  </a:gs>
                  <a:gs pos="42999">
                    <a:srgbClr val="FFA800"/>
                  </a:gs>
                  <a:gs pos="58000">
                    <a:srgbClr val="825600"/>
                  </a:gs>
                  <a:gs pos="72000">
                    <a:srgbClr val="FFA800"/>
                  </a:gs>
                  <a:gs pos="87000">
                    <a:srgbClr val="825600"/>
                  </a:gs>
                  <a:gs pos="100000">
                    <a:srgbClr val="FFA800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Pt>
            <c:idx val="6"/>
            <c:spPr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2700000" scaled="0"/>
              </a:gra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>
                <a:bevelT w="114300" prst="artDeco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2682761584626483"/>
                  <c:y val="-4.1979041896570892E-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4468235330232848"/>
                  <c:y val="-8.233589255208442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3.0883025586713971E-2"/>
                  <c:y val="-4.008587455246398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00041442188148"/>
                  <c:y val="-1.7659002101046588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3.7897965879265118E-2"/>
                  <c:y val="-5.3783902012248504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6.6117173949747504E-2"/>
                  <c:y val="3.0290677505710809E-2"/>
                </c:manualLayout>
              </c:layout>
              <c:spPr>
                <a:noFill/>
                <a:ln>
                  <a:noFill/>
                </a:ln>
                <a:effectLst>
                  <a:outerShdw blurRad="50800" dist="50800" dir="5400000" algn="ctr" rotWithShape="0">
                    <a:schemeClr val="accent2">
                      <a:lumMod val="40000"/>
                      <a:lumOff val="60000"/>
                    </a:schemeClr>
                  </a:outerShdw>
                </a:effectLst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6.1293610228546021E-2"/>
                  <c:y val="5.6577715815454377E-4"/>
                </c:manualLayout>
              </c:layout>
              <c:dLblPos val="bestFit"/>
              <c:showCatName val="1"/>
              <c:showPercent val="1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'GRAFICA CUST'!$N$25:$N$31</c:f>
              <c:strCache>
                <c:ptCount val="7"/>
                <c:pt idx="0">
                  <c:v>PENDIENTE LIQUIDACIÓN</c:v>
                </c:pt>
                <c:pt idx="1">
                  <c:v>CON LIQUIDACIÓN</c:v>
                </c:pt>
                <c:pt idx="2">
                  <c:v>SIN SENTENCIA</c:v>
                </c:pt>
                <c:pt idx="3">
                  <c:v>PENSIÓN ALIMENTARIA</c:v>
                </c:pt>
                <c:pt idx="4">
                  <c:v>MAXIMA</c:v>
                </c:pt>
                <c:pt idx="5">
                  <c:v>MINIMA</c:v>
                </c:pt>
                <c:pt idx="6">
                  <c:v>MEDIANA</c:v>
                </c:pt>
              </c:strCache>
            </c:strRef>
          </c:cat>
          <c:val>
            <c:numRef>
              <c:f>'GRAFICA CUST'!$O$25:$O$31</c:f>
              <c:numCache>
                <c:formatCode>#,##0</c:formatCode>
                <c:ptCount val="7"/>
                <c:pt idx="0">
                  <c:v>111.18181818181819</c:v>
                </c:pt>
                <c:pt idx="1">
                  <c:v>141</c:v>
                </c:pt>
                <c:pt idx="2">
                  <c:v>0</c:v>
                </c:pt>
                <c:pt idx="3">
                  <c:v>135.31818181818181</c:v>
                </c:pt>
                <c:pt idx="4">
                  <c:v>949.90909090909088</c:v>
                </c:pt>
                <c:pt idx="5">
                  <c:v>1570.1363636363635</c:v>
                </c:pt>
                <c:pt idx="6">
                  <c:v>1506.9090909090908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gradFill>
      <a:gsLst>
        <a:gs pos="0">
          <a:schemeClr val="accent2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12</xdr:col>
      <xdr:colOff>590550</xdr:colOff>
      <xdr:row>36</xdr:row>
      <xdr:rowOff>133350</xdr:rowOff>
    </xdr:to>
    <xdr:graphicFrame macro="">
      <xdr:nvGraphicFramePr>
        <xdr:cNvPr id="6810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7</xdr:row>
      <xdr:rowOff>76200</xdr:rowOff>
    </xdr:from>
    <xdr:to>
      <xdr:col>12</xdr:col>
      <xdr:colOff>409575</xdr:colOff>
      <xdr:row>23</xdr:row>
      <xdr:rowOff>123825</xdr:rowOff>
    </xdr:to>
    <xdr:graphicFrame macro="">
      <xdr:nvGraphicFramePr>
        <xdr:cNvPr id="681003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133350</xdr:rowOff>
    </xdr:from>
    <xdr:to>
      <xdr:col>13</xdr:col>
      <xdr:colOff>47625</xdr:colOff>
      <xdr:row>24</xdr:row>
      <xdr:rowOff>104775</xdr:rowOff>
    </xdr:to>
    <xdr:graphicFrame macro="">
      <xdr:nvGraphicFramePr>
        <xdr:cNvPr id="678545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25</xdr:row>
      <xdr:rowOff>66675</xdr:rowOff>
    </xdr:from>
    <xdr:to>
      <xdr:col>13</xdr:col>
      <xdr:colOff>57150</xdr:colOff>
      <xdr:row>46</xdr:row>
      <xdr:rowOff>76200</xdr:rowOff>
    </xdr:to>
    <xdr:graphicFrame macro="">
      <xdr:nvGraphicFramePr>
        <xdr:cNvPr id="678545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114300</xdr:rowOff>
    </xdr:from>
    <xdr:to>
      <xdr:col>5</xdr:col>
      <xdr:colOff>0</xdr:colOff>
      <xdr:row>22</xdr:row>
      <xdr:rowOff>142875</xdr:rowOff>
    </xdr:to>
    <xdr:graphicFrame macro="">
      <xdr:nvGraphicFramePr>
        <xdr:cNvPr id="8034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6</xdr:row>
      <xdr:rowOff>123825</xdr:rowOff>
    </xdr:from>
    <xdr:to>
      <xdr:col>10</xdr:col>
      <xdr:colOff>47625</xdr:colOff>
      <xdr:row>23</xdr:row>
      <xdr:rowOff>0</xdr:rowOff>
    </xdr:to>
    <xdr:graphicFrame macro="">
      <xdr:nvGraphicFramePr>
        <xdr:cNvPr id="80341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6</xdr:row>
      <xdr:rowOff>104775</xdr:rowOff>
    </xdr:from>
    <xdr:to>
      <xdr:col>14</xdr:col>
      <xdr:colOff>581025</xdr:colOff>
      <xdr:row>23</xdr:row>
      <xdr:rowOff>0</xdr:rowOff>
    </xdr:to>
    <xdr:graphicFrame macro="">
      <xdr:nvGraphicFramePr>
        <xdr:cNvPr id="80341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24</xdr:row>
      <xdr:rowOff>0</xdr:rowOff>
    </xdr:from>
    <xdr:to>
      <xdr:col>4</xdr:col>
      <xdr:colOff>581025</xdr:colOff>
      <xdr:row>41</xdr:row>
      <xdr:rowOff>133350</xdr:rowOff>
    </xdr:to>
    <xdr:graphicFrame macro="">
      <xdr:nvGraphicFramePr>
        <xdr:cNvPr id="80341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</xdr:colOff>
      <xdr:row>24</xdr:row>
      <xdr:rowOff>0</xdr:rowOff>
    </xdr:from>
    <xdr:to>
      <xdr:col>10</xdr:col>
      <xdr:colOff>57150</xdr:colOff>
      <xdr:row>41</xdr:row>
      <xdr:rowOff>142875</xdr:rowOff>
    </xdr:to>
    <xdr:graphicFrame macro="">
      <xdr:nvGraphicFramePr>
        <xdr:cNvPr id="80341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7</xdr:col>
      <xdr:colOff>469526</xdr:colOff>
      <xdr:row>44</xdr:row>
      <xdr:rowOff>124385</xdr:rowOff>
    </xdr:from>
    <xdr:ext cx="184731" cy="284157"/>
    <xdr:sp macro="" textlink="">
      <xdr:nvSpPr>
        <xdr:cNvPr id="8" name="TextBox 7"/>
        <xdr:cNvSpPr txBox="1"/>
      </xdr:nvSpPr>
      <xdr:spPr>
        <a:xfrm>
          <a:off x="470535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R"/>
        </a:p>
      </xdr:txBody>
    </xdr:sp>
    <xdr:clientData/>
  </xdr:oneCellAnchor>
  <xdr:twoCellAnchor>
    <xdr:from>
      <xdr:col>10</xdr:col>
      <xdr:colOff>66675</xdr:colOff>
      <xdr:row>24</xdr:row>
      <xdr:rowOff>9525</xdr:rowOff>
    </xdr:from>
    <xdr:to>
      <xdr:col>14</xdr:col>
      <xdr:colOff>590550</xdr:colOff>
      <xdr:row>41</xdr:row>
      <xdr:rowOff>152400</xdr:rowOff>
    </xdr:to>
    <xdr:graphicFrame macro="">
      <xdr:nvGraphicFramePr>
        <xdr:cNvPr id="803414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</xdr:row>
      <xdr:rowOff>95250</xdr:rowOff>
    </xdr:from>
    <xdr:to>
      <xdr:col>10</xdr:col>
      <xdr:colOff>428625</xdr:colOff>
      <xdr:row>23</xdr:row>
      <xdr:rowOff>152400</xdr:rowOff>
    </xdr:to>
    <xdr:graphicFrame macro="">
      <xdr:nvGraphicFramePr>
        <xdr:cNvPr id="90625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19050</xdr:rowOff>
    </xdr:from>
    <xdr:to>
      <xdr:col>5</xdr:col>
      <xdr:colOff>257175</xdr:colOff>
      <xdr:row>43</xdr:row>
      <xdr:rowOff>114300</xdr:rowOff>
    </xdr:to>
    <xdr:graphicFrame macro="">
      <xdr:nvGraphicFramePr>
        <xdr:cNvPr id="906254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323850</xdr:colOff>
      <xdr:row>28</xdr:row>
      <xdr:rowOff>9525</xdr:rowOff>
    </xdr:from>
    <xdr:to>
      <xdr:col>10</xdr:col>
      <xdr:colOff>533400</xdr:colOff>
      <xdr:row>43</xdr:row>
      <xdr:rowOff>114300</xdr:rowOff>
    </xdr:to>
    <xdr:graphicFrame macro="">
      <xdr:nvGraphicFramePr>
        <xdr:cNvPr id="906254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626"/>
  <sheetViews>
    <sheetView topLeftCell="A1548" workbookViewId="0">
      <selection activeCell="AJ1555" sqref="AJ1555"/>
    </sheetView>
  </sheetViews>
  <sheetFormatPr defaultRowHeight="12" outlineLevelRow="1"/>
  <cols>
    <col min="1" max="1" width="40.140625" style="142" customWidth="1"/>
    <col min="2" max="2" width="7.5703125" style="142" customWidth="1"/>
    <col min="3" max="3" width="9.7109375" style="142" customWidth="1"/>
    <col min="4" max="4" width="8.85546875" style="142" customWidth="1"/>
    <col min="5" max="5" width="10.7109375" style="142" customWidth="1"/>
    <col min="6" max="6" width="8.85546875" style="142" customWidth="1"/>
    <col min="7" max="7" width="6.7109375" style="142" customWidth="1"/>
    <col min="8" max="8" width="6.28515625" style="142" customWidth="1"/>
    <col min="9" max="9" width="10.28515625" style="142" customWidth="1"/>
    <col min="10" max="10" width="11" style="142" customWidth="1"/>
    <col min="11" max="11" width="9.42578125" style="142" customWidth="1"/>
    <col min="12" max="12" width="9.28515625" style="142" customWidth="1"/>
    <col min="13" max="13" width="8.28515625" style="142" customWidth="1"/>
    <col min="14" max="17" width="7.7109375" style="142" customWidth="1"/>
    <col min="18" max="18" width="6.140625" style="142" customWidth="1"/>
    <col min="19" max="19" width="6.85546875" style="142" customWidth="1"/>
    <col min="20" max="20" width="8.140625" style="142" customWidth="1"/>
    <col min="21" max="24" width="6.42578125" style="142" customWidth="1"/>
    <col min="25" max="25" width="7" style="142" customWidth="1"/>
    <col min="26" max="27" width="6.28515625" style="142" customWidth="1"/>
    <col min="28" max="28" width="6.42578125" style="142" customWidth="1"/>
    <col min="29" max="29" width="9.42578125" style="142" customWidth="1"/>
    <col min="30" max="30" width="6.5703125" style="142" customWidth="1"/>
    <col min="31" max="31" width="5" style="142" customWidth="1"/>
    <col min="32" max="32" width="9.42578125" style="142" customWidth="1"/>
    <col min="33" max="33" width="11.42578125" style="142" customWidth="1"/>
    <col min="34" max="34" width="7.140625" style="142" customWidth="1"/>
    <col min="35" max="35" width="33.5703125" style="142" customWidth="1"/>
    <col min="36" max="36" width="17" style="142" customWidth="1"/>
    <col min="37" max="37" width="7.42578125" style="142" customWidth="1"/>
    <col min="38" max="38" width="11.85546875" style="142" customWidth="1"/>
    <col min="39" max="40" width="9.42578125" style="142" bestFit="1" customWidth="1"/>
    <col min="41" max="41" width="9.140625" style="142" customWidth="1"/>
    <col min="42" max="42" width="26.28515625" style="142" customWidth="1"/>
    <col min="43" max="43" width="11.42578125" style="142" bestFit="1" customWidth="1"/>
    <col min="44" max="16384" width="9.140625" style="142"/>
  </cols>
  <sheetData>
    <row r="1" spans="1:40" ht="18.7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1"/>
      <c r="AM1" s="231"/>
      <c r="AN1" s="231"/>
    </row>
    <row r="2" spans="1:40" ht="15.75" customHeight="1">
      <c r="A2" s="230" t="s">
        <v>1</v>
      </c>
      <c r="B2" s="230"/>
      <c r="C2" s="230"/>
      <c r="D2" s="230"/>
      <c r="E2" s="230"/>
      <c r="F2" s="230"/>
      <c r="G2" s="230"/>
      <c r="H2" s="232"/>
      <c r="I2" s="232"/>
      <c r="J2" s="232"/>
      <c r="K2" s="233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2"/>
      <c r="AI2" s="232"/>
      <c r="AJ2" s="232"/>
      <c r="AK2" s="230"/>
      <c r="AL2" s="231"/>
      <c r="AM2" s="231"/>
      <c r="AN2" s="231"/>
    </row>
    <row r="3" spans="1:40" ht="21.75" customHeight="1">
      <c r="A3" s="230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2"/>
      <c r="AI3" s="232"/>
      <c r="AJ3" s="232"/>
      <c r="AK3" s="230"/>
      <c r="AL3" s="231"/>
      <c r="AM3" s="231"/>
      <c r="AN3" s="231"/>
    </row>
    <row r="4" spans="1:40" ht="18" customHeight="1">
      <c r="A4" s="212" t="s">
        <v>54</v>
      </c>
      <c r="B4" s="234"/>
      <c r="C4" s="234"/>
      <c r="D4" s="234"/>
      <c r="E4" s="234"/>
      <c r="F4" s="234"/>
      <c r="G4" s="234"/>
      <c r="H4" s="234"/>
      <c r="I4" s="234"/>
      <c r="J4" s="234"/>
      <c r="K4" s="231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4"/>
      <c r="AI4" s="234"/>
      <c r="AJ4" s="234"/>
      <c r="AK4" s="235"/>
      <c r="AL4" s="231"/>
      <c r="AM4" s="231"/>
      <c r="AN4" s="231"/>
    </row>
    <row r="5" spans="1:40" ht="13.5" customHeight="1" thickBot="1">
      <c r="A5" s="211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5"/>
      <c r="AL5" s="231"/>
      <c r="AM5" s="231"/>
      <c r="AN5" s="231"/>
    </row>
    <row r="6" spans="1:40" ht="21.75" customHeight="1">
      <c r="A6" s="146" t="s">
        <v>55</v>
      </c>
      <c r="B6" s="147"/>
      <c r="C6" s="148" t="s">
        <v>17</v>
      </c>
      <c r="D6" s="148" t="s">
        <v>56</v>
      </c>
      <c r="E6" s="148" t="s">
        <v>3</v>
      </c>
      <c r="F6" s="148" t="s">
        <v>4</v>
      </c>
      <c r="G6" s="148"/>
      <c r="H6" s="148"/>
      <c r="I6" s="148" t="s">
        <v>5</v>
      </c>
      <c r="J6" s="149" t="s">
        <v>6</v>
      </c>
      <c r="K6" s="149"/>
      <c r="L6" s="149"/>
      <c r="M6" s="149"/>
      <c r="N6" s="149"/>
      <c r="O6" s="149"/>
      <c r="P6" s="149"/>
      <c r="Q6" s="149"/>
      <c r="R6" s="149"/>
      <c r="S6" s="149"/>
      <c r="T6" s="148" t="s">
        <v>16</v>
      </c>
      <c r="U6" s="148" t="s">
        <v>7</v>
      </c>
      <c r="V6" s="148"/>
      <c r="W6" s="148" t="s">
        <v>8</v>
      </c>
      <c r="X6" s="148"/>
      <c r="Y6" s="148" t="s">
        <v>9</v>
      </c>
      <c r="Z6" s="148"/>
      <c r="AA6" s="148"/>
      <c r="AB6" s="148"/>
      <c r="AC6" s="148" t="s">
        <v>10</v>
      </c>
      <c r="AD6" s="148"/>
      <c r="AE6" s="148"/>
      <c r="AF6" s="148" t="s">
        <v>11</v>
      </c>
      <c r="AG6" s="148"/>
      <c r="AH6" s="148"/>
      <c r="AI6" s="150" t="s">
        <v>57</v>
      </c>
      <c r="AJ6" s="151" t="s">
        <v>23</v>
      </c>
      <c r="AK6" s="152"/>
      <c r="AL6" s="253" t="s">
        <v>91</v>
      </c>
      <c r="AM6" s="254"/>
      <c r="AN6" s="255"/>
    </row>
    <row r="7" spans="1:40" ht="21.75" customHeight="1">
      <c r="A7" s="156"/>
      <c r="B7" s="157"/>
      <c r="C7" s="158"/>
      <c r="D7" s="158"/>
      <c r="E7" s="158"/>
      <c r="F7" s="158"/>
      <c r="G7" s="158"/>
      <c r="H7" s="158"/>
      <c r="I7" s="158"/>
      <c r="J7" s="158" t="s">
        <v>12</v>
      </c>
      <c r="K7" s="150"/>
      <c r="L7" s="158" t="s">
        <v>13</v>
      </c>
      <c r="M7" s="158" t="s">
        <v>14</v>
      </c>
      <c r="N7" s="150"/>
      <c r="O7" s="158" t="s">
        <v>15</v>
      </c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9"/>
      <c r="AJ7" s="159"/>
      <c r="AK7" s="160"/>
      <c r="AL7" s="256"/>
      <c r="AM7" s="257"/>
      <c r="AN7" s="258"/>
    </row>
    <row r="8" spans="1:40" ht="21.75" customHeight="1" thickBot="1">
      <c r="A8" s="164"/>
      <c r="B8" s="165"/>
      <c r="C8" s="94"/>
      <c r="D8" s="94"/>
      <c r="E8" s="94"/>
      <c r="F8" s="94"/>
      <c r="G8" s="94"/>
      <c r="H8" s="94"/>
      <c r="I8" s="94"/>
      <c r="J8" s="94"/>
      <c r="K8" s="95"/>
      <c r="L8" s="94"/>
      <c r="M8" s="94"/>
      <c r="N8" s="95"/>
      <c r="O8" s="94" t="s">
        <v>18</v>
      </c>
      <c r="P8" s="94" t="s">
        <v>19</v>
      </c>
      <c r="Q8" s="94"/>
      <c r="R8" s="94"/>
      <c r="S8" s="94" t="s">
        <v>20</v>
      </c>
      <c r="T8" s="94"/>
      <c r="U8" s="94" t="s">
        <v>21</v>
      </c>
      <c r="V8" s="94" t="s">
        <v>22</v>
      </c>
      <c r="W8" s="94" t="s">
        <v>21</v>
      </c>
      <c r="X8" s="94" t="s">
        <v>22</v>
      </c>
      <c r="Y8" s="94" t="s">
        <v>21</v>
      </c>
      <c r="Z8" s="94"/>
      <c r="AA8" s="94"/>
      <c r="AB8" s="94" t="s">
        <v>22</v>
      </c>
      <c r="AC8" s="94" t="s">
        <v>21</v>
      </c>
      <c r="AD8" s="94" t="s">
        <v>22</v>
      </c>
      <c r="AE8" s="94"/>
      <c r="AF8" s="94" t="s">
        <v>21</v>
      </c>
      <c r="AG8" s="94" t="s">
        <v>22</v>
      </c>
      <c r="AH8" s="94"/>
      <c r="AI8" s="95"/>
      <c r="AJ8" s="159"/>
      <c r="AK8" s="160"/>
      <c r="AL8" s="69" t="s">
        <v>90</v>
      </c>
      <c r="AM8" s="70" t="s">
        <v>130</v>
      </c>
      <c r="AN8" s="70" t="s">
        <v>131</v>
      </c>
    </row>
    <row r="9" spans="1:40" ht="21.75" customHeight="1" thickBot="1">
      <c r="A9" s="217" t="s">
        <v>24</v>
      </c>
      <c r="B9" s="217"/>
      <c r="C9" s="213">
        <v>7356</v>
      </c>
      <c r="D9" s="213">
        <v>397</v>
      </c>
      <c r="E9" s="213">
        <v>5750</v>
      </c>
      <c r="F9" s="213">
        <v>720</v>
      </c>
      <c r="G9" s="213"/>
      <c r="H9" s="213"/>
      <c r="I9" s="213">
        <v>5030</v>
      </c>
      <c r="J9" s="213">
        <v>2129</v>
      </c>
      <c r="K9" s="213"/>
      <c r="L9" s="213">
        <v>1651</v>
      </c>
      <c r="M9" s="213">
        <v>977</v>
      </c>
      <c r="N9" s="213"/>
      <c r="O9" s="213">
        <v>0</v>
      </c>
      <c r="P9" s="213">
        <v>28</v>
      </c>
      <c r="Q9" s="213"/>
      <c r="R9" s="213"/>
      <c r="S9" s="213">
        <v>95</v>
      </c>
      <c r="T9" s="213">
        <v>150</v>
      </c>
      <c r="U9" s="213">
        <v>0</v>
      </c>
      <c r="V9" s="213">
        <v>0</v>
      </c>
      <c r="W9" s="213">
        <v>8</v>
      </c>
      <c r="X9" s="213">
        <v>18</v>
      </c>
      <c r="Y9" s="213">
        <v>1</v>
      </c>
      <c r="Z9" s="213"/>
      <c r="AA9" s="213"/>
      <c r="AB9" s="213">
        <v>52</v>
      </c>
      <c r="AC9" s="213">
        <v>53</v>
      </c>
      <c r="AD9" s="213">
        <v>43</v>
      </c>
      <c r="AE9" s="213"/>
      <c r="AF9" s="213">
        <v>91</v>
      </c>
      <c r="AG9" s="213">
        <v>1092</v>
      </c>
      <c r="AH9" s="213"/>
      <c r="AI9" s="214"/>
      <c r="AJ9" s="214"/>
      <c r="AK9" s="214"/>
      <c r="AL9" s="25">
        <f>SUM(AL10:AL25)</f>
        <v>343</v>
      </c>
      <c r="AM9" s="25">
        <f>SUM(AM10:AM25)</f>
        <v>89</v>
      </c>
      <c r="AN9" s="25">
        <f>SUM(AN10:AN25)</f>
        <v>254</v>
      </c>
    </row>
    <row r="10" spans="1:40" ht="21.75" customHeight="1" outlineLevel="1">
      <c r="A10" s="218" t="s">
        <v>25</v>
      </c>
      <c r="B10" s="218"/>
      <c r="C10" s="250">
        <v>500</v>
      </c>
      <c r="D10" s="250">
        <v>0</v>
      </c>
      <c r="E10" s="250">
        <v>415</v>
      </c>
      <c r="F10" s="250">
        <v>0</v>
      </c>
      <c r="G10" s="250"/>
      <c r="H10" s="250"/>
      <c r="I10" s="250">
        <v>415</v>
      </c>
      <c r="J10" s="250">
        <v>415</v>
      </c>
      <c r="K10" s="250"/>
      <c r="L10" s="250">
        <v>0</v>
      </c>
      <c r="M10" s="250">
        <v>0</v>
      </c>
      <c r="N10" s="250"/>
      <c r="O10" s="250">
        <v>0</v>
      </c>
      <c r="P10" s="250">
        <v>0</v>
      </c>
      <c r="Q10" s="250"/>
      <c r="R10" s="250"/>
      <c r="S10" s="250">
        <v>0</v>
      </c>
      <c r="T10" s="250">
        <v>0</v>
      </c>
      <c r="U10" s="250">
        <v>0</v>
      </c>
      <c r="V10" s="250">
        <v>0</v>
      </c>
      <c r="W10" s="250">
        <v>0</v>
      </c>
      <c r="X10" s="250">
        <v>2</v>
      </c>
      <c r="Y10" s="250">
        <v>0</v>
      </c>
      <c r="Z10" s="250"/>
      <c r="AA10" s="250"/>
      <c r="AB10" s="250">
        <v>0</v>
      </c>
      <c r="AC10" s="250">
        <v>0</v>
      </c>
      <c r="AD10" s="250">
        <v>0</v>
      </c>
      <c r="AE10" s="250"/>
      <c r="AF10" s="250">
        <v>0</v>
      </c>
      <c r="AG10" s="250">
        <v>83</v>
      </c>
      <c r="AH10" s="250"/>
      <c r="AI10" s="251" t="s">
        <v>188</v>
      </c>
      <c r="AJ10" s="251"/>
      <c r="AK10" s="251"/>
      <c r="AL10" s="65"/>
      <c r="AM10" s="71"/>
      <c r="AN10" s="71"/>
    </row>
    <row r="11" spans="1:40" ht="21.75" customHeight="1" outlineLevel="1">
      <c r="A11" s="218" t="s">
        <v>189</v>
      </c>
      <c r="B11" s="218"/>
      <c r="C11" s="250">
        <v>450</v>
      </c>
      <c r="D11" s="250">
        <v>54</v>
      </c>
      <c r="E11" s="250">
        <v>278</v>
      </c>
      <c r="F11" s="250">
        <v>0</v>
      </c>
      <c r="G11" s="250"/>
      <c r="H11" s="250"/>
      <c r="I11" s="250">
        <v>278</v>
      </c>
      <c r="J11" s="250">
        <v>267</v>
      </c>
      <c r="K11" s="250"/>
      <c r="L11" s="250">
        <v>0</v>
      </c>
      <c r="M11" s="250">
        <v>0</v>
      </c>
      <c r="N11" s="250"/>
      <c r="O11" s="250">
        <v>0</v>
      </c>
      <c r="P11" s="250">
        <v>0</v>
      </c>
      <c r="Q11" s="250"/>
      <c r="R11" s="250"/>
      <c r="S11" s="250">
        <v>0</v>
      </c>
      <c r="T11" s="250">
        <v>11</v>
      </c>
      <c r="U11" s="250">
        <v>0</v>
      </c>
      <c r="V11" s="250">
        <v>0</v>
      </c>
      <c r="W11" s="250">
        <v>0</v>
      </c>
      <c r="X11" s="250">
        <v>1</v>
      </c>
      <c r="Y11" s="250">
        <v>0</v>
      </c>
      <c r="Z11" s="250"/>
      <c r="AA11" s="250"/>
      <c r="AB11" s="250">
        <v>0</v>
      </c>
      <c r="AC11" s="250">
        <v>0</v>
      </c>
      <c r="AD11" s="250">
        <v>0</v>
      </c>
      <c r="AE11" s="250"/>
      <c r="AF11" s="250">
        <v>0</v>
      </c>
      <c r="AG11" s="250">
        <v>117</v>
      </c>
      <c r="AH11" s="250"/>
      <c r="AI11" s="251" t="s">
        <v>436</v>
      </c>
      <c r="AJ11" s="251"/>
      <c r="AK11" s="251"/>
      <c r="AL11" s="65"/>
      <c r="AM11" s="71"/>
      <c r="AN11" s="71"/>
    </row>
    <row r="12" spans="1:40" ht="21.75" customHeight="1" outlineLevel="1">
      <c r="A12" s="218" t="s">
        <v>190</v>
      </c>
      <c r="B12" s="218"/>
      <c r="C12" s="250">
        <v>36</v>
      </c>
      <c r="D12" s="250">
        <v>0</v>
      </c>
      <c r="E12" s="250">
        <v>27</v>
      </c>
      <c r="F12" s="250">
        <v>0</v>
      </c>
      <c r="G12" s="250"/>
      <c r="H12" s="250"/>
      <c r="I12" s="250">
        <v>27</v>
      </c>
      <c r="J12" s="250">
        <v>0</v>
      </c>
      <c r="K12" s="250"/>
      <c r="L12" s="250">
        <v>0</v>
      </c>
      <c r="M12" s="250">
        <v>0</v>
      </c>
      <c r="N12" s="250"/>
      <c r="O12" s="250">
        <v>0</v>
      </c>
      <c r="P12" s="250">
        <v>0</v>
      </c>
      <c r="Q12" s="250"/>
      <c r="R12" s="250"/>
      <c r="S12" s="250">
        <v>0</v>
      </c>
      <c r="T12" s="250">
        <v>27</v>
      </c>
      <c r="U12" s="250">
        <v>0</v>
      </c>
      <c r="V12" s="250">
        <v>0</v>
      </c>
      <c r="W12" s="250">
        <v>0</v>
      </c>
      <c r="X12" s="250">
        <v>0</v>
      </c>
      <c r="Y12" s="250">
        <v>0</v>
      </c>
      <c r="Z12" s="250"/>
      <c r="AA12" s="250"/>
      <c r="AB12" s="250">
        <v>0</v>
      </c>
      <c r="AC12" s="250">
        <v>0</v>
      </c>
      <c r="AD12" s="250">
        <v>0</v>
      </c>
      <c r="AE12" s="250"/>
      <c r="AF12" s="250">
        <v>0</v>
      </c>
      <c r="AG12" s="250">
        <v>9</v>
      </c>
      <c r="AH12" s="250"/>
      <c r="AI12" s="251" t="s">
        <v>238</v>
      </c>
      <c r="AJ12" s="251"/>
      <c r="AK12" s="251"/>
      <c r="AL12" s="65"/>
      <c r="AM12" s="71"/>
      <c r="AN12" s="71"/>
    </row>
    <row r="13" spans="1:40" ht="21.75" customHeight="1" outlineLevel="1">
      <c r="A13" s="218" t="s">
        <v>191</v>
      </c>
      <c r="B13" s="218"/>
      <c r="C13" s="250">
        <v>40</v>
      </c>
      <c r="D13" s="250">
        <v>0</v>
      </c>
      <c r="E13" s="250">
        <v>24</v>
      </c>
      <c r="F13" s="250">
        <v>0</v>
      </c>
      <c r="G13" s="250"/>
      <c r="H13" s="250"/>
      <c r="I13" s="250">
        <v>24</v>
      </c>
      <c r="J13" s="250">
        <v>24</v>
      </c>
      <c r="K13" s="250"/>
      <c r="L13" s="250">
        <v>0</v>
      </c>
      <c r="M13" s="250">
        <v>0</v>
      </c>
      <c r="N13" s="250"/>
      <c r="O13" s="250">
        <v>0</v>
      </c>
      <c r="P13" s="250">
        <v>0</v>
      </c>
      <c r="Q13" s="250"/>
      <c r="R13" s="250"/>
      <c r="S13" s="250">
        <v>0</v>
      </c>
      <c r="T13" s="250">
        <v>0</v>
      </c>
      <c r="U13" s="250">
        <v>0</v>
      </c>
      <c r="V13" s="250">
        <v>0</v>
      </c>
      <c r="W13" s="250">
        <v>0</v>
      </c>
      <c r="X13" s="250">
        <v>0</v>
      </c>
      <c r="Y13" s="250">
        <v>0</v>
      </c>
      <c r="Z13" s="250"/>
      <c r="AA13" s="250"/>
      <c r="AB13" s="250">
        <v>0</v>
      </c>
      <c r="AC13" s="250">
        <v>0</v>
      </c>
      <c r="AD13" s="250">
        <v>0</v>
      </c>
      <c r="AE13" s="250"/>
      <c r="AF13" s="250">
        <v>0</v>
      </c>
      <c r="AG13" s="250">
        <v>16</v>
      </c>
      <c r="AH13" s="250"/>
      <c r="AI13" s="251" t="s">
        <v>437</v>
      </c>
      <c r="AJ13" s="251"/>
      <c r="AK13" s="251"/>
      <c r="AL13" s="65">
        <f>SUM(AM13:AN13)</f>
        <v>24</v>
      </c>
      <c r="AM13" s="71">
        <f>SUM(F13)</f>
        <v>0</v>
      </c>
      <c r="AN13" s="71">
        <f>SUM(I13)</f>
        <v>24</v>
      </c>
    </row>
    <row r="14" spans="1:40" ht="21.75" customHeight="1" outlineLevel="1">
      <c r="A14" s="218" t="s">
        <v>192</v>
      </c>
      <c r="B14" s="218"/>
      <c r="C14" s="250">
        <v>68</v>
      </c>
      <c r="D14" s="250">
        <v>0</v>
      </c>
      <c r="E14" s="250">
        <v>42</v>
      </c>
      <c r="F14" s="250">
        <v>0</v>
      </c>
      <c r="G14" s="250"/>
      <c r="H14" s="250"/>
      <c r="I14" s="250">
        <v>42</v>
      </c>
      <c r="J14" s="250">
        <v>42</v>
      </c>
      <c r="K14" s="250"/>
      <c r="L14" s="250">
        <v>0</v>
      </c>
      <c r="M14" s="250">
        <v>0</v>
      </c>
      <c r="N14" s="250"/>
      <c r="O14" s="250">
        <v>0</v>
      </c>
      <c r="P14" s="250">
        <v>0</v>
      </c>
      <c r="Q14" s="250"/>
      <c r="R14" s="250"/>
      <c r="S14" s="250">
        <v>0</v>
      </c>
      <c r="T14" s="250">
        <v>0</v>
      </c>
      <c r="U14" s="250">
        <v>0</v>
      </c>
      <c r="V14" s="250">
        <v>0</v>
      </c>
      <c r="W14" s="250">
        <v>0</v>
      </c>
      <c r="X14" s="250">
        <v>0</v>
      </c>
      <c r="Y14" s="250">
        <v>0</v>
      </c>
      <c r="Z14" s="250"/>
      <c r="AA14" s="250"/>
      <c r="AB14" s="250">
        <v>0</v>
      </c>
      <c r="AC14" s="250">
        <v>0</v>
      </c>
      <c r="AD14" s="250">
        <v>0</v>
      </c>
      <c r="AE14" s="250"/>
      <c r="AF14" s="250">
        <v>0</v>
      </c>
      <c r="AG14" s="250">
        <v>26</v>
      </c>
      <c r="AH14" s="250"/>
      <c r="AI14" s="251" t="s">
        <v>438</v>
      </c>
      <c r="AJ14" s="251"/>
      <c r="AK14" s="251"/>
      <c r="AL14" s="65"/>
      <c r="AM14" s="71"/>
      <c r="AN14" s="71"/>
    </row>
    <row r="15" spans="1:40" ht="21.75" customHeight="1" outlineLevel="1">
      <c r="A15" s="218" t="s">
        <v>193</v>
      </c>
      <c r="B15" s="218"/>
      <c r="C15" s="250">
        <v>108</v>
      </c>
      <c r="D15" s="250">
        <v>0</v>
      </c>
      <c r="E15" s="250">
        <v>38</v>
      </c>
      <c r="F15" s="250">
        <v>32</v>
      </c>
      <c r="G15" s="250"/>
      <c r="H15" s="250"/>
      <c r="I15" s="250">
        <v>6</v>
      </c>
      <c r="J15" s="250">
        <v>2</v>
      </c>
      <c r="K15" s="250"/>
      <c r="L15" s="250">
        <v>2</v>
      </c>
      <c r="M15" s="250">
        <v>0</v>
      </c>
      <c r="N15" s="250"/>
      <c r="O15" s="250">
        <v>0</v>
      </c>
      <c r="P15" s="250">
        <v>0</v>
      </c>
      <c r="Q15" s="250"/>
      <c r="R15" s="250"/>
      <c r="S15" s="250">
        <v>2</v>
      </c>
      <c r="T15" s="250">
        <v>0</v>
      </c>
      <c r="U15" s="250">
        <v>0</v>
      </c>
      <c r="V15" s="250">
        <v>0</v>
      </c>
      <c r="W15" s="250">
        <v>0</v>
      </c>
      <c r="X15" s="250">
        <v>0</v>
      </c>
      <c r="Y15" s="250">
        <v>0</v>
      </c>
      <c r="Z15" s="250"/>
      <c r="AA15" s="250"/>
      <c r="AB15" s="250">
        <v>0</v>
      </c>
      <c r="AC15" s="250">
        <v>3</v>
      </c>
      <c r="AD15" s="250">
        <v>0</v>
      </c>
      <c r="AE15" s="250"/>
      <c r="AF15" s="250">
        <v>35</v>
      </c>
      <c r="AG15" s="250">
        <v>35</v>
      </c>
      <c r="AH15" s="250"/>
      <c r="AI15" s="251" t="s">
        <v>439</v>
      </c>
      <c r="AJ15" s="251" t="s">
        <v>440</v>
      </c>
      <c r="AK15" s="251"/>
      <c r="AL15" s="65">
        <f>SUM(AM15:AN15)</f>
        <v>0</v>
      </c>
      <c r="AM15" s="71"/>
      <c r="AN15" s="71"/>
    </row>
    <row r="16" spans="1:40" ht="21.75" customHeight="1" outlineLevel="1">
      <c r="A16" s="218" t="s">
        <v>194</v>
      </c>
      <c r="B16" s="218"/>
      <c r="C16" s="250">
        <v>705</v>
      </c>
      <c r="D16" s="250">
        <v>76</v>
      </c>
      <c r="E16" s="250">
        <v>594</v>
      </c>
      <c r="F16" s="250">
        <v>387</v>
      </c>
      <c r="G16" s="250"/>
      <c r="H16" s="250"/>
      <c r="I16" s="250">
        <v>207</v>
      </c>
      <c r="J16" s="250">
        <v>41</v>
      </c>
      <c r="K16" s="250"/>
      <c r="L16" s="250">
        <v>9</v>
      </c>
      <c r="M16" s="250">
        <v>17</v>
      </c>
      <c r="N16" s="250"/>
      <c r="O16" s="250">
        <v>0</v>
      </c>
      <c r="P16" s="250">
        <v>27</v>
      </c>
      <c r="Q16" s="250"/>
      <c r="R16" s="250"/>
      <c r="S16" s="250">
        <v>60</v>
      </c>
      <c r="T16" s="250">
        <v>53</v>
      </c>
      <c r="U16" s="250">
        <v>0</v>
      </c>
      <c r="V16" s="250">
        <v>0</v>
      </c>
      <c r="W16" s="250">
        <v>3</v>
      </c>
      <c r="X16" s="250">
        <v>0</v>
      </c>
      <c r="Y16" s="250">
        <v>0</v>
      </c>
      <c r="Z16" s="250"/>
      <c r="AA16" s="250"/>
      <c r="AB16" s="250">
        <v>0</v>
      </c>
      <c r="AC16" s="250">
        <v>39</v>
      </c>
      <c r="AD16" s="250">
        <v>7</v>
      </c>
      <c r="AE16" s="250"/>
      <c r="AF16" s="250">
        <v>32</v>
      </c>
      <c r="AG16" s="250">
        <v>0</v>
      </c>
      <c r="AH16" s="250"/>
      <c r="AI16" s="251" t="s">
        <v>262</v>
      </c>
      <c r="AJ16" s="251"/>
      <c r="AK16" s="251"/>
      <c r="AL16" s="65"/>
      <c r="AM16" s="66"/>
      <c r="AN16" s="66"/>
    </row>
    <row r="17" spans="1:40" ht="21.75" customHeight="1" outlineLevel="1">
      <c r="A17" s="218" t="s">
        <v>26</v>
      </c>
      <c r="B17" s="218"/>
      <c r="C17" s="250">
        <v>292</v>
      </c>
      <c r="D17" s="250">
        <v>2</v>
      </c>
      <c r="E17" s="250">
        <v>177</v>
      </c>
      <c r="F17" s="250">
        <v>17</v>
      </c>
      <c r="G17" s="250"/>
      <c r="H17" s="250"/>
      <c r="I17" s="250">
        <v>160</v>
      </c>
      <c r="J17" s="250">
        <v>118</v>
      </c>
      <c r="K17" s="250"/>
      <c r="L17" s="250">
        <v>30</v>
      </c>
      <c r="M17" s="250">
        <v>10</v>
      </c>
      <c r="N17" s="250"/>
      <c r="O17" s="250">
        <v>0</v>
      </c>
      <c r="P17" s="250">
        <v>0</v>
      </c>
      <c r="Q17" s="250"/>
      <c r="R17" s="250"/>
      <c r="S17" s="250">
        <v>1</v>
      </c>
      <c r="T17" s="250">
        <v>1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/>
      <c r="AA17" s="250"/>
      <c r="AB17" s="250">
        <v>0</v>
      </c>
      <c r="AC17" s="250">
        <v>1</v>
      </c>
      <c r="AD17" s="250">
        <v>0</v>
      </c>
      <c r="AE17" s="250"/>
      <c r="AF17" s="250">
        <v>9</v>
      </c>
      <c r="AG17" s="250">
        <v>104</v>
      </c>
      <c r="AH17" s="250"/>
      <c r="AI17" s="251" t="s">
        <v>201</v>
      </c>
      <c r="AJ17" s="251"/>
      <c r="AK17" s="251"/>
      <c r="AL17" s="65"/>
      <c r="AM17" s="71"/>
      <c r="AN17" s="71"/>
    </row>
    <row r="18" spans="1:40" ht="21.75" customHeight="1" outlineLevel="1">
      <c r="A18" s="218" t="s">
        <v>195</v>
      </c>
      <c r="B18" s="218"/>
      <c r="C18" s="250">
        <v>292</v>
      </c>
      <c r="D18" s="250">
        <v>4</v>
      </c>
      <c r="E18" s="250">
        <v>285</v>
      </c>
      <c r="F18" s="250">
        <v>0</v>
      </c>
      <c r="G18" s="250"/>
      <c r="H18" s="250"/>
      <c r="I18" s="250">
        <v>285</v>
      </c>
      <c r="J18" s="250">
        <v>0</v>
      </c>
      <c r="K18" s="250"/>
      <c r="L18" s="250">
        <v>0</v>
      </c>
      <c r="M18" s="250">
        <v>285</v>
      </c>
      <c r="N18" s="250"/>
      <c r="O18" s="250">
        <v>0</v>
      </c>
      <c r="P18" s="250">
        <v>0</v>
      </c>
      <c r="Q18" s="250"/>
      <c r="R18" s="250"/>
      <c r="S18" s="250">
        <v>0</v>
      </c>
      <c r="T18" s="250">
        <v>0</v>
      </c>
      <c r="U18" s="250">
        <v>0</v>
      </c>
      <c r="V18" s="250">
        <v>0</v>
      </c>
      <c r="W18" s="250">
        <v>0</v>
      </c>
      <c r="X18" s="250">
        <v>1</v>
      </c>
      <c r="Y18" s="250">
        <v>0</v>
      </c>
      <c r="Z18" s="250"/>
      <c r="AA18" s="250"/>
      <c r="AB18" s="250">
        <v>0</v>
      </c>
      <c r="AC18" s="250">
        <v>0</v>
      </c>
      <c r="AD18" s="250">
        <v>0</v>
      </c>
      <c r="AE18" s="250"/>
      <c r="AF18" s="250">
        <v>0</v>
      </c>
      <c r="AG18" s="250">
        <v>2</v>
      </c>
      <c r="AH18" s="250"/>
      <c r="AI18" s="251" t="s">
        <v>196</v>
      </c>
      <c r="AJ18" s="251"/>
      <c r="AK18" s="251"/>
      <c r="AL18" s="65"/>
      <c r="AM18" s="71"/>
      <c r="AN18" s="71"/>
    </row>
    <row r="19" spans="1:40" ht="21.75" customHeight="1" outlineLevel="1">
      <c r="A19" s="218" t="s">
        <v>197</v>
      </c>
      <c r="B19" s="218"/>
      <c r="C19" s="250">
        <v>1414</v>
      </c>
      <c r="D19" s="250">
        <v>37</v>
      </c>
      <c r="E19" s="250">
        <v>1053</v>
      </c>
      <c r="F19" s="250">
        <v>195</v>
      </c>
      <c r="G19" s="250"/>
      <c r="H19" s="250"/>
      <c r="I19" s="250">
        <v>858</v>
      </c>
      <c r="J19" s="250">
        <v>432</v>
      </c>
      <c r="K19" s="250"/>
      <c r="L19" s="250">
        <v>346</v>
      </c>
      <c r="M19" s="250">
        <v>3</v>
      </c>
      <c r="N19" s="250"/>
      <c r="O19" s="250">
        <v>0</v>
      </c>
      <c r="P19" s="250">
        <v>0</v>
      </c>
      <c r="Q19" s="250"/>
      <c r="R19" s="250"/>
      <c r="S19" s="250">
        <v>20</v>
      </c>
      <c r="T19" s="250">
        <v>57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/>
      <c r="AA19" s="250"/>
      <c r="AB19" s="250">
        <v>3</v>
      </c>
      <c r="AC19" s="250">
        <v>0</v>
      </c>
      <c r="AD19" s="250">
        <v>29</v>
      </c>
      <c r="AE19" s="250"/>
      <c r="AF19" s="250">
        <v>5</v>
      </c>
      <c r="AG19" s="250">
        <v>319</v>
      </c>
      <c r="AH19" s="250"/>
      <c r="AI19" s="251" t="s">
        <v>203</v>
      </c>
      <c r="AJ19" s="251"/>
      <c r="AK19" s="251"/>
      <c r="AL19" s="65"/>
      <c r="AM19" s="71"/>
      <c r="AN19" s="71"/>
    </row>
    <row r="20" spans="1:40" ht="21.75" customHeight="1" outlineLevel="1">
      <c r="A20" s="218" t="s">
        <v>27</v>
      </c>
      <c r="B20" s="218"/>
      <c r="C20" s="250">
        <v>516</v>
      </c>
      <c r="D20" s="250">
        <v>48</v>
      </c>
      <c r="E20" s="250">
        <v>462</v>
      </c>
      <c r="F20" s="250">
        <v>0</v>
      </c>
      <c r="G20" s="250"/>
      <c r="H20" s="250"/>
      <c r="I20" s="250">
        <v>462</v>
      </c>
      <c r="J20" s="250">
        <v>217</v>
      </c>
      <c r="K20" s="250"/>
      <c r="L20" s="250">
        <v>217</v>
      </c>
      <c r="M20" s="250">
        <v>28</v>
      </c>
      <c r="N20" s="250"/>
      <c r="O20" s="250">
        <v>0</v>
      </c>
      <c r="P20" s="250">
        <v>0</v>
      </c>
      <c r="Q20" s="250"/>
      <c r="R20" s="250"/>
      <c r="S20" s="250">
        <v>0</v>
      </c>
      <c r="T20" s="250">
        <v>0</v>
      </c>
      <c r="U20" s="250">
        <v>0</v>
      </c>
      <c r="V20" s="250">
        <v>0</v>
      </c>
      <c r="W20" s="250">
        <v>0</v>
      </c>
      <c r="X20" s="250">
        <v>3</v>
      </c>
      <c r="Y20" s="250">
        <v>0</v>
      </c>
      <c r="Z20" s="250"/>
      <c r="AA20" s="250"/>
      <c r="AB20" s="250">
        <v>8</v>
      </c>
      <c r="AC20" s="250">
        <v>0</v>
      </c>
      <c r="AD20" s="250">
        <v>0</v>
      </c>
      <c r="AE20" s="250"/>
      <c r="AF20" s="250">
        <v>0</v>
      </c>
      <c r="AG20" s="250">
        <v>3</v>
      </c>
      <c r="AH20" s="250"/>
      <c r="AI20" s="251" t="s">
        <v>287</v>
      </c>
      <c r="AJ20" s="251"/>
      <c r="AK20" s="251"/>
      <c r="AL20" s="65"/>
      <c r="AM20" s="71"/>
      <c r="AN20" s="71"/>
    </row>
    <row r="21" spans="1:40" ht="21.75" customHeight="1" outlineLevel="1">
      <c r="A21" s="218" t="s">
        <v>28</v>
      </c>
      <c r="B21" s="218"/>
      <c r="C21" s="250">
        <v>320</v>
      </c>
      <c r="D21" s="250">
        <v>5</v>
      </c>
      <c r="E21" s="250">
        <v>250</v>
      </c>
      <c r="F21" s="250">
        <v>0</v>
      </c>
      <c r="G21" s="250"/>
      <c r="H21" s="250"/>
      <c r="I21" s="250">
        <v>250</v>
      </c>
      <c r="J21" s="250">
        <v>183</v>
      </c>
      <c r="K21" s="250"/>
      <c r="L21" s="250">
        <v>67</v>
      </c>
      <c r="M21" s="250">
        <v>0</v>
      </c>
      <c r="N21" s="250"/>
      <c r="O21" s="250">
        <v>0</v>
      </c>
      <c r="P21" s="250">
        <v>0</v>
      </c>
      <c r="Q21" s="250"/>
      <c r="R21" s="250"/>
      <c r="S21" s="250">
        <v>0</v>
      </c>
      <c r="T21" s="250">
        <v>0</v>
      </c>
      <c r="U21" s="250">
        <v>0</v>
      </c>
      <c r="V21" s="250">
        <v>0</v>
      </c>
      <c r="W21" s="250">
        <v>0</v>
      </c>
      <c r="X21" s="250">
        <v>0</v>
      </c>
      <c r="Y21" s="250">
        <v>0</v>
      </c>
      <c r="Z21" s="250"/>
      <c r="AA21" s="250"/>
      <c r="AB21" s="250">
        <v>0</v>
      </c>
      <c r="AC21" s="250">
        <v>0</v>
      </c>
      <c r="AD21" s="250">
        <v>0</v>
      </c>
      <c r="AE21" s="250"/>
      <c r="AF21" s="250">
        <v>0</v>
      </c>
      <c r="AG21" s="250">
        <v>65</v>
      </c>
      <c r="AH21" s="250"/>
      <c r="AI21" s="251" t="s">
        <v>198</v>
      </c>
      <c r="AJ21" s="251"/>
      <c r="AK21" s="251"/>
      <c r="AL21" s="65"/>
      <c r="AM21" s="71"/>
      <c r="AN21" s="71"/>
    </row>
    <row r="22" spans="1:40" ht="21.75" customHeight="1" outlineLevel="1">
      <c r="A22" s="218" t="s">
        <v>29</v>
      </c>
      <c r="B22" s="218"/>
      <c r="C22" s="250">
        <v>592</v>
      </c>
      <c r="D22" s="250">
        <v>0</v>
      </c>
      <c r="E22" s="250">
        <v>586</v>
      </c>
      <c r="F22" s="250">
        <v>0</v>
      </c>
      <c r="G22" s="250"/>
      <c r="H22" s="250"/>
      <c r="I22" s="250">
        <v>586</v>
      </c>
      <c r="J22" s="250">
        <v>0</v>
      </c>
      <c r="K22" s="250"/>
      <c r="L22" s="250">
        <v>0</v>
      </c>
      <c r="M22" s="250">
        <v>586</v>
      </c>
      <c r="N22" s="250"/>
      <c r="O22" s="250">
        <v>0</v>
      </c>
      <c r="P22" s="250">
        <v>0</v>
      </c>
      <c r="Q22" s="250"/>
      <c r="R22" s="250"/>
      <c r="S22" s="250">
        <v>0</v>
      </c>
      <c r="T22" s="250">
        <v>0</v>
      </c>
      <c r="U22" s="250">
        <v>0</v>
      </c>
      <c r="V22" s="250">
        <v>0</v>
      </c>
      <c r="W22" s="250">
        <v>0</v>
      </c>
      <c r="X22" s="250">
        <v>2</v>
      </c>
      <c r="Y22" s="250">
        <v>0</v>
      </c>
      <c r="Z22" s="250"/>
      <c r="AA22" s="250"/>
      <c r="AB22" s="250">
        <v>0</v>
      </c>
      <c r="AC22" s="250">
        <v>0</v>
      </c>
      <c r="AD22" s="250">
        <v>0</v>
      </c>
      <c r="AE22" s="250"/>
      <c r="AF22" s="250">
        <v>0</v>
      </c>
      <c r="AG22" s="250">
        <v>4</v>
      </c>
      <c r="AH22" s="250"/>
      <c r="AI22" s="251" t="s">
        <v>292</v>
      </c>
      <c r="AJ22" s="251"/>
      <c r="AK22" s="251"/>
      <c r="AL22" s="65"/>
      <c r="AM22" s="71"/>
      <c r="AN22" s="71"/>
    </row>
    <row r="23" spans="1:40" ht="21.75" customHeight="1" outlineLevel="1">
      <c r="A23" s="218" t="s">
        <v>30</v>
      </c>
      <c r="B23" s="218"/>
      <c r="C23" s="250">
        <v>516</v>
      </c>
      <c r="D23" s="250">
        <v>7</v>
      </c>
      <c r="E23" s="250">
        <v>495</v>
      </c>
      <c r="F23" s="250">
        <v>0</v>
      </c>
      <c r="G23" s="250"/>
      <c r="H23" s="250"/>
      <c r="I23" s="250">
        <v>495</v>
      </c>
      <c r="J23" s="250">
        <v>251</v>
      </c>
      <c r="K23" s="250"/>
      <c r="L23" s="250">
        <v>241</v>
      </c>
      <c r="M23" s="250">
        <v>3</v>
      </c>
      <c r="N23" s="250"/>
      <c r="O23" s="250">
        <v>0</v>
      </c>
      <c r="P23" s="250">
        <v>0</v>
      </c>
      <c r="Q23" s="250"/>
      <c r="R23" s="250"/>
      <c r="S23" s="250">
        <v>0</v>
      </c>
      <c r="T23" s="250">
        <v>0</v>
      </c>
      <c r="U23" s="250">
        <v>0</v>
      </c>
      <c r="V23" s="250">
        <v>0</v>
      </c>
      <c r="W23" s="250">
        <v>0</v>
      </c>
      <c r="X23" s="250">
        <v>5</v>
      </c>
      <c r="Y23" s="250">
        <v>0</v>
      </c>
      <c r="Z23" s="250"/>
      <c r="AA23" s="250"/>
      <c r="AB23" s="250">
        <v>11</v>
      </c>
      <c r="AC23" s="250">
        <v>0</v>
      </c>
      <c r="AD23" s="250">
        <v>0</v>
      </c>
      <c r="AE23" s="250"/>
      <c r="AF23" s="250">
        <v>0</v>
      </c>
      <c r="AG23" s="250">
        <v>9</v>
      </c>
      <c r="AH23" s="250"/>
      <c r="AI23" s="251" t="s">
        <v>441</v>
      </c>
      <c r="AJ23" s="251"/>
      <c r="AK23" s="251"/>
      <c r="AL23" s="65"/>
      <c r="AM23" s="71"/>
      <c r="AN23" s="71"/>
    </row>
    <row r="24" spans="1:40" ht="21.75" customHeight="1" outlineLevel="1">
      <c r="A24" s="218" t="s">
        <v>199</v>
      </c>
      <c r="B24" s="218"/>
      <c r="C24" s="250">
        <v>1031</v>
      </c>
      <c r="D24" s="250">
        <v>98</v>
      </c>
      <c r="E24" s="250">
        <v>705</v>
      </c>
      <c r="F24" s="250">
        <v>0</v>
      </c>
      <c r="G24" s="250"/>
      <c r="H24" s="250"/>
      <c r="I24" s="250">
        <v>705</v>
      </c>
      <c r="J24" s="250">
        <v>16</v>
      </c>
      <c r="K24" s="250"/>
      <c r="L24" s="250">
        <v>689</v>
      </c>
      <c r="M24" s="250">
        <v>0</v>
      </c>
      <c r="N24" s="250"/>
      <c r="O24" s="250">
        <v>0</v>
      </c>
      <c r="P24" s="250">
        <v>0</v>
      </c>
      <c r="Q24" s="250"/>
      <c r="R24" s="250"/>
      <c r="S24" s="250">
        <v>0</v>
      </c>
      <c r="T24" s="250">
        <v>0</v>
      </c>
      <c r="U24" s="250">
        <v>0</v>
      </c>
      <c r="V24" s="250">
        <v>0</v>
      </c>
      <c r="W24" s="250">
        <v>0</v>
      </c>
      <c r="X24" s="250">
        <v>3</v>
      </c>
      <c r="Y24" s="250">
        <v>0</v>
      </c>
      <c r="Z24" s="250"/>
      <c r="AA24" s="250"/>
      <c r="AB24" s="250">
        <v>17</v>
      </c>
      <c r="AC24" s="250">
        <v>0</v>
      </c>
      <c r="AD24" s="250">
        <v>0</v>
      </c>
      <c r="AE24" s="250"/>
      <c r="AF24" s="250">
        <v>0</v>
      </c>
      <c r="AG24" s="250">
        <v>225</v>
      </c>
      <c r="AH24" s="250"/>
      <c r="AI24" s="251" t="s">
        <v>304</v>
      </c>
      <c r="AJ24" s="251"/>
      <c r="AK24" s="251"/>
      <c r="AL24" s="65"/>
      <c r="AM24" s="71"/>
      <c r="AN24" s="71"/>
    </row>
    <row r="25" spans="1:40" ht="21.75" customHeight="1" outlineLevel="1" thickBot="1">
      <c r="A25" s="218" t="s">
        <v>200</v>
      </c>
      <c r="B25" s="218"/>
      <c r="C25" s="250">
        <v>476</v>
      </c>
      <c r="D25" s="250">
        <v>66</v>
      </c>
      <c r="E25" s="250">
        <v>319</v>
      </c>
      <c r="F25" s="250">
        <v>89</v>
      </c>
      <c r="G25" s="250"/>
      <c r="H25" s="250"/>
      <c r="I25" s="250">
        <v>230</v>
      </c>
      <c r="J25" s="250">
        <v>121</v>
      </c>
      <c r="K25" s="250"/>
      <c r="L25" s="250">
        <v>50</v>
      </c>
      <c r="M25" s="250">
        <v>45</v>
      </c>
      <c r="N25" s="250"/>
      <c r="O25" s="250">
        <v>0</v>
      </c>
      <c r="P25" s="250">
        <v>1</v>
      </c>
      <c r="Q25" s="250"/>
      <c r="R25" s="250"/>
      <c r="S25" s="250">
        <v>12</v>
      </c>
      <c r="T25" s="250">
        <v>1</v>
      </c>
      <c r="U25" s="250">
        <v>0</v>
      </c>
      <c r="V25" s="250">
        <v>0</v>
      </c>
      <c r="W25" s="250">
        <v>5</v>
      </c>
      <c r="X25" s="250">
        <v>1</v>
      </c>
      <c r="Y25" s="250">
        <v>1</v>
      </c>
      <c r="Z25" s="250"/>
      <c r="AA25" s="250"/>
      <c r="AB25" s="250">
        <v>13</v>
      </c>
      <c r="AC25" s="250">
        <v>10</v>
      </c>
      <c r="AD25" s="250">
        <v>7</v>
      </c>
      <c r="AE25" s="250"/>
      <c r="AF25" s="250">
        <v>10</v>
      </c>
      <c r="AG25" s="250">
        <v>75</v>
      </c>
      <c r="AH25" s="250"/>
      <c r="AI25" s="251" t="s">
        <v>228</v>
      </c>
      <c r="AJ25" s="251"/>
      <c r="AK25" s="251"/>
      <c r="AL25" s="71">
        <f>SUM(AM25:AN25)</f>
        <v>319</v>
      </c>
      <c r="AM25" s="71">
        <f>SUM(F25)</f>
        <v>89</v>
      </c>
      <c r="AN25" s="71">
        <f>SUM(I25)</f>
        <v>230</v>
      </c>
    </row>
    <row r="26" spans="1:40" s="168" customFormat="1" ht="21.75" customHeight="1" thickBot="1">
      <c r="A26" s="217" t="s">
        <v>31</v>
      </c>
      <c r="B26" s="217"/>
      <c r="C26" s="213">
        <v>7078</v>
      </c>
      <c r="D26" s="213">
        <v>407</v>
      </c>
      <c r="E26" s="213">
        <v>5551</v>
      </c>
      <c r="F26" s="213">
        <v>1172</v>
      </c>
      <c r="G26" s="213"/>
      <c r="H26" s="213"/>
      <c r="I26" s="213">
        <v>4379</v>
      </c>
      <c r="J26" s="213">
        <v>1539</v>
      </c>
      <c r="K26" s="213"/>
      <c r="L26" s="213">
        <v>1501</v>
      </c>
      <c r="M26" s="213">
        <v>940</v>
      </c>
      <c r="N26" s="213"/>
      <c r="O26" s="213">
        <v>0</v>
      </c>
      <c r="P26" s="213">
        <v>160</v>
      </c>
      <c r="Q26" s="213"/>
      <c r="R26" s="213"/>
      <c r="S26" s="213">
        <v>103</v>
      </c>
      <c r="T26" s="213">
        <v>136</v>
      </c>
      <c r="U26" s="213">
        <v>0</v>
      </c>
      <c r="V26" s="213">
        <v>1</v>
      </c>
      <c r="W26" s="213">
        <v>27</v>
      </c>
      <c r="X26" s="213">
        <v>33</v>
      </c>
      <c r="Y26" s="213">
        <v>3</v>
      </c>
      <c r="Z26" s="213"/>
      <c r="AA26" s="213"/>
      <c r="AB26" s="213">
        <v>71</v>
      </c>
      <c r="AC26" s="213">
        <v>147</v>
      </c>
      <c r="AD26" s="213">
        <v>173</v>
      </c>
      <c r="AE26" s="213"/>
      <c r="AF26" s="213">
        <v>227</v>
      </c>
      <c r="AG26" s="213">
        <v>833</v>
      </c>
      <c r="AH26" s="213"/>
      <c r="AI26" s="214"/>
      <c r="AJ26" s="214"/>
      <c r="AK26" s="214"/>
      <c r="AL26" s="79">
        <f ca="1">SUM(AM26:AN26)</f>
        <v>0</v>
      </c>
      <c r="AM26" s="79">
        <f ca="1">SUM(AM25:AM46)</f>
        <v>0</v>
      </c>
      <c r="AN26" s="79">
        <f ca="1">SUM(AN25:AN46)</f>
        <v>0</v>
      </c>
    </row>
    <row r="27" spans="1:40" ht="21.75" customHeight="1" outlineLevel="1">
      <c r="A27" s="218" t="s">
        <v>32</v>
      </c>
      <c r="B27" s="218"/>
      <c r="C27" s="250">
        <v>534</v>
      </c>
      <c r="D27" s="250">
        <v>56</v>
      </c>
      <c r="E27" s="250">
        <v>400</v>
      </c>
      <c r="F27" s="250">
        <v>0</v>
      </c>
      <c r="G27" s="250"/>
      <c r="H27" s="250"/>
      <c r="I27" s="250">
        <v>400</v>
      </c>
      <c r="J27" s="250">
        <v>76</v>
      </c>
      <c r="K27" s="250"/>
      <c r="L27" s="250">
        <v>319</v>
      </c>
      <c r="M27" s="250">
        <v>5</v>
      </c>
      <c r="N27" s="250"/>
      <c r="O27" s="250">
        <v>0</v>
      </c>
      <c r="P27" s="250">
        <v>0</v>
      </c>
      <c r="Q27" s="250"/>
      <c r="R27" s="250"/>
      <c r="S27" s="250">
        <v>0</v>
      </c>
      <c r="T27" s="250">
        <v>0</v>
      </c>
      <c r="U27" s="250">
        <v>0</v>
      </c>
      <c r="V27" s="250">
        <v>0</v>
      </c>
      <c r="W27" s="250">
        <v>0</v>
      </c>
      <c r="X27" s="250">
        <v>4</v>
      </c>
      <c r="Y27" s="250">
        <v>0</v>
      </c>
      <c r="Z27" s="250"/>
      <c r="AA27" s="250"/>
      <c r="AB27" s="250">
        <v>18</v>
      </c>
      <c r="AC27" s="250">
        <v>0</v>
      </c>
      <c r="AD27" s="250">
        <v>0</v>
      </c>
      <c r="AE27" s="250"/>
      <c r="AF27" s="250">
        <v>0</v>
      </c>
      <c r="AG27" s="250">
        <v>74</v>
      </c>
      <c r="AH27" s="250"/>
      <c r="AI27" s="251" t="s">
        <v>268</v>
      </c>
      <c r="AJ27" s="251"/>
      <c r="AK27" s="251"/>
      <c r="AL27" s="71"/>
      <c r="AM27" s="71"/>
      <c r="AN27" s="71"/>
    </row>
    <row r="28" spans="1:40" ht="21.75" customHeight="1" outlineLevel="1">
      <c r="A28" s="218" t="s">
        <v>33</v>
      </c>
      <c r="B28" s="218"/>
      <c r="C28" s="250">
        <v>676</v>
      </c>
      <c r="D28" s="250">
        <v>0</v>
      </c>
      <c r="E28" s="250">
        <v>559</v>
      </c>
      <c r="F28" s="250">
        <v>418</v>
      </c>
      <c r="G28" s="250"/>
      <c r="H28" s="250"/>
      <c r="I28" s="250">
        <v>141</v>
      </c>
      <c r="J28" s="250">
        <v>20</v>
      </c>
      <c r="K28" s="250"/>
      <c r="L28" s="250">
        <v>7</v>
      </c>
      <c r="M28" s="250">
        <v>2</v>
      </c>
      <c r="N28" s="250"/>
      <c r="O28" s="250">
        <v>0</v>
      </c>
      <c r="P28" s="250">
        <v>37</v>
      </c>
      <c r="Q28" s="250"/>
      <c r="R28" s="250"/>
      <c r="S28" s="250">
        <v>40</v>
      </c>
      <c r="T28" s="250">
        <v>35</v>
      </c>
      <c r="U28" s="250">
        <v>0</v>
      </c>
      <c r="V28" s="250">
        <v>0</v>
      </c>
      <c r="W28" s="250">
        <v>16</v>
      </c>
      <c r="X28" s="250">
        <v>4</v>
      </c>
      <c r="Y28" s="250">
        <v>0</v>
      </c>
      <c r="Z28" s="250"/>
      <c r="AA28" s="250"/>
      <c r="AB28" s="250">
        <v>0</v>
      </c>
      <c r="AC28" s="250">
        <v>30</v>
      </c>
      <c r="AD28" s="250">
        <v>3</v>
      </c>
      <c r="AE28" s="250"/>
      <c r="AF28" s="250">
        <v>74</v>
      </c>
      <c r="AG28" s="250">
        <v>23</v>
      </c>
      <c r="AH28" s="250"/>
      <c r="AI28" s="251" t="s">
        <v>263</v>
      </c>
      <c r="AJ28" s="251" t="s">
        <v>442</v>
      </c>
      <c r="AK28" s="251"/>
      <c r="AL28" s="71"/>
      <c r="AM28" s="71"/>
      <c r="AN28" s="71"/>
    </row>
    <row r="29" spans="1:40" ht="21.75" customHeight="1" outlineLevel="1">
      <c r="A29" s="218" t="s">
        <v>34</v>
      </c>
      <c r="B29" s="218"/>
      <c r="C29" s="250">
        <v>280</v>
      </c>
      <c r="D29" s="250">
        <v>0</v>
      </c>
      <c r="E29" s="250">
        <v>267</v>
      </c>
      <c r="F29" s="250">
        <v>0</v>
      </c>
      <c r="G29" s="250"/>
      <c r="H29" s="250"/>
      <c r="I29" s="250">
        <v>267</v>
      </c>
      <c r="J29" s="250">
        <v>178</v>
      </c>
      <c r="K29" s="250"/>
      <c r="L29" s="250">
        <v>89</v>
      </c>
      <c r="M29" s="250">
        <v>0</v>
      </c>
      <c r="N29" s="250"/>
      <c r="O29" s="250">
        <v>0</v>
      </c>
      <c r="P29" s="250">
        <v>0</v>
      </c>
      <c r="Q29" s="250"/>
      <c r="R29" s="250"/>
      <c r="S29" s="250">
        <v>0</v>
      </c>
      <c r="T29" s="250">
        <v>0</v>
      </c>
      <c r="U29" s="250">
        <v>0</v>
      </c>
      <c r="V29" s="250">
        <v>0</v>
      </c>
      <c r="W29" s="250">
        <v>0</v>
      </c>
      <c r="X29" s="250">
        <v>9</v>
      </c>
      <c r="Y29" s="250">
        <v>0</v>
      </c>
      <c r="Z29" s="250"/>
      <c r="AA29" s="250"/>
      <c r="AB29" s="250">
        <v>0</v>
      </c>
      <c r="AC29" s="250">
        <v>0</v>
      </c>
      <c r="AD29" s="250">
        <v>0</v>
      </c>
      <c r="AE29" s="250"/>
      <c r="AF29" s="250">
        <v>0</v>
      </c>
      <c r="AG29" s="250">
        <v>4</v>
      </c>
      <c r="AH29" s="250"/>
      <c r="AI29" s="251" t="s">
        <v>280</v>
      </c>
      <c r="AJ29" s="251"/>
      <c r="AK29" s="251"/>
      <c r="AL29" s="65"/>
      <c r="AM29" s="71"/>
      <c r="AN29" s="71"/>
    </row>
    <row r="30" spans="1:40" ht="21.75" customHeight="1" outlineLevel="1">
      <c r="A30" s="218" t="s">
        <v>35</v>
      </c>
      <c r="B30" s="218"/>
      <c r="C30" s="250">
        <v>224</v>
      </c>
      <c r="D30" s="250">
        <v>2</v>
      </c>
      <c r="E30" s="250">
        <v>180</v>
      </c>
      <c r="F30" s="250">
        <v>0</v>
      </c>
      <c r="G30" s="250"/>
      <c r="H30" s="250"/>
      <c r="I30" s="250">
        <v>180</v>
      </c>
      <c r="J30" s="250">
        <v>180</v>
      </c>
      <c r="K30" s="250"/>
      <c r="L30" s="250">
        <v>0</v>
      </c>
      <c r="M30" s="250">
        <v>0</v>
      </c>
      <c r="N30" s="250"/>
      <c r="O30" s="250">
        <v>0</v>
      </c>
      <c r="P30" s="250">
        <v>0</v>
      </c>
      <c r="Q30" s="250"/>
      <c r="R30" s="250"/>
      <c r="S30" s="250">
        <v>0</v>
      </c>
      <c r="T30" s="250">
        <v>0</v>
      </c>
      <c r="U30" s="250">
        <v>0</v>
      </c>
      <c r="V30" s="250">
        <v>0</v>
      </c>
      <c r="W30" s="250">
        <v>0</v>
      </c>
      <c r="X30" s="250">
        <v>0</v>
      </c>
      <c r="Y30" s="250">
        <v>0</v>
      </c>
      <c r="Z30" s="250"/>
      <c r="AA30" s="250"/>
      <c r="AB30" s="250">
        <v>0</v>
      </c>
      <c r="AC30" s="250">
        <v>0</v>
      </c>
      <c r="AD30" s="250">
        <v>0</v>
      </c>
      <c r="AE30" s="250"/>
      <c r="AF30" s="250">
        <v>0</v>
      </c>
      <c r="AG30" s="250">
        <v>42</v>
      </c>
      <c r="AH30" s="250"/>
      <c r="AI30" s="251" t="s">
        <v>211</v>
      </c>
      <c r="AJ30" s="251"/>
      <c r="AK30" s="251"/>
      <c r="AL30" s="65"/>
      <c r="AM30" s="71"/>
      <c r="AN30" s="71"/>
    </row>
    <row r="31" spans="1:40" ht="21.75" customHeight="1" outlineLevel="1">
      <c r="A31" s="218" t="s">
        <v>212</v>
      </c>
      <c r="B31" s="218"/>
      <c r="C31" s="250">
        <v>192</v>
      </c>
      <c r="D31" s="250">
        <v>0</v>
      </c>
      <c r="E31" s="250">
        <v>185</v>
      </c>
      <c r="F31" s="250">
        <v>0</v>
      </c>
      <c r="G31" s="250"/>
      <c r="H31" s="250"/>
      <c r="I31" s="250">
        <v>185</v>
      </c>
      <c r="J31" s="250">
        <v>185</v>
      </c>
      <c r="K31" s="250"/>
      <c r="L31" s="250">
        <v>0</v>
      </c>
      <c r="M31" s="250">
        <v>0</v>
      </c>
      <c r="N31" s="250"/>
      <c r="O31" s="250">
        <v>0</v>
      </c>
      <c r="P31" s="250">
        <v>0</v>
      </c>
      <c r="Q31" s="250"/>
      <c r="R31" s="250"/>
      <c r="S31" s="250">
        <v>0</v>
      </c>
      <c r="T31" s="250">
        <v>0</v>
      </c>
      <c r="U31" s="250">
        <v>0</v>
      </c>
      <c r="V31" s="250">
        <v>1</v>
      </c>
      <c r="W31" s="250">
        <v>0</v>
      </c>
      <c r="X31" s="250">
        <v>0</v>
      </c>
      <c r="Y31" s="250">
        <v>0</v>
      </c>
      <c r="Z31" s="250"/>
      <c r="AA31" s="250"/>
      <c r="AB31" s="250">
        <v>0</v>
      </c>
      <c r="AC31" s="250">
        <v>0</v>
      </c>
      <c r="AD31" s="250">
        <v>0</v>
      </c>
      <c r="AE31" s="250"/>
      <c r="AF31" s="250">
        <v>0</v>
      </c>
      <c r="AG31" s="250">
        <v>7</v>
      </c>
      <c r="AH31" s="250"/>
      <c r="AI31" s="251" t="s">
        <v>236</v>
      </c>
      <c r="AJ31" s="251"/>
      <c r="AK31" s="251"/>
      <c r="AL31" s="65"/>
      <c r="AM31" s="71"/>
      <c r="AN31" s="71"/>
    </row>
    <row r="32" spans="1:40" ht="21.75" customHeight="1" outlineLevel="1">
      <c r="A32" s="218" t="s">
        <v>36</v>
      </c>
      <c r="B32" s="218"/>
      <c r="C32" s="250">
        <v>416</v>
      </c>
      <c r="D32" s="250">
        <v>21</v>
      </c>
      <c r="E32" s="250">
        <v>268</v>
      </c>
      <c r="F32" s="250">
        <v>91</v>
      </c>
      <c r="G32" s="250"/>
      <c r="H32" s="250"/>
      <c r="I32" s="250">
        <v>177</v>
      </c>
      <c r="J32" s="250">
        <v>37</v>
      </c>
      <c r="K32" s="250"/>
      <c r="L32" s="250">
        <v>41</v>
      </c>
      <c r="M32" s="250">
        <v>93</v>
      </c>
      <c r="N32" s="250"/>
      <c r="O32" s="250">
        <v>0</v>
      </c>
      <c r="P32" s="250">
        <v>0</v>
      </c>
      <c r="Q32" s="250"/>
      <c r="R32" s="250"/>
      <c r="S32" s="250">
        <v>4</v>
      </c>
      <c r="T32" s="250">
        <v>2</v>
      </c>
      <c r="U32" s="250">
        <v>0</v>
      </c>
      <c r="V32" s="250">
        <v>0</v>
      </c>
      <c r="W32" s="250">
        <v>0</v>
      </c>
      <c r="X32" s="250">
        <v>3</v>
      </c>
      <c r="Y32" s="250">
        <v>3</v>
      </c>
      <c r="Z32" s="250"/>
      <c r="AA32" s="250"/>
      <c r="AB32" s="250">
        <v>13</v>
      </c>
      <c r="AC32" s="250">
        <v>91</v>
      </c>
      <c r="AD32" s="250">
        <v>167</v>
      </c>
      <c r="AE32" s="250"/>
      <c r="AF32" s="250">
        <v>1</v>
      </c>
      <c r="AG32" s="250">
        <v>123</v>
      </c>
      <c r="AH32" s="250"/>
      <c r="AI32" s="251" t="s">
        <v>237</v>
      </c>
      <c r="AJ32" s="251" t="s">
        <v>443</v>
      </c>
      <c r="AK32" s="251"/>
      <c r="AL32" s="65"/>
      <c r="AM32" s="71"/>
      <c r="AN32" s="71"/>
    </row>
    <row r="33" spans="1:41" ht="21.75" customHeight="1" outlineLevel="1">
      <c r="A33" s="218" t="s">
        <v>37</v>
      </c>
      <c r="B33" s="218"/>
      <c r="C33" s="250">
        <v>246</v>
      </c>
      <c r="D33" s="250">
        <v>2</v>
      </c>
      <c r="E33" s="250">
        <v>225</v>
      </c>
      <c r="F33" s="250">
        <v>201</v>
      </c>
      <c r="G33" s="250"/>
      <c r="H33" s="250"/>
      <c r="I33" s="250">
        <v>24</v>
      </c>
      <c r="J33" s="250">
        <v>1</v>
      </c>
      <c r="K33" s="250"/>
      <c r="L33" s="250">
        <v>1</v>
      </c>
      <c r="M33" s="250">
        <v>0</v>
      </c>
      <c r="N33" s="250"/>
      <c r="O33" s="250">
        <v>0</v>
      </c>
      <c r="P33" s="250">
        <v>11</v>
      </c>
      <c r="Q33" s="250"/>
      <c r="R33" s="250"/>
      <c r="S33" s="250">
        <v>11</v>
      </c>
      <c r="T33" s="250">
        <v>0</v>
      </c>
      <c r="U33" s="250">
        <v>0</v>
      </c>
      <c r="V33" s="250">
        <v>0</v>
      </c>
      <c r="W33" s="250">
        <v>2</v>
      </c>
      <c r="X33" s="250">
        <v>0</v>
      </c>
      <c r="Y33" s="250">
        <v>0</v>
      </c>
      <c r="Z33" s="250"/>
      <c r="AA33" s="250"/>
      <c r="AB33" s="250">
        <v>0</v>
      </c>
      <c r="AC33" s="250">
        <v>0</v>
      </c>
      <c r="AD33" s="250">
        <v>0</v>
      </c>
      <c r="AE33" s="250"/>
      <c r="AF33" s="250">
        <v>17</v>
      </c>
      <c r="AG33" s="250">
        <v>0</v>
      </c>
      <c r="AH33" s="250"/>
      <c r="AI33" s="251" t="s">
        <v>213</v>
      </c>
      <c r="AJ33" s="251"/>
      <c r="AK33" s="251"/>
      <c r="AL33" s="65"/>
      <c r="AM33" s="71"/>
      <c r="AN33" s="71"/>
    </row>
    <row r="34" spans="1:41" ht="21.75" customHeight="1" outlineLevel="1">
      <c r="A34" s="218" t="s">
        <v>141</v>
      </c>
      <c r="B34" s="218"/>
      <c r="C34" s="250">
        <v>56</v>
      </c>
      <c r="D34" s="250">
        <v>0</v>
      </c>
      <c r="E34" s="250">
        <v>46</v>
      </c>
      <c r="F34" s="250">
        <v>0</v>
      </c>
      <c r="G34" s="250"/>
      <c r="H34" s="250"/>
      <c r="I34" s="250">
        <v>46</v>
      </c>
      <c r="J34" s="250">
        <v>1</v>
      </c>
      <c r="K34" s="250"/>
      <c r="L34" s="250">
        <v>0</v>
      </c>
      <c r="M34" s="250">
        <v>0</v>
      </c>
      <c r="N34" s="250"/>
      <c r="O34" s="250">
        <v>0</v>
      </c>
      <c r="P34" s="250">
        <v>0</v>
      </c>
      <c r="Q34" s="250"/>
      <c r="R34" s="250"/>
      <c r="S34" s="250">
        <v>0</v>
      </c>
      <c r="T34" s="250">
        <v>45</v>
      </c>
      <c r="U34" s="250">
        <v>0</v>
      </c>
      <c r="V34" s="250">
        <v>0</v>
      </c>
      <c r="W34" s="250">
        <v>0</v>
      </c>
      <c r="X34" s="250">
        <v>0</v>
      </c>
      <c r="Y34" s="250">
        <v>0</v>
      </c>
      <c r="Z34" s="250"/>
      <c r="AA34" s="250"/>
      <c r="AB34" s="250">
        <v>0</v>
      </c>
      <c r="AC34" s="250">
        <v>0</v>
      </c>
      <c r="AD34" s="250">
        <v>0</v>
      </c>
      <c r="AE34" s="250"/>
      <c r="AF34" s="250">
        <v>0</v>
      </c>
      <c r="AG34" s="250">
        <v>10</v>
      </c>
      <c r="AH34" s="250"/>
      <c r="AI34" s="251" t="s">
        <v>444</v>
      </c>
      <c r="AJ34" s="251"/>
      <c r="AK34" s="251"/>
      <c r="AL34" s="65"/>
      <c r="AM34" s="71"/>
      <c r="AN34" s="71"/>
    </row>
    <row r="35" spans="1:41" ht="21.75" customHeight="1" outlineLevel="1">
      <c r="A35" s="218" t="s">
        <v>214</v>
      </c>
      <c r="B35" s="218"/>
      <c r="C35" s="250">
        <v>420</v>
      </c>
      <c r="D35" s="250">
        <v>2</v>
      </c>
      <c r="E35" s="250">
        <v>368</v>
      </c>
      <c r="F35" s="250">
        <v>6</v>
      </c>
      <c r="G35" s="250"/>
      <c r="H35" s="250"/>
      <c r="I35" s="250">
        <v>362</v>
      </c>
      <c r="J35" s="250">
        <v>2</v>
      </c>
      <c r="K35" s="250"/>
      <c r="L35" s="250">
        <v>4</v>
      </c>
      <c r="M35" s="250">
        <v>354</v>
      </c>
      <c r="N35" s="250"/>
      <c r="O35" s="250">
        <v>0</v>
      </c>
      <c r="P35" s="250">
        <v>0</v>
      </c>
      <c r="Q35" s="250"/>
      <c r="R35" s="250"/>
      <c r="S35" s="250">
        <v>2</v>
      </c>
      <c r="T35" s="250">
        <v>0</v>
      </c>
      <c r="U35" s="250">
        <v>0</v>
      </c>
      <c r="V35" s="250">
        <v>0</v>
      </c>
      <c r="W35" s="250">
        <v>0</v>
      </c>
      <c r="X35" s="250">
        <v>0</v>
      </c>
      <c r="Y35" s="250">
        <v>0</v>
      </c>
      <c r="Z35" s="250"/>
      <c r="AA35" s="250"/>
      <c r="AB35" s="250">
        <v>21</v>
      </c>
      <c r="AC35" s="250">
        <v>0</v>
      </c>
      <c r="AD35" s="250">
        <v>0</v>
      </c>
      <c r="AE35" s="250"/>
      <c r="AF35" s="250">
        <v>0</v>
      </c>
      <c r="AG35" s="250">
        <v>50</v>
      </c>
      <c r="AH35" s="250"/>
      <c r="AI35" s="251" t="s">
        <v>271</v>
      </c>
      <c r="AJ35" s="251" t="s">
        <v>305</v>
      </c>
      <c r="AK35" s="251"/>
      <c r="AL35" s="71"/>
      <c r="AM35" s="71"/>
      <c r="AN35" s="71"/>
    </row>
    <row r="36" spans="1:41" ht="21.75" customHeight="1" outlineLevel="1">
      <c r="A36" s="218" t="s">
        <v>215</v>
      </c>
      <c r="B36" s="218"/>
      <c r="C36" s="250">
        <v>1031</v>
      </c>
      <c r="D36" s="250">
        <v>142</v>
      </c>
      <c r="E36" s="250">
        <v>818</v>
      </c>
      <c r="F36" s="250">
        <v>0</v>
      </c>
      <c r="G36" s="250"/>
      <c r="H36" s="250"/>
      <c r="I36" s="250">
        <v>818</v>
      </c>
      <c r="J36" s="250">
        <v>4</v>
      </c>
      <c r="K36" s="250"/>
      <c r="L36" s="250">
        <v>406</v>
      </c>
      <c r="M36" s="250">
        <v>408</v>
      </c>
      <c r="N36" s="250"/>
      <c r="O36" s="250">
        <v>0</v>
      </c>
      <c r="P36" s="250">
        <v>0</v>
      </c>
      <c r="Q36" s="250"/>
      <c r="R36" s="250"/>
      <c r="S36" s="250">
        <v>0</v>
      </c>
      <c r="T36" s="250">
        <v>0</v>
      </c>
      <c r="U36" s="250">
        <v>0</v>
      </c>
      <c r="V36" s="250">
        <v>0</v>
      </c>
      <c r="W36" s="250">
        <v>0</v>
      </c>
      <c r="X36" s="250">
        <v>12</v>
      </c>
      <c r="Y36" s="250">
        <v>0</v>
      </c>
      <c r="Z36" s="250"/>
      <c r="AA36" s="250"/>
      <c r="AB36" s="250">
        <v>11</v>
      </c>
      <c r="AC36" s="250">
        <v>0</v>
      </c>
      <c r="AD36" s="250">
        <v>0</v>
      </c>
      <c r="AE36" s="250"/>
      <c r="AF36" s="250">
        <v>0</v>
      </c>
      <c r="AG36" s="250">
        <v>59</v>
      </c>
      <c r="AH36" s="250"/>
      <c r="AI36" s="251" t="s">
        <v>233</v>
      </c>
      <c r="AJ36" s="251"/>
      <c r="AK36" s="251"/>
      <c r="AL36" s="71"/>
      <c r="AM36" s="71"/>
      <c r="AN36" s="71"/>
    </row>
    <row r="37" spans="1:41" ht="21.75" customHeight="1" outlineLevel="1">
      <c r="A37" s="218" t="s">
        <v>216</v>
      </c>
      <c r="B37" s="218"/>
      <c r="C37" s="250">
        <v>486</v>
      </c>
      <c r="D37" s="250">
        <v>82</v>
      </c>
      <c r="E37" s="250">
        <v>99</v>
      </c>
      <c r="F37" s="250">
        <v>18</v>
      </c>
      <c r="G37" s="250"/>
      <c r="H37" s="250"/>
      <c r="I37" s="250">
        <v>81</v>
      </c>
      <c r="J37" s="250">
        <v>28</v>
      </c>
      <c r="K37" s="250"/>
      <c r="L37" s="250">
        <v>27</v>
      </c>
      <c r="M37" s="250">
        <v>20</v>
      </c>
      <c r="N37" s="250"/>
      <c r="O37" s="250">
        <v>0</v>
      </c>
      <c r="P37" s="250">
        <v>1</v>
      </c>
      <c r="Q37" s="250"/>
      <c r="R37" s="250"/>
      <c r="S37" s="250">
        <v>3</v>
      </c>
      <c r="T37" s="250">
        <v>2</v>
      </c>
      <c r="U37" s="250">
        <v>0</v>
      </c>
      <c r="V37" s="250">
        <v>0</v>
      </c>
      <c r="W37" s="250">
        <v>0</v>
      </c>
      <c r="X37" s="250">
        <v>0</v>
      </c>
      <c r="Y37" s="250">
        <v>0</v>
      </c>
      <c r="Z37" s="250"/>
      <c r="AA37" s="250"/>
      <c r="AB37" s="250">
        <v>0</v>
      </c>
      <c r="AC37" s="250">
        <v>2</v>
      </c>
      <c r="AD37" s="250">
        <v>3</v>
      </c>
      <c r="AE37" s="250"/>
      <c r="AF37" s="250">
        <v>75</v>
      </c>
      <c r="AG37" s="250">
        <v>230</v>
      </c>
      <c r="AH37" s="250"/>
      <c r="AI37" s="251" t="s">
        <v>239</v>
      </c>
      <c r="AJ37" s="251"/>
      <c r="AK37" s="251"/>
      <c r="AL37" s="67"/>
      <c r="AM37" s="71"/>
      <c r="AN37" s="71"/>
    </row>
    <row r="38" spans="1:41" ht="21.75" customHeight="1" outlineLevel="1">
      <c r="A38" s="218" t="s">
        <v>38</v>
      </c>
      <c r="B38" s="218"/>
      <c r="C38" s="250">
        <v>28</v>
      </c>
      <c r="D38" s="250">
        <v>0</v>
      </c>
      <c r="E38" s="250">
        <v>23</v>
      </c>
      <c r="F38" s="250">
        <v>0</v>
      </c>
      <c r="G38" s="250"/>
      <c r="H38" s="250"/>
      <c r="I38" s="250">
        <v>23</v>
      </c>
      <c r="J38" s="250">
        <v>23</v>
      </c>
      <c r="K38" s="250"/>
      <c r="L38" s="250">
        <v>0</v>
      </c>
      <c r="M38" s="250">
        <v>0</v>
      </c>
      <c r="N38" s="250"/>
      <c r="O38" s="250">
        <v>0</v>
      </c>
      <c r="P38" s="250">
        <v>0</v>
      </c>
      <c r="Q38" s="250"/>
      <c r="R38" s="250"/>
      <c r="S38" s="250">
        <v>0</v>
      </c>
      <c r="T38" s="250">
        <v>0</v>
      </c>
      <c r="U38" s="250">
        <v>0</v>
      </c>
      <c r="V38" s="250">
        <v>0</v>
      </c>
      <c r="W38" s="250">
        <v>0</v>
      </c>
      <c r="X38" s="250">
        <v>0</v>
      </c>
      <c r="Y38" s="250">
        <v>0</v>
      </c>
      <c r="Z38" s="250"/>
      <c r="AA38" s="250"/>
      <c r="AB38" s="250">
        <v>0</v>
      </c>
      <c r="AC38" s="250">
        <v>0</v>
      </c>
      <c r="AD38" s="250">
        <v>0</v>
      </c>
      <c r="AE38" s="250"/>
      <c r="AF38" s="250">
        <v>0</v>
      </c>
      <c r="AG38" s="250">
        <v>5</v>
      </c>
      <c r="AH38" s="250"/>
      <c r="AI38" s="251" t="s">
        <v>445</v>
      </c>
      <c r="AJ38" s="251"/>
      <c r="AK38" s="251"/>
      <c r="AL38" s="65"/>
      <c r="AM38" s="71"/>
      <c r="AN38" s="71"/>
    </row>
    <row r="39" spans="1:41" ht="21.75" customHeight="1" outlineLevel="1">
      <c r="A39" s="218" t="s">
        <v>217</v>
      </c>
      <c r="B39" s="218"/>
      <c r="C39" s="250">
        <v>546</v>
      </c>
      <c r="D39" s="250">
        <v>2</v>
      </c>
      <c r="E39" s="250">
        <v>524</v>
      </c>
      <c r="F39" s="250">
        <v>0</v>
      </c>
      <c r="G39" s="250"/>
      <c r="H39" s="250"/>
      <c r="I39" s="250">
        <v>524</v>
      </c>
      <c r="J39" s="250">
        <v>4</v>
      </c>
      <c r="K39" s="250"/>
      <c r="L39" s="250">
        <v>467</v>
      </c>
      <c r="M39" s="250">
        <v>53</v>
      </c>
      <c r="N39" s="250"/>
      <c r="O39" s="250">
        <v>0</v>
      </c>
      <c r="P39" s="250">
        <v>0</v>
      </c>
      <c r="Q39" s="250"/>
      <c r="R39" s="250"/>
      <c r="S39" s="250">
        <v>0</v>
      </c>
      <c r="T39" s="250">
        <v>0</v>
      </c>
      <c r="U39" s="250">
        <v>0</v>
      </c>
      <c r="V39" s="250">
        <v>0</v>
      </c>
      <c r="W39" s="250">
        <v>0</v>
      </c>
      <c r="X39" s="250">
        <v>0</v>
      </c>
      <c r="Y39" s="250">
        <v>0</v>
      </c>
      <c r="Z39" s="250"/>
      <c r="AA39" s="250"/>
      <c r="AB39" s="250">
        <v>8</v>
      </c>
      <c r="AC39" s="250">
        <v>0</v>
      </c>
      <c r="AD39" s="250">
        <v>0</v>
      </c>
      <c r="AE39" s="250"/>
      <c r="AF39" s="250">
        <v>0</v>
      </c>
      <c r="AG39" s="250">
        <v>20</v>
      </c>
      <c r="AH39" s="250"/>
      <c r="AI39" s="251" t="s">
        <v>218</v>
      </c>
      <c r="AJ39" s="251"/>
      <c r="AK39" s="251"/>
      <c r="AL39" s="65"/>
      <c r="AM39" s="71"/>
      <c r="AN39" s="71"/>
    </row>
    <row r="40" spans="1:41" ht="21.75" customHeight="1" outlineLevel="1">
      <c r="A40" s="218" t="s">
        <v>39</v>
      </c>
      <c r="B40" s="218"/>
      <c r="C40" s="250">
        <v>152</v>
      </c>
      <c r="D40" s="250">
        <v>0</v>
      </c>
      <c r="E40" s="250">
        <v>151</v>
      </c>
      <c r="F40" s="250">
        <v>0</v>
      </c>
      <c r="G40" s="250"/>
      <c r="H40" s="250"/>
      <c r="I40" s="250">
        <v>151</v>
      </c>
      <c r="J40" s="250">
        <v>151</v>
      </c>
      <c r="K40" s="250"/>
      <c r="L40" s="250">
        <v>0</v>
      </c>
      <c r="M40" s="250">
        <v>0</v>
      </c>
      <c r="N40" s="250"/>
      <c r="O40" s="250">
        <v>0</v>
      </c>
      <c r="P40" s="250">
        <v>0</v>
      </c>
      <c r="Q40" s="250"/>
      <c r="R40" s="250"/>
      <c r="S40" s="250">
        <v>0</v>
      </c>
      <c r="T40" s="250">
        <v>0</v>
      </c>
      <c r="U40" s="250">
        <v>0</v>
      </c>
      <c r="V40" s="250">
        <v>0</v>
      </c>
      <c r="W40" s="250">
        <v>0</v>
      </c>
      <c r="X40" s="250">
        <v>1</v>
      </c>
      <c r="Y40" s="250">
        <v>0</v>
      </c>
      <c r="Z40" s="250"/>
      <c r="AA40" s="250"/>
      <c r="AB40" s="250">
        <v>0</v>
      </c>
      <c r="AC40" s="250">
        <v>0</v>
      </c>
      <c r="AD40" s="250">
        <v>0</v>
      </c>
      <c r="AE40" s="250"/>
      <c r="AF40" s="250">
        <v>0</v>
      </c>
      <c r="AG40" s="250">
        <v>0</v>
      </c>
      <c r="AH40" s="250"/>
      <c r="AI40" s="251" t="s">
        <v>446</v>
      </c>
      <c r="AJ40" s="251"/>
      <c r="AK40" s="251"/>
      <c r="AL40" s="65"/>
      <c r="AM40" s="71"/>
      <c r="AN40" s="71"/>
    </row>
    <row r="41" spans="1:41" ht="21.75" customHeight="1" outlineLevel="1">
      <c r="A41" s="218" t="s">
        <v>220</v>
      </c>
      <c r="B41" s="218"/>
      <c r="C41" s="250">
        <v>908</v>
      </c>
      <c r="D41" s="250">
        <v>0</v>
      </c>
      <c r="E41" s="250">
        <v>735</v>
      </c>
      <c r="F41" s="250">
        <v>187</v>
      </c>
      <c r="G41" s="250"/>
      <c r="H41" s="250"/>
      <c r="I41" s="250">
        <v>548</v>
      </c>
      <c r="J41" s="250">
        <v>289</v>
      </c>
      <c r="K41" s="250"/>
      <c r="L41" s="250">
        <v>140</v>
      </c>
      <c r="M41" s="250">
        <v>5</v>
      </c>
      <c r="N41" s="250"/>
      <c r="O41" s="250">
        <v>0</v>
      </c>
      <c r="P41" s="250">
        <v>51</v>
      </c>
      <c r="Q41" s="250"/>
      <c r="R41" s="250"/>
      <c r="S41" s="250">
        <v>34</v>
      </c>
      <c r="T41" s="250">
        <v>29</v>
      </c>
      <c r="U41" s="250">
        <v>0</v>
      </c>
      <c r="V41" s="250">
        <v>0</v>
      </c>
      <c r="W41" s="250">
        <v>2</v>
      </c>
      <c r="X41" s="250">
        <v>0</v>
      </c>
      <c r="Y41" s="250">
        <v>0</v>
      </c>
      <c r="Z41" s="250"/>
      <c r="AA41" s="250"/>
      <c r="AB41" s="250">
        <v>0</v>
      </c>
      <c r="AC41" s="250">
        <v>24</v>
      </c>
      <c r="AD41" s="250">
        <v>0</v>
      </c>
      <c r="AE41" s="250"/>
      <c r="AF41" s="250">
        <v>51</v>
      </c>
      <c r="AG41" s="250">
        <v>120</v>
      </c>
      <c r="AH41" s="250"/>
      <c r="AI41" s="251" t="s">
        <v>221</v>
      </c>
      <c r="AJ41" s="251"/>
      <c r="AK41" s="251"/>
      <c r="AL41" s="65"/>
      <c r="AM41" s="71"/>
      <c r="AN41" s="71"/>
    </row>
    <row r="42" spans="1:41" ht="21.75" customHeight="1" outlineLevel="1">
      <c r="A42" s="218" t="s">
        <v>222</v>
      </c>
      <c r="B42" s="218"/>
      <c r="C42" s="250">
        <v>75</v>
      </c>
      <c r="D42" s="250">
        <v>0</v>
      </c>
      <c r="E42" s="250">
        <v>53</v>
      </c>
      <c r="F42" s="250">
        <v>0</v>
      </c>
      <c r="G42" s="250"/>
      <c r="H42" s="250"/>
      <c r="I42" s="250">
        <v>53</v>
      </c>
      <c r="J42" s="250">
        <v>53</v>
      </c>
      <c r="K42" s="250"/>
      <c r="L42" s="250">
        <v>0</v>
      </c>
      <c r="M42" s="250">
        <v>0</v>
      </c>
      <c r="N42" s="250"/>
      <c r="O42" s="250">
        <v>0</v>
      </c>
      <c r="P42" s="250">
        <v>0</v>
      </c>
      <c r="Q42" s="250"/>
      <c r="R42" s="250"/>
      <c r="S42" s="250">
        <v>0</v>
      </c>
      <c r="T42" s="250">
        <v>0</v>
      </c>
      <c r="U42" s="250">
        <v>0</v>
      </c>
      <c r="V42" s="250">
        <v>0</v>
      </c>
      <c r="W42" s="250">
        <v>0</v>
      </c>
      <c r="X42" s="250">
        <v>0</v>
      </c>
      <c r="Y42" s="250">
        <v>0</v>
      </c>
      <c r="Z42" s="250"/>
      <c r="AA42" s="250"/>
      <c r="AB42" s="250">
        <v>0</v>
      </c>
      <c r="AC42" s="250">
        <v>0</v>
      </c>
      <c r="AD42" s="250">
        <v>0</v>
      </c>
      <c r="AE42" s="250"/>
      <c r="AF42" s="250">
        <v>0</v>
      </c>
      <c r="AG42" s="250">
        <v>22</v>
      </c>
      <c r="AH42" s="250"/>
      <c r="AI42" s="251" t="s">
        <v>447</v>
      </c>
      <c r="AJ42" s="251"/>
      <c r="AK42" s="251"/>
      <c r="AL42" s="65"/>
      <c r="AM42" s="71"/>
      <c r="AN42" s="71"/>
    </row>
    <row r="43" spans="1:41" ht="21.75" customHeight="1" outlineLevel="1">
      <c r="A43" s="218" t="s">
        <v>40</v>
      </c>
      <c r="B43" s="218"/>
      <c r="C43" s="250">
        <v>0</v>
      </c>
      <c r="D43" s="250">
        <v>0</v>
      </c>
      <c r="E43" s="250">
        <v>0</v>
      </c>
      <c r="F43" s="250">
        <v>0</v>
      </c>
      <c r="G43" s="250"/>
      <c r="H43" s="250"/>
      <c r="I43" s="250">
        <v>0</v>
      </c>
      <c r="J43" s="250">
        <v>0</v>
      </c>
      <c r="K43" s="250"/>
      <c r="L43" s="250">
        <v>0</v>
      </c>
      <c r="M43" s="250">
        <v>0</v>
      </c>
      <c r="N43" s="250"/>
      <c r="O43" s="250">
        <v>0</v>
      </c>
      <c r="P43" s="250">
        <v>0</v>
      </c>
      <c r="Q43" s="250"/>
      <c r="R43" s="250"/>
      <c r="S43" s="250">
        <v>0</v>
      </c>
      <c r="T43" s="250">
        <v>0</v>
      </c>
      <c r="U43" s="250">
        <v>0</v>
      </c>
      <c r="V43" s="250">
        <v>0</v>
      </c>
      <c r="W43" s="250">
        <v>0</v>
      </c>
      <c r="X43" s="250">
        <v>0</v>
      </c>
      <c r="Y43" s="250">
        <v>0</v>
      </c>
      <c r="Z43" s="250"/>
      <c r="AA43" s="250"/>
      <c r="AB43" s="250">
        <v>0</v>
      </c>
      <c r="AC43" s="250">
        <v>0</v>
      </c>
      <c r="AD43" s="250">
        <v>0</v>
      </c>
      <c r="AE43" s="250"/>
      <c r="AF43" s="250">
        <v>0</v>
      </c>
      <c r="AG43" s="250">
        <v>0</v>
      </c>
      <c r="AH43" s="250"/>
      <c r="AI43" s="251" t="s">
        <v>223</v>
      </c>
      <c r="AJ43" s="251" t="s">
        <v>224</v>
      </c>
      <c r="AK43" s="251"/>
      <c r="AL43" s="65"/>
      <c r="AM43" s="71"/>
      <c r="AN43" s="71"/>
    </row>
    <row r="44" spans="1:41" ht="21.75" customHeight="1" outlineLevel="1">
      <c r="A44" s="218" t="s">
        <v>41</v>
      </c>
      <c r="B44" s="218"/>
      <c r="C44" s="250">
        <v>400</v>
      </c>
      <c r="D44" s="250">
        <v>50</v>
      </c>
      <c r="E44" s="250">
        <v>307</v>
      </c>
      <c r="F44" s="250">
        <v>0</v>
      </c>
      <c r="G44" s="250"/>
      <c r="H44" s="250"/>
      <c r="I44" s="250">
        <v>307</v>
      </c>
      <c r="J44" s="250">
        <v>307</v>
      </c>
      <c r="K44" s="250"/>
      <c r="L44" s="250">
        <v>0</v>
      </c>
      <c r="M44" s="250">
        <v>0</v>
      </c>
      <c r="N44" s="250"/>
      <c r="O44" s="250">
        <v>0</v>
      </c>
      <c r="P44" s="250">
        <v>0</v>
      </c>
      <c r="Q44" s="250"/>
      <c r="R44" s="250"/>
      <c r="S44" s="250">
        <v>0</v>
      </c>
      <c r="T44" s="250">
        <v>0</v>
      </c>
      <c r="U44" s="250">
        <v>0</v>
      </c>
      <c r="V44" s="250">
        <v>0</v>
      </c>
      <c r="W44" s="250">
        <v>0</v>
      </c>
      <c r="X44" s="250">
        <v>0</v>
      </c>
      <c r="Y44" s="250">
        <v>0</v>
      </c>
      <c r="Z44" s="250"/>
      <c r="AA44" s="250"/>
      <c r="AB44" s="250">
        <v>0</v>
      </c>
      <c r="AC44" s="250">
        <v>0</v>
      </c>
      <c r="AD44" s="250">
        <v>0</v>
      </c>
      <c r="AE44" s="250"/>
      <c r="AF44" s="250">
        <v>0</v>
      </c>
      <c r="AG44" s="250">
        <v>43</v>
      </c>
      <c r="AH44" s="250"/>
      <c r="AI44" s="251" t="s">
        <v>225</v>
      </c>
      <c r="AJ44" s="251"/>
      <c r="AK44" s="251"/>
      <c r="AL44" s="65"/>
      <c r="AM44" s="71"/>
      <c r="AN44" s="71"/>
    </row>
    <row r="45" spans="1:41" ht="21.75" customHeight="1" outlineLevel="1">
      <c r="A45" s="218" t="s">
        <v>42</v>
      </c>
      <c r="B45" s="218"/>
      <c r="C45" s="250">
        <v>384</v>
      </c>
      <c r="D45" s="250">
        <v>48</v>
      </c>
      <c r="E45" s="250">
        <v>320</v>
      </c>
      <c r="F45" s="250">
        <v>251</v>
      </c>
      <c r="G45" s="250"/>
      <c r="H45" s="250"/>
      <c r="I45" s="250">
        <v>69</v>
      </c>
      <c r="J45" s="250">
        <v>0</v>
      </c>
      <c r="K45" s="250"/>
      <c r="L45" s="250">
        <v>0</v>
      </c>
      <c r="M45" s="250">
        <v>0</v>
      </c>
      <c r="N45" s="250"/>
      <c r="O45" s="250">
        <v>0</v>
      </c>
      <c r="P45" s="250">
        <v>60</v>
      </c>
      <c r="Q45" s="250"/>
      <c r="R45" s="250"/>
      <c r="S45" s="250">
        <v>9</v>
      </c>
      <c r="T45" s="250">
        <v>0</v>
      </c>
      <c r="U45" s="250">
        <v>0</v>
      </c>
      <c r="V45" s="250">
        <v>0</v>
      </c>
      <c r="W45" s="250">
        <v>7</v>
      </c>
      <c r="X45" s="250">
        <v>0</v>
      </c>
      <c r="Y45" s="250">
        <v>0</v>
      </c>
      <c r="Z45" s="250"/>
      <c r="AA45" s="250"/>
      <c r="AB45" s="250">
        <v>0</v>
      </c>
      <c r="AC45" s="250">
        <v>0</v>
      </c>
      <c r="AD45" s="250">
        <v>0</v>
      </c>
      <c r="AE45" s="250"/>
      <c r="AF45" s="250">
        <v>9</v>
      </c>
      <c r="AG45" s="250">
        <v>0</v>
      </c>
      <c r="AH45" s="250"/>
      <c r="AI45" s="251" t="s">
        <v>226</v>
      </c>
      <c r="AJ45" s="251"/>
      <c r="AK45" s="251"/>
      <c r="AL45" s="65"/>
      <c r="AM45" s="71"/>
      <c r="AN45" s="71"/>
    </row>
    <row r="46" spans="1:41" ht="21.75" customHeight="1" outlineLevel="1" thickBot="1">
      <c r="A46" s="218" t="s">
        <v>227</v>
      </c>
      <c r="B46" s="218"/>
      <c r="C46" s="250">
        <v>24</v>
      </c>
      <c r="D46" s="250">
        <v>0</v>
      </c>
      <c r="E46" s="250">
        <v>23</v>
      </c>
      <c r="F46" s="250">
        <v>0</v>
      </c>
      <c r="G46" s="250"/>
      <c r="H46" s="250"/>
      <c r="I46" s="250">
        <v>23</v>
      </c>
      <c r="J46" s="250">
        <v>0</v>
      </c>
      <c r="K46" s="250"/>
      <c r="L46" s="250">
        <v>0</v>
      </c>
      <c r="M46" s="250">
        <v>0</v>
      </c>
      <c r="N46" s="250"/>
      <c r="O46" s="250">
        <v>0</v>
      </c>
      <c r="P46" s="250">
        <v>0</v>
      </c>
      <c r="Q46" s="250"/>
      <c r="R46" s="250"/>
      <c r="S46" s="250">
        <v>0</v>
      </c>
      <c r="T46" s="250">
        <v>23</v>
      </c>
      <c r="U46" s="250">
        <v>0</v>
      </c>
      <c r="V46" s="250">
        <v>0</v>
      </c>
      <c r="W46" s="250">
        <v>0</v>
      </c>
      <c r="X46" s="250">
        <v>0</v>
      </c>
      <c r="Y46" s="250">
        <v>0</v>
      </c>
      <c r="Z46" s="250"/>
      <c r="AA46" s="250"/>
      <c r="AB46" s="250">
        <v>0</v>
      </c>
      <c r="AC46" s="250">
        <v>0</v>
      </c>
      <c r="AD46" s="250">
        <v>0</v>
      </c>
      <c r="AE46" s="250"/>
      <c r="AF46" s="250">
        <v>0</v>
      </c>
      <c r="AG46" s="250">
        <v>1</v>
      </c>
      <c r="AH46" s="250"/>
      <c r="AI46" s="251" t="s">
        <v>448</v>
      </c>
      <c r="AJ46" s="251"/>
      <c r="AK46" s="251"/>
      <c r="AL46" s="65"/>
      <c r="AM46" s="71"/>
      <c r="AN46" s="71"/>
    </row>
    <row r="47" spans="1:41" ht="21.75" customHeight="1" thickBot="1">
      <c r="A47" s="244" t="s">
        <v>43</v>
      </c>
      <c r="B47" s="244"/>
      <c r="C47" s="213">
        <v>14434</v>
      </c>
      <c r="D47" s="213">
        <v>804</v>
      </c>
      <c r="E47" s="213">
        <v>11301</v>
      </c>
      <c r="F47" s="213">
        <v>1892</v>
      </c>
      <c r="G47" s="213"/>
      <c r="H47" s="213"/>
      <c r="I47" s="213">
        <v>9409</v>
      </c>
      <c r="J47" s="213">
        <v>3668</v>
      </c>
      <c r="K47" s="213"/>
      <c r="L47" s="213">
        <v>3152</v>
      </c>
      <c r="M47" s="213">
        <v>1917</v>
      </c>
      <c r="N47" s="213"/>
      <c r="O47" s="213">
        <v>0</v>
      </c>
      <c r="P47" s="213">
        <v>188</v>
      </c>
      <c r="Q47" s="213"/>
      <c r="R47" s="213"/>
      <c r="S47" s="213">
        <v>198</v>
      </c>
      <c r="T47" s="213">
        <v>286</v>
      </c>
      <c r="U47" s="213">
        <v>0</v>
      </c>
      <c r="V47" s="213">
        <v>1</v>
      </c>
      <c r="W47" s="213">
        <v>35</v>
      </c>
      <c r="X47" s="213">
        <v>51</v>
      </c>
      <c r="Y47" s="213">
        <v>4</v>
      </c>
      <c r="Z47" s="213"/>
      <c r="AA47" s="213"/>
      <c r="AB47" s="213">
        <v>123</v>
      </c>
      <c r="AC47" s="213">
        <v>200</v>
      </c>
      <c r="AD47" s="213">
        <v>216</v>
      </c>
      <c r="AE47" s="213"/>
      <c r="AF47" s="213">
        <v>318</v>
      </c>
      <c r="AG47" s="213">
        <v>1925</v>
      </c>
      <c r="AH47" s="213"/>
      <c r="AI47" s="244"/>
      <c r="AJ47" s="244"/>
      <c r="AK47" s="244"/>
      <c r="AL47" s="29">
        <f>SUM(AL9)</f>
        <v>343</v>
      </c>
      <c r="AM47" s="29">
        <f>SUM(AM9)</f>
        <v>89</v>
      </c>
      <c r="AN47" s="29">
        <f>SUM(AN9)</f>
        <v>254</v>
      </c>
      <c r="AO47" s="142">
        <f>IF(E47&gt;0,1,0)</f>
        <v>1</v>
      </c>
    </row>
    <row r="48" spans="1:41" ht="12" customHeight="1" thickBot="1">
      <c r="A48" s="145" t="s">
        <v>48</v>
      </c>
      <c r="B48" s="170">
        <v>39644</v>
      </c>
      <c r="C48" s="145" t="s">
        <v>49</v>
      </c>
      <c r="D48" s="145"/>
      <c r="E48" s="145"/>
      <c r="F48" s="145"/>
      <c r="G48" s="170"/>
      <c r="H48" s="170"/>
      <c r="I48" s="170"/>
      <c r="J48" s="170"/>
      <c r="K48" s="170"/>
      <c r="L48" s="170"/>
      <c r="M48" s="170"/>
      <c r="N48" s="145"/>
      <c r="O48" s="145"/>
      <c r="P48" s="145"/>
      <c r="Q48" s="144"/>
      <c r="R48" s="170"/>
      <c r="S48" s="170"/>
      <c r="T48" s="170"/>
      <c r="U48" s="170"/>
      <c r="V48" s="170"/>
      <c r="W48" s="170"/>
      <c r="X48" s="170"/>
      <c r="Y48" s="170"/>
      <c r="Z48" s="144"/>
      <c r="AA48" s="145"/>
      <c r="AB48" s="145"/>
      <c r="AC48" s="171">
        <f>SUM(AC47:AD47)</f>
        <v>416</v>
      </c>
      <c r="AD48" s="145"/>
      <c r="AE48" s="170"/>
      <c r="AF48" s="170"/>
      <c r="AG48" s="170"/>
      <c r="AH48" s="170"/>
      <c r="AI48" s="170"/>
      <c r="AJ48" s="170"/>
      <c r="AK48" s="145"/>
    </row>
    <row r="49" spans="1:43" ht="12" customHeight="1" thickBot="1">
      <c r="A49" s="145" t="s">
        <v>50</v>
      </c>
      <c r="B49" s="145"/>
      <c r="C49" s="144"/>
      <c r="D49" s="144"/>
      <c r="E49" s="144"/>
      <c r="F49" s="144"/>
      <c r="G49" s="170"/>
      <c r="H49" s="170"/>
      <c r="I49" s="170"/>
      <c r="J49" s="170"/>
      <c r="K49" s="170"/>
      <c r="L49" s="170"/>
      <c r="M49" s="170"/>
      <c r="N49" s="143" t="s">
        <v>51</v>
      </c>
      <c r="O49" s="143"/>
      <c r="P49" s="145"/>
      <c r="Q49" s="144"/>
      <c r="R49" s="172" t="s">
        <v>52</v>
      </c>
      <c r="S49" s="170"/>
      <c r="T49" s="170"/>
      <c r="U49" s="170"/>
      <c r="V49" s="170"/>
      <c r="W49" s="170"/>
      <c r="X49" s="170"/>
      <c r="Y49" s="170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5"/>
    </row>
    <row r="50" spans="1:43" ht="12" customHeight="1" thickBot="1">
      <c r="A50" s="145"/>
      <c r="B50" s="145"/>
      <c r="C50" s="145" t="s">
        <v>53</v>
      </c>
      <c r="D50" s="145"/>
      <c r="E50" s="145"/>
      <c r="F50" s="145"/>
      <c r="G50" s="170"/>
      <c r="H50" s="170"/>
      <c r="I50" s="170"/>
      <c r="J50" s="170"/>
      <c r="K50" s="170"/>
      <c r="L50" s="170"/>
      <c r="M50" s="170"/>
      <c r="N50" s="145"/>
      <c r="O50" s="145"/>
      <c r="P50" s="145"/>
      <c r="Q50" s="145"/>
      <c r="R50" s="170"/>
      <c r="S50" s="170"/>
      <c r="T50" s="170"/>
      <c r="U50" s="170"/>
      <c r="V50" s="170"/>
      <c r="W50" s="170"/>
      <c r="X50" s="170"/>
      <c r="Y50" s="170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</row>
    <row r="52" spans="1:43" ht="18" customHeight="1">
      <c r="A52" s="173" t="s">
        <v>85</v>
      </c>
      <c r="B52" s="144"/>
      <c r="C52" s="144"/>
      <c r="D52" s="144"/>
      <c r="E52" s="144"/>
      <c r="F52" s="144"/>
      <c r="G52" s="144"/>
      <c r="H52" s="144"/>
      <c r="I52" s="174">
        <f>SUM(I26,I9)</f>
        <v>9409</v>
      </c>
      <c r="J52" s="144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4"/>
      <c r="AI52" s="144"/>
      <c r="AJ52" s="144"/>
      <c r="AK52" s="145"/>
    </row>
    <row r="53" spans="1:43" ht="13.5" customHeight="1" thickBot="1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5"/>
    </row>
    <row r="54" spans="1:43" ht="21.75" customHeight="1">
      <c r="A54" s="146" t="s">
        <v>55</v>
      </c>
      <c r="B54" s="147"/>
      <c r="C54" s="148" t="s">
        <v>17</v>
      </c>
      <c r="D54" s="148" t="s">
        <v>56</v>
      </c>
      <c r="E54" s="148" t="s">
        <v>3</v>
      </c>
      <c r="F54" s="148" t="s">
        <v>4</v>
      </c>
      <c r="G54" s="148"/>
      <c r="H54" s="148"/>
      <c r="I54" s="148" t="s">
        <v>5</v>
      </c>
      <c r="J54" s="149" t="s">
        <v>6</v>
      </c>
      <c r="K54" s="149"/>
      <c r="L54" s="149"/>
      <c r="M54" s="149"/>
      <c r="N54" s="149"/>
      <c r="O54" s="149"/>
      <c r="P54" s="149"/>
      <c r="Q54" s="149"/>
      <c r="R54" s="149"/>
      <c r="S54" s="149"/>
      <c r="T54" s="148" t="s">
        <v>16</v>
      </c>
      <c r="U54" s="148" t="s">
        <v>7</v>
      </c>
      <c r="V54" s="148"/>
      <c r="W54" s="148" t="s">
        <v>8</v>
      </c>
      <c r="X54" s="148"/>
      <c r="Y54" s="148" t="s">
        <v>9</v>
      </c>
      <c r="Z54" s="148"/>
      <c r="AA54" s="148"/>
      <c r="AB54" s="148"/>
      <c r="AC54" s="148" t="s">
        <v>10</v>
      </c>
      <c r="AD54" s="148"/>
      <c r="AE54" s="148"/>
      <c r="AF54" s="148" t="s">
        <v>11</v>
      </c>
      <c r="AG54" s="148"/>
      <c r="AH54" s="148"/>
      <c r="AI54" s="150" t="s">
        <v>57</v>
      </c>
      <c r="AJ54" s="151" t="s">
        <v>23</v>
      </c>
      <c r="AK54" s="152"/>
      <c r="AL54" s="253" t="s">
        <v>91</v>
      </c>
      <c r="AM54" s="254"/>
      <c r="AN54" s="255"/>
      <c r="AQ54" s="175"/>
    </row>
    <row r="55" spans="1:43" ht="21.75" customHeight="1">
      <c r="A55" s="156"/>
      <c r="B55" s="157"/>
      <c r="C55" s="158"/>
      <c r="D55" s="158"/>
      <c r="E55" s="158"/>
      <c r="F55" s="158"/>
      <c r="G55" s="158"/>
      <c r="H55" s="158"/>
      <c r="I55" s="158"/>
      <c r="J55" s="158" t="s">
        <v>12</v>
      </c>
      <c r="K55" s="150"/>
      <c r="L55" s="158" t="s">
        <v>13</v>
      </c>
      <c r="M55" s="158" t="s">
        <v>14</v>
      </c>
      <c r="N55" s="150"/>
      <c r="O55" s="158" t="s">
        <v>15</v>
      </c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9"/>
      <c r="AJ55" s="159"/>
      <c r="AK55" s="160"/>
      <c r="AL55" s="256"/>
      <c r="AM55" s="257"/>
      <c r="AN55" s="258"/>
    </row>
    <row r="56" spans="1:43" ht="21.75" customHeight="1" thickBot="1">
      <c r="A56" s="164"/>
      <c r="B56" s="165"/>
      <c r="C56" s="94"/>
      <c r="D56" s="94"/>
      <c r="E56" s="94"/>
      <c r="F56" s="94"/>
      <c r="G56" s="94"/>
      <c r="H56" s="94"/>
      <c r="I56" s="94"/>
      <c r="J56" s="94"/>
      <c r="K56" s="95"/>
      <c r="L56" s="94"/>
      <c r="M56" s="94"/>
      <c r="N56" s="95"/>
      <c r="O56" s="94" t="s">
        <v>18</v>
      </c>
      <c r="P56" s="94" t="s">
        <v>19</v>
      </c>
      <c r="Q56" s="94"/>
      <c r="R56" s="94"/>
      <c r="S56" s="94" t="s">
        <v>20</v>
      </c>
      <c r="T56" s="94"/>
      <c r="U56" s="94" t="s">
        <v>21</v>
      </c>
      <c r="V56" s="94" t="s">
        <v>22</v>
      </c>
      <c r="W56" s="94" t="s">
        <v>21</v>
      </c>
      <c r="X56" s="94" t="s">
        <v>22</v>
      </c>
      <c r="Y56" s="94" t="s">
        <v>21</v>
      </c>
      <c r="Z56" s="94"/>
      <c r="AA56" s="94"/>
      <c r="AB56" s="94" t="s">
        <v>22</v>
      </c>
      <c r="AC56" s="94" t="s">
        <v>21</v>
      </c>
      <c r="AD56" s="94" t="s">
        <v>22</v>
      </c>
      <c r="AE56" s="94"/>
      <c r="AF56" s="94" t="s">
        <v>21</v>
      </c>
      <c r="AG56" s="94" t="s">
        <v>22</v>
      </c>
      <c r="AH56" s="94"/>
      <c r="AI56" s="95"/>
      <c r="AJ56" s="95"/>
      <c r="AK56" s="96"/>
      <c r="AL56" s="69" t="s">
        <v>90</v>
      </c>
      <c r="AM56" s="70" t="s">
        <v>130</v>
      </c>
      <c r="AN56" s="70" t="s">
        <v>131</v>
      </c>
    </row>
    <row r="57" spans="1:43" ht="21.75" customHeight="1" thickBot="1">
      <c r="A57" s="217" t="s">
        <v>24</v>
      </c>
      <c r="B57" s="217"/>
      <c r="C57" s="213">
        <v>7356</v>
      </c>
      <c r="D57" s="213">
        <v>393</v>
      </c>
      <c r="E57" s="213">
        <v>5759</v>
      </c>
      <c r="F57" s="213">
        <v>735</v>
      </c>
      <c r="G57" s="213"/>
      <c r="H57" s="213"/>
      <c r="I57" s="213">
        <v>5024</v>
      </c>
      <c r="J57" s="213">
        <v>2137</v>
      </c>
      <c r="K57" s="213"/>
      <c r="L57" s="213">
        <v>1636</v>
      </c>
      <c r="M57" s="213">
        <v>977</v>
      </c>
      <c r="N57" s="213"/>
      <c r="O57" s="213">
        <v>0</v>
      </c>
      <c r="P57" s="213">
        <v>29</v>
      </c>
      <c r="Q57" s="213"/>
      <c r="R57" s="213"/>
      <c r="S57" s="213">
        <v>96</v>
      </c>
      <c r="T57" s="213">
        <v>149</v>
      </c>
      <c r="U57" s="213">
        <v>0</v>
      </c>
      <c r="V57" s="213">
        <v>0</v>
      </c>
      <c r="W57" s="213">
        <v>19</v>
      </c>
      <c r="X57" s="213">
        <v>19</v>
      </c>
      <c r="Y57" s="213">
        <v>1</v>
      </c>
      <c r="Z57" s="213"/>
      <c r="AA57" s="213"/>
      <c r="AB57" s="213">
        <v>51</v>
      </c>
      <c r="AC57" s="213">
        <v>50</v>
      </c>
      <c r="AD57" s="213">
        <v>48</v>
      </c>
      <c r="AE57" s="213"/>
      <c r="AF57" s="213">
        <v>82</v>
      </c>
      <c r="AG57" s="213">
        <v>1084</v>
      </c>
      <c r="AH57" s="213"/>
      <c r="AI57" s="214"/>
      <c r="AJ57" s="214"/>
      <c r="AK57" s="214"/>
      <c r="AL57" s="25">
        <f>SUM(AL58:AL73)</f>
        <v>349</v>
      </c>
      <c r="AM57" s="25">
        <f>SUM(AM58:AM73)</f>
        <v>93</v>
      </c>
      <c r="AN57" s="25">
        <f>SUM(AN58:AN73)</f>
        <v>256</v>
      </c>
    </row>
    <row r="58" spans="1:43" ht="21.75" customHeight="1" outlineLevel="1">
      <c r="A58" s="218" t="s">
        <v>25</v>
      </c>
      <c r="B58" s="218"/>
      <c r="C58" s="250">
        <v>500</v>
      </c>
      <c r="D58" s="250">
        <v>0</v>
      </c>
      <c r="E58" s="250">
        <v>413</v>
      </c>
      <c r="F58" s="250">
        <v>0</v>
      </c>
      <c r="G58" s="250"/>
      <c r="H58" s="250"/>
      <c r="I58" s="250">
        <v>413</v>
      </c>
      <c r="J58" s="250">
        <v>413</v>
      </c>
      <c r="K58" s="250"/>
      <c r="L58" s="250">
        <v>0</v>
      </c>
      <c r="M58" s="250">
        <v>0</v>
      </c>
      <c r="N58" s="250"/>
      <c r="O58" s="250">
        <v>0</v>
      </c>
      <c r="P58" s="250">
        <v>0</v>
      </c>
      <c r="Q58" s="250"/>
      <c r="R58" s="250"/>
      <c r="S58" s="250">
        <v>0</v>
      </c>
      <c r="T58" s="250">
        <v>0</v>
      </c>
      <c r="U58" s="250">
        <v>0</v>
      </c>
      <c r="V58" s="250">
        <v>0</v>
      </c>
      <c r="W58" s="250">
        <v>0</v>
      </c>
      <c r="X58" s="250">
        <v>2</v>
      </c>
      <c r="Y58" s="250">
        <v>0</v>
      </c>
      <c r="Z58" s="250"/>
      <c r="AA58" s="250"/>
      <c r="AB58" s="250">
        <v>0</v>
      </c>
      <c r="AC58" s="250">
        <v>0</v>
      </c>
      <c r="AD58" s="250">
        <v>0</v>
      </c>
      <c r="AE58" s="250"/>
      <c r="AF58" s="250">
        <v>0</v>
      </c>
      <c r="AG58" s="250">
        <v>85</v>
      </c>
      <c r="AH58" s="250"/>
      <c r="AI58" s="251" t="s">
        <v>306</v>
      </c>
      <c r="AJ58" s="251"/>
      <c r="AK58" s="251"/>
      <c r="AL58" s="65"/>
      <c r="AM58" s="71"/>
      <c r="AN58" s="71"/>
    </row>
    <row r="59" spans="1:43" ht="21.75" customHeight="1" outlineLevel="1">
      <c r="A59" s="218" t="s">
        <v>189</v>
      </c>
      <c r="B59" s="218"/>
      <c r="C59" s="250">
        <v>450</v>
      </c>
      <c r="D59" s="250">
        <v>54</v>
      </c>
      <c r="E59" s="250">
        <v>281</v>
      </c>
      <c r="F59" s="250">
        <v>0</v>
      </c>
      <c r="G59" s="250"/>
      <c r="H59" s="250"/>
      <c r="I59" s="250">
        <v>281</v>
      </c>
      <c r="J59" s="250">
        <v>270</v>
      </c>
      <c r="K59" s="250"/>
      <c r="L59" s="250">
        <v>0</v>
      </c>
      <c r="M59" s="250">
        <v>0</v>
      </c>
      <c r="N59" s="250"/>
      <c r="O59" s="250">
        <v>0</v>
      </c>
      <c r="P59" s="250">
        <v>0</v>
      </c>
      <c r="Q59" s="250"/>
      <c r="R59" s="250"/>
      <c r="S59" s="250">
        <v>0</v>
      </c>
      <c r="T59" s="250">
        <v>11</v>
      </c>
      <c r="U59" s="250">
        <v>0</v>
      </c>
      <c r="V59" s="250">
        <v>0</v>
      </c>
      <c r="W59" s="250">
        <v>0</v>
      </c>
      <c r="X59" s="250">
        <v>0</v>
      </c>
      <c r="Y59" s="250">
        <v>0</v>
      </c>
      <c r="Z59" s="250"/>
      <c r="AA59" s="250"/>
      <c r="AB59" s="250">
        <v>0</v>
      </c>
      <c r="AC59" s="250">
        <v>0</v>
      </c>
      <c r="AD59" s="250">
        <v>0</v>
      </c>
      <c r="AE59" s="250"/>
      <c r="AF59" s="250">
        <v>0</v>
      </c>
      <c r="AG59" s="250">
        <v>115</v>
      </c>
      <c r="AH59" s="250"/>
      <c r="AI59" s="251" t="s">
        <v>307</v>
      </c>
      <c r="AJ59" s="251"/>
      <c r="AK59" s="251"/>
      <c r="AL59" s="65"/>
      <c r="AM59" s="71"/>
      <c r="AN59" s="71"/>
    </row>
    <row r="60" spans="1:43" ht="21.75" customHeight="1" outlineLevel="1">
      <c r="A60" s="218" t="s">
        <v>190</v>
      </c>
      <c r="B60" s="218"/>
      <c r="C60" s="250">
        <v>36</v>
      </c>
      <c r="D60" s="250">
        <v>0</v>
      </c>
      <c r="E60" s="250">
        <v>27</v>
      </c>
      <c r="F60" s="250">
        <v>0</v>
      </c>
      <c r="G60" s="250"/>
      <c r="H60" s="250"/>
      <c r="I60" s="250">
        <v>27</v>
      </c>
      <c r="J60" s="250">
        <v>0</v>
      </c>
      <c r="K60" s="250"/>
      <c r="L60" s="250">
        <v>0</v>
      </c>
      <c r="M60" s="250">
        <v>0</v>
      </c>
      <c r="N60" s="250"/>
      <c r="O60" s="250">
        <v>0</v>
      </c>
      <c r="P60" s="250">
        <v>0</v>
      </c>
      <c r="Q60" s="250"/>
      <c r="R60" s="250"/>
      <c r="S60" s="250">
        <v>0</v>
      </c>
      <c r="T60" s="250">
        <v>27</v>
      </c>
      <c r="U60" s="250">
        <v>0</v>
      </c>
      <c r="V60" s="250">
        <v>0</v>
      </c>
      <c r="W60" s="250">
        <v>0</v>
      </c>
      <c r="X60" s="250">
        <v>0</v>
      </c>
      <c r="Y60" s="250">
        <v>0</v>
      </c>
      <c r="Z60" s="250"/>
      <c r="AA60" s="250"/>
      <c r="AB60" s="250">
        <v>0</v>
      </c>
      <c r="AC60" s="250">
        <v>0</v>
      </c>
      <c r="AD60" s="250">
        <v>0</v>
      </c>
      <c r="AE60" s="250"/>
      <c r="AF60" s="250">
        <v>0</v>
      </c>
      <c r="AG60" s="250">
        <v>9</v>
      </c>
      <c r="AH60" s="250"/>
      <c r="AI60" s="251" t="s">
        <v>298</v>
      </c>
      <c r="AJ60" s="251"/>
      <c r="AK60" s="251"/>
      <c r="AL60" s="65"/>
      <c r="AM60" s="71"/>
      <c r="AN60" s="71"/>
    </row>
    <row r="61" spans="1:43" ht="21.75" customHeight="1" outlineLevel="1">
      <c r="A61" s="218" t="s">
        <v>191</v>
      </c>
      <c r="B61" s="218"/>
      <c r="C61" s="250">
        <v>40</v>
      </c>
      <c r="D61" s="250">
        <v>0</v>
      </c>
      <c r="E61" s="250">
        <v>24</v>
      </c>
      <c r="F61" s="250">
        <v>0</v>
      </c>
      <c r="G61" s="250"/>
      <c r="H61" s="250"/>
      <c r="I61" s="250">
        <v>24</v>
      </c>
      <c r="J61" s="250">
        <v>24</v>
      </c>
      <c r="K61" s="250"/>
      <c r="L61" s="250">
        <v>0</v>
      </c>
      <c r="M61" s="250">
        <v>0</v>
      </c>
      <c r="N61" s="250"/>
      <c r="O61" s="250">
        <v>0</v>
      </c>
      <c r="P61" s="250">
        <v>0</v>
      </c>
      <c r="Q61" s="250"/>
      <c r="R61" s="250"/>
      <c r="S61" s="250">
        <v>0</v>
      </c>
      <c r="T61" s="250">
        <v>0</v>
      </c>
      <c r="U61" s="250">
        <v>0</v>
      </c>
      <c r="V61" s="250">
        <v>0</v>
      </c>
      <c r="W61" s="250">
        <v>0</v>
      </c>
      <c r="X61" s="250">
        <v>0</v>
      </c>
      <c r="Y61" s="250">
        <v>0</v>
      </c>
      <c r="Z61" s="250"/>
      <c r="AA61" s="250"/>
      <c r="AB61" s="250">
        <v>0</v>
      </c>
      <c r="AC61" s="250">
        <v>0</v>
      </c>
      <c r="AD61" s="250">
        <v>0</v>
      </c>
      <c r="AE61" s="250"/>
      <c r="AF61" s="250">
        <v>0</v>
      </c>
      <c r="AG61" s="250">
        <v>16</v>
      </c>
      <c r="AH61" s="250"/>
      <c r="AI61" s="251" t="s">
        <v>299</v>
      </c>
      <c r="AJ61" s="251"/>
      <c r="AK61" s="251"/>
      <c r="AL61" s="65">
        <f>SUM(AM61:AN61)</f>
        <v>24</v>
      </c>
      <c r="AM61" s="71">
        <f>SUM(F61)</f>
        <v>0</v>
      </c>
      <c r="AN61" s="71">
        <f>SUM(I61)</f>
        <v>24</v>
      </c>
    </row>
    <row r="62" spans="1:43" ht="21.75" customHeight="1" outlineLevel="1">
      <c r="A62" s="218" t="s">
        <v>192</v>
      </c>
      <c r="B62" s="218"/>
      <c r="C62" s="250">
        <v>68</v>
      </c>
      <c r="D62" s="250">
        <v>0</v>
      </c>
      <c r="E62" s="250">
        <v>43</v>
      </c>
      <c r="F62" s="250">
        <v>0</v>
      </c>
      <c r="G62" s="250"/>
      <c r="H62" s="250"/>
      <c r="I62" s="250">
        <v>43</v>
      </c>
      <c r="J62" s="250">
        <v>43</v>
      </c>
      <c r="K62" s="250"/>
      <c r="L62" s="250">
        <v>0</v>
      </c>
      <c r="M62" s="250">
        <v>0</v>
      </c>
      <c r="N62" s="250"/>
      <c r="O62" s="250">
        <v>0</v>
      </c>
      <c r="P62" s="250">
        <v>0</v>
      </c>
      <c r="Q62" s="250"/>
      <c r="R62" s="250"/>
      <c r="S62" s="250">
        <v>0</v>
      </c>
      <c r="T62" s="250">
        <v>0</v>
      </c>
      <c r="U62" s="250">
        <v>0</v>
      </c>
      <c r="V62" s="250">
        <v>0</v>
      </c>
      <c r="W62" s="250">
        <v>0</v>
      </c>
      <c r="X62" s="250">
        <v>0</v>
      </c>
      <c r="Y62" s="250">
        <v>0</v>
      </c>
      <c r="Z62" s="250"/>
      <c r="AA62" s="250"/>
      <c r="AB62" s="250">
        <v>0</v>
      </c>
      <c r="AC62" s="250">
        <v>0</v>
      </c>
      <c r="AD62" s="250">
        <v>0</v>
      </c>
      <c r="AE62" s="250"/>
      <c r="AF62" s="250">
        <v>0</v>
      </c>
      <c r="AG62" s="250">
        <v>25</v>
      </c>
      <c r="AH62" s="250"/>
      <c r="AI62" s="251" t="s">
        <v>301</v>
      </c>
      <c r="AJ62" s="251"/>
      <c r="AK62" s="251"/>
      <c r="AL62" s="65"/>
      <c r="AM62" s="71"/>
      <c r="AN62" s="71"/>
    </row>
    <row r="63" spans="1:43" ht="21.75" customHeight="1" outlineLevel="1">
      <c r="A63" s="218" t="s">
        <v>193</v>
      </c>
      <c r="B63" s="218"/>
      <c r="C63" s="250">
        <v>108</v>
      </c>
      <c r="D63" s="250">
        <v>0</v>
      </c>
      <c r="E63" s="250">
        <v>40</v>
      </c>
      <c r="F63" s="250">
        <v>35</v>
      </c>
      <c r="G63" s="250"/>
      <c r="H63" s="250"/>
      <c r="I63" s="250">
        <v>5</v>
      </c>
      <c r="J63" s="250">
        <v>2</v>
      </c>
      <c r="K63" s="250"/>
      <c r="L63" s="250">
        <v>1</v>
      </c>
      <c r="M63" s="250">
        <v>0</v>
      </c>
      <c r="N63" s="250"/>
      <c r="O63" s="250">
        <v>0</v>
      </c>
      <c r="P63" s="250">
        <v>0</v>
      </c>
      <c r="Q63" s="250"/>
      <c r="R63" s="250"/>
      <c r="S63" s="250">
        <v>2</v>
      </c>
      <c r="T63" s="250">
        <v>0</v>
      </c>
      <c r="U63" s="250">
        <v>0</v>
      </c>
      <c r="V63" s="250">
        <v>0</v>
      </c>
      <c r="W63" s="250">
        <v>0</v>
      </c>
      <c r="X63" s="250">
        <v>0</v>
      </c>
      <c r="Y63" s="250">
        <v>0</v>
      </c>
      <c r="Z63" s="250"/>
      <c r="AA63" s="250"/>
      <c r="AB63" s="250">
        <v>0</v>
      </c>
      <c r="AC63" s="250">
        <v>3</v>
      </c>
      <c r="AD63" s="250">
        <v>0</v>
      </c>
      <c r="AE63" s="250"/>
      <c r="AF63" s="250">
        <v>34</v>
      </c>
      <c r="AG63" s="250">
        <v>34</v>
      </c>
      <c r="AH63" s="250"/>
      <c r="AI63" s="251" t="s">
        <v>290</v>
      </c>
      <c r="AJ63" s="251" t="s">
        <v>308</v>
      </c>
      <c r="AK63" s="251"/>
      <c r="AL63" s="65">
        <f>SUM(AM63:AN63)</f>
        <v>7</v>
      </c>
      <c r="AM63" s="71">
        <v>6</v>
      </c>
      <c r="AN63" s="71">
        <v>1</v>
      </c>
    </row>
    <row r="64" spans="1:43" ht="21.75" customHeight="1" outlineLevel="1">
      <c r="A64" s="218" t="s">
        <v>194</v>
      </c>
      <c r="B64" s="218"/>
      <c r="C64" s="250">
        <v>705</v>
      </c>
      <c r="D64" s="250">
        <v>72</v>
      </c>
      <c r="E64" s="250">
        <v>605</v>
      </c>
      <c r="F64" s="250">
        <v>397</v>
      </c>
      <c r="G64" s="250"/>
      <c r="H64" s="250"/>
      <c r="I64" s="250">
        <v>208</v>
      </c>
      <c r="J64" s="250">
        <v>41</v>
      </c>
      <c r="K64" s="250"/>
      <c r="L64" s="250">
        <v>8</v>
      </c>
      <c r="M64" s="250">
        <v>16</v>
      </c>
      <c r="N64" s="250"/>
      <c r="O64" s="250">
        <v>0</v>
      </c>
      <c r="P64" s="250">
        <v>29</v>
      </c>
      <c r="Q64" s="250"/>
      <c r="R64" s="250"/>
      <c r="S64" s="250">
        <v>62</v>
      </c>
      <c r="T64" s="250">
        <v>52</v>
      </c>
      <c r="U64" s="250">
        <v>0</v>
      </c>
      <c r="V64" s="250">
        <v>0</v>
      </c>
      <c r="W64" s="250">
        <v>12</v>
      </c>
      <c r="X64" s="250">
        <v>0</v>
      </c>
      <c r="Y64" s="250">
        <v>0</v>
      </c>
      <c r="Z64" s="250"/>
      <c r="AA64" s="250"/>
      <c r="AB64" s="250">
        <v>0</v>
      </c>
      <c r="AC64" s="250">
        <v>36</v>
      </c>
      <c r="AD64" s="250">
        <v>12</v>
      </c>
      <c r="AE64" s="250"/>
      <c r="AF64" s="250">
        <v>16</v>
      </c>
      <c r="AG64" s="250">
        <v>0</v>
      </c>
      <c r="AH64" s="250"/>
      <c r="AI64" s="251" t="s">
        <v>256</v>
      </c>
      <c r="AJ64" s="251"/>
      <c r="AK64" s="251"/>
      <c r="AL64" s="65"/>
      <c r="AM64" s="66"/>
      <c r="AN64" s="66"/>
    </row>
    <row r="65" spans="1:40" ht="21.75" customHeight="1" outlineLevel="1">
      <c r="A65" s="218" t="s">
        <v>26</v>
      </c>
      <c r="B65" s="218"/>
      <c r="C65" s="250">
        <v>292</v>
      </c>
      <c r="D65" s="250">
        <v>2</v>
      </c>
      <c r="E65" s="250">
        <v>176</v>
      </c>
      <c r="F65" s="250">
        <v>17</v>
      </c>
      <c r="G65" s="250"/>
      <c r="H65" s="250"/>
      <c r="I65" s="250">
        <v>159</v>
      </c>
      <c r="J65" s="250">
        <v>117</v>
      </c>
      <c r="K65" s="250"/>
      <c r="L65" s="250">
        <v>30</v>
      </c>
      <c r="M65" s="250">
        <v>10</v>
      </c>
      <c r="N65" s="250"/>
      <c r="O65" s="250">
        <v>0</v>
      </c>
      <c r="P65" s="250">
        <v>0</v>
      </c>
      <c r="Q65" s="250"/>
      <c r="R65" s="250"/>
      <c r="S65" s="250">
        <v>1</v>
      </c>
      <c r="T65" s="250">
        <v>1</v>
      </c>
      <c r="U65" s="250">
        <v>0</v>
      </c>
      <c r="V65" s="250">
        <v>0</v>
      </c>
      <c r="W65" s="250">
        <v>0</v>
      </c>
      <c r="X65" s="250">
        <v>0</v>
      </c>
      <c r="Y65" s="250">
        <v>0</v>
      </c>
      <c r="Z65" s="250"/>
      <c r="AA65" s="250"/>
      <c r="AB65" s="250">
        <v>0</v>
      </c>
      <c r="AC65" s="250">
        <v>1</v>
      </c>
      <c r="AD65" s="250">
        <v>0</v>
      </c>
      <c r="AE65" s="250"/>
      <c r="AF65" s="250">
        <v>9</v>
      </c>
      <c r="AG65" s="250">
        <v>105</v>
      </c>
      <c r="AH65" s="250"/>
      <c r="AI65" s="251" t="s">
        <v>207</v>
      </c>
      <c r="AJ65" s="251"/>
      <c r="AK65" s="251"/>
      <c r="AL65" s="65"/>
      <c r="AM65" s="71"/>
      <c r="AN65" s="71"/>
    </row>
    <row r="66" spans="1:40" ht="21.75" customHeight="1" outlineLevel="1">
      <c r="A66" s="218" t="s">
        <v>195</v>
      </c>
      <c r="B66" s="218"/>
      <c r="C66" s="250">
        <v>292</v>
      </c>
      <c r="D66" s="250">
        <v>4</v>
      </c>
      <c r="E66" s="250">
        <v>286</v>
      </c>
      <c r="F66" s="250">
        <v>0</v>
      </c>
      <c r="G66" s="250"/>
      <c r="H66" s="250"/>
      <c r="I66" s="250">
        <v>286</v>
      </c>
      <c r="J66" s="250">
        <v>0</v>
      </c>
      <c r="K66" s="250"/>
      <c r="L66" s="250">
        <v>0</v>
      </c>
      <c r="M66" s="250">
        <v>286</v>
      </c>
      <c r="N66" s="250"/>
      <c r="O66" s="250">
        <v>0</v>
      </c>
      <c r="P66" s="250">
        <v>0</v>
      </c>
      <c r="Q66" s="250"/>
      <c r="R66" s="250"/>
      <c r="S66" s="250">
        <v>0</v>
      </c>
      <c r="T66" s="250">
        <v>0</v>
      </c>
      <c r="U66" s="250">
        <v>0</v>
      </c>
      <c r="V66" s="250">
        <v>0</v>
      </c>
      <c r="W66" s="250">
        <v>0</v>
      </c>
      <c r="X66" s="250">
        <v>0</v>
      </c>
      <c r="Y66" s="250">
        <v>0</v>
      </c>
      <c r="Z66" s="250"/>
      <c r="AA66" s="250"/>
      <c r="AB66" s="250">
        <v>0</v>
      </c>
      <c r="AC66" s="250">
        <v>0</v>
      </c>
      <c r="AD66" s="250">
        <v>0</v>
      </c>
      <c r="AE66" s="250"/>
      <c r="AF66" s="250">
        <v>0</v>
      </c>
      <c r="AG66" s="250">
        <v>2</v>
      </c>
      <c r="AH66" s="250"/>
      <c r="AI66" s="251" t="s">
        <v>196</v>
      </c>
      <c r="AJ66" s="251"/>
      <c r="AK66" s="251"/>
      <c r="AL66" s="65"/>
      <c r="AM66" s="71"/>
      <c r="AN66" s="71"/>
    </row>
    <row r="67" spans="1:40" ht="21.75" customHeight="1" outlineLevel="1">
      <c r="A67" s="218" t="s">
        <v>197</v>
      </c>
      <c r="B67" s="218"/>
      <c r="C67" s="250">
        <v>1414</v>
      </c>
      <c r="D67" s="250">
        <v>37</v>
      </c>
      <c r="E67" s="250">
        <v>1045</v>
      </c>
      <c r="F67" s="250">
        <v>199</v>
      </c>
      <c r="G67" s="250"/>
      <c r="H67" s="250"/>
      <c r="I67" s="250">
        <v>846</v>
      </c>
      <c r="J67" s="250">
        <v>425</v>
      </c>
      <c r="K67" s="250"/>
      <c r="L67" s="250">
        <v>342</v>
      </c>
      <c r="M67" s="250">
        <v>3</v>
      </c>
      <c r="N67" s="250"/>
      <c r="O67" s="250">
        <v>0</v>
      </c>
      <c r="P67" s="250">
        <v>0</v>
      </c>
      <c r="Q67" s="250"/>
      <c r="R67" s="250"/>
      <c r="S67" s="250">
        <v>20</v>
      </c>
      <c r="T67" s="250">
        <v>56</v>
      </c>
      <c r="U67" s="250">
        <v>0</v>
      </c>
      <c r="V67" s="250">
        <v>0</v>
      </c>
      <c r="W67" s="250">
        <v>0</v>
      </c>
      <c r="X67" s="250">
        <v>0</v>
      </c>
      <c r="Y67" s="250">
        <v>0</v>
      </c>
      <c r="Z67" s="250"/>
      <c r="AA67" s="250"/>
      <c r="AB67" s="250">
        <v>1</v>
      </c>
      <c r="AC67" s="250">
        <v>0</v>
      </c>
      <c r="AD67" s="250">
        <v>29</v>
      </c>
      <c r="AE67" s="250"/>
      <c r="AF67" s="250">
        <v>6</v>
      </c>
      <c r="AG67" s="250">
        <v>326</v>
      </c>
      <c r="AH67" s="250"/>
      <c r="AI67" s="251" t="s">
        <v>203</v>
      </c>
      <c r="AJ67" s="251"/>
      <c r="AK67" s="251"/>
      <c r="AL67" s="65"/>
      <c r="AM67" s="71"/>
      <c r="AN67" s="71"/>
    </row>
    <row r="68" spans="1:40" ht="21.75" customHeight="1" outlineLevel="1">
      <c r="A68" s="218" t="s">
        <v>27</v>
      </c>
      <c r="B68" s="218"/>
      <c r="C68" s="250">
        <v>516</v>
      </c>
      <c r="D68" s="250">
        <v>48</v>
      </c>
      <c r="E68" s="250">
        <v>462</v>
      </c>
      <c r="F68" s="250">
        <v>0</v>
      </c>
      <c r="G68" s="250"/>
      <c r="H68" s="250"/>
      <c r="I68" s="250">
        <v>462</v>
      </c>
      <c r="J68" s="250">
        <v>228</v>
      </c>
      <c r="K68" s="250"/>
      <c r="L68" s="250">
        <v>206</v>
      </c>
      <c r="M68" s="250">
        <v>28</v>
      </c>
      <c r="N68" s="250"/>
      <c r="O68" s="250">
        <v>0</v>
      </c>
      <c r="P68" s="250">
        <v>0</v>
      </c>
      <c r="Q68" s="250"/>
      <c r="R68" s="250"/>
      <c r="S68" s="250">
        <v>0</v>
      </c>
      <c r="T68" s="250">
        <v>0</v>
      </c>
      <c r="U68" s="250">
        <v>0</v>
      </c>
      <c r="V68" s="250">
        <v>0</v>
      </c>
      <c r="W68" s="250">
        <v>0</v>
      </c>
      <c r="X68" s="250">
        <v>4</v>
      </c>
      <c r="Y68" s="250">
        <v>0</v>
      </c>
      <c r="Z68" s="250"/>
      <c r="AA68" s="250"/>
      <c r="AB68" s="250">
        <v>9</v>
      </c>
      <c r="AC68" s="250">
        <v>0</v>
      </c>
      <c r="AD68" s="250">
        <v>0</v>
      </c>
      <c r="AE68" s="250"/>
      <c r="AF68" s="250">
        <v>0</v>
      </c>
      <c r="AG68" s="250">
        <v>2</v>
      </c>
      <c r="AH68" s="250"/>
      <c r="AI68" s="251" t="s">
        <v>287</v>
      </c>
      <c r="AJ68" s="251"/>
      <c r="AK68" s="251"/>
      <c r="AL68" s="65"/>
      <c r="AM68" s="71"/>
      <c r="AN68" s="71"/>
    </row>
    <row r="69" spans="1:40" ht="21.75" customHeight="1" outlineLevel="1">
      <c r="A69" s="218" t="s">
        <v>28</v>
      </c>
      <c r="B69" s="218"/>
      <c r="C69" s="250">
        <v>320</v>
      </c>
      <c r="D69" s="250">
        <v>5</v>
      </c>
      <c r="E69" s="250">
        <v>251</v>
      </c>
      <c r="F69" s="250">
        <v>0</v>
      </c>
      <c r="G69" s="250"/>
      <c r="H69" s="250"/>
      <c r="I69" s="250">
        <v>251</v>
      </c>
      <c r="J69" s="250">
        <v>183</v>
      </c>
      <c r="K69" s="250"/>
      <c r="L69" s="250">
        <v>68</v>
      </c>
      <c r="M69" s="250">
        <v>0</v>
      </c>
      <c r="N69" s="250"/>
      <c r="O69" s="250">
        <v>0</v>
      </c>
      <c r="P69" s="250">
        <v>0</v>
      </c>
      <c r="Q69" s="250"/>
      <c r="R69" s="250"/>
      <c r="S69" s="250">
        <v>0</v>
      </c>
      <c r="T69" s="250">
        <v>0</v>
      </c>
      <c r="U69" s="250">
        <v>0</v>
      </c>
      <c r="V69" s="250">
        <v>0</v>
      </c>
      <c r="W69" s="250">
        <v>0</v>
      </c>
      <c r="X69" s="250">
        <v>0</v>
      </c>
      <c r="Y69" s="250">
        <v>0</v>
      </c>
      <c r="Z69" s="250"/>
      <c r="AA69" s="250"/>
      <c r="AB69" s="250">
        <v>0</v>
      </c>
      <c r="AC69" s="250">
        <v>0</v>
      </c>
      <c r="AD69" s="250">
        <v>0</v>
      </c>
      <c r="AE69" s="250"/>
      <c r="AF69" s="250">
        <v>0</v>
      </c>
      <c r="AG69" s="250">
        <v>64</v>
      </c>
      <c r="AH69" s="250"/>
      <c r="AI69" s="251" t="s">
        <v>198</v>
      </c>
      <c r="AJ69" s="251"/>
      <c r="AK69" s="251"/>
      <c r="AL69" s="65"/>
      <c r="AM69" s="71"/>
      <c r="AN69" s="71"/>
    </row>
    <row r="70" spans="1:40" ht="21.75" customHeight="1" outlineLevel="1">
      <c r="A70" s="218" t="s">
        <v>29</v>
      </c>
      <c r="B70" s="218"/>
      <c r="C70" s="250">
        <v>592</v>
      </c>
      <c r="D70" s="250">
        <v>0</v>
      </c>
      <c r="E70" s="250">
        <v>586</v>
      </c>
      <c r="F70" s="250">
        <v>0</v>
      </c>
      <c r="G70" s="250"/>
      <c r="H70" s="250"/>
      <c r="I70" s="250">
        <v>586</v>
      </c>
      <c r="J70" s="250">
        <v>0</v>
      </c>
      <c r="K70" s="250"/>
      <c r="L70" s="250">
        <v>0</v>
      </c>
      <c r="M70" s="250">
        <v>586</v>
      </c>
      <c r="N70" s="250"/>
      <c r="O70" s="250">
        <v>0</v>
      </c>
      <c r="P70" s="250">
        <v>0</v>
      </c>
      <c r="Q70" s="250"/>
      <c r="R70" s="250"/>
      <c r="S70" s="250">
        <v>0</v>
      </c>
      <c r="T70" s="250">
        <v>0</v>
      </c>
      <c r="U70" s="250">
        <v>0</v>
      </c>
      <c r="V70" s="250">
        <v>0</v>
      </c>
      <c r="W70" s="250">
        <v>0</v>
      </c>
      <c r="X70" s="250">
        <v>2</v>
      </c>
      <c r="Y70" s="250">
        <v>0</v>
      </c>
      <c r="Z70" s="250"/>
      <c r="AA70" s="250"/>
      <c r="AB70" s="250">
        <v>0</v>
      </c>
      <c r="AC70" s="250">
        <v>0</v>
      </c>
      <c r="AD70" s="250">
        <v>0</v>
      </c>
      <c r="AE70" s="250"/>
      <c r="AF70" s="250">
        <v>0</v>
      </c>
      <c r="AG70" s="250">
        <v>4</v>
      </c>
      <c r="AH70" s="250"/>
      <c r="AI70" s="251" t="s">
        <v>208</v>
      </c>
      <c r="AJ70" s="251"/>
      <c r="AK70" s="251"/>
      <c r="AL70" s="65"/>
      <c r="AM70" s="71"/>
      <c r="AN70" s="71"/>
    </row>
    <row r="71" spans="1:40" ht="21.75" customHeight="1" outlineLevel="1">
      <c r="A71" s="218" t="s">
        <v>30</v>
      </c>
      <c r="B71" s="218"/>
      <c r="C71" s="250">
        <v>516</v>
      </c>
      <c r="D71" s="250">
        <v>7</v>
      </c>
      <c r="E71" s="250">
        <v>494</v>
      </c>
      <c r="F71" s="250">
        <v>0</v>
      </c>
      <c r="G71" s="250"/>
      <c r="H71" s="250"/>
      <c r="I71" s="250">
        <v>494</v>
      </c>
      <c r="J71" s="250">
        <v>251</v>
      </c>
      <c r="K71" s="250"/>
      <c r="L71" s="250">
        <v>240</v>
      </c>
      <c r="M71" s="250">
        <v>3</v>
      </c>
      <c r="N71" s="250"/>
      <c r="O71" s="250">
        <v>0</v>
      </c>
      <c r="P71" s="250">
        <v>0</v>
      </c>
      <c r="Q71" s="250"/>
      <c r="R71" s="250"/>
      <c r="S71" s="250">
        <v>0</v>
      </c>
      <c r="T71" s="250">
        <v>0</v>
      </c>
      <c r="U71" s="250">
        <v>0</v>
      </c>
      <c r="V71" s="250">
        <v>0</v>
      </c>
      <c r="W71" s="250">
        <v>0</v>
      </c>
      <c r="X71" s="250">
        <v>7</v>
      </c>
      <c r="Y71" s="250">
        <v>0</v>
      </c>
      <c r="Z71" s="250"/>
      <c r="AA71" s="250"/>
      <c r="AB71" s="250">
        <v>10</v>
      </c>
      <c r="AC71" s="250">
        <v>0</v>
      </c>
      <c r="AD71" s="250">
        <v>0</v>
      </c>
      <c r="AE71" s="250"/>
      <c r="AF71" s="250">
        <v>0</v>
      </c>
      <c r="AG71" s="250">
        <v>8</v>
      </c>
      <c r="AH71" s="250"/>
      <c r="AI71" s="251" t="s">
        <v>247</v>
      </c>
      <c r="AJ71" s="251"/>
      <c r="AK71" s="251"/>
      <c r="AL71" s="65"/>
      <c r="AM71" s="71"/>
      <c r="AN71" s="71"/>
    </row>
    <row r="72" spans="1:40" ht="21.75" customHeight="1" outlineLevel="1">
      <c r="A72" s="218" t="s">
        <v>199</v>
      </c>
      <c r="B72" s="218"/>
      <c r="C72" s="250">
        <v>1031</v>
      </c>
      <c r="D72" s="250">
        <v>98</v>
      </c>
      <c r="E72" s="250">
        <v>708</v>
      </c>
      <c r="F72" s="250">
        <v>0</v>
      </c>
      <c r="G72" s="250"/>
      <c r="H72" s="250"/>
      <c r="I72" s="250">
        <v>708</v>
      </c>
      <c r="J72" s="250">
        <v>17</v>
      </c>
      <c r="K72" s="250"/>
      <c r="L72" s="250">
        <v>691</v>
      </c>
      <c r="M72" s="250">
        <v>0</v>
      </c>
      <c r="N72" s="250"/>
      <c r="O72" s="250">
        <v>0</v>
      </c>
      <c r="P72" s="250">
        <v>0</v>
      </c>
      <c r="Q72" s="250"/>
      <c r="R72" s="250"/>
      <c r="S72" s="250">
        <v>0</v>
      </c>
      <c r="T72" s="250">
        <v>0</v>
      </c>
      <c r="U72" s="250">
        <v>0</v>
      </c>
      <c r="V72" s="250">
        <v>0</v>
      </c>
      <c r="W72" s="250">
        <v>0</v>
      </c>
      <c r="X72" s="250">
        <v>3</v>
      </c>
      <c r="Y72" s="250">
        <v>0</v>
      </c>
      <c r="Z72" s="250"/>
      <c r="AA72" s="250"/>
      <c r="AB72" s="250">
        <v>18</v>
      </c>
      <c r="AC72" s="250">
        <v>0</v>
      </c>
      <c r="AD72" s="250">
        <v>0</v>
      </c>
      <c r="AE72" s="250"/>
      <c r="AF72" s="250">
        <v>0</v>
      </c>
      <c r="AG72" s="250">
        <v>222</v>
      </c>
      <c r="AH72" s="250"/>
      <c r="AI72" s="251" t="s">
        <v>309</v>
      </c>
      <c r="AJ72" s="251"/>
      <c r="AK72" s="251"/>
      <c r="AL72" s="65"/>
      <c r="AM72" s="71"/>
      <c r="AN72" s="71"/>
    </row>
    <row r="73" spans="1:40" ht="21.75" customHeight="1" outlineLevel="1" thickBot="1">
      <c r="A73" s="218" t="s">
        <v>200</v>
      </c>
      <c r="B73" s="218"/>
      <c r="C73" s="250">
        <v>476</v>
      </c>
      <c r="D73" s="250">
        <v>66</v>
      </c>
      <c r="E73" s="250">
        <v>318</v>
      </c>
      <c r="F73" s="250">
        <v>87</v>
      </c>
      <c r="G73" s="250"/>
      <c r="H73" s="250"/>
      <c r="I73" s="250">
        <v>231</v>
      </c>
      <c r="J73" s="250">
        <v>123</v>
      </c>
      <c r="K73" s="250"/>
      <c r="L73" s="250">
        <v>50</v>
      </c>
      <c r="M73" s="250">
        <v>45</v>
      </c>
      <c r="N73" s="250"/>
      <c r="O73" s="250">
        <v>0</v>
      </c>
      <c r="P73" s="250">
        <v>0</v>
      </c>
      <c r="Q73" s="250"/>
      <c r="R73" s="250"/>
      <c r="S73" s="250">
        <v>11</v>
      </c>
      <c r="T73" s="250">
        <v>2</v>
      </c>
      <c r="U73" s="250">
        <v>0</v>
      </c>
      <c r="V73" s="250">
        <v>0</v>
      </c>
      <c r="W73" s="250">
        <v>7</v>
      </c>
      <c r="X73" s="250">
        <v>1</v>
      </c>
      <c r="Y73" s="250">
        <v>1</v>
      </c>
      <c r="Z73" s="250"/>
      <c r="AA73" s="250"/>
      <c r="AB73" s="250">
        <v>13</v>
      </c>
      <c r="AC73" s="250">
        <v>10</v>
      </c>
      <c r="AD73" s="250">
        <v>7</v>
      </c>
      <c r="AE73" s="250"/>
      <c r="AF73" s="250">
        <v>17</v>
      </c>
      <c r="AG73" s="250">
        <v>67</v>
      </c>
      <c r="AH73" s="250"/>
      <c r="AI73" s="251" t="s">
        <v>228</v>
      </c>
      <c r="AJ73" s="251"/>
      <c r="AK73" s="251"/>
      <c r="AL73" s="71">
        <f>SUM(AM73:AN73)</f>
        <v>318</v>
      </c>
      <c r="AM73" s="71">
        <f>SUM(F73)</f>
        <v>87</v>
      </c>
      <c r="AN73" s="71">
        <f>SUM(I73)</f>
        <v>231</v>
      </c>
    </row>
    <row r="74" spans="1:40" s="168" customFormat="1" ht="21.75" customHeight="1" thickBot="1">
      <c r="A74" s="217" t="s">
        <v>31</v>
      </c>
      <c r="B74" s="217"/>
      <c r="C74" s="213">
        <v>7078</v>
      </c>
      <c r="D74" s="213">
        <v>407</v>
      </c>
      <c r="E74" s="213">
        <v>5549</v>
      </c>
      <c r="F74" s="213">
        <v>1153</v>
      </c>
      <c r="G74" s="213"/>
      <c r="H74" s="213"/>
      <c r="I74" s="213">
        <v>4396</v>
      </c>
      <c r="J74" s="213">
        <v>1539</v>
      </c>
      <c r="K74" s="213"/>
      <c r="L74" s="213">
        <v>1502</v>
      </c>
      <c r="M74" s="213">
        <v>939</v>
      </c>
      <c r="N74" s="213"/>
      <c r="O74" s="213">
        <v>0</v>
      </c>
      <c r="P74" s="213">
        <v>109</v>
      </c>
      <c r="Q74" s="213"/>
      <c r="R74" s="213"/>
      <c r="S74" s="213">
        <v>169</v>
      </c>
      <c r="T74" s="213">
        <v>138</v>
      </c>
      <c r="U74" s="213">
        <v>0</v>
      </c>
      <c r="V74" s="213">
        <v>0</v>
      </c>
      <c r="W74" s="213">
        <v>28</v>
      </c>
      <c r="X74" s="213">
        <v>33</v>
      </c>
      <c r="Y74" s="213">
        <v>10</v>
      </c>
      <c r="Z74" s="213"/>
      <c r="AA74" s="213"/>
      <c r="AB74" s="213">
        <v>89</v>
      </c>
      <c r="AC74" s="213">
        <v>150</v>
      </c>
      <c r="AD74" s="213">
        <v>172</v>
      </c>
      <c r="AE74" s="213"/>
      <c r="AF74" s="213">
        <v>242</v>
      </c>
      <c r="AG74" s="213">
        <v>819</v>
      </c>
      <c r="AH74" s="213"/>
      <c r="AI74" s="214"/>
      <c r="AJ74" s="214"/>
      <c r="AK74" s="214"/>
      <c r="AL74" s="79">
        <f ca="1">SUM(AM74:AN74)</f>
        <v>0</v>
      </c>
      <c r="AM74" s="79">
        <f ca="1">SUM(AM73:AM94)</f>
        <v>0</v>
      </c>
      <c r="AN74" s="79">
        <f ca="1">SUM(AN73:AN94)</f>
        <v>0</v>
      </c>
    </row>
    <row r="75" spans="1:40" ht="21.75" customHeight="1" outlineLevel="1">
      <c r="A75" s="218" t="s">
        <v>32</v>
      </c>
      <c r="B75" s="218"/>
      <c r="C75" s="250">
        <v>534</v>
      </c>
      <c r="D75" s="250">
        <v>56</v>
      </c>
      <c r="E75" s="250">
        <v>399</v>
      </c>
      <c r="F75" s="250">
        <v>0</v>
      </c>
      <c r="G75" s="250"/>
      <c r="H75" s="250"/>
      <c r="I75" s="250">
        <v>399</v>
      </c>
      <c r="J75" s="250">
        <v>75</v>
      </c>
      <c r="K75" s="250"/>
      <c r="L75" s="250">
        <v>319</v>
      </c>
      <c r="M75" s="250">
        <v>5</v>
      </c>
      <c r="N75" s="250"/>
      <c r="O75" s="250">
        <v>0</v>
      </c>
      <c r="P75" s="250">
        <v>0</v>
      </c>
      <c r="Q75" s="250"/>
      <c r="R75" s="250"/>
      <c r="S75" s="250">
        <v>0</v>
      </c>
      <c r="T75" s="250">
        <v>0</v>
      </c>
      <c r="U75" s="250">
        <v>0</v>
      </c>
      <c r="V75" s="250">
        <v>0</v>
      </c>
      <c r="W75" s="250">
        <v>0</v>
      </c>
      <c r="X75" s="250">
        <v>4</v>
      </c>
      <c r="Y75" s="250">
        <v>0</v>
      </c>
      <c r="Z75" s="250"/>
      <c r="AA75" s="250"/>
      <c r="AB75" s="250">
        <v>19</v>
      </c>
      <c r="AC75" s="250">
        <v>0</v>
      </c>
      <c r="AD75" s="250">
        <v>0</v>
      </c>
      <c r="AE75" s="250"/>
      <c r="AF75" s="250">
        <v>0</v>
      </c>
      <c r="AG75" s="250">
        <v>75</v>
      </c>
      <c r="AH75" s="250"/>
      <c r="AI75" s="251" t="s">
        <v>268</v>
      </c>
      <c r="AJ75" s="251"/>
      <c r="AK75" s="251"/>
      <c r="AL75" s="71"/>
      <c r="AM75" s="71"/>
      <c r="AN75" s="71"/>
    </row>
    <row r="76" spans="1:40" ht="21.75" customHeight="1" outlineLevel="1">
      <c r="A76" s="218" t="s">
        <v>33</v>
      </c>
      <c r="B76" s="218"/>
      <c r="C76" s="250">
        <v>676</v>
      </c>
      <c r="D76" s="250">
        <v>0</v>
      </c>
      <c r="E76" s="250">
        <v>559</v>
      </c>
      <c r="F76" s="250">
        <v>409</v>
      </c>
      <c r="G76" s="250"/>
      <c r="H76" s="250"/>
      <c r="I76" s="250">
        <v>150</v>
      </c>
      <c r="J76" s="250">
        <v>19</v>
      </c>
      <c r="K76" s="250"/>
      <c r="L76" s="250">
        <v>6</v>
      </c>
      <c r="M76" s="250">
        <v>2</v>
      </c>
      <c r="N76" s="250"/>
      <c r="O76" s="250">
        <v>0</v>
      </c>
      <c r="P76" s="250">
        <v>37</v>
      </c>
      <c r="Q76" s="250"/>
      <c r="R76" s="250"/>
      <c r="S76" s="250">
        <v>50</v>
      </c>
      <c r="T76" s="250">
        <v>36</v>
      </c>
      <c r="U76" s="250">
        <v>0</v>
      </c>
      <c r="V76" s="250">
        <v>0</v>
      </c>
      <c r="W76" s="250">
        <v>17</v>
      </c>
      <c r="X76" s="250">
        <v>3</v>
      </c>
      <c r="Y76" s="250">
        <v>0</v>
      </c>
      <c r="Z76" s="250"/>
      <c r="AA76" s="250"/>
      <c r="AB76" s="250">
        <v>0</v>
      </c>
      <c r="AC76" s="250">
        <v>37</v>
      </c>
      <c r="AD76" s="250">
        <v>2</v>
      </c>
      <c r="AE76" s="250"/>
      <c r="AF76" s="250">
        <v>77</v>
      </c>
      <c r="AG76" s="250">
        <v>20</v>
      </c>
      <c r="AH76" s="250"/>
      <c r="AI76" s="251" t="s">
        <v>263</v>
      </c>
      <c r="AJ76" s="251" t="s">
        <v>310</v>
      </c>
      <c r="AK76" s="251"/>
      <c r="AL76" s="71"/>
      <c r="AM76" s="71"/>
      <c r="AN76" s="71"/>
    </row>
    <row r="77" spans="1:40" ht="21.75" customHeight="1" outlineLevel="1">
      <c r="A77" s="218" t="s">
        <v>34</v>
      </c>
      <c r="B77" s="218"/>
      <c r="C77" s="250">
        <v>280</v>
      </c>
      <c r="D77" s="250">
        <v>0</v>
      </c>
      <c r="E77" s="250">
        <v>269</v>
      </c>
      <c r="F77" s="250">
        <v>0</v>
      </c>
      <c r="G77" s="250"/>
      <c r="H77" s="250"/>
      <c r="I77" s="250">
        <v>269</v>
      </c>
      <c r="J77" s="250">
        <v>178</v>
      </c>
      <c r="K77" s="250"/>
      <c r="L77" s="250">
        <v>91</v>
      </c>
      <c r="M77" s="250">
        <v>0</v>
      </c>
      <c r="N77" s="250"/>
      <c r="O77" s="250">
        <v>0</v>
      </c>
      <c r="P77" s="250">
        <v>0</v>
      </c>
      <c r="Q77" s="250"/>
      <c r="R77" s="250"/>
      <c r="S77" s="250">
        <v>0</v>
      </c>
      <c r="T77" s="250">
        <v>0</v>
      </c>
      <c r="U77" s="250">
        <v>0</v>
      </c>
      <c r="V77" s="250">
        <v>0</v>
      </c>
      <c r="W77" s="250">
        <v>0</v>
      </c>
      <c r="X77" s="250">
        <v>9</v>
      </c>
      <c r="Y77" s="250">
        <v>0</v>
      </c>
      <c r="Z77" s="250"/>
      <c r="AA77" s="250"/>
      <c r="AB77" s="250">
        <v>0</v>
      </c>
      <c r="AC77" s="250">
        <v>0</v>
      </c>
      <c r="AD77" s="250">
        <v>0</v>
      </c>
      <c r="AE77" s="250"/>
      <c r="AF77" s="250">
        <v>0</v>
      </c>
      <c r="AG77" s="250">
        <v>2</v>
      </c>
      <c r="AH77" s="250"/>
      <c r="AI77" s="251" t="s">
        <v>210</v>
      </c>
      <c r="AJ77" s="251"/>
      <c r="AK77" s="251"/>
      <c r="AL77" s="65"/>
      <c r="AM77" s="71"/>
      <c r="AN77" s="71"/>
    </row>
    <row r="78" spans="1:40" ht="21.75" customHeight="1" outlineLevel="1">
      <c r="A78" s="218" t="s">
        <v>35</v>
      </c>
      <c r="B78" s="218"/>
      <c r="C78" s="250">
        <v>224</v>
      </c>
      <c r="D78" s="250">
        <v>2</v>
      </c>
      <c r="E78" s="250">
        <v>178</v>
      </c>
      <c r="F78" s="250">
        <v>0</v>
      </c>
      <c r="G78" s="250"/>
      <c r="H78" s="250"/>
      <c r="I78" s="250">
        <v>178</v>
      </c>
      <c r="J78" s="250">
        <v>178</v>
      </c>
      <c r="K78" s="250"/>
      <c r="L78" s="250">
        <v>0</v>
      </c>
      <c r="M78" s="250">
        <v>0</v>
      </c>
      <c r="N78" s="250"/>
      <c r="O78" s="250">
        <v>0</v>
      </c>
      <c r="P78" s="250">
        <v>0</v>
      </c>
      <c r="Q78" s="250"/>
      <c r="R78" s="250"/>
      <c r="S78" s="250">
        <v>0</v>
      </c>
      <c r="T78" s="250">
        <v>0</v>
      </c>
      <c r="U78" s="250">
        <v>0</v>
      </c>
      <c r="V78" s="250">
        <v>0</v>
      </c>
      <c r="W78" s="250">
        <v>0</v>
      </c>
      <c r="X78" s="250">
        <v>1</v>
      </c>
      <c r="Y78" s="250">
        <v>0</v>
      </c>
      <c r="Z78" s="250"/>
      <c r="AA78" s="250"/>
      <c r="AB78" s="250">
        <v>0</v>
      </c>
      <c r="AC78" s="250">
        <v>0</v>
      </c>
      <c r="AD78" s="250">
        <v>0</v>
      </c>
      <c r="AE78" s="250"/>
      <c r="AF78" s="250">
        <v>0</v>
      </c>
      <c r="AG78" s="250">
        <v>43</v>
      </c>
      <c r="AH78" s="250"/>
      <c r="AI78" s="251" t="s">
        <v>211</v>
      </c>
      <c r="AJ78" s="251"/>
      <c r="AK78" s="251"/>
      <c r="AL78" s="65"/>
      <c r="AM78" s="71"/>
      <c r="AN78" s="71"/>
    </row>
    <row r="79" spans="1:40" ht="21.75" customHeight="1" outlineLevel="1">
      <c r="A79" s="218" t="s">
        <v>212</v>
      </c>
      <c r="B79" s="218"/>
      <c r="C79" s="250">
        <v>192</v>
      </c>
      <c r="D79" s="250">
        <v>0</v>
      </c>
      <c r="E79" s="250">
        <v>186</v>
      </c>
      <c r="F79" s="250">
        <v>0</v>
      </c>
      <c r="G79" s="250"/>
      <c r="H79" s="250"/>
      <c r="I79" s="250">
        <v>186</v>
      </c>
      <c r="J79" s="250">
        <v>186</v>
      </c>
      <c r="K79" s="250"/>
      <c r="L79" s="250">
        <v>0</v>
      </c>
      <c r="M79" s="250">
        <v>0</v>
      </c>
      <c r="N79" s="250"/>
      <c r="O79" s="250">
        <v>0</v>
      </c>
      <c r="P79" s="250">
        <v>0</v>
      </c>
      <c r="Q79" s="250"/>
      <c r="R79" s="250"/>
      <c r="S79" s="250">
        <v>0</v>
      </c>
      <c r="T79" s="250">
        <v>0</v>
      </c>
      <c r="U79" s="250">
        <v>0</v>
      </c>
      <c r="V79" s="250">
        <v>0</v>
      </c>
      <c r="W79" s="250">
        <v>0</v>
      </c>
      <c r="X79" s="250">
        <v>0</v>
      </c>
      <c r="Y79" s="250">
        <v>0</v>
      </c>
      <c r="Z79" s="250"/>
      <c r="AA79" s="250"/>
      <c r="AB79" s="250">
        <v>0</v>
      </c>
      <c r="AC79" s="250">
        <v>0</v>
      </c>
      <c r="AD79" s="250">
        <v>0</v>
      </c>
      <c r="AE79" s="250"/>
      <c r="AF79" s="250">
        <v>0</v>
      </c>
      <c r="AG79" s="250">
        <v>6</v>
      </c>
      <c r="AH79" s="250"/>
      <c r="AI79" s="251" t="s">
        <v>236</v>
      </c>
      <c r="AJ79" s="251"/>
      <c r="AK79" s="251"/>
      <c r="AL79" s="65"/>
      <c r="AM79" s="71"/>
      <c r="AN79" s="71"/>
    </row>
    <row r="80" spans="1:40" ht="21.75" customHeight="1" outlineLevel="1">
      <c r="A80" s="218" t="s">
        <v>36</v>
      </c>
      <c r="B80" s="218"/>
      <c r="C80" s="250">
        <v>416</v>
      </c>
      <c r="D80" s="250">
        <v>21</v>
      </c>
      <c r="E80" s="250">
        <v>267</v>
      </c>
      <c r="F80" s="250">
        <v>90</v>
      </c>
      <c r="G80" s="250"/>
      <c r="H80" s="250"/>
      <c r="I80" s="250">
        <v>177</v>
      </c>
      <c r="J80" s="250">
        <v>37</v>
      </c>
      <c r="K80" s="250"/>
      <c r="L80" s="250">
        <v>41</v>
      </c>
      <c r="M80" s="250">
        <v>93</v>
      </c>
      <c r="N80" s="250"/>
      <c r="O80" s="250">
        <v>0</v>
      </c>
      <c r="P80" s="250">
        <v>0</v>
      </c>
      <c r="Q80" s="250"/>
      <c r="R80" s="250"/>
      <c r="S80" s="250">
        <v>5</v>
      </c>
      <c r="T80" s="250">
        <v>1</v>
      </c>
      <c r="U80" s="250">
        <v>0</v>
      </c>
      <c r="V80" s="250">
        <v>0</v>
      </c>
      <c r="W80" s="250">
        <v>0</v>
      </c>
      <c r="X80" s="250">
        <v>3</v>
      </c>
      <c r="Y80" s="250">
        <v>2</v>
      </c>
      <c r="Z80" s="250"/>
      <c r="AA80" s="250"/>
      <c r="AB80" s="250">
        <v>13</v>
      </c>
      <c r="AC80" s="250">
        <v>90</v>
      </c>
      <c r="AD80" s="250">
        <v>167</v>
      </c>
      <c r="AE80" s="250"/>
      <c r="AF80" s="250">
        <v>2</v>
      </c>
      <c r="AG80" s="250">
        <v>123</v>
      </c>
      <c r="AH80" s="250"/>
      <c r="AI80" s="251" t="s">
        <v>237</v>
      </c>
      <c r="AJ80" s="251" t="s">
        <v>311</v>
      </c>
      <c r="AK80" s="251"/>
      <c r="AL80" s="65"/>
      <c r="AM80" s="71"/>
      <c r="AN80" s="71"/>
    </row>
    <row r="81" spans="1:41" ht="21.75" customHeight="1" outlineLevel="1">
      <c r="A81" s="218" t="s">
        <v>37</v>
      </c>
      <c r="B81" s="218"/>
      <c r="C81" s="250">
        <v>246</v>
      </c>
      <c r="D81" s="250">
        <v>2</v>
      </c>
      <c r="E81" s="250">
        <v>229</v>
      </c>
      <c r="F81" s="250">
        <v>207</v>
      </c>
      <c r="G81" s="250"/>
      <c r="H81" s="250"/>
      <c r="I81" s="250">
        <v>22</v>
      </c>
      <c r="J81" s="250">
        <v>1</v>
      </c>
      <c r="K81" s="250"/>
      <c r="L81" s="250">
        <v>1</v>
      </c>
      <c r="M81" s="250">
        <v>0</v>
      </c>
      <c r="N81" s="250"/>
      <c r="O81" s="250">
        <v>0</v>
      </c>
      <c r="P81" s="250">
        <v>0</v>
      </c>
      <c r="Q81" s="250"/>
      <c r="R81" s="250"/>
      <c r="S81" s="250">
        <v>20</v>
      </c>
      <c r="T81" s="250">
        <v>0</v>
      </c>
      <c r="U81" s="250">
        <v>0</v>
      </c>
      <c r="V81" s="250">
        <v>0</v>
      </c>
      <c r="W81" s="250">
        <v>2</v>
      </c>
      <c r="X81" s="250">
        <v>0</v>
      </c>
      <c r="Y81" s="250">
        <v>8</v>
      </c>
      <c r="Z81" s="250"/>
      <c r="AA81" s="250"/>
      <c r="AB81" s="250">
        <v>0</v>
      </c>
      <c r="AC81" s="250">
        <v>0</v>
      </c>
      <c r="AD81" s="250">
        <v>0</v>
      </c>
      <c r="AE81" s="250"/>
      <c r="AF81" s="250">
        <v>13</v>
      </c>
      <c r="AG81" s="250">
        <v>0</v>
      </c>
      <c r="AH81" s="250"/>
      <c r="AI81" s="251" t="s">
        <v>259</v>
      </c>
      <c r="AJ81" s="251"/>
      <c r="AK81" s="251"/>
      <c r="AL81" s="65"/>
      <c r="AM81" s="71"/>
      <c r="AN81" s="71"/>
    </row>
    <row r="82" spans="1:41" ht="21.75" customHeight="1" outlineLevel="1">
      <c r="A82" s="218" t="s">
        <v>141</v>
      </c>
      <c r="B82" s="218"/>
      <c r="C82" s="250">
        <v>56</v>
      </c>
      <c r="D82" s="250">
        <v>0</v>
      </c>
      <c r="E82" s="250">
        <v>46</v>
      </c>
      <c r="F82" s="250">
        <v>0</v>
      </c>
      <c r="G82" s="250"/>
      <c r="H82" s="250"/>
      <c r="I82" s="250">
        <v>46</v>
      </c>
      <c r="J82" s="250">
        <v>1</v>
      </c>
      <c r="K82" s="250"/>
      <c r="L82" s="250">
        <v>0</v>
      </c>
      <c r="M82" s="250">
        <v>0</v>
      </c>
      <c r="N82" s="250"/>
      <c r="O82" s="250">
        <v>0</v>
      </c>
      <c r="P82" s="250">
        <v>0</v>
      </c>
      <c r="Q82" s="250"/>
      <c r="R82" s="250"/>
      <c r="S82" s="250">
        <v>0</v>
      </c>
      <c r="T82" s="250">
        <v>45</v>
      </c>
      <c r="U82" s="250">
        <v>0</v>
      </c>
      <c r="V82" s="250">
        <v>0</v>
      </c>
      <c r="W82" s="250">
        <v>0</v>
      </c>
      <c r="X82" s="250">
        <v>0</v>
      </c>
      <c r="Y82" s="250">
        <v>0</v>
      </c>
      <c r="Z82" s="250"/>
      <c r="AA82" s="250"/>
      <c r="AB82" s="250">
        <v>0</v>
      </c>
      <c r="AC82" s="250">
        <v>0</v>
      </c>
      <c r="AD82" s="250">
        <v>0</v>
      </c>
      <c r="AE82" s="250"/>
      <c r="AF82" s="250">
        <v>0</v>
      </c>
      <c r="AG82" s="250">
        <v>10</v>
      </c>
      <c r="AH82" s="250"/>
      <c r="AI82" s="251" t="s">
        <v>248</v>
      </c>
      <c r="AJ82" s="251"/>
      <c r="AK82" s="251"/>
      <c r="AL82" s="65"/>
      <c r="AM82" s="71"/>
      <c r="AN82" s="71"/>
    </row>
    <row r="83" spans="1:41" ht="21.75" customHeight="1" outlineLevel="1">
      <c r="A83" s="218" t="s">
        <v>214</v>
      </c>
      <c r="B83" s="218"/>
      <c r="C83" s="250">
        <v>420</v>
      </c>
      <c r="D83" s="250">
        <v>2</v>
      </c>
      <c r="E83" s="250">
        <v>367</v>
      </c>
      <c r="F83" s="250">
        <v>6</v>
      </c>
      <c r="G83" s="250"/>
      <c r="H83" s="250"/>
      <c r="I83" s="250">
        <v>361</v>
      </c>
      <c r="J83" s="250">
        <v>2</v>
      </c>
      <c r="K83" s="250"/>
      <c r="L83" s="250">
        <v>4</v>
      </c>
      <c r="M83" s="250">
        <v>353</v>
      </c>
      <c r="N83" s="250"/>
      <c r="O83" s="250">
        <v>0</v>
      </c>
      <c r="P83" s="250">
        <v>0</v>
      </c>
      <c r="Q83" s="250"/>
      <c r="R83" s="250"/>
      <c r="S83" s="250">
        <v>2</v>
      </c>
      <c r="T83" s="250">
        <v>0</v>
      </c>
      <c r="U83" s="250">
        <v>0</v>
      </c>
      <c r="V83" s="250">
        <v>0</v>
      </c>
      <c r="W83" s="250">
        <v>0</v>
      </c>
      <c r="X83" s="250">
        <v>0</v>
      </c>
      <c r="Y83" s="250">
        <v>0</v>
      </c>
      <c r="Z83" s="250"/>
      <c r="AA83" s="250"/>
      <c r="AB83" s="250">
        <v>21</v>
      </c>
      <c r="AC83" s="250">
        <v>0</v>
      </c>
      <c r="AD83" s="250">
        <v>0</v>
      </c>
      <c r="AE83" s="250"/>
      <c r="AF83" s="250">
        <v>0</v>
      </c>
      <c r="AG83" s="250">
        <v>51</v>
      </c>
      <c r="AH83" s="250"/>
      <c r="AI83" s="251" t="s">
        <v>312</v>
      </c>
      <c r="AJ83" s="251" t="s">
        <v>313</v>
      </c>
      <c r="AK83" s="251"/>
      <c r="AL83" s="71"/>
      <c r="AM83" s="71"/>
      <c r="AN83" s="71"/>
    </row>
    <row r="84" spans="1:41" ht="21.75" customHeight="1" outlineLevel="1">
      <c r="A84" s="218" t="s">
        <v>215</v>
      </c>
      <c r="B84" s="218"/>
      <c r="C84" s="250">
        <v>1031</v>
      </c>
      <c r="D84" s="250">
        <v>142</v>
      </c>
      <c r="E84" s="250">
        <v>820</v>
      </c>
      <c r="F84" s="250">
        <v>0</v>
      </c>
      <c r="G84" s="250"/>
      <c r="H84" s="250"/>
      <c r="I84" s="250">
        <v>820</v>
      </c>
      <c r="J84" s="250">
        <v>4</v>
      </c>
      <c r="K84" s="250"/>
      <c r="L84" s="250">
        <v>407</v>
      </c>
      <c r="M84" s="250">
        <v>409</v>
      </c>
      <c r="N84" s="250"/>
      <c r="O84" s="250">
        <v>0</v>
      </c>
      <c r="P84" s="250">
        <v>0</v>
      </c>
      <c r="Q84" s="250"/>
      <c r="R84" s="250"/>
      <c r="S84" s="250">
        <v>0</v>
      </c>
      <c r="T84" s="250">
        <v>0</v>
      </c>
      <c r="U84" s="250">
        <v>0</v>
      </c>
      <c r="V84" s="250">
        <v>0</v>
      </c>
      <c r="W84" s="250">
        <v>0</v>
      </c>
      <c r="X84" s="250">
        <v>12</v>
      </c>
      <c r="Y84" s="250">
        <v>0</v>
      </c>
      <c r="Z84" s="250"/>
      <c r="AA84" s="250"/>
      <c r="AB84" s="250">
        <v>28</v>
      </c>
      <c r="AC84" s="250">
        <v>0</v>
      </c>
      <c r="AD84" s="250">
        <v>0</v>
      </c>
      <c r="AE84" s="250"/>
      <c r="AF84" s="250">
        <v>0</v>
      </c>
      <c r="AG84" s="250">
        <v>57</v>
      </c>
      <c r="AH84" s="250"/>
      <c r="AI84" s="251" t="s">
        <v>254</v>
      </c>
      <c r="AJ84" s="251"/>
      <c r="AK84" s="251"/>
      <c r="AL84" s="71"/>
      <c r="AM84" s="71"/>
      <c r="AN84" s="71"/>
    </row>
    <row r="85" spans="1:41" ht="21.75" customHeight="1" outlineLevel="1">
      <c r="A85" s="218" t="s">
        <v>216</v>
      </c>
      <c r="B85" s="218"/>
      <c r="C85" s="250">
        <v>486</v>
      </c>
      <c r="D85" s="250">
        <v>82</v>
      </c>
      <c r="E85" s="250">
        <v>99</v>
      </c>
      <c r="F85" s="250">
        <v>18</v>
      </c>
      <c r="G85" s="250"/>
      <c r="H85" s="250"/>
      <c r="I85" s="250">
        <v>81</v>
      </c>
      <c r="J85" s="250">
        <v>29</v>
      </c>
      <c r="K85" s="250"/>
      <c r="L85" s="250">
        <v>27</v>
      </c>
      <c r="M85" s="250">
        <v>20</v>
      </c>
      <c r="N85" s="250"/>
      <c r="O85" s="250">
        <v>0</v>
      </c>
      <c r="P85" s="250">
        <v>0</v>
      </c>
      <c r="Q85" s="250"/>
      <c r="R85" s="250"/>
      <c r="S85" s="250">
        <v>4</v>
      </c>
      <c r="T85" s="250">
        <v>1</v>
      </c>
      <c r="U85" s="250">
        <v>0</v>
      </c>
      <c r="V85" s="250">
        <v>0</v>
      </c>
      <c r="W85" s="250">
        <v>0</v>
      </c>
      <c r="X85" s="250">
        <v>0</v>
      </c>
      <c r="Y85" s="250">
        <v>0</v>
      </c>
      <c r="Z85" s="250"/>
      <c r="AA85" s="250"/>
      <c r="AB85" s="250">
        <v>0</v>
      </c>
      <c r="AC85" s="250">
        <v>2</v>
      </c>
      <c r="AD85" s="250">
        <v>3</v>
      </c>
      <c r="AE85" s="250"/>
      <c r="AF85" s="250">
        <v>75</v>
      </c>
      <c r="AG85" s="250">
        <v>230</v>
      </c>
      <c r="AH85" s="250"/>
      <c r="AI85" s="251" t="s">
        <v>229</v>
      </c>
      <c r="AJ85" s="251"/>
      <c r="AK85" s="251"/>
      <c r="AL85" s="67"/>
      <c r="AM85" s="71"/>
      <c r="AN85" s="71"/>
    </row>
    <row r="86" spans="1:41" ht="21.75" customHeight="1" outlineLevel="1">
      <c r="A86" s="218" t="s">
        <v>38</v>
      </c>
      <c r="B86" s="218"/>
      <c r="C86" s="250">
        <v>28</v>
      </c>
      <c r="D86" s="250">
        <v>0</v>
      </c>
      <c r="E86" s="250">
        <v>23</v>
      </c>
      <c r="F86" s="250">
        <v>0</v>
      </c>
      <c r="G86" s="250"/>
      <c r="H86" s="250"/>
      <c r="I86" s="250">
        <v>23</v>
      </c>
      <c r="J86" s="250">
        <v>23</v>
      </c>
      <c r="K86" s="250"/>
      <c r="L86" s="250">
        <v>0</v>
      </c>
      <c r="M86" s="250">
        <v>0</v>
      </c>
      <c r="N86" s="250"/>
      <c r="O86" s="250">
        <v>0</v>
      </c>
      <c r="P86" s="250">
        <v>0</v>
      </c>
      <c r="Q86" s="250"/>
      <c r="R86" s="250"/>
      <c r="S86" s="250">
        <v>0</v>
      </c>
      <c r="T86" s="250">
        <v>0</v>
      </c>
      <c r="U86" s="250">
        <v>0</v>
      </c>
      <c r="V86" s="250">
        <v>0</v>
      </c>
      <c r="W86" s="250">
        <v>0</v>
      </c>
      <c r="X86" s="250">
        <v>0</v>
      </c>
      <c r="Y86" s="250">
        <v>0</v>
      </c>
      <c r="Z86" s="250"/>
      <c r="AA86" s="250"/>
      <c r="AB86" s="250">
        <v>0</v>
      </c>
      <c r="AC86" s="250">
        <v>0</v>
      </c>
      <c r="AD86" s="250">
        <v>0</v>
      </c>
      <c r="AE86" s="250"/>
      <c r="AF86" s="250">
        <v>0</v>
      </c>
      <c r="AG86" s="250">
        <v>5</v>
      </c>
      <c r="AH86" s="250"/>
      <c r="AI86" s="251" t="s">
        <v>314</v>
      </c>
      <c r="AJ86" s="251"/>
      <c r="AK86" s="251"/>
      <c r="AL86" s="65"/>
      <c r="AM86" s="71"/>
      <c r="AN86" s="71"/>
    </row>
    <row r="87" spans="1:41" ht="21.75" customHeight="1" outlineLevel="1">
      <c r="A87" s="218" t="s">
        <v>217</v>
      </c>
      <c r="B87" s="218"/>
      <c r="C87" s="250">
        <v>546</v>
      </c>
      <c r="D87" s="250">
        <v>2</v>
      </c>
      <c r="E87" s="250">
        <v>519</v>
      </c>
      <c r="F87" s="250">
        <v>0</v>
      </c>
      <c r="G87" s="250"/>
      <c r="H87" s="250"/>
      <c r="I87" s="250">
        <v>519</v>
      </c>
      <c r="J87" s="250">
        <v>1</v>
      </c>
      <c r="K87" s="250"/>
      <c r="L87" s="250">
        <v>466</v>
      </c>
      <c r="M87" s="250">
        <v>52</v>
      </c>
      <c r="N87" s="250"/>
      <c r="O87" s="250">
        <v>0</v>
      </c>
      <c r="P87" s="250">
        <v>0</v>
      </c>
      <c r="Q87" s="250"/>
      <c r="R87" s="250"/>
      <c r="S87" s="250">
        <v>0</v>
      </c>
      <c r="T87" s="250">
        <v>0</v>
      </c>
      <c r="U87" s="250">
        <v>0</v>
      </c>
      <c r="V87" s="250">
        <v>0</v>
      </c>
      <c r="W87" s="250">
        <v>0</v>
      </c>
      <c r="X87" s="250">
        <v>0</v>
      </c>
      <c r="Y87" s="250">
        <v>0</v>
      </c>
      <c r="Z87" s="250"/>
      <c r="AA87" s="250"/>
      <c r="AB87" s="250">
        <v>8</v>
      </c>
      <c r="AC87" s="250">
        <v>0</v>
      </c>
      <c r="AD87" s="250">
        <v>0</v>
      </c>
      <c r="AE87" s="250"/>
      <c r="AF87" s="250">
        <v>0</v>
      </c>
      <c r="AG87" s="250">
        <v>25</v>
      </c>
      <c r="AH87" s="250"/>
      <c r="AI87" s="251" t="s">
        <v>218</v>
      </c>
      <c r="AJ87" s="251"/>
      <c r="AK87" s="251"/>
      <c r="AL87" s="65"/>
      <c r="AM87" s="71"/>
      <c r="AN87" s="71"/>
    </row>
    <row r="88" spans="1:41" ht="21.75" customHeight="1" outlineLevel="1">
      <c r="A88" s="218" t="s">
        <v>39</v>
      </c>
      <c r="B88" s="218"/>
      <c r="C88" s="250">
        <v>152</v>
      </c>
      <c r="D88" s="250">
        <v>0</v>
      </c>
      <c r="E88" s="250">
        <v>151</v>
      </c>
      <c r="F88" s="250">
        <v>0</v>
      </c>
      <c r="G88" s="250"/>
      <c r="H88" s="250"/>
      <c r="I88" s="250">
        <v>151</v>
      </c>
      <c r="J88" s="250">
        <v>151</v>
      </c>
      <c r="K88" s="250"/>
      <c r="L88" s="250">
        <v>0</v>
      </c>
      <c r="M88" s="250">
        <v>0</v>
      </c>
      <c r="N88" s="250"/>
      <c r="O88" s="250">
        <v>0</v>
      </c>
      <c r="P88" s="250">
        <v>0</v>
      </c>
      <c r="Q88" s="250"/>
      <c r="R88" s="250"/>
      <c r="S88" s="250">
        <v>0</v>
      </c>
      <c r="T88" s="250">
        <v>0</v>
      </c>
      <c r="U88" s="250">
        <v>0</v>
      </c>
      <c r="V88" s="250">
        <v>0</v>
      </c>
      <c r="W88" s="250">
        <v>0</v>
      </c>
      <c r="X88" s="250">
        <v>1</v>
      </c>
      <c r="Y88" s="250">
        <v>0</v>
      </c>
      <c r="Z88" s="250"/>
      <c r="AA88" s="250"/>
      <c r="AB88" s="250">
        <v>0</v>
      </c>
      <c r="AC88" s="250">
        <v>0</v>
      </c>
      <c r="AD88" s="250">
        <v>0</v>
      </c>
      <c r="AE88" s="250"/>
      <c r="AF88" s="250">
        <v>0</v>
      </c>
      <c r="AG88" s="250">
        <v>0</v>
      </c>
      <c r="AH88" s="250"/>
      <c r="AI88" s="251" t="s">
        <v>219</v>
      </c>
      <c r="AJ88" s="251"/>
      <c r="AK88" s="251"/>
      <c r="AL88" s="65"/>
      <c r="AM88" s="71"/>
      <c r="AN88" s="71"/>
    </row>
    <row r="89" spans="1:41" ht="21.75" customHeight="1" outlineLevel="1">
      <c r="A89" s="218" t="s">
        <v>220</v>
      </c>
      <c r="B89" s="218"/>
      <c r="C89" s="250">
        <v>908</v>
      </c>
      <c r="D89" s="250">
        <v>0</v>
      </c>
      <c r="E89" s="250">
        <v>732</v>
      </c>
      <c r="F89" s="250">
        <v>176</v>
      </c>
      <c r="G89" s="250"/>
      <c r="H89" s="250"/>
      <c r="I89" s="250">
        <v>556</v>
      </c>
      <c r="J89" s="250">
        <v>289</v>
      </c>
      <c r="K89" s="250"/>
      <c r="L89" s="250">
        <v>140</v>
      </c>
      <c r="M89" s="250">
        <v>5</v>
      </c>
      <c r="N89" s="250"/>
      <c r="O89" s="250">
        <v>0</v>
      </c>
      <c r="P89" s="250">
        <v>12</v>
      </c>
      <c r="Q89" s="250"/>
      <c r="R89" s="250"/>
      <c r="S89" s="250">
        <v>79</v>
      </c>
      <c r="T89" s="250">
        <v>31</v>
      </c>
      <c r="U89" s="250">
        <v>0</v>
      </c>
      <c r="V89" s="250">
        <v>0</v>
      </c>
      <c r="W89" s="250">
        <v>2</v>
      </c>
      <c r="X89" s="250">
        <v>0</v>
      </c>
      <c r="Y89" s="250">
        <v>0</v>
      </c>
      <c r="Z89" s="250"/>
      <c r="AA89" s="250"/>
      <c r="AB89" s="250">
        <v>0</v>
      </c>
      <c r="AC89" s="250">
        <v>21</v>
      </c>
      <c r="AD89" s="250">
        <v>0</v>
      </c>
      <c r="AE89" s="250"/>
      <c r="AF89" s="250">
        <v>62</v>
      </c>
      <c r="AG89" s="250">
        <v>112</v>
      </c>
      <c r="AH89" s="250"/>
      <c r="AI89" s="251" t="s">
        <v>221</v>
      </c>
      <c r="AJ89" s="251"/>
      <c r="AK89" s="251"/>
      <c r="AL89" s="65"/>
      <c r="AM89" s="71"/>
      <c r="AN89" s="71"/>
    </row>
    <row r="90" spans="1:41" ht="21.75" customHeight="1" outlineLevel="1">
      <c r="A90" s="218" t="s">
        <v>222</v>
      </c>
      <c r="B90" s="218"/>
      <c r="C90" s="250">
        <v>75</v>
      </c>
      <c r="D90" s="250">
        <v>0</v>
      </c>
      <c r="E90" s="250">
        <v>53</v>
      </c>
      <c r="F90" s="250">
        <v>0</v>
      </c>
      <c r="G90" s="250"/>
      <c r="H90" s="250"/>
      <c r="I90" s="250">
        <v>53</v>
      </c>
      <c r="J90" s="250">
        <v>53</v>
      </c>
      <c r="K90" s="250"/>
      <c r="L90" s="250">
        <v>0</v>
      </c>
      <c r="M90" s="250">
        <v>0</v>
      </c>
      <c r="N90" s="250"/>
      <c r="O90" s="250">
        <v>0</v>
      </c>
      <c r="P90" s="250">
        <v>0</v>
      </c>
      <c r="Q90" s="250"/>
      <c r="R90" s="250"/>
      <c r="S90" s="250">
        <v>0</v>
      </c>
      <c r="T90" s="250">
        <v>0</v>
      </c>
      <c r="U90" s="250">
        <v>0</v>
      </c>
      <c r="V90" s="250">
        <v>0</v>
      </c>
      <c r="W90" s="250">
        <v>0</v>
      </c>
      <c r="X90" s="250">
        <v>0</v>
      </c>
      <c r="Y90" s="250">
        <v>0</v>
      </c>
      <c r="Z90" s="250"/>
      <c r="AA90" s="250"/>
      <c r="AB90" s="250">
        <v>0</v>
      </c>
      <c r="AC90" s="250">
        <v>0</v>
      </c>
      <c r="AD90" s="250">
        <v>0</v>
      </c>
      <c r="AE90" s="250"/>
      <c r="AF90" s="250">
        <v>0</v>
      </c>
      <c r="AG90" s="250">
        <v>22</v>
      </c>
      <c r="AH90" s="250"/>
      <c r="AI90" s="251" t="s">
        <v>315</v>
      </c>
      <c r="AJ90" s="251"/>
      <c r="AK90" s="251"/>
      <c r="AL90" s="65"/>
      <c r="AM90" s="71"/>
      <c r="AN90" s="71"/>
    </row>
    <row r="91" spans="1:41" ht="21.75" customHeight="1" outlineLevel="1">
      <c r="A91" s="218" t="s">
        <v>40</v>
      </c>
      <c r="B91" s="218"/>
      <c r="C91" s="250">
        <v>0</v>
      </c>
      <c r="D91" s="250">
        <v>0</v>
      </c>
      <c r="E91" s="250">
        <v>0</v>
      </c>
      <c r="F91" s="250">
        <v>0</v>
      </c>
      <c r="G91" s="250"/>
      <c r="H91" s="250"/>
      <c r="I91" s="250">
        <v>0</v>
      </c>
      <c r="J91" s="250">
        <v>0</v>
      </c>
      <c r="K91" s="250"/>
      <c r="L91" s="250">
        <v>0</v>
      </c>
      <c r="M91" s="250">
        <v>0</v>
      </c>
      <c r="N91" s="250"/>
      <c r="O91" s="250">
        <v>0</v>
      </c>
      <c r="P91" s="250">
        <v>0</v>
      </c>
      <c r="Q91" s="250"/>
      <c r="R91" s="250"/>
      <c r="S91" s="250">
        <v>0</v>
      </c>
      <c r="T91" s="250">
        <v>0</v>
      </c>
      <c r="U91" s="250">
        <v>0</v>
      </c>
      <c r="V91" s="250">
        <v>0</v>
      </c>
      <c r="W91" s="250">
        <v>0</v>
      </c>
      <c r="X91" s="250">
        <v>0</v>
      </c>
      <c r="Y91" s="250">
        <v>0</v>
      </c>
      <c r="Z91" s="250"/>
      <c r="AA91" s="250"/>
      <c r="AB91" s="250">
        <v>0</v>
      </c>
      <c r="AC91" s="250">
        <v>0</v>
      </c>
      <c r="AD91" s="250">
        <v>0</v>
      </c>
      <c r="AE91" s="250"/>
      <c r="AF91" s="250">
        <v>0</v>
      </c>
      <c r="AG91" s="250">
        <v>0</v>
      </c>
      <c r="AH91" s="250"/>
      <c r="AI91" s="251" t="s">
        <v>223</v>
      </c>
      <c r="AJ91" s="251" t="s">
        <v>316</v>
      </c>
      <c r="AK91" s="251"/>
      <c r="AL91" s="65"/>
      <c r="AM91" s="71"/>
      <c r="AN91" s="71"/>
    </row>
    <row r="92" spans="1:41" ht="21.75" customHeight="1" outlineLevel="1">
      <c r="A92" s="218" t="s">
        <v>41</v>
      </c>
      <c r="B92" s="218"/>
      <c r="C92" s="250">
        <v>400</v>
      </c>
      <c r="D92" s="250">
        <v>50</v>
      </c>
      <c r="E92" s="250">
        <v>312</v>
      </c>
      <c r="F92" s="250">
        <v>0</v>
      </c>
      <c r="G92" s="250"/>
      <c r="H92" s="250"/>
      <c r="I92" s="250">
        <v>312</v>
      </c>
      <c r="J92" s="250">
        <v>312</v>
      </c>
      <c r="K92" s="250"/>
      <c r="L92" s="250">
        <v>0</v>
      </c>
      <c r="M92" s="250">
        <v>0</v>
      </c>
      <c r="N92" s="250"/>
      <c r="O92" s="250">
        <v>0</v>
      </c>
      <c r="P92" s="250">
        <v>0</v>
      </c>
      <c r="Q92" s="250"/>
      <c r="R92" s="250"/>
      <c r="S92" s="250">
        <v>0</v>
      </c>
      <c r="T92" s="250">
        <v>0</v>
      </c>
      <c r="U92" s="250">
        <v>0</v>
      </c>
      <c r="V92" s="250">
        <v>0</v>
      </c>
      <c r="W92" s="250">
        <v>0</v>
      </c>
      <c r="X92" s="250">
        <v>0</v>
      </c>
      <c r="Y92" s="250">
        <v>0</v>
      </c>
      <c r="Z92" s="250"/>
      <c r="AA92" s="250"/>
      <c r="AB92" s="250">
        <v>0</v>
      </c>
      <c r="AC92" s="250">
        <v>0</v>
      </c>
      <c r="AD92" s="250">
        <v>0</v>
      </c>
      <c r="AE92" s="250"/>
      <c r="AF92" s="250">
        <v>0</v>
      </c>
      <c r="AG92" s="250">
        <v>38</v>
      </c>
      <c r="AH92" s="250"/>
      <c r="AI92" s="251" t="s">
        <v>225</v>
      </c>
      <c r="AJ92" s="251"/>
      <c r="AK92" s="251"/>
      <c r="AL92" s="65"/>
      <c r="AM92" s="71"/>
      <c r="AN92" s="71"/>
    </row>
    <row r="93" spans="1:41" ht="21.75" customHeight="1" outlineLevel="1">
      <c r="A93" s="218" t="s">
        <v>42</v>
      </c>
      <c r="B93" s="218"/>
      <c r="C93" s="250">
        <v>384</v>
      </c>
      <c r="D93" s="250">
        <v>48</v>
      </c>
      <c r="E93" s="250">
        <v>316</v>
      </c>
      <c r="F93" s="250">
        <v>247</v>
      </c>
      <c r="G93" s="250"/>
      <c r="H93" s="250"/>
      <c r="I93" s="250">
        <v>69</v>
      </c>
      <c r="J93" s="250">
        <v>0</v>
      </c>
      <c r="K93" s="250"/>
      <c r="L93" s="250">
        <v>0</v>
      </c>
      <c r="M93" s="250">
        <v>0</v>
      </c>
      <c r="N93" s="250"/>
      <c r="O93" s="250">
        <v>0</v>
      </c>
      <c r="P93" s="250">
        <v>60</v>
      </c>
      <c r="Q93" s="250"/>
      <c r="R93" s="250"/>
      <c r="S93" s="250">
        <v>9</v>
      </c>
      <c r="T93" s="250">
        <v>0</v>
      </c>
      <c r="U93" s="250">
        <v>0</v>
      </c>
      <c r="V93" s="250">
        <v>0</v>
      </c>
      <c r="W93" s="250">
        <v>7</v>
      </c>
      <c r="X93" s="250">
        <v>0</v>
      </c>
      <c r="Y93" s="250">
        <v>0</v>
      </c>
      <c r="Z93" s="250"/>
      <c r="AA93" s="250"/>
      <c r="AB93" s="250">
        <v>0</v>
      </c>
      <c r="AC93" s="250">
        <v>0</v>
      </c>
      <c r="AD93" s="250">
        <v>0</v>
      </c>
      <c r="AE93" s="250"/>
      <c r="AF93" s="250">
        <v>13</v>
      </c>
      <c r="AG93" s="250">
        <v>0</v>
      </c>
      <c r="AH93" s="250"/>
      <c r="AI93" s="251" t="s">
        <v>226</v>
      </c>
      <c r="AJ93" s="251"/>
      <c r="AK93" s="251"/>
      <c r="AL93" s="65"/>
      <c r="AM93" s="71"/>
      <c r="AN93" s="71"/>
    </row>
    <row r="94" spans="1:41" ht="21.75" customHeight="1" outlineLevel="1" thickBot="1">
      <c r="A94" s="218" t="s">
        <v>227</v>
      </c>
      <c r="B94" s="218"/>
      <c r="C94" s="250">
        <v>24</v>
      </c>
      <c r="D94" s="250">
        <v>0</v>
      </c>
      <c r="E94" s="250">
        <v>24</v>
      </c>
      <c r="F94" s="250">
        <v>0</v>
      </c>
      <c r="G94" s="250"/>
      <c r="H94" s="250"/>
      <c r="I94" s="250">
        <v>24</v>
      </c>
      <c r="J94" s="250">
        <v>0</v>
      </c>
      <c r="K94" s="250"/>
      <c r="L94" s="250">
        <v>0</v>
      </c>
      <c r="M94" s="250">
        <v>0</v>
      </c>
      <c r="N94" s="250"/>
      <c r="O94" s="250">
        <v>0</v>
      </c>
      <c r="P94" s="250">
        <v>0</v>
      </c>
      <c r="Q94" s="250"/>
      <c r="R94" s="250"/>
      <c r="S94" s="250">
        <v>0</v>
      </c>
      <c r="T94" s="250">
        <v>24</v>
      </c>
      <c r="U94" s="250">
        <v>0</v>
      </c>
      <c r="V94" s="250">
        <v>0</v>
      </c>
      <c r="W94" s="250">
        <v>0</v>
      </c>
      <c r="X94" s="250">
        <v>0</v>
      </c>
      <c r="Y94" s="250">
        <v>0</v>
      </c>
      <c r="Z94" s="250"/>
      <c r="AA94" s="250"/>
      <c r="AB94" s="250">
        <v>0</v>
      </c>
      <c r="AC94" s="250">
        <v>0</v>
      </c>
      <c r="AD94" s="250">
        <v>0</v>
      </c>
      <c r="AE94" s="250"/>
      <c r="AF94" s="250">
        <v>0</v>
      </c>
      <c r="AG94" s="250">
        <v>0</v>
      </c>
      <c r="AH94" s="250"/>
      <c r="AI94" s="251" t="s">
        <v>317</v>
      </c>
      <c r="AJ94" s="251"/>
      <c r="AK94" s="251"/>
      <c r="AL94" s="65"/>
      <c r="AM94" s="71"/>
      <c r="AN94" s="71"/>
    </row>
    <row r="95" spans="1:41" ht="21.75" customHeight="1" thickBot="1">
      <c r="A95" s="244" t="s">
        <v>43</v>
      </c>
      <c r="B95" s="244"/>
      <c r="C95" s="213">
        <v>14434</v>
      </c>
      <c r="D95" s="213">
        <v>800</v>
      </c>
      <c r="E95" s="213">
        <v>11308</v>
      </c>
      <c r="F95" s="213">
        <v>1888</v>
      </c>
      <c r="G95" s="213"/>
      <c r="H95" s="213"/>
      <c r="I95" s="213">
        <v>9420</v>
      </c>
      <c r="J95" s="213">
        <v>3676</v>
      </c>
      <c r="K95" s="213"/>
      <c r="L95" s="213">
        <v>3138</v>
      </c>
      <c r="M95" s="213">
        <v>1916</v>
      </c>
      <c r="N95" s="213"/>
      <c r="O95" s="213">
        <v>0</v>
      </c>
      <c r="P95" s="213">
        <v>138</v>
      </c>
      <c r="Q95" s="213"/>
      <c r="R95" s="213"/>
      <c r="S95" s="213">
        <v>265</v>
      </c>
      <c r="T95" s="213">
        <v>287</v>
      </c>
      <c r="U95" s="213">
        <v>0</v>
      </c>
      <c r="V95" s="213">
        <v>0</v>
      </c>
      <c r="W95" s="213">
        <v>47</v>
      </c>
      <c r="X95" s="213">
        <v>52</v>
      </c>
      <c r="Y95" s="213">
        <v>11</v>
      </c>
      <c r="Z95" s="213"/>
      <c r="AA95" s="213"/>
      <c r="AB95" s="213">
        <v>140</v>
      </c>
      <c r="AC95" s="213">
        <v>200</v>
      </c>
      <c r="AD95" s="213">
        <v>220</v>
      </c>
      <c r="AE95" s="213"/>
      <c r="AF95" s="213">
        <v>324</v>
      </c>
      <c r="AG95" s="213">
        <v>1903</v>
      </c>
      <c r="AH95" s="213"/>
      <c r="AI95" s="244"/>
      <c r="AJ95" s="244"/>
      <c r="AK95" s="244"/>
      <c r="AL95" s="29">
        <f>SUM(AL57)</f>
        <v>349</v>
      </c>
      <c r="AM95" s="29">
        <f>SUM(AM57)</f>
        <v>93</v>
      </c>
      <c r="AN95" s="29">
        <f>SUM(AN57)</f>
        <v>256</v>
      </c>
      <c r="AO95" s="142">
        <f>IF(E95&gt;0,1,0)</f>
        <v>1</v>
      </c>
    </row>
    <row r="96" spans="1:41" ht="12" customHeight="1">
      <c r="A96" s="228"/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49"/>
      <c r="AC96" s="249">
        <f>SUM(AC95:AD95)</f>
        <v>420</v>
      </c>
      <c r="AD96" s="229"/>
      <c r="AE96" s="229"/>
      <c r="AF96" s="229"/>
      <c r="AG96" s="229"/>
      <c r="AH96" s="229"/>
      <c r="AI96" s="229"/>
      <c r="AJ96" s="229"/>
      <c r="AK96" s="228"/>
    </row>
    <row r="97" spans="1:40" ht="12" customHeight="1" thickBot="1">
      <c r="A97" s="228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8" t="s">
        <v>44</v>
      </c>
      <c r="O97" s="228"/>
      <c r="P97" s="228"/>
      <c r="Q97" s="229"/>
      <c r="R97" s="248" t="s">
        <v>146</v>
      </c>
      <c r="S97" s="248"/>
      <c r="T97" s="248"/>
      <c r="U97" s="248"/>
      <c r="V97" s="248"/>
      <c r="W97" s="248"/>
      <c r="X97" s="248"/>
      <c r="Y97" s="248"/>
      <c r="Z97" s="229"/>
      <c r="AA97" s="228" t="s">
        <v>46</v>
      </c>
      <c r="AB97" s="228"/>
      <c r="AC97" s="228"/>
      <c r="AD97" s="228"/>
      <c r="AE97" s="248" t="s">
        <v>147</v>
      </c>
      <c r="AF97" s="248"/>
      <c r="AG97" s="248"/>
      <c r="AH97" s="248"/>
      <c r="AI97" s="248"/>
      <c r="AJ97" s="248"/>
      <c r="AK97" s="228"/>
    </row>
    <row r="98" spans="1:40" ht="12" customHeight="1" thickBot="1">
      <c r="A98" s="228"/>
      <c r="B98" s="229"/>
      <c r="C98" s="229"/>
      <c r="D98" s="229"/>
      <c r="E98" s="229"/>
      <c r="F98" s="229"/>
      <c r="G98" s="247">
        <f ca="1">NOW()</f>
        <v>40658.404415046294</v>
      </c>
      <c r="H98" s="247"/>
      <c r="I98" s="247"/>
      <c r="J98" s="247"/>
      <c r="K98" s="247"/>
      <c r="L98" s="247"/>
      <c r="M98" s="247"/>
      <c r="N98" s="228"/>
      <c r="O98" s="228"/>
      <c r="P98" s="228"/>
      <c r="Q98" s="229"/>
      <c r="R98" s="248"/>
      <c r="S98" s="248"/>
      <c r="T98" s="248"/>
      <c r="U98" s="248"/>
      <c r="V98" s="248"/>
      <c r="W98" s="248"/>
      <c r="X98" s="248"/>
      <c r="Y98" s="248"/>
      <c r="Z98" s="229"/>
      <c r="AA98" s="228"/>
      <c r="AB98" s="228"/>
      <c r="AC98" s="228"/>
      <c r="AD98" s="228"/>
      <c r="AE98" s="248"/>
      <c r="AF98" s="248"/>
      <c r="AG98" s="248"/>
      <c r="AH98" s="248"/>
      <c r="AI98" s="248"/>
      <c r="AJ98" s="248"/>
      <c r="AK98" s="228"/>
    </row>
    <row r="99" spans="1:40" ht="12" customHeight="1" thickBot="1">
      <c r="A99" s="228" t="s">
        <v>48</v>
      </c>
      <c r="B99" s="247">
        <v>40545</v>
      </c>
      <c r="C99" s="228" t="s">
        <v>49</v>
      </c>
      <c r="D99" s="228"/>
      <c r="E99" s="228"/>
      <c r="F99" s="228"/>
      <c r="G99" s="247"/>
      <c r="H99" s="247"/>
      <c r="I99" s="247"/>
      <c r="J99" s="247"/>
      <c r="K99" s="247"/>
      <c r="L99" s="247"/>
      <c r="M99" s="247"/>
      <c r="N99" s="228"/>
      <c r="O99" s="228"/>
      <c r="P99" s="228"/>
      <c r="Q99" s="229"/>
      <c r="R99" s="248"/>
      <c r="S99" s="248"/>
      <c r="T99" s="248"/>
      <c r="U99" s="248"/>
      <c r="V99" s="248"/>
      <c r="W99" s="248"/>
      <c r="X99" s="248"/>
      <c r="Y99" s="248"/>
      <c r="Z99" s="229"/>
      <c r="AA99" s="228"/>
      <c r="AB99" s="228"/>
      <c r="AC99" s="228"/>
      <c r="AD99" s="228"/>
      <c r="AE99" s="248"/>
      <c r="AF99" s="248"/>
      <c r="AG99" s="248"/>
      <c r="AH99" s="248"/>
      <c r="AI99" s="248"/>
      <c r="AJ99" s="248"/>
      <c r="AK99" s="228"/>
    </row>
    <row r="100" spans="1:40" ht="12" customHeight="1" thickBot="1">
      <c r="A100" s="145"/>
      <c r="B100" s="145"/>
      <c r="C100" s="145" t="s">
        <v>53</v>
      </c>
      <c r="D100" s="145"/>
      <c r="E100" s="145"/>
      <c r="F100" s="145"/>
      <c r="G100" s="170"/>
      <c r="H100" s="170"/>
      <c r="I100" s="170"/>
      <c r="J100" s="170"/>
      <c r="K100" s="170"/>
      <c r="L100" s="170"/>
      <c r="M100" s="170"/>
      <c r="N100" s="145"/>
      <c r="O100" s="145"/>
      <c r="P100" s="145"/>
      <c r="Q100" s="145"/>
      <c r="R100" s="170"/>
      <c r="S100" s="170"/>
      <c r="T100" s="170"/>
      <c r="U100" s="170"/>
      <c r="V100" s="170"/>
      <c r="W100" s="170"/>
      <c r="X100" s="170"/>
      <c r="Y100" s="170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</row>
    <row r="101" spans="1:40" ht="12" customHeight="1" thickBot="1">
      <c r="A101" s="145"/>
      <c r="B101" s="145"/>
      <c r="C101" s="145"/>
      <c r="D101" s="145"/>
      <c r="E101" s="145"/>
      <c r="F101" s="145"/>
      <c r="G101" s="170"/>
      <c r="H101" s="170"/>
      <c r="I101" s="170"/>
      <c r="J101" s="170"/>
      <c r="K101" s="170"/>
      <c r="L101" s="170"/>
      <c r="M101" s="170"/>
      <c r="N101" s="145"/>
      <c r="O101" s="145"/>
      <c r="P101" s="145"/>
      <c r="Q101" s="145"/>
      <c r="R101" s="170"/>
      <c r="S101" s="170"/>
      <c r="T101" s="170"/>
      <c r="U101" s="170"/>
      <c r="V101" s="170"/>
      <c r="W101" s="170"/>
      <c r="X101" s="170"/>
      <c r="Y101" s="170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</row>
    <row r="103" spans="1:40" ht="18" customHeight="1">
      <c r="A103" s="173" t="s">
        <v>86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4"/>
      <c r="AI103" s="144"/>
      <c r="AJ103" s="144"/>
      <c r="AK103" s="145"/>
    </row>
    <row r="104" spans="1:40" ht="13.5" customHeight="1" thickBot="1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5"/>
    </row>
    <row r="105" spans="1:40" ht="21.75" customHeight="1">
      <c r="A105" s="146" t="s">
        <v>55</v>
      </c>
      <c r="B105" s="147"/>
      <c r="C105" s="148" t="s">
        <v>17</v>
      </c>
      <c r="D105" s="148" t="s">
        <v>56</v>
      </c>
      <c r="E105" s="148" t="s">
        <v>3</v>
      </c>
      <c r="F105" s="148" t="s">
        <v>4</v>
      </c>
      <c r="G105" s="148"/>
      <c r="H105" s="148"/>
      <c r="I105" s="148" t="s">
        <v>5</v>
      </c>
      <c r="J105" s="149" t="s">
        <v>6</v>
      </c>
      <c r="K105" s="149"/>
      <c r="L105" s="149"/>
      <c r="M105" s="149"/>
      <c r="N105" s="149"/>
      <c r="O105" s="149"/>
      <c r="P105" s="149"/>
      <c r="Q105" s="149"/>
      <c r="R105" s="149"/>
      <c r="S105" s="149"/>
      <c r="T105" s="148" t="s">
        <v>16</v>
      </c>
      <c r="U105" s="148" t="s">
        <v>7</v>
      </c>
      <c r="V105" s="148"/>
      <c r="W105" s="148" t="s">
        <v>8</v>
      </c>
      <c r="X105" s="148"/>
      <c r="Y105" s="148" t="s">
        <v>9</v>
      </c>
      <c r="Z105" s="148"/>
      <c r="AA105" s="148"/>
      <c r="AB105" s="148"/>
      <c r="AC105" s="148" t="s">
        <v>10</v>
      </c>
      <c r="AD105" s="148"/>
      <c r="AE105" s="148"/>
      <c r="AF105" s="148" t="s">
        <v>11</v>
      </c>
      <c r="AG105" s="148"/>
      <c r="AH105" s="148"/>
      <c r="AI105" s="150" t="s">
        <v>57</v>
      </c>
      <c r="AJ105" s="151" t="s">
        <v>23</v>
      </c>
      <c r="AK105" s="152"/>
      <c r="AL105" s="253" t="s">
        <v>91</v>
      </c>
      <c r="AM105" s="254"/>
      <c r="AN105" s="255"/>
    </row>
    <row r="106" spans="1:40" ht="21.75" customHeight="1">
      <c r="A106" s="156"/>
      <c r="B106" s="157"/>
      <c r="C106" s="158"/>
      <c r="D106" s="158"/>
      <c r="E106" s="158"/>
      <c r="F106" s="158"/>
      <c r="G106" s="158"/>
      <c r="H106" s="158"/>
      <c r="I106" s="158"/>
      <c r="J106" s="158" t="s">
        <v>12</v>
      </c>
      <c r="K106" s="150"/>
      <c r="L106" s="158" t="s">
        <v>13</v>
      </c>
      <c r="M106" s="158" t="s">
        <v>14</v>
      </c>
      <c r="N106" s="150"/>
      <c r="O106" s="158" t="s">
        <v>15</v>
      </c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9"/>
      <c r="AJ106" s="159"/>
      <c r="AK106" s="160"/>
      <c r="AL106" s="256"/>
      <c r="AM106" s="257"/>
      <c r="AN106" s="258"/>
    </row>
    <row r="107" spans="1:40" ht="21.75" customHeight="1" thickBot="1">
      <c r="A107" s="164"/>
      <c r="B107" s="165"/>
      <c r="C107" s="94"/>
      <c r="D107" s="94"/>
      <c r="E107" s="94"/>
      <c r="F107" s="94"/>
      <c r="G107" s="94"/>
      <c r="H107" s="94"/>
      <c r="I107" s="94"/>
      <c r="J107" s="94"/>
      <c r="K107" s="95"/>
      <c r="L107" s="94"/>
      <c r="M107" s="94"/>
      <c r="N107" s="95"/>
      <c r="O107" s="94" t="s">
        <v>18</v>
      </c>
      <c r="P107" s="94" t="s">
        <v>19</v>
      </c>
      <c r="Q107" s="94"/>
      <c r="R107" s="94"/>
      <c r="S107" s="94" t="s">
        <v>20</v>
      </c>
      <c r="T107" s="94"/>
      <c r="U107" s="94" t="s">
        <v>21</v>
      </c>
      <c r="V107" s="94" t="s">
        <v>22</v>
      </c>
      <c r="W107" s="94" t="s">
        <v>21</v>
      </c>
      <c r="X107" s="94" t="s">
        <v>22</v>
      </c>
      <c r="Y107" s="94" t="s">
        <v>21</v>
      </c>
      <c r="Z107" s="94"/>
      <c r="AA107" s="94"/>
      <c r="AB107" s="94" t="s">
        <v>22</v>
      </c>
      <c r="AC107" s="94" t="s">
        <v>21</v>
      </c>
      <c r="AD107" s="94" t="s">
        <v>22</v>
      </c>
      <c r="AE107" s="94"/>
      <c r="AF107" s="94" t="s">
        <v>21</v>
      </c>
      <c r="AG107" s="94" t="s">
        <v>22</v>
      </c>
      <c r="AH107" s="94"/>
      <c r="AI107" s="95"/>
      <c r="AJ107" s="95"/>
      <c r="AK107" s="96"/>
      <c r="AL107" s="69" t="s">
        <v>90</v>
      </c>
      <c r="AM107" s="70" t="s">
        <v>130</v>
      </c>
      <c r="AN107" s="70" t="s">
        <v>131</v>
      </c>
    </row>
    <row r="108" spans="1:40" ht="21.75" customHeight="1" thickBot="1">
      <c r="A108" s="217" t="s">
        <v>24</v>
      </c>
      <c r="B108" s="217"/>
      <c r="C108" s="213">
        <v>7356</v>
      </c>
      <c r="D108" s="213">
        <v>399</v>
      </c>
      <c r="E108" s="213">
        <v>5754</v>
      </c>
      <c r="F108" s="213">
        <v>716</v>
      </c>
      <c r="G108" s="213"/>
      <c r="H108" s="213"/>
      <c r="I108" s="213">
        <v>5038</v>
      </c>
      <c r="J108" s="213">
        <v>2140</v>
      </c>
      <c r="K108" s="213"/>
      <c r="L108" s="213">
        <v>1638</v>
      </c>
      <c r="M108" s="213">
        <v>982</v>
      </c>
      <c r="N108" s="213"/>
      <c r="O108" s="213">
        <v>0</v>
      </c>
      <c r="P108" s="213">
        <v>22</v>
      </c>
      <c r="Q108" s="213"/>
      <c r="R108" s="213"/>
      <c r="S108" s="213">
        <v>102</v>
      </c>
      <c r="T108" s="213">
        <v>154</v>
      </c>
      <c r="U108" s="213">
        <v>0</v>
      </c>
      <c r="V108" s="213">
        <v>0</v>
      </c>
      <c r="W108" s="213">
        <v>21</v>
      </c>
      <c r="X108" s="213">
        <v>15</v>
      </c>
      <c r="Y108" s="213">
        <v>1</v>
      </c>
      <c r="Z108" s="213"/>
      <c r="AA108" s="213"/>
      <c r="AB108" s="213">
        <v>51</v>
      </c>
      <c r="AC108" s="213">
        <v>54</v>
      </c>
      <c r="AD108" s="213">
        <v>48</v>
      </c>
      <c r="AE108" s="213"/>
      <c r="AF108" s="213">
        <v>76</v>
      </c>
      <c r="AG108" s="213">
        <v>1091</v>
      </c>
      <c r="AH108" s="213"/>
      <c r="AI108" s="214"/>
      <c r="AJ108" s="214"/>
      <c r="AK108" s="214"/>
      <c r="AL108" s="25">
        <f>SUM(AL109:AL124)</f>
        <v>347</v>
      </c>
      <c r="AM108" s="25">
        <f>SUM(AM109:AM124)</f>
        <v>92</v>
      </c>
      <c r="AN108" s="25">
        <f>SUM(AN109:AN124)</f>
        <v>255</v>
      </c>
    </row>
    <row r="109" spans="1:40" ht="21.75" customHeight="1" outlineLevel="1">
      <c r="A109" s="218" t="s">
        <v>25</v>
      </c>
      <c r="B109" s="218"/>
      <c r="C109" s="250">
        <v>500</v>
      </c>
      <c r="D109" s="250">
        <v>0</v>
      </c>
      <c r="E109" s="250">
        <v>413</v>
      </c>
      <c r="F109" s="250">
        <v>0</v>
      </c>
      <c r="G109" s="250"/>
      <c r="H109" s="250"/>
      <c r="I109" s="250">
        <v>413</v>
      </c>
      <c r="J109" s="250">
        <v>413</v>
      </c>
      <c r="K109" s="250"/>
      <c r="L109" s="250">
        <v>0</v>
      </c>
      <c r="M109" s="250">
        <v>0</v>
      </c>
      <c r="N109" s="250"/>
      <c r="O109" s="250">
        <v>0</v>
      </c>
      <c r="P109" s="250">
        <v>0</v>
      </c>
      <c r="Q109" s="250"/>
      <c r="R109" s="250"/>
      <c r="S109" s="250">
        <v>0</v>
      </c>
      <c r="T109" s="250">
        <v>0</v>
      </c>
      <c r="U109" s="250">
        <v>0</v>
      </c>
      <c r="V109" s="250">
        <v>0</v>
      </c>
      <c r="W109" s="250">
        <v>0</v>
      </c>
      <c r="X109" s="250">
        <v>2</v>
      </c>
      <c r="Y109" s="250">
        <v>0</v>
      </c>
      <c r="Z109" s="250"/>
      <c r="AA109" s="250"/>
      <c r="AB109" s="250">
        <v>0</v>
      </c>
      <c r="AC109" s="250">
        <v>0</v>
      </c>
      <c r="AD109" s="250">
        <v>0</v>
      </c>
      <c r="AE109" s="250"/>
      <c r="AF109" s="250">
        <v>0</v>
      </c>
      <c r="AG109" s="250">
        <v>85</v>
      </c>
      <c r="AH109" s="250"/>
      <c r="AI109" s="251" t="s">
        <v>188</v>
      </c>
      <c r="AJ109" s="251"/>
      <c r="AK109" s="251"/>
      <c r="AL109" s="65"/>
      <c r="AM109" s="71"/>
      <c r="AN109" s="71"/>
    </row>
    <row r="110" spans="1:40" ht="21.75" customHeight="1" outlineLevel="1">
      <c r="A110" s="218" t="s">
        <v>189</v>
      </c>
      <c r="B110" s="218"/>
      <c r="C110" s="250">
        <v>450</v>
      </c>
      <c r="D110" s="250">
        <v>54</v>
      </c>
      <c r="E110" s="250">
        <v>278</v>
      </c>
      <c r="F110" s="250">
        <v>0</v>
      </c>
      <c r="G110" s="250"/>
      <c r="H110" s="250"/>
      <c r="I110" s="250">
        <v>278</v>
      </c>
      <c r="J110" s="250">
        <v>267</v>
      </c>
      <c r="K110" s="250"/>
      <c r="L110" s="250">
        <v>0</v>
      </c>
      <c r="M110" s="250">
        <v>0</v>
      </c>
      <c r="N110" s="250"/>
      <c r="O110" s="250">
        <v>0</v>
      </c>
      <c r="P110" s="250">
        <v>0</v>
      </c>
      <c r="Q110" s="250"/>
      <c r="R110" s="250"/>
      <c r="S110" s="250">
        <v>0</v>
      </c>
      <c r="T110" s="250">
        <v>11</v>
      </c>
      <c r="U110" s="250">
        <v>0</v>
      </c>
      <c r="V110" s="250">
        <v>0</v>
      </c>
      <c r="W110" s="250">
        <v>0</v>
      </c>
      <c r="X110" s="250">
        <v>0</v>
      </c>
      <c r="Y110" s="250">
        <v>0</v>
      </c>
      <c r="Z110" s="250"/>
      <c r="AA110" s="250"/>
      <c r="AB110" s="250">
        <v>0</v>
      </c>
      <c r="AC110" s="250">
        <v>0</v>
      </c>
      <c r="AD110" s="250">
        <v>0</v>
      </c>
      <c r="AE110" s="250"/>
      <c r="AF110" s="250">
        <v>0</v>
      </c>
      <c r="AG110" s="250">
        <v>118</v>
      </c>
      <c r="AH110" s="250"/>
      <c r="AI110" s="251" t="s">
        <v>307</v>
      </c>
      <c r="AJ110" s="251"/>
      <c r="AK110" s="251"/>
      <c r="AL110" s="65"/>
      <c r="AM110" s="71"/>
      <c r="AN110" s="71"/>
    </row>
    <row r="111" spans="1:40" ht="21.75" customHeight="1" outlineLevel="1">
      <c r="A111" s="218" t="s">
        <v>190</v>
      </c>
      <c r="B111" s="218"/>
      <c r="C111" s="250">
        <v>36</v>
      </c>
      <c r="D111" s="250">
        <v>0</v>
      </c>
      <c r="E111" s="250">
        <v>26</v>
      </c>
      <c r="F111" s="250">
        <v>0</v>
      </c>
      <c r="G111" s="250"/>
      <c r="H111" s="250"/>
      <c r="I111" s="250">
        <v>26</v>
      </c>
      <c r="J111" s="250">
        <v>0</v>
      </c>
      <c r="K111" s="250"/>
      <c r="L111" s="250">
        <v>0</v>
      </c>
      <c r="M111" s="250">
        <v>0</v>
      </c>
      <c r="N111" s="250"/>
      <c r="O111" s="250">
        <v>0</v>
      </c>
      <c r="P111" s="250">
        <v>0</v>
      </c>
      <c r="Q111" s="250"/>
      <c r="R111" s="250"/>
      <c r="S111" s="250">
        <v>0</v>
      </c>
      <c r="T111" s="250">
        <v>26</v>
      </c>
      <c r="U111" s="250">
        <v>0</v>
      </c>
      <c r="V111" s="250">
        <v>0</v>
      </c>
      <c r="W111" s="250">
        <v>0</v>
      </c>
      <c r="X111" s="250">
        <v>0</v>
      </c>
      <c r="Y111" s="250">
        <v>0</v>
      </c>
      <c r="Z111" s="250"/>
      <c r="AA111" s="250"/>
      <c r="AB111" s="250">
        <v>0</v>
      </c>
      <c r="AC111" s="250">
        <v>0</v>
      </c>
      <c r="AD111" s="250">
        <v>0</v>
      </c>
      <c r="AE111" s="250"/>
      <c r="AF111" s="250">
        <v>0</v>
      </c>
      <c r="AG111" s="250">
        <v>10</v>
      </c>
      <c r="AH111" s="250"/>
      <c r="AI111" s="251" t="s">
        <v>298</v>
      </c>
      <c r="AJ111" s="251"/>
      <c r="AK111" s="251"/>
      <c r="AL111" s="65"/>
      <c r="AM111" s="71"/>
      <c r="AN111" s="71"/>
    </row>
    <row r="112" spans="1:40" ht="21.75" customHeight="1" outlineLevel="1">
      <c r="A112" s="218" t="s">
        <v>191</v>
      </c>
      <c r="B112" s="218"/>
      <c r="C112" s="250">
        <v>40</v>
      </c>
      <c r="D112" s="250">
        <v>0</v>
      </c>
      <c r="E112" s="250">
        <v>24</v>
      </c>
      <c r="F112" s="250">
        <v>0</v>
      </c>
      <c r="G112" s="250"/>
      <c r="H112" s="250"/>
      <c r="I112" s="250">
        <v>24</v>
      </c>
      <c r="J112" s="250">
        <v>24</v>
      </c>
      <c r="K112" s="250"/>
      <c r="L112" s="250">
        <v>0</v>
      </c>
      <c r="M112" s="250">
        <v>0</v>
      </c>
      <c r="N112" s="250"/>
      <c r="O112" s="250">
        <v>0</v>
      </c>
      <c r="P112" s="250">
        <v>0</v>
      </c>
      <c r="Q112" s="250"/>
      <c r="R112" s="250"/>
      <c r="S112" s="250">
        <v>0</v>
      </c>
      <c r="T112" s="250">
        <v>0</v>
      </c>
      <c r="U112" s="250">
        <v>0</v>
      </c>
      <c r="V112" s="250">
        <v>0</v>
      </c>
      <c r="W112" s="250">
        <v>0</v>
      </c>
      <c r="X112" s="250">
        <v>0</v>
      </c>
      <c r="Y112" s="250">
        <v>0</v>
      </c>
      <c r="Z112" s="250"/>
      <c r="AA112" s="250"/>
      <c r="AB112" s="250">
        <v>0</v>
      </c>
      <c r="AC112" s="250">
        <v>0</v>
      </c>
      <c r="AD112" s="250">
        <v>0</v>
      </c>
      <c r="AE112" s="250"/>
      <c r="AF112" s="250">
        <v>0</v>
      </c>
      <c r="AG112" s="250">
        <v>16</v>
      </c>
      <c r="AH112" s="250"/>
      <c r="AI112" s="251" t="s">
        <v>299</v>
      </c>
      <c r="AJ112" s="251"/>
      <c r="AK112" s="251"/>
      <c r="AL112" s="65">
        <f>SUM(AM112:AN112)</f>
        <v>24</v>
      </c>
      <c r="AM112" s="71">
        <f>SUM(F112)</f>
        <v>0</v>
      </c>
      <c r="AN112" s="71">
        <f>SUM(I112)</f>
        <v>24</v>
      </c>
    </row>
    <row r="113" spans="1:40" ht="21.75" customHeight="1" outlineLevel="1">
      <c r="A113" s="218" t="s">
        <v>192</v>
      </c>
      <c r="B113" s="218"/>
      <c r="C113" s="250">
        <v>68</v>
      </c>
      <c r="D113" s="250">
        <v>0</v>
      </c>
      <c r="E113" s="250">
        <v>44</v>
      </c>
      <c r="F113" s="250">
        <v>0</v>
      </c>
      <c r="G113" s="250"/>
      <c r="H113" s="250"/>
      <c r="I113" s="250">
        <v>44</v>
      </c>
      <c r="J113" s="250">
        <v>44</v>
      </c>
      <c r="K113" s="250"/>
      <c r="L113" s="250">
        <v>0</v>
      </c>
      <c r="M113" s="250">
        <v>0</v>
      </c>
      <c r="N113" s="250"/>
      <c r="O113" s="250">
        <v>0</v>
      </c>
      <c r="P113" s="250">
        <v>0</v>
      </c>
      <c r="Q113" s="250"/>
      <c r="R113" s="250"/>
      <c r="S113" s="250">
        <v>0</v>
      </c>
      <c r="T113" s="250">
        <v>0</v>
      </c>
      <c r="U113" s="250">
        <v>0</v>
      </c>
      <c r="V113" s="250">
        <v>0</v>
      </c>
      <c r="W113" s="250">
        <v>0</v>
      </c>
      <c r="X113" s="250">
        <v>0</v>
      </c>
      <c r="Y113" s="250">
        <v>0</v>
      </c>
      <c r="Z113" s="250"/>
      <c r="AA113" s="250"/>
      <c r="AB113" s="250">
        <v>0</v>
      </c>
      <c r="AC113" s="250">
        <v>0</v>
      </c>
      <c r="AD113" s="250">
        <v>0</v>
      </c>
      <c r="AE113" s="250"/>
      <c r="AF113" s="250">
        <v>0</v>
      </c>
      <c r="AG113" s="250">
        <v>24</v>
      </c>
      <c r="AH113" s="250"/>
      <c r="AI113" s="251" t="s">
        <v>318</v>
      </c>
      <c r="AJ113" s="251"/>
      <c r="AK113" s="251"/>
      <c r="AL113" s="65"/>
      <c r="AM113" s="71"/>
      <c r="AN113" s="71"/>
    </row>
    <row r="114" spans="1:40" ht="21.75" customHeight="1" outlineLevel="1">
      <c r="A114" s="218" t="s">
        <v>193</v>
      </c>
      <c r="B114" s="218"/>
      <c r="C114" s="250">
        <v>108</v>
      </c>
      <c r="D114" s="250">
        <v>0</v>
      </c>
      <c r="E114" s="250">
        <v>38</v>
      </c>
      <c r="F114" s="250">
        <v>32</v>
      </c>
      <c r="G114" s="250"/>
      <c r="H114" s="250"/>
      <c r="I114" s="250">
        <v>6</v>
      </c>
      <c r="J114" s="250">
        <v>2</v>
      </c>
      <c r="K114" s="250"/>
      <c r="L114" s="250">
        <v>2</v>
      </c>
      <c r="M114" s="250">
        <v>1</v>
      </c>
      <c r="N114" s="250"/>
      <c r="O114" s="250">
        <v>0</v>
      </c>
      <c r="P114" s="250">
        <v>0</v>
      </c>
      <c r="Q114" s="250"/>
      <c r="R114" s="250"/>
      <c r="S114" s="250">
        <v>1</v>
      </c>
      <c r="T114" s="250">
        <v>0</v>
      </c>
      <c r="U114" s="250">
        <v>0</v>
      </c>
      <c r="V114" s="250">
        <v>0</v>
      </c>
      <c r="W114" s="250">
        <v>0</v>
      </c>
      <c r="X114" s="250">
        <v>0</v>
      </c>
      <c r="Y114" s="250">
        <v>0</v>
      </c>
      <c r="Z114" s="250"/>
      <c r="AA114" s="250"/>
      <c r="AB114" s="250">
        <v>0</v>
      </c>
      <c r="AC114" s="250">
        <v>3</v>
      </c>
      <c r="AD114" s="250">
        <v>0</v>
      </c>
      <c r="AE114" s="250"/>
      <c r="AF114" s="250">
        <v>35</v>
      </c>
      <c r="AG114" s="250">
        <v>35</v>
      </c>
      <c r="AH114" s="250"/>
      <c r="AI114" s="251" t="s">
        <v>295</v>
      </c>
      <c r="AJ114" s="251" t="s">
        <v>319</v>
      </c>
      <c r="AK114" s="251"/>
      <c r="AL114" s="65">
        <f>SUM(AM114:AN114)</f>
        <v>5</v>
      </c>
      <c r="AM114" s="71">
        <v>4</v>
      </c>
      <c r="AN114" s="71">
        <v>1</v>
      </c>
    </row>
    <row r="115" spans="1:40" ht="21.75" customHeight="1" outlineLevel="1">
      <c r="A115" s="218" t="s">
        <v>194</v>
      </c>
      <c r="B115" s="218"/>
      <c r="C115" s="250">
        <v>705</v>
      </c>
      <c r="D115" s="250">
        <v>78</v>
      </c>
      <c r="E115" s="250">
        <v>602</v>
      </c>
      <c r="F115" s="250">
        <v>382</v>
      </c>
      <c r="G115" s="250"/>
      <c r="H115" s="250"/>
      <c r="I115" s="250">
        <v>220</v>
      </c>
      <c r="J115" s="250">
        <v>43</v>
      </c>
      <c r="K115" s="250"/>
      <c r="L115" s="250">
        <v>10</v>
      </c>
      <c r="M115" s="250">
        <v>16</v>
      </c>
      <c r="N115" s="250"/>
      <c r="O115" s="250">
        <v>0</v>
      </c>
      <c r="P115" s="250">
        <v>22</v>
      </c>
      <c r="Q115" s="250"/>
      <c r="R115" s="250"/>
      <c r="S115" s="250">
        <v>70</v>
      </c>
      <c r="T115" s="250">
        <v>59</v>
      </c>
      <c r="U115" s="250">
        <v>0</v>
      </c>
      <c r="V115" s="250">
        <v>0</v>
      </c>
      <c r="W115" s="250">
        <v>10</v>
      </c>
      <c r="X115" s="250">
        <v>0</v>
      </c>
      <c r="Y115" s="250">
        <v>0</v>
      </c>
      <c r="Z115" s="250"/>
      <c r="AA115" s="250"/>
      <c r="AB115" s="250">
        <v>0</v>
      </c>
      <c r="AC115" s="250">
        <v>40</v>
      </c>
      <c r="AD115" s="250">
        <v>12</v>
      </c>
      <c r="AE115" s="250"/>
      <c r="AF115" s="250">
        <v>15</v>
      </c>
      <c r="AG115" s="250">
        <v>0</v>
      </c>
      <c r="AH115" s="250"/>
      <c r="AI115" s="251" t="s">
        <v>262</v>
      </c>
      <c r="AJ115" s="251"/>
      <c r="AK115" s="251"/>
      <c r="AL115" s="65"/>
      <c r="AM115" s="66"/>
      <c r="AN115" s="66"/>
    </row>
    <row r="116" spans="1:40" ht="21.75" customHeight="1" outlineLevel="1">
      <c r="A116" s="218" t="s">
        <v>26</v>
      </c>
      <c r="B116" s="218"/>
      <c r="C116" s="250">
        <v>292</v>
      </c>
      <c r="D116" s="250">
        <v>2</v>
      </c>
      <c r="E116" s="250">
        <v>177</v>
      </c>
      <c r="F116" s="250">
        <v>18</v>
      </c>
      <c r="G116" s="250"/>
      <c r="H116" s="250"/>
      <c r="I116" s="250">
        <v>159</v>
      </c>
      <c r="J116" s="250">
        <v>116</v>
      </c>
      <c r="K116" s="250"/>
      <c r="L116" s="250">
        <v>30</v>
      </c>
      <c r="M116" s="250">
        <v>11</v>
      </c>
      <c r="N116" s="250"/>
      <c r="O116" s="250">
        <v>0</v>
      </c>
      <c r="P116" s="250">
        <v>0</v>
      </c>
      <c r="Q116" s="250"/>
      <c r="R116" s="250"/>
      <c r="S116" s="250">
        <v>1</v>
      </c>
      <c r="T116" s="250">
        <v>1</v>
      </c>
      <c r="U116" s="250">
        <v>0</v>
      </c>
      <c r="V116" s="250">
        <v>0</v>
      </c>
      <c r="W116" s="250">
        <v>0</v>
      </c>
      <c r="X116" s="250">
        <v>0</v>
      </c>
      <c r="Y116" s="250">
        <v>0</v>
      </c>
      <c r="Z116" s="250"/>
      <c r="AA116" s="250"/>
      <c r="AB116" s="250">
        <v>0</v>
      </c>
      <c r="AC116" s="250">
        <v>1</v>
      </c>
      <c r="AD116" s="250">
        <v>0</v>
      </c>
      <c r="AE116" s="250"/>
      <c r="AF116" s="250">
        <v>10</v>
      </c>
      <c r="AG116" s="250">
        <v>103</v>
      </c>
      <c r="AH116" s="250"/>
      <c r="AI116" s="251" t="s">
        <v>201</v>
      </c>
      <c r="AJ116" s="251"/>
      <c r="AK116" s="251"/>
      <c r="AL116" s="65"/>
      <c r="AM116" s="71"/>
      <c r="AN116" s="71"/>
    </row>
    <row r="117" spans="1:40" ht="21.75" customHeight="1" outlineLevel="1">
      <c r="A117" s="218" t="s">
        <v>195</v>
      </c>
      <c r="B117" s="218"/>
      <c r="C117" s="250">
        <v>292</v>
      </c>
      <c r="D117" s="250">
        <v>4</v>
      </c>
      <c r="E117" s="250">
        <v>288</v>
      </c>
      <c r="F117" s="250">
        <v>0</v>
      </c>
      <c r="G117" s="250"/>
      <c r="H117" s="250"/>
      <c r="I117" s="250">
        <v>288</v>
      </c>
      <c r="J117" s="250">
        <v>0</v>
      </c>
      <c r="K117" s="250"/>
      <c r="L117" s="250">
        <v>0</v>
      </c>
      <c r="M117" s="250">
        <v>288</v>
      </c>
      <c r="N117" s="250"/>
      <c r="O117" s="250">
        <v>0</v>
      </c>
      <c r="P117" s="250">
        <v>0</v>
      </c>
      <c r="Q117" s="250"/>
      <c r="R117" s="250"/>
      <c r="S117" s="250">
        <v>0</v>
      </c>
      <c r="T117" s="250">
        <v>0</v>
      </c>
      <c r="U117" s="250">
        <v>0</v>
      </c>
      <c r="V117" s="250">
        <v>0</v>
      </c>
      <c r="W117" s="250">
        <v>0</v>
      </c>
      <c r="X117" s="250">
        <v>0</v>
      </c>
      <c r="Y117" s="250">
        <v>0</v>
      </c>
      <c r="Z117" s="250"/>
      <c r="AA117" s="250"/>
      <c r="AB117" s="250">
        <v>0</v>
      </c>
      <c r="AC117" s="250">
        <v>0</v>
      </c>
      <c r="AD117" s="250">
        <v>0</v>
      </c>
      <c r="AE117" s="250"/>
      <c r="AF117" s="250">
        <v>0</v>
      </c>
      <c r="AG117" s="250">
        <v>0</v>
      </c>
      <c r="AH117" s="250"/>
      <c r="AI117" s="251" t="s">
        <v>196</v>
      </c>
      <c r="AJ117" s="251"/>
      <c r="AK117" s="251"/>
      <c r="AL117" s="65"/>
      <c r="AM117" s="71"/>
      <c r="AN117" s="71"/>
    </row>
    <row r="118" spans="1:40" ht="21.75" customHeight="1" outlineLevel="1">
      <c r="A118" s="218" t="s">
        <v>197</v>
      </c>
      <c r="B118" s="218"/>
      <c r="C118" s="250">
        <v>1414</v>
      </c>
      <c r="D118" s="250">
        <v>37</v>
      </c>
      <c r="E118" s="250">
        <v>1041</v>
      </c>
      <c r="F118" s="250">
        <v>196</v>
      </c>
      <c r="G118" s="250"/>
      <c r="H118" s="250"/>
      <c r="I118" s="250">
        <v>845</v>
      </c>
      <c r="J118" s="250">
        <v>429</v>
      </c>
      <c r="K118" s="250"/>
      <c r="L118" s="250">
        <v>338</v>
      </c>
      <c r="M118" s="250">
        <v>3</v>
      </c>
      <c r="N118" s="250"/>
      <c r="O118" s="250">
        <v>0</v>
      </c>
      <c r="P118" s="250">
        <v>0</v>
      </c>
      <c r="Q118" s="250"/>
      <c r="R118" s="250"/>
      <c r="S118" s="250">
        <v>20</v>
      </c>
      <c r="T118" s="250">
        <v>55</v>
      </c>
      <c r="U118" s="250">
        <v>0</v>
      </c>
      <c r="V118" s="250">
        <v>0</v>
      </c>
      <c r="W118" s="250">
        <v>0</v>
      </c>
      <c r="X118" s="250">
        <v>0</v>
      </c>
      <c r="Y118" s="250">
        <v>0</v>
      </c>
      <c r="Z118" s="250"/>
      <c r="AA118" s="250"/>
      <c r="AB118" s="250">
        <v>1</v>
      </c>
      <c r="AC118" s="250">
        <v>0</v>
      </c>
      <c r="AD118" s="250">
        <v>29</v>
      </c>
      <c r="AE118" s="250"/>
      <c r="AF118" s="250">
        <v>3</v>
      </c>
      <c r="AG118" s="250">
        <v>333</v>
      </c>
      <c r="AH118" s="250"/>
      <c r="AI118" s="251" t="s">
        <v>203</v>
      </c>
      <c r="AJ118" s="251"/>
      <c r="AK118" s="251"/>
      <c r="AL118" s="65"/>
      <c r="AM118" s="71"/>
      <c r="AN118" s="71"/>
    </row>
    <row r="119" spans="1:40" ht="21.75" customHeight="1" outlineLevel="1">
      <c r="A119" s="218" t="s">
        <v>27</v>
      </c>
      <c r="B119" s="218"/>
      <c r="C119" s="250">
        <v>516</v>
      </c>
      <c r="D119" s="250">
        <v>48</v>
      </c>
      <c r="E119" s="250">
        <v>462</v>
      </c>
      <c r="F119" s="250">
        <v>0</v>
      </c>
      <c r="G119" s="250"/>
      <c r="H119" s="250"/>
      <c r="I119" s="250">
        <v>462</v>
      </c>
      <c r="J119" s="250">
        <v>227</v>
      </c>
      <c r="K119" s="250"/>
      <c r="L119" s="250">
        <v>207</v>
      </c>
      <c r="M119" s="250">
        <v>28</v>
      </c>
      <c r="N119" s="250"/>
      <c r="O119" s="250">
        <v>0</v>
      </c>
      <c r="P119" s="250">
        <v>0</v>
      </c>
      <c r="Q119" s="250"/>
      <c r="R119" s="250"/>
      <c r="S119" s="250">
        <v>0</v>
      </c>
      <c r="T119" s="250">
        <v>0</v>
      </c>
      <c r="U119" s="250">
        <v>0</v>
      </c>
      <c r="V119" s="250">
        <v>0</v>
      </c>
      <c r="W119" s="250">
        <v>4</v>
      </c>
      <c r="X119" s="250">
        <v>0</v>
      </c>
      <c r="Y119" s="250">
        <v>0</v>
      </c>
      <c r="Z119" s="250"/>
      <c r="AA119" s="250"/>
      <c r="AB119" s="250">
        <v>9</v>
      </c>
      <c r="AC119" s="250">
        <v>0</v>
      </c>
      <c r="AD119" s="250">
        <v>0</v>
      </c>
      <c r="AE119" s="250"/>
      <c r="AF119" s="250">
        <v>0</v>
      </c>
      <c r="AG119" s="250">
        <v>2</v>
      </c>
      <c r="AH119" s="250"/>
      <c r="AI119" s="251" t="s">
        <v>320</v>
      </c>
      <c r="AJ119" s="251"/>
      <c r="AK119" s="251"/>
      <c r="AL119" s="65"/>
      <c r="AM119" s="71"/>
      <c r="AN119" s="71"/>
    </row>
    <row r="120" spans="1:40" ht="21.75" customHeight="1" outlineLevel="1">
      <c r="A120" s="218" t="s">
        <v>28</v>
      </c>
      <c r="B120" s="218"/>
      <c r="C120" s="250">
        <v>320</v>
      </c>
      <c r="D120" s="250">
        <v>5</v>
      </c>
      <c r="E120" s="250">
        <v>251</v>
      </c>
      <c r="F120" s="250">
        <v>0</v>
      </c>
      <c r="G120" s="250"/>
      <c r="H120" s="250"/>
      <c r="I120" s="250">
        <v>251</v>
      </c>
      <c r="J120" s="250">
        <v>184</v>
      </c>
      <c r="K120" s="250"/>
      <c r="L120" s="250">
        <v>67</v>
      </c>
      <c r="M120" s="250">
        <v>0</v>
      </c>
      <c r="N120" s="250"/>
      <c r="O120" s="250">
        <v>0</v>
      </c>
      <c r="P120" s="250">
        <v>0</v>
      </c>
      <c r="Q120" s="250"/>
      <c r="R120" s="250"/>
      <c r="S120" s="250">
        <v>0</v>
      </c>
      <c r="T120" s="250">
        <v>0</v>
      </c>
      <c r="U120" s="250">
        <v>0</v>
      </c>
      <c r="V120" s="250">
        <v>0</v>
      </c>
      <c r="W120" s="250">
        <v>0</v>
      </c>
      <c r="X120" s="250">
        <v>0</v>
      </c>
      <c r="Y120" s="250">
        <v>0</v>
      </c>
      <c r="Z120" s="250"/>
      <c r="AA120" s="250"/>
      <c r="AB120" s="250">
        <v>0</v>
      </c>
      <c r="AC120" s="250">
        <v>0</v>
      </c>
      <c r="AD120" s="250">
        <v>0</v>
      </c>
      <c r="AE120" s="250"/>
      <c r="AF120" s="250">
        <v>0</v>
      </c>
      <c r="AG120" s="250">
        <v>64</v>
      </c>
      <c r="AH120" s="250"/>
      <c r="AI120" s="251" t="s">
        <v>198</v>
      </c>
      <c r="AJ120" s="251"/>
      <c r="AK120" s="251"/>
      <c r="AL120" s="65"/>
      <c r="AM120" s="71"/>
      <c r="AN120" s="71"/>
    </row>
    <row r="121" spans="1:40" ht="21.75" customHeight="1" outlineLevel="1">
      <c r="A121" s="218" t="s">
        <v>29</v>
      </c>
      <c r="B121" s="218"/>
      <c r="C121" s="250">
        <v>592</v>
      </c>
      <c r="D121" s="250">
        <v>0</v>
      </c>
      <c r="E121" s="250">
        <v>587</v>
      </c>
      <c r="F121" s="250">
        <v>0</v>
      </c>
      <c r="G121" s="250"/>
      <c r="H121" s="250"/>
      <c r="I121" s="250">
        <v>587</v>
      </c>
      <c r="J121" s="250">
        <v>0</v>
      </c>
      <c r="K121" s="250"/>
      <c r="L121" s="250">
        <v>0</v>
      </c>
      <c r="M121" s="250">
        <v>587</v>
      </c>
      <c r="N121" s="250"/>
      <c r="O121" s="250">
        <v>0</v>
      </c>
      <c r="P121" s="250">
        <v>0</v>
      </c>
      <c r="Q121" s="250"/>
      <c r="R121" s="250"/>
      <c r="S121" s="250">
        <v>0</v>
      </c>
      <c r="T121" s="250">
        <v>0</v>
      </c>
      <c r="U121" s="250">
        <v>0</v>
      </c>
      <c r="V121" s="250">
        <v>0</v>
      </c>
      <c r="W121" s="250">
        <v>0</v>
      </c>
      <c r="X121" s="250">
        <v>2</v>
      </c>
      <c r="Y121" s="250">
        <v>0</v>
      </c>
      <c r="Z121" s="250"/>
      <c r="AA121" s="250"/>
      <c r="AB121" s="250">
        <v>0</v>
      </c>
      <c r="AC121" s="250">
        <v>0</v>
      </c>
      <c r="AD121" s="250">
        <v>0</v>
      </c>
      <c r="AE121" s="250"/>
      <c r="AF121" s="250">
        <v>0</v>
      </c>
      <c r="AG121" s="250">
        <v>3</v>
      </c>
      <c r="AH121" s="250"/>
      <c r="AI121" s="251" t="s">
        <v>292</v>
      </c>
      <c r="AJ121" s="251"/>
      <c r="AK121" s="251"/>
      <c r="AL121" s="65"/>
      <c r="AM121" s="71"/>
      <c r="AN121" s="71"/>
    </row>
    <row r="122" spans="1:40" ht="21.75" customHeight="1" outlineLevel="1">
      <c r="A122" s="218" t="s">
        <v>30</v>
      </c>
      <c r="B122" s="218"/>
      <c r="C122" s="250">
        <v>516</v>
      </c>
      <c r="D122" s="250">
        <v>7</v>
      </c>
      <c r="E122" s="250">
        <v>495</v>
      </c>
      <c r="F122" s="250">
        <v>0</v>
      </c>
      <c r="G122" s="250"/>
      <c r="H122" s="250"/>
      <c r="I122" s="250">
        <v>495</v>
      </c>
      <c r="J122" s="250">
        <v>251</v>
      </c>
      <c r="K122" s="250"/>
      <c r="L122" s="250">
        <v>241</v>
      </c>
      <c r="M122" s="250">
        <v>3</v>
      </c>
      <c r="N122" s="250"/>
      <c r="O122" s="250">
        <v>0</v>
      </c>
      <c r="P122" s="250">
        <v>0</v>
      </c>
      <c r="Q122" s="250"/>
      <c r="R122" s="250"/>
      <c r="S122" s="250">
        <v>0</v>
      </c>
      <c r="T122" s="250">
        <v>0</v>
      </c>
      <c r="U122" s="250">
        <v>0</v>
      </c>
      <c r="V122" s="250">
        <v>0</v>
      </c>
      <c r="W122" s="250">
        <v>0</v>
      </c>
      <c r="X122" s="250">
        <v>7</v>
      </c>
      <c r="Y122" s="250">
        <v>0</v>
      </c>
      <c r="Z122" s="250"/>
      <c r="AA122" s="250"/>
      <c r="AB122" s="250">
        <v>10</v>
      </c>
      <c r="AC122" s="250">
        <v>0</v>
      </c>
      <c r="AD122" s="250">
        <v>0</v>
      </c>
      <c r="AE122" s="250"/>
      <c r="AF122" s="250">
        <v>0</v>
      </c>
      <c r="AG122" s="250">
        <v>7</v>
      </c>
      <c r="AH122" s="250"/>
      <c r="AI122" s="251" t="s">
        <v>247</v>
      </c>
      <c r="AJ122" s="251"/>
      <c r="AK122" s="251"/>
      <c r="AL122" s="65"/>
      <c r="AM122" s="71"/>
      <c r="AN122" s="71"/>
    </row>
    <row r="123" spans="1:40" ht="21.75" customHeight="1" outlineLevel="1">
      <c r="A123" s="218" t="s">
        <v>199</v>
      </c>
      <c r="B123" s="218"/>
      <c r="C123" s="250">
        <v>1031</v>
      </c>
      <c r="D123" s="250">
        <v>98</v>
      </c>
      <c r="E123" s="250">
        <v>710</v>
      </c>
      <c r="F123" s="250">
        <v>0</v>
      </c>
      <c r="G123" s="250"/>
      <c r="H123" s="250"/>
      <c r="I123" s="250">
        <v>710</v>
      </c>
      <c r="J123" s="250">
        <v>17</v>
      </c>
      <c r="K123" s="250"/>
      <c r="L123" s="250">
        <v>693</v>
      </c>
      <c r="M123" s="250">
        <v>0</v>
      </c>
      <c r="N123" s="250"/>
      <c r="O123" s="250">
        <v>0</v>
      </c>
      <c r="P123" s="250">
        <v>0</v>
      </c>
      <c r="Q123" s="250"/>
      <c r="R123" s="250"/>
      <c r="S123" s="250">
        <v>0</v>
      </c>
      <c r="T123" s="250">
        <v>0</v>
      </c>
      <c r="U123" s="250">
        <v>0</v>
      </c>
      <c r="V123" s="250">
        <v>0</v>
      </c>
      <c r="W123" s="250">
        <v>0</v>
      </c>
      <c r="X123" s="250">
        <v>3</v>
      </c>
      <c r="Y123" s="250">
        <v>0</v>
      </c>
      <c r="Z123" s="250"/>
      <c r="AA123" s="250"/>
      <c r="AB123" s="250">
        <v>18</v>
      </c>
      <c r="AC123" s="250">
        <v>0</v>
      </c>
      <c r="AD123" s="250">
        <v>0</v>
      </c>
      <c r="AE123" s="250"/>
      <c r="AF123" s="250">
        <v>0</v>
      </c>
      <c r="AG123" s="250">
        <v>220</v>
      </c>
      <c r="AH123" s="250"/>
      <c r="AI123" s="251" t="s">
        <v>204</v>
      </c>
      <c r="AJ123" s="251"/>
      <c r="AK123" s="251"/>
      <c r="AL123" s="65"/>
      <c r="AM123" s="71"/>
      <c r="AN123" s="71"/>
    </row>
    <row r="124" spans="1:40" ht="21.75" customHeight="1" outlineLevel="1" thickBot="1">
      <c r="A124" s="218" t="s">
        <v>200</v>
      </c>
      <c r="B124" s="218"/>
      <c r="C124" s="250">
        <v>476</v>
      </c>
      <c r="D124" s="250">
        <v>66</v>
      </c>
      <c r="E124" s="250">
        <v>318</v>
      </c>
      <c r="F124" s="250">
        <v>88</v>
      </c>
      <c r="G124" s="250"/>
      <c r="H124" s="250"/>
      <c r="I124" s="250">
        <v>230</v>
      </c>
      <c r="J124" s="250">
        <v>123</v>
      </c>
      <c r="K124" s="250"/>
      <c r="L124" s="250">
        <v>50</v>
      </c>
      <c r="M124" s="250">
        <v>45</v>
      </c>
      <c r="N124" s="250"/>
      <c r="O124" s="250">
        <v>0</v>
      </c>
      <c r="P124" s="250">
        <v>0</v>
      </c>
      <c r="Q124" s="250"/>
      <c r="R124" s="250"/>
      <c r="S124" s="250">
        <v>10</v>
      </c>
      <c r="T124" s="250">
        <v>2</v>
      </c>
      <c r="U124" s="250">
        <v>0</v>
      </c>
      <c r="V124" s="250">
        <v>0</v>
      </c>
      <c r="W124" s="250">
        <v>7</v>
      </c>
      <c r="X124" s="250">
        <v>1</v>
      </c>
      <c r="Y124" s="250">
        <v>1</v>
      </c>
      <c r="Z124" s="250"/>
      <c r="AA124" s="250"/>
      <c r="AB124" s="250">
        <v>13</v>
      </c>
      <c r="AC124" s="250">
        <v>10</v>
      </c>
      <c r="AD124" s="250">
        <v>7</v>
      </c>
      <c r="AE124" s="250"/>
      <c r="AF124" s="250">
        <v>13</v>
      </c>
      <c r="AG124" s="250">
        <v>71</v>
      </c>
      <c r="AH124" s="250"/>
      <c r="AI124" s="251" t="s">
        <v>228</v>
      </c>
      <c r="AJ124" s="251"/>
      <c r="AK124" s="251"/>
      <c r="AL124" s="71">
        <f>SUM(AM124:AN124)</f>
        <v>318</v>
      </c>
      <c r="AM124" s="71">
        <f>SUM(F124)</f>
        <v>88</v>
      </c>
      <c r="AN124" s="71">
        <f>SUM(I124)</f>
        <v>230</v>
      </c>
    </row>
    <row r="125" spans="1:40" s="168" customFormat="1" ht="21.75" customHeight="1" thickBot="1">
      <c r="A125" s="217" t="s">
        <v>31</v>
      </c>
      <c r="B125" s="217"/>
      <c r="C125" s="213">
        <v>7078</v>
      </c>
      <c r="D125" s="213">
        <v>407</v>
      </c>
      <c r="E125" s="213">
        <v>5550</v>
      </c>
      <c r="F125" s="213">
        <v>1144</v>
      </c>
      <c r="G125" s="213"/>
      <c r="H125" s="213"/>
      <c r="I125" s="213">
        <v>4406</v>
      </c>
      <c r="J125" s="213">
        <v>1535</v>
      </c>
      <c r="K125" s="213"/>
      <c r="L125" s="213">
        <v>1502</v>
      </c>
      <c r="M125" s="213">
        <v>939</v>
      </c>
      <c r="N125" s="213"/>
      <c r="O125" s="213">
        <v>0</v>
      </c>
      <c r="P125" s="213">
        <v>110</v>
      </c>
      <c r="Q125" s="213"/>
      <c r="R125" s="213"/>
      <c r="S125" s="213">
        <v>180</v>
      </c>
      <c r="T125" s="213">
        <v>140</v>
      </c>
      <c r="U125" s="213">
        <v>0</v>
      </c>
      <c r="V125" s="213">
        <v>0</v>
      </c>
      <c r="W125" s="213">
        <v>35</v>
      </c>
      <c r="X125" s="213">
        <v>24</v>
      </c>
      <c r="Y125" s="213">
        <v>11</v>
      </c>
      <c r="Z125" s="213"/>
      <c r="AA125" s="213"/>
      <c r="AB125" s="213">
        <v>77</v>
      </c>
      <c r="AC125" s="213">
        <v>144</v>
      </c>
      <c r="AD125" s="213">
        <v>174</v>
      </c>
      <c r="AE125" s="213"/>
      <c r="AF125" s="213">
        <v>233</v>
      </c>
      <c r="AG125" s="213">
        <v>829</v>
      </c>
      <c r="AH125" s="213"/>
      <c r="AI125" s="214"/>
      <c r="AJ125" s="214"/>
      <c r="AK125" s="214"/>
      <c r="AL125" s="79">
        <f ca="1">SUM(AM125:AN125)</f>
        <v>0</v>
      </c>
      <c r="AM125" s="79">
        <f ca="1">SUM(AM124:AM145)</f>
        <v>0</v>
      </c>
      <c r="AN125" s="79">
        <f ca="1">SUM(AN124:AN145)</f>
        <v>0</v>
      </c>
    </row>
    <row r="126" spans="1:40" ht="21.75" customHeight="1" outlineLevel="1">
      <c r="A126" s="218" t="s">
        <v>32</v>
      </c>
      <c r="B126" s="218"/>
      <c r="C126" s="250">
        <v>534</v>
      </c>
      <c r="D126" s="250">
        <v>56</v>
      </c>
      <c r="E126" s="250">
        <v>402</v>
      </c>
      <c r="F126" s="250">
        <v>0</v>
      </c>
      <c r="G126" s="250"/>
      <c r="H126" s="250"/>
      <c r="I126" s="250">
        <v>402</v>
      </c>
      <c r="J126" s="250">
        <v>75</v>
      </c>
      <c r="K126" s="250"/>
      <c r="L126" s="250">
        <v>322</v>
      </c>
      <c r="M126" s="250">
        <v>5</v>
      </c>
      <c r="N126" s="250"/>
      <c r="O126" s="250">
        <v>0</v>
      </c>
      <c r="P126" s="250">
        <v>0</v>
      </c>
      <c r="Q126" s="250"/>
      <c r="R126" s="250"/>
      <c r="S126" s="250">
        <v>0</v>
      </c>
      <c r="T126" s="250">
        <v>0</v>
      </c>
      <c r="U126" s="250">
        <v>0</v>
      </c>
      <c r="V126" s="250">
        <v>0</v>
      </c>
      <c r="W126" s="250">
        <v>0</v>
      </c>
      <c r="X126" s="250">
        <v>4</v>
      </c>
      <c r="Y126" s="250">
        <v>0</v>
      </c>
      <c r="Z126" s="250"/>
      <c r="AA126" s="250"/>
      <c r="AB126" s="250">
        <v>20</v>
      </c>
      <c r="AC126" s="250">
        <v>0</v>
      </c>
      <c r="AD126" s="250">
        <v>0</v>
      </c>
      <c r="AE126" s="250"/>
      <c r="AF126" s="250">
        <v>0</v>
      </c>
      <c r="AG126" s="250">
        <v>72</v>
      </c>
      <c r="AH126" s="250"/>
      <c r="AI126" s="251" t="s">
        <v>268</v>
      </c>
      <c r="AJ126" s="251"/>
      <c r="AK126" s="251"/>
      <c r="AL126" s="71"/>
      <c r="AM126" s="71"/>
      <c r="AN126" s="71"/>
    </row>
    <row r="127" spans="1:40" ht="21.75" customHeight="1" outlineLevel="1">
      <c r="A127" s="218" t="s">
        <v>33</v>
      </c>
      <c r="B127" s="218"/>
      <c r="C127" s="250">
        <v>676</v>
      </c>
      <c r="D127" s="250">
        <v>0</v>
      </c>
      <c r="E127" s="250">
        <v>555</v>
      </c>
      <c r="F127" s="250">
        <v>397</v>
      </c>
      <c r="G127" s="250"/>
      <c r="H127" s="250"/>
      <c r="I127" s="250">
        <v>158</v>
      </c>
      <c r="J127" s="250">
        <v>18</v>
      </c>
      <c r="K127" s="250"/>
      <c r="L127" s="250">
        <v>5</v>
      </c>
      <c r="M127" s="250">
        <v>2</v>
      </c>
      <c r="N127" s="250"/>
      <c r="O127" s="250">
        <v>0</v>
      </c>
      <c r="P127" s="250">
        <v>30</v>
      </c>
      <c r="Q127" s="250"/>
      <c r="R127" s="250"/>
      <c r="S127" s="250">
        <v>64</v>
      </c>
      <c r="T127" s="250">
        <v>39</v>
      </c>
      <c r="U127" s="250">
        <v>0</v>
      </c>
      <c r="V127" s="250">
        <v>0</v>
      </c>
      <c r="W127" s="250">
        <v>25</v>
      </c>
      <c r="X127" s="250">
        <v>2</v>
      </c>
      <c r="Y127" s="250">
        <v>0</v>
      </c>
      <c r="Z127" s="250"/>
      <c r="AA127" s="250"/>
      <c r="AB127" s="250">
        <v>0</v>
      </c>
      <c r="AC127" s="250">
        <v>34</v>
      </c>
      <c r="AD127" s="250">
        <v>2</v>
      </c>
      <c r="AE127" s="250"/>
      <c r="AF127" s="250">
        <v>74</v>
      </c>
      <c r="AG127" s="250">
        <v>20</v>
      </c>
      <c r="AH127" s="250"/>
      <c r="AI127" s="251" t="s">
        <v>263</v>
      </c>
      <c r="AJ127" s="251" t="s">
        <v>321</v>
      </c>
      <c r="AK127" s="251"/>
      <c r="AL127" s="71"/>
      <c r="AM127" s="71"/>
      <c r="AN127" s="71"/>
    </row>
    <row r="128" spans="1:40" ht="21.75" customHeight="1" outlineLevel="1">
      <c r="A128" s="218" t="s">
        <v>34</v>
      </c>
      <c r="B128" s="218"/>
      <c r="C128" s="250">
        <v>280</v>
      </c>
      <c r="D128" s="250">
        <v>0</v>
      </c>
      <c r="E128" s="250">
        <v>269</v>
      </c>
      <c r="F128" s="250">
        <v>0</v>
      </c>
      <c r="G128" s="250"/>
      <c r="H128" s="250"/>
      <c r="I128" s="250">
        <v>269</v>
      </c>
      <c r="J128" s="250">
        <v>178</v>
      </c>
      <c r="K128" s="250"/>
      <c r="L128" s="250">
        <v>91</v>
      </c>
      <c r="M128" s="250">
        <v>0</v>
      </c>
      <c r="N128" s="250"/>
      <c r="O128" s="250">
        <v>0</v>
      </c>
      <c r="P128" s="250">
        <v>0</v>
      </c>
      <c r="Q128" s="250"/>
      <c r="R128" s="250"/>
      <c r="S128" s="250">
        <v>0</v>
      </c>
      <c r="T128" s="250">
        <v>0</v>
      </c>
      <c r="U128" s="250">
        <v>0</v>
      </c>
      <c r="V128" s="250">
        <v>0</v>
      </c>
      <c r="W128" s="250">
        <v>0</v>
      </c>
      <c r="X128" s="250">
        <v>0</v>
      </c>
      <c r="Y128" s="250">
        <v>0</v>
      </c>
      <c r="Z128" s="250"/>
      <c r="AA128" s="250"/>
      <c r="AB128" s="250">
        <v>0</v>
      </c>
      <c r="AC128" s="250">
        <v>0</v>
      </c>
      <c r="AD128" s="250">
        <v>0</v>
      </c>
      <c r="AE128" s="250"/>
      <c r="AF128" s="250">
        <v>0</v>
      </c>
      <c r="AG128" s="250">
        <v>11</v>
      </c>
      <c r="AH128" s="250"/>
      <c r="AI128" s="251" t="s">
        <v>210</v>
      </c>
      <c r="AJ128" s="251"/>
      <c r="AK128" s="251"/>
      <c r="AL128" s="65"/>
      <c r="AM128" s="71"/>
      <c r="AN128" s="71"/>
    </row>
    <row r="129" spans="1:40" ht="21.75" customHeight="1" outlineLevel="1">
      <c r="A129" s="218" t="s">
        <v>35</v>
      </c>
      <c r="B129" s="218"/>
      <c r="C129" s="250">
        <v>224</v>
      </c>
      <c r="D129" s="250">
        <v>2</v>
      </c>
      <c r="E129" s="250">
        <v>178</v>
      </c>
      <c r="F129" s="250">
        <v>0</v>
      </c>
      <c r="G129" s="250"/>
      <c r="H129" s="250"/>
      <c r="I129" s="250">
        <v>178</v>
      </c>
      <c r="J129" s="250">
        <v>178</v>
      </c>
      <c r="K129" s="250"/>
      <c r="L129" s="250">
        <v>0</v>
      </c>
      <c r="M129" s="250">
        <v>0</v>
      </c>
      <c r="N129" s="250"/>
      <c r="O129" s="250">
        <v>0</v>
      </c>
      <c r="P129" s="250">
        <v>0</v>
      </c>
      <c r="Q129" s="250"/>
      <c r="R129" s="250"/>
      <c r="S129" s="250">
        <v>0</v>
      </c>
      <c r="T129" s="250">
        <v>0</v>
      </c>
      <c r="U129" s="250">
        <v>0</v>
      </c>
      <c r="V129" s="250">
        <v>0</v>
      </c>
      <c r="W129" s="250">
        <v>0</v>
      </c>
      <c r="X129" s="250">
        <v>0</v>
      </c>
      <c r="Y129" s="250">
        <v>0</v>
      </c>
      <c r="Z129" s="250"/>
      <c r="AA129" s="250"/>
      <c r="AB129" s="250">
        <v>0</v>
      </c>
      <c r="AC129" s="250">
        <v>0</v>
      </c>
      <c r="AD129" s="250">
        <v>0</v>
      </c>
      <c r="AE129" s="250"/>
      <c r="AF129" s="250">
        <v>0</v>
      </c>
      <c r="AG129" s="250">
        <v>44</v>
      </c>
      <c r="AH129" s="250"/>
      <c r="AI129" s="251" t="s">
        <v>211</v>
      </c>
      <c r="AJ129" s="251"/>
      <c r="AK129" s="251"/>
      <c r="AL129" s="65"/>
      <c r="AM129" s="71"/>
      <c r="AN129" s="71"/>
    </row>
    <row r="130" spans="1:40" ht="21.75" customHeight="1" outlineLevel="1">
      <c r="A130" s="218" t="s">
        <v>212</v>
      </c>
      <c r="B130" s="218"/>
      <c r="C130" s="250">
        <v>192</v>
      </c>
      <c r="D130" s="250">
        <v>0</v>
      </c>
      <c r="E130" s="250">
        <v>186</v>
      </c>
      <c r="F130" s="250">
        <v>0</v>
      </c>
      <c r="G130" s="250"/>
      <c r="H130" s="250"/>
      <c r="I130" s="250">
        <v>186</v>
      </c>
      <c r="J130" s="250">
        <v>186</v>
      </c>
      <c r="K130" s="250"/>
      <c r="L130" s="250">
        <v>0</v>
      </c>
      <c r="M130" s="250">
        <v>0</v>
      </c>
      <c r="N130" s="250"/>
      <c r="O130" s="250">
        <v>0</v>
      </c>
      <c r="P130" s="250">
        <v>0</v>
      </c>
      <c r="Q130" s="250"/>
      <c r="R130" s="250"/>
      <c r="S130" s="250">
        <v>0</v>
      </c>
      <c r="T130" s="250">
        <v>0</v>
      </c>
      <c r="U130" s="250">
        <v>0</v>
      </c>
      <c r="V130" s="250">
        <v>0</v>
      </c>
      <c r="W130" s="250">
        <v>0</v>
      </c>
      <c r="X130" s="250">
        <v>0</v>
      </c>
      <c r="Y130" s="250">
        <v>0</v>
      </c>
      <c r="Z130" s="250"/>
      <c r="AA130" s="250"/>
      <c r="AB130" s="250">
        <v>0</v>
      </c>
      <c r="AC130" s="250">
        <v>0</v>
      </c>
      <c r="AD130" s="250">
        <v>0</v>
      </c>
      <c r="AE130" s="250"/>
      <c r="AF130" s="250">
        <v>0</v>
      </c>
      <c r="AG130" s="250">
        <v>6</v>
      </c>
      <c r="AH130" s="250"/>
      <c r="AI130" s="251" t="s">
        <v>236</v>
      </c>
      <c r="AJ130" s="251"/>
      <c r="AK130" s="251"/>
      <c r="AL130" s="65"/>
      <c r="AM130" s="71"/>
      <c r="AN130" s="71"/>
    </row>
    <row r="131" spans="1:40" ht="21.75" customHeight="1" outlineLevel="1">
      <c r="A131" s="218" t="s">
        <v>36</v>
      </c>
      <c r="B131" s="218"/>
      <c r="C131" s="250">
        <v>416</v>
      </c>
      <c r="D131" s="250">
        <v>21</v>
      </c>
      <c r="E131" s="250">
        <v>266</v>
      </c>
      <c r="F131" s="250">
        <v>87</v>
      </c>
      <c r="G131" s="250"/>
      <c r="H131" s="250"/>
      <c r="I131" s="250">
        <v>179</v>
      </c>
      <c r="J131" s="250">
        <v>36</v>
      </c>
      <c r="K131" s="250"/>
      <c r="L131" s="250">
        <v>41</v>
      </c>
      <c r="M131" s="250">
        <v>94</v>
      </c>
      <c r="N131" s="250"/>
      <c r="O131" s="250">
        <v>0</v>
      </c>
      <c r="P131" s="250">
        <v>0</v>
      </c>
      <c r="Q131" s="250"/>
      <c r="R131" s="250"/>
      <c r="S131" s="250">
        <v>7</v>
      </c>
      <c r="T131" s="250">
        <v>1</v>
      </c>
      <c r="U131" s="250">
        <v>0</v>
      </c>
      <c r="V131" s="250">
        <v>0</v>
      </c>
      <c r="W131" s="250">
        <v>0</v>
      </c>
      <c r="X131" s="250">
        <v>4</v>
      </c>
      <c r="Y131" s="250">
        <v>3</v>
      </c>
      <c r="Z131" s="250"/>
      <c r="AA131" s="250"/>
      <c r="AB131" s="250">
        <v>13</v>
      </c>
      <c r="AC131" s="250">
        <v>87</v>
      </c>
      <c r="AD131" s="250">
        <v>169</v>
      </c>
      <c r="AE131" s="250"/>
      <c r="AF131" s="250">
        <v>0</v>
      </c>
      <c r="AG131" s="250">
        <v>125</v>
      </c>
      <c r="AH131" s="250"/>
      <c r="AI131" s="251" t="s">
        <v>237</v>
      </c>
      <c r="AJ131" s="251" t="s">
        <v>311</v>
      </c>
      <c r="AK131" s="251"/>
      <c r="AL131" s="65"/>
      <c r="AM131" s="71"/>
      <c r="AN131" s="71"/>
    </row>
    <row r="132" spans="1:40" ht="21.75" customHeight="1" outlineLevel="1">
      <c r="A132" s="218" t="s">
        <v>37</v>
      </c>
      <c r="B132" s="218"/>
      <c r="C132" s="250">
        <v>246</v>
      </c>
      <c r="D132" s="250">
        <v>2</v>
      </c>
      <c r="E132" s="250">
        <v>231</v>
      </c>
      <c r="F132" s="250">
        <v>208</v>
      </c>
      <c r="G132" s="250"/>
      <c r="H132" s="250"/>
      <c r="I132" s="250">
        <v>23</v>
      </c>
      <c r="J132" s="250">
        <v>1</v>
      </c>
      <c r="K132" s="250"/>
      <c r="L132" s="250">
        <v>1</v>
      </c>
      <c r="M132" s="250">
        <v>0</v>
      </c>
      <c r="N132" s="250"/>
      <c r="O132" s="250">
        <v>0</v>
      </c>
      <c r="P132" s="250">
        <v>0</v>
      </c>
      <c r="Q132" s="250"/>
      <c r="R132" s="250"/>
      <c r="S132" s="250">
        <v>21</v>
      </c>
      <c r="T132" s="250">
        <v>0</v>
      </c>
      <c r="U132" s="250">
        <v>0</v>
      </c>
      <c r="V132" s="250">
        <v>0</v>
      </c>
      <c r="W132" s="250">
        <v>2</v>
      </c>
      <c r="X132" s="250">
        <v>0</v>
      </c>
      <c r="Y132" s="250">
        <v>8</v>
      </c>
      <c r="Z132" s="250"/>
      <c r="AA132" s="250"/>
      <c r="AB132" s="250">
        <v>0</v>
      </c>
      <c r="AC132" s="250">
        <v>0</v>
      </c>
      <c r="AD132" s="250">
        <v>0</v>
      </c>
      <c r="AE132" s="250"/>
      <c r="AF132" s="250">
        <v>11</v>
      </c>
      <c r="AG132" s="250">
        <v>0</v>
      </c>
      <c r="AH132" s="250"/>
      <c r="AI132" s="251" t="s">
        <v>259</v>
      </c>
      <c r="AJ132" s="251"/>
      <c r="AK132" s="251"/>
      <c r="AL132" s="65"/>
      <c r="AM132" s="71"/>
      <c r="AN132" s="71"/>
    </row>
    <row r="133" spans="1:40" ht="21.75" customHeight="1" outlineLevel="1">
      <c r="A133" s="218" t="s">
        <v>141</v>
      </c>
      <c r="B133" s="218"/>
      <c r="C133" s="250">
        <v>56</v>
      </c>
      <c r="D133" s="250">
        <v>0</v>
      </c>
      <c r="E133" s="250">
        <v>43</v>
      </c>
      <c r="F133" s="250">
        <v>0</v>
      </c>
      <c r="G133" s="250"/>
      <c r="H133" s="250"/>
      <c r="I133" s="250">
        <v>43</v>
      </c>
      <c r="J133" s="250">
        <v>1</v>
      </c>
      <c r="K133" s="250"/>
      <c r="L133" s="250">
        <v>0</v>
      </c>
      <c r="M133" s="250">
        <v>0</v>
      </c>
      <c r="N133" s="250"/>
      <c r="O133" s="250">
        <v>0</v>
      </c>
      <c r="P133" s="250">
        <v>0</v>
      </c>
      <c r="Q133" s="250"/>
      <c r="R133" s="250"/>
      <c r="S133" s="250">
        <v>0</v>
      </c>
      <c r="T133" s="250">
        <v>42</v>
      </c>
      <c r="U133" s="250">
        <v>0</v>
      </c>
      <c r="V133" s="250">
        <v>0</v>
      </c>
      <c r="W133" s="250">
        <v>0</v>
      </c>
      <c r="X133" s="250">
        <v>0</v>
      </c>
      <c r="Y133" s="250">
        <v>0</v>
      </c>
      <c r="Z133" s="250"/>
      <c r="AA133" s="250"/>
      <c r="AB133" s="250">
        <v>0</v>
      </c>
      <c r="AC133" s="250">
        <v>0</v>
      </c>
      <c r="AD133" s="250">
        <v>0</v>
      </c>
      <c r="AE133" s="250"/>
      <c r="AF133" s="250">
        <v>0</v>
      </c>
      <c r="AG133" s="250">
        <v>13</v>
      </c>
      <c r="AH133" s="250"/>
      <c r="AI133" s="251" t="s">
        <v>293</v>
      </c>
      <c r="AJ133" s="251"/>
      <c r="AK133" s="251"/>
      <c r="AL133" s="65"/>
      <c r="AM133" s="71"/>
      <c r="AN133" s="71"/>
    </row>
    <row r="134" spans="1:40" ht="21.75" customHeight="1" outlineLevel="1">
      <c r="A134" s="218" t="s">
        <v>214</v>
      </c>
      <c r="B134" s="218"/>
      <c r="C134" s="250">
        <v>420</v>
      </c>
      <c r="D134" s="250">
        <v>2</v>
      </c>
      <c r="E134" s="250">
        <v>365</v>
      </c>
      <c r="F134" s="250">
        <v>5</v>
      </c>
      <c r="G134" s="250"/>
      <c r="H134" s="250"/>
      <c r="I134" s="250">
        <v>360</v>
      </c>
      <c r="J134" s="250">
        <v>2</v>
      </c>
      <c r="K134" s="250"/>
      <c r="L134" s="250">
        <v>4</v>
      </c>
      <c r="M134" s="250">
        <v>352</v>
      </c>
      <c r="N134" s="250"/>
      <c r="O134" s="250">
        <v>0</v>
      </c>
      <c r="P134" s="250">
        <v>0</v>
      </c>
      <c r="Q134" s="250"/>
      <c r="R134" s="250"/>
      <c r="S134" s="250">
        <v>2</v>
      </c>
      <c r="T134" s="250">
        <v>0</v>
      </c>
      <c r="U134" s="250">
        <v>0</v>
      </c>
      <c r="V134" s="250">
        <v>0</v>
      </c>
      <c r="W134" s="250">
        <v>0</v>
      </c>
      <c r="X134" s="250">
        <v>1</v>
      </c>
      <c r="Y134" s="250">
        <v>0</v>
      </c>
      <c r="Z134" s="250"/>
      <c r="AA134" s="250"/>
      <c r="AB134" s="250">
        <v>22</v>
      </c>
      <c r="AC134" s="250">
        <v>0</v>
      </c>
      <c r="AD134" s="250">
        <v>0</v>
      </c>
      <c r="AE134" s="250"/>
      <c r="AF134" s="250">
        <v>1</v>
      </c>
      <c r="AG134" s="250">
        <v>51</v>
      </c>
      <c r="AH134" s="250"/>
      <c r="AI134" s="251" t="s">
        <v>271</v>
      </c>
      <c r="AJ134" s="251" t="s">
        <v>322</v>
      </c>
      <c r="AK134" s="251"/>
      <c r="AL134" s="71"/>
      <c r="AM134" s="71"/>
      <c r="AN134" s="71"/>
    </row>
    <row r="135" spans="1:40" ht="21.75" customHeight="1" outlineLevel="1">
      <c r="A135" s="218" t="s">
        <v>215</v>
      </c>
      <c r="B135" s="218"/>
      <c r="C135" s="250">
        <v>1031</v>
      </c>
      <c r="D135" s="250">
        <v>142</v>
      </c>
      <c r="E135" s="250">
        <v>817</v>
      </c>
      <c r="F135" s="250">
        <v>0</v>
      </c>
      <c r="G135" s="250"/>
      <c r="H135" s="250"/>
      <c r="I135" s="250">
        <v>817</v>
      </c>
      <c r="J135" s="250">
        <v>4</v>
      </c>
      <c r="K135" s="250"/>
      <c r="L135" s="250">
        <v>404</v>
      </c>
      <c r="M135" s="250">
        <v>409</v>
      </c>
      <c r="N135" s="250"/>
      <c r="O135" s="250">
        <v>0</v>
      </c>
      <c r="P135" s="250">
        <v>0</v>
      </c>
      <c r="Q135" s="250"/>
      <c r="R135" s="250"/>
      <c r="S135" s="250">
        <v>0</v>
      </c>
      <c r="T135" s="250">
        <v>0</v>
      </c>
      <c r="U135" s="250">
        <v>0</v>
      </c>
      <c r="V135" s="250">
        <v>0</v>
      </c>
      <c r="W135" s="250">
        <v>0</v>
      </c>
      <c r="X135" s="250">
        <v>12</v>
      </c>
      <c r="Y135" s="250">
        <v>0</v>
      </c>
      <c r="Z135" s="250"/>
      <c r="AA135" s="250"/>
      <c r="AB135" s="250">
        <v>14</v>
      </c>
      <c r="AC135" s="250">
        <v>0</v>
      </c>
      <c r="AD135" s="250">
        <v>0</v>
      </c>
      <c r="AE135" s="250"/>
      <c r="AF135" s="250">
        <v>0</v>
      </c>
      <c r="AG135" s="250">
        <v>60</v>
      </c>
      <c r="AH135" s="250"/>
      <c r="AI135" s="251" t="s">
        <v>233</v>
      </c>
      <c r="AJ135" s="251"/>
      <c r="AK135" s="251"/>
      <c r="AL135" s="71"/>
      <c r="AM135" s="71"/>
      <c r="AN135" s="71"/>
    </row>
    <row r="136" spans="1:40" ht="21.75" customHeight="1" outlineLevel="1">
      <c r="A136" s="218" t="s">
        <v>216</v>
      </c>
      <c r="B136" s="218"/>
      <c r="C136" s="250">
        <v>486</v>
      </c>
      <c r="D136" s="250">
        <v>82</v>
      </c>
      <c r="E136" s="250">
        <v>101</v>
      </c>
      <c r="F136" s="250">
        <v>20</v>
      </c>
      <c r="G136" s="250"/>
      <c r="H136" s="250"/>
      <c r="I136" s="250">
        <v>81</v>
      </c>
      <c r="J136" s="250">
        <v>29</v>
      </c>
      <c r="K136" s="250"/>
      <c r="L136" s="250">
        <v>27</v>
      </c>
      <c r="M136" s="250">
        <v>20</v>
      </c>
      <c r="N136" s="250"/>
      <c r="O136" s="250">
        <v>0</v>
      </c>
      <c r="P136" s="250">
        <v>0</v>
      </c>
      <c r="Q136" s="250"/>
      <c r="R136" s="250"/>
      <c r="S136" s="250">
        <v>4</v>
      </c>
      <c r="T136" s="250">
        <v>1</v>
      </c>
      <c r="U136" s="250">
        <v>0</v>
      </c>
      <c r="V136" s="250">
        <v>0</v>
      </c>
      <c r="W136" s="250">
        <v>0</v>
      </c>
      <c r="X136" s="250">
        <v>0</v>
      </c>
      <c r="Y136" s="250">
        <v>0</v>
      </c>
      <c r="Z136" s="250"/>
      <c r="AA136" s="250"/>
      <c r="AB136" s="250">
        <v>0</v>
      </c>
      <c r="AC136" s="250">
        <v>3</v>
      </c>
      <c r="AD136" s="250">
        <v>3</v>
      </c>
      <c r="AE136" s="250"/>
      <c r="AF136" s="250">
        <v>73</v>
      </c>
      <c r="AG136" s="250">
        <v>230</v>
      </c>
      <c r="AH136" s="250"/>
      <c r="AI136" s="251" t="s">
        <v>229</v>
      </c>
      <c r="AJ136" s="251" t="s">
        <v>323</v>
      </c>
      <c r="AK136" s="251"/>
      <c r="AL136" s="67"/>
      <c r="AM136" s="71"/>
      <c r="AN136" s="71"/>
    </row>
    <row r="137" spans="1:40" ht="21.75" customHeight="1" outlineLevel="1">
      <c r="A137" s="218" t="s">
        <v>38</v>
      </c>
      <c r="B137" s="218"/>
      <c r="C137" s="250">
        <v>28</v>
      </c>
      <c r="D137" s="250">
        <v>0</v>
      </c>
      <c r="E137" s="250">
        <v>23</v>
      </c>
      <c r="F137" s="250">
        <v>0</v>
      </c>
      <c r="G137" s="250"/>
      <c r="H137" s="250"/>
      <c r="I137" s="250">
        <v>23</v>
      </c>
      <c r="J137" s="250">
        <v>23</v>
      </c>
      <c r="K137" s="250"/>
      <c r="L137" s="250">
        <v>0</v>
      </c>
      <c r="M137" s="250">
        <v>0</v>
      </c>
      <c r="N137" s="250"/>
      <c r="O137" s="250">
        <v>0</v>
      </c>
      <c r="P137" s="250">
        <v>0</v>
      </c>
      <c r="Q137" s="250"/>
      <c r="R137" s="250"/>
      <c r="S137" s="250">
        <v>0</v>
      </c>
      <c r="T137" s="250">
        <v>0</v>
      </c>
      <c r="U137" s="250">
        <v>0</v>
      </c>
      <c r="V137" s="250">
        <v>0</v>
      </c>
      <c r="W137" s="250">
        <v>0</v>
      </c>
      <c r="X137" s="250">
        <v>0</v>
      </c>
      <c r="Y137" s="250">
        <v>0</v>
      </c>
      <c r="Z137" s="250"/>
      <c r="AA137" s="250"/>
      <c r="AB137" s="250">
        <v>0</v>
      </c>
      <c r="AC137" s="250">
        <v>0</v>
      </c>
      <c r="AD137" s="250">
        <v>0</v>
      </c>
      <c r="AE137" s="250"/>
      <c r="AF137" s="250">
        <v>0</v>
      </c>
      <c r="AG137" s="250">
        <v>5</v>
      </c>
      <c r="AH137" s="250"/>
      <c r="AI137" s="251" t="s">
        <v>324</v>
      </c>
      <c r="AJ137" s="251"/>
      <c r="AK137" s="251"/>
      <c r="AL137" s="65"/>
      <c r="AM137" s="71"/>
      <c r="AN137" s="71"/>
    </row>
    <row r="138" spans="1:40" ht="21.75" customHeight="1" outlineLevel="1">
      <c r="A138" s="218" t="s">
        <v>217</v>
      </c>
      <c r="B138" s="218"/>
      <c r="C138" s="250">
        <v>546</v>
      </c>
      <c r="D138" s="250">
        <v>2</v>
      </c>
      <c r="E138" s="250">
        <v>520</v>
      </c>
      <c r="F138" s="250">
        <v>0</v>
      </c>
      <c r="G138" s="250"/>
      <c r="H138" s="250"/>
      <c r="I138" s="250">
        <v>520</v>
      </c>
      <c r="J138" s="250">
        <v>1</v>
      </c>
      <c r="K138" s="250"/>
      <c r="L138" s="250">
        <v>467</v>
      </c>
      <c r="M138" s="250">
        <v>52</v>
      </c>
      <c r="N138" s="250"/>
      <c r="O138" s="250">
        <v>0</v>
      </c>
      <c r="P138" s="250">
        <v>0</v>
      </c>
      <c r="Q138" s="250"/>
      <c r="R138" s="250"/>
      <c r="S138" s="250">
        <v>0</v>
      </c>
      <c r="T138" s="250">
        <v>0</v>
      </c>
      <c r="U138" s="250">
        <v>0</v>
      </c>
      <c r="V138" s="250">
        <v>0</v>
      </c>
      <c r="W138" s="250">
        <v>0</v>
      </c>
      <c r="X138" s="250">
        <v>0</v>
      </c>
      <c r="Y138" s="250">
        <v>0</v>
      </c>
      <c r="Z138" s="250"/>
      <c r="AA138" s="250"/>
      <c r="AB138" s="250">
        <v>8</v>
      </c>
      <c r="AC138" s="250">
        <v>0</v>
      </c>
      <c r="AD138" s="250">
        <v>0</v>
      </c>
      <c r="AE138" s="250"/>
      <c r="AF138" s="250">
        <v>0</v>
      </c>
      <c r="AG138" s="250">
        <v>24</v>
      </c>
      <c r="AH138" s="250"/>
      <c r="AI138" s="251" t="s">
        <v>218</v>
      </c>
      <c r="AJ138" s="251"/>
      <c r="AK138" s="251"/>
      <c r="AL138" s="65"/>
      <c r="AM138" s="71"/>
      <c r="AN138" s="71"/>
    </row>
    <row r="139" spans="1:40" ht="21.75" customHeight="1" outlineLevel="1">
      <c r="A139" s="218" t="s">
        <v>39</v>
      </c>
      <c r="B139" s="218"/>
      <c r="C139" s="250">
        <v>152</v>
      </c>
      <c r="D139" s="250">
        <v>0</v>
      </c>
      <c r="E139" s="250">
        <v>151</v>
      </c>
      <c r="F139" s="250">
        <v>0</v>
      </c>
      <c r="G139" s="250"/>
      <c r="H139" s="250"/>
      <c r="I139" s="250">
        <v>151</v>
      </c>
      <c r="J139" s="250">
        <v>151</v>
      </c>
      <c r="K139" s="250"/>
      <c r="L139" s="250">
        <v>0</v>
      </c>
      <c r="M139" s="250">
        <v>0</v>
      </c>
      <c r="N139" s="250"/>
      <c r="O139" s="250">
        <v>0</v>
      </c>
      <c r="P139" s="250">
        <v>0</v>
      </c>
      <c r="Q139" s="250"/>
      <c r="R139" s="250"/>
      <c r="S139" s="250">
        <v>0</v>
      </c>
      <c r="T139" s="250">
        <v>0</v>
      </c>
      <c r="U139" s="250">
        <v>0</v>
      </c>
      <c r="V139" s="250">
        <v>0</v>
      </c>
      <c r="W139" s="250">
        <v>0</v>
      </c>
      <c r="X139" s="250">
        <v>1</v>
      </c>
      <c r="Y139" s="250">
        <v>0</v>
      </c>
      <c r="Z139" s="250"/>
      <c r="AA139" s="250"/>
      <c r="AB139" s="250">
        <v>0</v>
      </c>
      <c r="AC139" s="250">
        <v>0</v>
      </c>
      <c r="AD139" s="250">
        <v>0</v>
      </c>
      <c r="AE139" s="250"/>
      <c r="AF139" s="250">
        <v>0</v>
      </c>
      <c r="AG139" s="250">
        <v>0</v>
      </c>
      <c r="AH139" s="250"/>
      <c r="AI139" s="251" t="s">
        <v>219</v>
      </c>
      <c r="AJ139" s="251"/>
      <c r="AK139" s="251"/>
      <c r="AL139" s="65"/>
      <c r="AM139" s="71"/>
      <c r="AN139" s="71"/>
    </row>
    <row r="140" spans="1:40" ht="21.75" customHeight="1" outlineLevel="1">
      <c r="A140" s="218" t="s">
        <v>220</v>
      </c>
      <c r="B140" s="218"/>
      <c r="C140" s="250">
        <v>908</v>
      </c>
      <c r="D140" s="250">
        <v>0</v>
      </c>
      <c r="E140" s="250">
        <v>737</v>
      </c>
      <c r="F140" s="250">
        <v>175</v>
      </c>
      <c r="G140" s="250"/>
      <c r="H140" s="250"/>
      <c r="I140" s="250">
        <v>562</v>
      </c>
      <c r="J140" s="250">
        <v>289</v>
      </c>
      <c r="K140" s="250"/>
      <c r="L140" s="250">
        <v>140</v>
      </c>
      <c r="M140" s="250">
        <v>5</v>
      </c>
      <c r="N140" s="250"/>
      <c r="O140" s="250">
        <v>0</v>
      </c>
      <c r="P140" s="250">
        <v>17</v>
      </c>
      <c r="Q140" s="250"/>
      <c r="R140" s="250"/>
      <c r="S140" s="250">
        <v>78</v>
      </c>
      <c r="T140" s="250">
        <v>33</v>
      </c>
      <c r="U140" s="250">
        <v>0</v>
      </c>
      <c r="V140" s="250">
        <v>0</v>
      </c>
      <c r="W140" s="250">
        <v>2</v>
      </c>
      <c r="X140" s="250">
        <v>0</v>
      </c>
      <c r="Y140" s="250">
        <v>0</v>
      </c>
      <c r="Z140" s="250"/>
      <c r="AA140" s="250"/>
      <c r="AB140" s="250">
        <v>0</v>
      </c>
      <c r="AC140" s="250">
        <v>20</v>
      </c>
      <c r="AD140" s="250">
        <v>0</v>
      </c>
      <c r="AE140" s="250"/>
      <c r="AF140" s="250">
        <v>63</v>
      </c>
      <c r="AG140" s="250">
        <v>106</v>
      </c>
      <c r="AH140" s="250"/>
      <c r="AI140" s="251" t="s">
        <v>221</v>
      </c>
      <c r="AJ140" s="251"/>
      <c r="AK140" s="251"/>
      <c r="AL140" s="65"/>
      <c r="AM140" s="71"/>
      <c r="AN140" s="71"/>
    </row>
    <row r="141" spans="1:40" ht="21.75" customHeight="1" outlineLevel="1">
      <c r="A141" s="218" t="s">
        <v>222</v>
      </c>
      <c r="B141" s="218"/>
      <c r="C141" s="250">
        <v>75</v>
      </c>
      <c r="D141" s="250">
        <v>0</v>
      </c>
      <c r="E141" s="250">
        <v>51</v>
      </c>
      <c r="F141" s="250">
        <v>0</v>
      </c>
      <c r="G141" s="250"/>
      <c r="H141" s="250"/>
      <c r="I141" s="250">
        <v>51</v>
      </c>
      <c r="J141" s="250">
        <v>51</v>
      </c>
      <c r="K141" s="250"/>
      <c r="L141" s="250">
        <v>0</v>
      </c>
      <c r="M141" s="250">
        <v>0</v>
      </c>
      <c r="N141" s="250"/>
      <c r="O141" s="250">
        <v>0</v>
      </c>
      <c r="P141" s="250">
        <v>0</v>
      </c>
      <c r="Q141" s="250"/>
      <c r="R141" s="250"/>
      <c r="S141" s="250">
        <v>0</v>
      </c>
      <c r="T141" s="250">
        <v>0</v>
      </c>
      <c r="U141" s="250">
        <v>0</v>
      </c>
      <c r="V141" s="250">
        <v>0</v>
      </c>
      <c r="W141" s="250">
        <v>0</v>
      </c>
      <c r="X141" s="250">
        <v>0</v>
      </c>
      <c r="Y141" s="250">
        <v>0</v>
      </c>
      <c r="Z141" s="250"/>
      <c r="AA141" s="250"/>
      <c r="AB141" s="250">
        <v>0</v>
      </c>
      <c r="AC141" s="250">
        <v>0</v>
      </c>
      <c r="AD141" s="250">
        <v>0</v>
      </c>
      <c r="AE141" s="250"/>
      <c r="AF141" s="250">
        <v>0</v>
      </c>
      <c r="AG141" s="250">
        <v>24</v>
      </c>
      <c r="AH141" s="250"/>
      <c r="AI141" s="251" t="s">
        <v>294</v>
      </c>
      <c r="AJ141" s="251"/>
      <c r="AK141" s="251"/>
      <c r="AL141" s="65"/>
      <c r="AM141" s="71"/>
      <c r="AN141" s="71"/>
    </row>
    <row r="142" spans="1:40" ht="21.75" customHeight="1" outlineLevel="1">
      <c r="A142" s="218" t="s">
        <v>40</v>
      </c>
      <c r="B142" s="218"/>
      <c r="C142" s="250">
        <v>0</v>
      </c>
      <c r="D142" s="250">
        <v>0</v>
      </c>
      <c r="E142" s="250">
        <v>0</v>
      </c>
      <c r="F142" s="250">
        <v>0</v>
      </c>
      <c r="G142" s="250"/>
      <c r="H142" s="250"/>
      <c r="I142" s="250">
        <v>0</v>
      </c>
      <c r="J142" s="250">
        <v>0</v>
      </c>
      <c r="K142" s="250"/>
      <c r="L142" s="250">
        <v>0</v>
      </c>
      <c r="M142" s="250">
        <v>0</v>
      </c>
      <c r="N142" s="250"/>
      <c r="O142" s="250">
        <v>0</v>
      </c>
      <c r="P142" s="250">
        <v>0</v>
      </c>
      <c r="Q142" s="250"/>
      <c r="R142" s="250"/>
      <c r="S142" s="250">
        <v>0</v>
      </c>
      <c r="T142" s="250">
        <v>0</v>
      </c>
      <c r="U142" s="250">
        <v>0</v>
      </c>
      <c r="V142" s="250">
        <v>0</v>
      </c>
      <c r="W142" s="250">
        <v>0</v>
      </c>
      <c r="X142" s="250">
        <v>0</v>
      </c>
      <c r="Y142" s="250">
        <v>0</v>
      </c>
      <c r="Z142" s="250"/>
      <c r="AA142" s="250"/>
      <c r="AB142" s="250">
        <v>0</v>
      </c>
      <c r="AC142" s="250">
        <v>0</v>
      </c>
      <c r="AD142" s="250">
        <v>0</v>
      </c>
      <c r="AE142" s="250"/>
      <c r="AF142" s="250">
        <v>0</v>
      </c>
      <c r="AG142" s="250">
        <v>0</v>
      </c>
      <c r="AH142" s="250"/>
      <c r="AI142" s="251" t="s">
        <v>223</v>
      </c>
      <c r="AJ142" s="251"/>
      <c r="AK142" s="251"/>
      <c r="AL142" s="65"/>
      <c r="AM142" s="71"/>
      <c r="AN142" s="71"/>
    </row>
    <row r="143" spans="1:40" ht="21.75" customHeight="1" outlineLevel="1">
      <c r="A143" s="218" t="s">
        <v>41</v>
      </c>
      <c r="B143" s="218"/>
      <c r="C143" s="250">
        <v>400</v>
      </c>
      <c r="D143" s="250">
        <v>50</v>
      </c>
      <c r="E143" s="250">
        <v>312</v>
      </c>
      <c r="F143" s="250">
        <v>0</v>
      </c>
      <c r="G143" s="250"/>
      <c r="H143" s="250"/>
      <c r="I143" s="250">
        <v>312</v>
      </c>
      <c r="J143" s="250">
        <v>312</v>
      </c>
      <c r="K143" s="250"/>
      <c r="L143" s="250">
        <v>0</v>
      </c>
      <c r="M143" s="250">
        <v>0</v>
      </c>
      <c r="N143" s="250"/>
      <c r="O143" s="250">
        <v>0</v>
      </c>
      <c r="P143" s="250">
        <v>0</v>
      </c>
      <c r="Q143" s="250"/>
      <c r="R143" s="250"/>
      <c r="S143" s="250">
        <v>0</v>
      </c>
      <c r="T143" s="250">
        <v>0</v>
      </c>
      <c r="U143" s="250">
        <v>0</v>
      </c>
      <c r="V143" s="250">
        <v>0</v>
      </c>
      <c r="W143" s="250">
        <v>0</v>
      </c>
      <c r="X143" s="250">
        <v>0</v>
      </c>
      <c r="Y143" s="250">
        <v>0</v>
      </c>
      <c r="Z143" s="250"/>
      <c r="AA143" s="250"/>
      <c r="AB143" s="250">
        <v>0</v>
      </c>
      <c r="AC143" s="250">
        <v>0</v>
      </c>
      <c r="AD143" s="250">
        <v>0</v>
      </c>
      <c r="AE143" s="250"/>
      <c r="AF143" s="250">
        <v>0</v>
      </c>
      <c r="AG143" s="250">
        <v>38</v>
      </c>
      <c r="AH143" s="250"/>
      <c r="AI143" s="251" t="s">
        <v>225</v>
      </c>
      <c r="AJ143" s="251"/>
      <c r="AK143" s="251"/>
      <c r="AL143" s="65"/>
      <c r="AM143" s="71"/>
      <c r="AN143" s="71"/>
    </row>
    <row r="144" spans="1:40" ht="21.75" customHeight="1" outlineLevel="1">
      <c r="A144" s="218" t="s">
        <v>42</v>
      </c>
      <c r="B144" s="218"/>
      <c r="C144" s="250">
        <v>384</v>
      </c>
      <c r="D144" s="250">
        <v>48</v>
      </c>
      <c r="E144" s="250">
        <v>319</v>
      </c>
      <c r="F144" s="250">
        <v>252</v>
      </c>
      <c r="G144" s="250"/>
      <c r="H144" s="250"/>
      <c r="I144" s="250">
        <v>67</v>
      </c>
      <c r="J144" s="250">
        <v>0</v>
      </c>
      <c r="K144" s="250"/>
      <c r="L144" s="250">
        <v>0</v>
      </c>
      <c r="M144" s="250">
        <v>0</v>
      </c>
      <c r="N144" s="250"/>
      <c r="O144" s="250">
        <v>0</v>
      </c>
      <c r="P144" s="250">
        <v>63</v>
      </c>
      <c r="Q144" s="250"/>
      <c r="R144" s="250"/>
      <c r="S144" s="250">
        <v>4</v>
      </c>
      <c r="T144" s="250">
        <v>0</v>
      </c>
      <c r="U144" s="250">
        <v>0</v>
      </c>
      <c r="V144" s="250">
        <v>0</v>
      </c>
      <c r="W144" s="250">
        <v>6</v>
      </c>
      <c r="X144" s="250">
        <v>0</v>
      </c>
      <c r="Y144" s="250">
        <v>0</v>
      </c>
      <c r="Z144" s="250"/>
      <c r="AA144" s="250"/>
      <c r="AB144" s="250">
        <v>0</v>
      </c>
      <c r="AC144" s="250">
        <v>0</v>
      </c>
      <c r="AD144" s="250">
        <v>0</v>
      </c>
      <c r="AE144" s="250"/>
      <c r="AF144" s="250">
        <v>11</v>
      </c>
      <c r="AG144" s="250">
        <v>0</v>
      </c>
      <c r="AH144" s="250"/>
      <c r="AI144" s="251" t="s">
        <v>226</v>
      </c>
      <c r="AJ144" s="251"/>
      <c r="AK144" s="251"/>
      <c r="AL144" s="65"/>
      <c r="AM144" s="71"/>
      <c r="AN144" s="71"/>
    </row>
    <row r="145" spans="1:41" ht="21.75" customHeight="1" outlineLevel="1" thickBot="1">
      <c r="A145" s="218" t="s">
        <v>227</v>
      </c>
      <c r="B145" s="218"/>
      <c r="C145" s="250">
        <v>24</v>
      </c>
      <c r="D145" s="250">
        <v>0</v>
      </c>
      <c r="E145" s="250">
        <v>24</v>
      </c>
      <c r="F145" s="250">
        <v>0</v>
      </c>
      <c r="G145" s="250"/>
      <c r="H145" s="250"/>
      <c r="I145" s="250">
        <v>24</v>
      </c>
      <c r="J145" s="250">
        <v>0</v>
      </c>
      <c r="K145" s="250"/>
      <c r="L145" s="250">
        <v>0</v>
      </c>
      <c r="M145" s="250">
        <v>0</v>
      </c>
      <c r="N145" s="250"/>
      <c r="O145" s="250">
        <v>0</v>
      </c>
      <c r="P145" s="250">
        <v>0</v>
      </c>
      <c r="Q145" s="250"/>
      <c r="R145" s="250"/>
      <c r="S145" s="250">
        <v>0</v>
      </c>
      <c r="T145" s="250">
        <v>24</v>
      </c>
      <c r="U145" s="250">
        <v>0</v>
      </c>
      <c r="V145" s="250">
        <v>0</v>
      </c>
      <c r="W145" s="250">
        <v>0</v>
      </c>
      <c r="X145" s="250">
        <v>0</v>
      </c>
      <c r="Y145" s="250">
        <v>0</v>
      </c>
      <c r="Z145" s="250"/>
      <c r="AA145" s="250"/>
      <c r="AB145" s="250">
        <v>0</v>
      </c>
      <c r="AC145" s="250">
        <v>0</v>
      </c>
      <c r="AD145" s="250">
        <v>0</v>
      </c>
      <c r="AE145" s="250"/>
      <c r="AF145" s="250">
        <v>0</v>
      </c>
      <c r="AG145" s="250">
        <v>0</v>
      </c>
      <c r="AH145" s="250"/>
      <c r="AI145" s="251" t="s">
        <v>291</v>
      </c>
      <c r="AJ145" s="251"/>
      <c r="AK145" s="251"/>
      <c r="AL145" s="65"/>
      <c r="AM145" s="71"/>
      <c r="AN145" s="71"/>
    </row>
    <row r="146" spans="1:41" ht="21.75" customHeight="1" thickBot="1">
      <c r="A146" s="244" t="s">
        <v>43</v>
      </c>
      <c r="B146" s="244"/>
      <c r="C146" s="213">
        <v>14434</v>
      </c>
      <c r="D146" s="213">
        <v>806</v>
      </c>
      <c r="E146" s="213">
        <v>11304</v>
      </c>
      <c r="F146" s="213">
        <v>1860</v>
      </c>
      <c r="G146" s="213"/>
      <c r="H146" s="213"/>
      <c r="I146" s="213">
        <v>9444</v>
      </c>
      <c r="J146" s="213">
        <v>3675</v>
      </c>
      <c r="K146" s="213"/>
      <c r="L146" s="213">
        <v>3140</v>
      </c>
      <c r="M146" s="213">
        <v>1921</v>
      </c>
      <c r="N146" s="213"/>
      <c r="O146" s="213">
        <v>0</v>
      </c>
      <c r="P146" s="213">
        <v>132</v>
      </c>
      <c r="Q146" s="213"/>
      <c r="R146" s="213"/>
      <c r="S146" s="213">
        <v>282</v>
      </c>
      <c r="T146" s="213">
        <v>294</v>
      </c>
      <c r="U146" s="213">
        <v>0</v>
      </c>
      <c r="V146" s="213">
        <v>0</v>
      </c>
      <c r="W146" s="213">
        <v>56</v>
      </c>
      <c r="X146" s="213">
        <v>39</v>
      </c>
      <c r="Y146" s="213">
        <v>12</v>
      </c>
      <c r="Z146" s="213"/>
      <c r="AA146" s="213"/>
      <c r="AB146" s="213">
        <v>128</v>
      </c>
      <c r="AC146" s="213">
        <v>198</v>
      </c>
      <c r="AD146" s="213">
        <v>222</v>
      </c>
      <c r="AE146" s="213"/>
      <c r="AF146" s="213">
        <v>309</v>
      </c>
      <c r="AG146" s="213">
        <v>1920</v>
      </c>
      <c r="AH146" s="213"/>
      <c r="AI146" s="244"/>
      <c r="AJ146" s="244"/>
      <c r="AK146" s="244"/>
      <c r="AL146" s="29">
        <f>SUM(AL108)</f>
        <v>347</v>
      </c>
      <c r="AM146" s="29">
        <f>SUM(AM108)</f>
        <v>92</v>
      </c>
      <c r="AN146" s="29">
        <f>SUM(AN108)</f>
        <v>255</v>
      </c>
      <c r="AO146" s="142">
        <f>IF(E146&gt;0,1,0)</f>
        <v>1</v>
      </c>
    </row>
    <row r="147" spans="1:41" ht="12" customHeight="1" thickBot="1">
      <c r="A147" s="145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3" t="s">
        <v>44</v>
      </c>
      <c r="O147" s="143"/>
      <c r="P147" s="143"/>
      <c r="Q147" s="144"/>
      <c r="R147" s="170" t="s">
        <v>45</v>
      </c>
      <c r="S147" s="170"/>
      <c r="T147" s="170"/>
      <c r="U147" s="170"/>
      <c r="V147" s="170"/>
      <c r="W147" s="170"/>
      <c r="X147" s="170"/>
      <c r="Y147" s="170"/>
      <c r="Z147" s="144"/>
      <c r="AA147" s="145" t="s">
        <v>46</v>
      </c>
      <c r="AB147" s="145"/>
      <c r="AC147" s="145">
        <f>SUM(AC146:AE146)</f>
        <v>420</v>
      </c>
      <c r="AD147" s="145"/>
      <c r="AE147" s="172" t="s">
        <v>47</v>
      </c>
      <c r="AF147" s="170"/>
      <c r="AG147" s="170"/>
      <c r="AH147" s="170"/>
      <c r="AI147" s="170"/>
      <c r="AJ147" s="170"/>
      <c r="AK147" s="145"/>
    </row>
    <row r="148" spans="1:41" ht="12" customHeight="1" thickBot="1">
      <c r="A148" s="145"/>
      <c r="B148" s="144"/>
      <c r="C148" s="144"/>
      <c r="D148" s="144"/>
      <c r="E148" s="144"/>
      <c r="F148" s="144"/>
      <c r="G148" s="170"/>
      <c r="H148" s="170"/>
      <c r="I148" s="170"/>
      <c r="J148" s="170"/>
      <c r="K148" s="170"/>
      <c r="L148" s="170"/>
      <c r="M148" s="170"/>
      <c r="N148" s="145"/>
      <c r="O148" s="145"/>
      <c r="P148" s="145"/>
      <c r="Q148" s="144"/>
      <c r="R148" s="170"/>
      <c r="S148" s="170"/>
      <c r="T148" s="170"/>
      <c r="U148" s="170"/>
      <c r="V148" s="170"/>
      <c r="W148" s="170"/>
      <c r="X148" s="170"/>
      <c r="Y148" s="170"/>
      <c r="Z148" s="144"/>
      <c r="AA148" s="145"/>
      <c r="AB148" s="145"/>
      <c r="AC148" s="145"/>
      <c r="AD148" s="145"/>
      <c r="AE148" s="170"/>
      <c r="AF148" s="170"/>
      <c r="AG148" s="170"/>
      <c r="AH148" s="170"/>
      <c r="AI148" s="170"/>
      <c r="AJ148" s="170"/>
      <c r="AK148" s="145"/>
    </row>
    <row r="149" spans="1:41" ht="12" customHeight="1" thickBot="1">
      <c r="A149" s="145" t="s">
        <v>48</v>
      </c>
      <c r="B149" s="170">
        <v>39644</v>
      </c>
      <c r="C149" s="145" t="s">
        <v>49</v>
      </c>
      <c r="D149" s="145"/>
      <c r="E149" s="145"/>
      <c r="F149" s="145"/>
      <c r="G149" s="170"/>
      <c r="H149" s="170"/>
      <c r="I149" s="170"/>
      <c r="J149" s="170"/>
      <c r="K149" s="170"/>
      <c r="L149" s="170"/>
      <c r="M149" s="170"/>
      <c r="N149" s="145"/>
      <c r="O149" s="145"/>
      <c r="P149" s="145"/>
      <c r="Q149" s="144"/>
      <c r="R149" s="170"/>
      <c r="S149" s="170"/>
      <c r="T149" s="170"/>
      <c r="U149" s="170"/>
      <c r="V149" s="170"/>
      <c r="W149" s="170"/>
      <c r="X149" s="170"/>
      <c r="Y149" s="170"/>
      <c r="Z149" s="144"/>
      <c r="AA149" s="145"/>
      <c r="AB149" s="145"/>
      <c r="AC149" s="145"/>
      <c r="AD149" s="145"/>
      <c r="AE149" s="170"/>
      <c r="AF149" s="170"/>
      <c r="AG149" s="170"/>
      <c r="AH149" s="170"/>
      <c r="AI149" s="170"/>
      <c r="AJ149" s="170"/>
      <c r="AK149" s="145"/>
    </row>
    <row r="150" spans="1:41" ht="12" customHeight="1" thickBot="1">
      <c r="A150" s="145" t="s">
        <v>50</v>
      </c>
      <c r="B150" s="145"/>
      <c r="C150" s="144"/>
      <c r="D150" s="144"/>
      <c r="E150" s="144"/>
      <c r="F150" s="144"/>
      <c r="G150" s="170"/>
      <c r="H150" s="170"/>
      <c r="I150" s="170"/>
      <c r="J150" s="170"/>
      <c r="K150" s="170"/>
      <c r="L150" s="170"/>
      <c r="M150" s="170"/>
      <c r="N150" s="143" t="s">
        <v>51</v>
      </c>
      <c r="O150" s="143"/>
      <c r="P150" s="145"/>
      <c r="Q150" s="144"/>
      <c r="R150" s="172" t="s">
        <v>52</v>
      </c>
      <c r="S150" s="170"/>
      <c r="T150" s="170"/>
      <c r="U150" s="170"/>
      <c r="V150" s="170"/>
      <c r="W150" s="170"/>
      <c r="X150" s="170"/>
      <c r="Y150" s="170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5"/>
    </row>
    <row r="151" spans="1:41" ht="12" customHeight="1" thickBot="1">
      <c r="A151" s="145"/>
      <c r="B151" s="145"/>
      <c r="C151" s="145" t="s">
        <v>53</v>
      </c>
      <c r="D151" s="145"/>
      <c r="E151" s="145"/>
      <c r="F151" s="145"/>
      <c r="G151" s="170"/>
      <c r="H151" s="170"/>
      <c r="I151" s="170"/>
      <c r="J151" s="170"/>
      <c r="K151" s="170"/>
      <c r="L151" s="170"/>
      <c r="M151" s="170"/>
      <c r="N151" s="145"/>
      <c r="O151" s="145"/>
      <c r="P151" s="145"/>
      <c r="Q151" s="145"/>
      <c r="R151" s="170"/>
      <c r="S151" s="170"/>
      <c r="T151" s="170"/>
      <c r="U151" s="170"/>
      <c r="V151" s="170"/>
      <c r="W151" s="170"/>
      <c r="X151" s="170"/>
      <c r="Y151" s="170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</row>
    <row r="152" spans="1:41" ht="12" customHeight="1" thickBot="1">
      <c r="A152" s="145"/>
      <c r="B152" s="145"/>
      <c r="C152" s="145"/>
      <c r="D152" s="145"/>
      <c r="E152" s="145"/>
      <c r="F152" s="145"/>
      <c r="G152" s="170"/>
      <c r="H152" s="170"/>
      <c r="I152" s="170"/>
      <c r="J152" s="170"/>
      <c r="K152" s="170"/>
      <c r="L152" s="170"/>
      <c r="M152" s="170"/>
      <c r="N152" s="145"/>
      <c r="O152" s="145"/>
      <c r="P152" s="145"/>
      <c r="Q152" s="145"/>
      <c r="R152" s="170"/>
      <c r="S152" s="170"/>
      <c r="T152" s="170"/>
      <c r="U152" s="170"/>
      <c r="V152" s="170"/>
      <c r="W152" s="170"/>
      <c r="X152" s="170"/>
      <c r="Y152" s="170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</row>
    <row r="154" spans="1:41" ht="18" customHeight="1">
      <c r="A154" s="173" t="s">
        <v>87</v>
      </c>
      <c r="B154" s="144"/>
      <c r="C154" s="144"/>
      <c r="D154" s="144"/>
      <c r="E154" s="144"/>
      <c r="F154" s="144"/>
      <c r="G154" s="144"/>
      <c r="H154" s="144"/>
      <c r="I154" s="144"/>
      <c r="J154" s="144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4"/>
      <c r="AI154" s="144"/>
      <c r="AJ154" s="144"/>
      <c r="AK154" s="145"/>
    </row>
    <row r="155" spans="1:41" ht="13.5" customHeight="1" thickBot="1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5"/>
    </row>
    <row r="156" spans="1:41" ht="21.75" customHeight="1">
      <c r="A156" s="146" t="s">
        <v>55</v>
      </c>
      <c r="B156" s="147"/>
      <c r="C156" s="148" t="s">
        <v>17</v>
      </c>
      <c r="D156" s="148" t="s">
        <v>56</v>
      </c>
      <c r="E156" s="148" t="s">
        <v>3</v>
      </c>
      <c r="F156" s="148" t="s">
        <v>4</v>
      </c>
      <c r="G156" s="148"/>
      <c r="H156" s="148"/>
      <c r="I156" s="148" t="s">
        <v>5</v>
      </c>
      <c r="J156" s="149" t="s">
        <v>6</v>
      </c>
      <c r="K156" s="149"/>
      <c r="L156" s="149"/>
      <c r="M156" s="149"/>
      <c r="N156" s="149"/>
      <c r="O156" s="149"/>
      <c r="P156" s="149"/>
      <c r="Q156" s="149"/>
      <c r="R156" s="149"/>
      <c r="S156" s="149"/>
      <c r="T156" s="148" t="s">
        <v>16</v>
      </c>
      <c r="U156" s="148" t="s">
        <v>7</v>
      </c>
      <c r="V156" s="148"/>
      <c r="W156" s="148" t="s">
        <v>8</v>
      </c>
      <c r="X156" s="148"/>
      <c r="Y156" s="148" t="s">
        <v>9</v>
      </c>
      <c r="Z156" s="148"/>
      <c r="AA156" s="148"/>
      <c r="AB156" s="148"/>
      <c r="AC156" s="148" t="s">
        <v>10</v>
      </c>
      <c r="AD156" s="148"/>
      <c r="AE156" s="148"/>
      <c r="AF156" s="148" t="s">
        <v>11</v>
      </c>
      <c r="AG156" s="148"/>
      <c r="AH156" s="148"/>
      <c r="AI156" s="150" t="s">
        <v>57</v>
      </c>
      <c r="AJ156" s="151" t="s">
        <v>23</v>
      </c>
      <c r="AK156" s="152"/>
      <c r="AL156" s="153" t="s">
        <v>91</v>
      </c>
      <c r="AM156" s="154"/>
      <c r="AN156" s="155"/>
    </row>
    <row r="157" spans="1:41" ht="21.75" customHeight="1">
      <c r="A157" s="156"/>
      <c r="B157" s="157"/>
      <c r="C157" s="158"/>
      <c r="D157" s="158"/>
      <c r="E157" s="158"/>
      <c r="F157" s="158"/>
      <c r="G157" s="158"/>
      <c r="H157" s="158"/>
      <c r="I157" s="158"/>
      <c r="J157" s="158" t="s">
        <v>12</v>
      </c>
      <c r="K157" s="150"/>
      <c r="L157" s="158" t="s">
        <v>13</v>
      </c>
      <c r="M157" s="158" t="s">
        <v>14</v>
      </c>
      <c r="N157" s="150"/>
      <c r="O157" s="158" t="s">
        <v>15</v>
      </c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9"/>
      <c r="AJ157" s="159"/>
      <c r="AK157" s="160"/>
      <c r="AL157" s="161"/>
      <c r="AM157" s="162"/>
      <c r="AN157" s="163"/>
    </row>
    <row r="158" spans="1:41" ht="21.75" customHeight="1" thickBot="1">
      <c r="A158" s="164"/>
      <c r="B158" s="165"/>
      <c r="C158" s="94"/>
      <c r="D158" s="94"/>
      <c r="E158" s="94"/>
      <c r="F158" s="94"/>
      <c r="G158" s="94"/>
      <c r="H158" s="94"/>
      <c r="I158" s="94"/>
      <c r="J158" s="94"/>
      <c r="K158" s="95"/>
      <c r="L158" s="94"/>
      <c r="M158" s="94"/>
      <c r="N158" s="95"/>
      <c r="O158" s="94" t="s">
        <v>18</v>
      </c>
      <c r="P158" s="94" t="s">
        <v>19</v>
      </c>
      <c r="Q158" s="94"/>
      <c r="R158" s="94"/>
      <c r="S158" s="94" t="s">
        <v>20</v>
      </c>
      <c r="T158" s="94"/>
      <c r="U158" s="94" t="s">
        <v>21</v>
      </c>
      <c r="V158" s="94" t="s">
        <v>22</v>
      </c>
      <c r="W158" s="94" t="s">
        <v>21</v>
      </c>
      <c r="X158" s="94" t="s">
        <v>22</v>
      </c>
      <c r="Y158" s="94" t="s">
        <v>21</v>
      </c>
      <c r="Z158" s="94"/>
      <c r="AA158" s="94"/>
      <c r="AB158" s="94" t="s">
        <v>22</v>
      </c>
      <c r="AC158" s="94" t="s">
        <v>21</v>
      </c>
      <c r="AD158" s="94" t="s">
        <v>22</v>
      </c>
      <c r="AE158" s="94"/>
      <c r="AF158" s="94" t="s">
        <v>21</v>
      </c>
      <c r="AG158" s="94" t="s">
        <v>22</v>
      </c>
      <c r="AH158" s="94"/>
      <c r="AI158" s="95"/>
      <c r="AJ158" s="95"/>
      <c r="AK158" s="96"/>
      <c r="AL158" s="69" t="s">
        <v>90</v>
      </c>
      <c r="AM158" s="70" t="s">
        <v>130</v>
      </c>
      <c r="AN158" s="70" t="s">
        <v>131</v>
      </c>
    </row>
    <row r="159" spans="1:41" ht="21.75" customHeight="1" thickBot="1">
      <c r="A159" s="176" t="s">
        <v>24</v>
      </c>
      <c r="B159" s="177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7"/>
      <c r="AJ159" s="167"/>
      <c r="AK159" s="167"/>
      <c r="AL159" s="25">
        <f>SUM(AL160:AL175)</f>
        <v>0</v>
      </c>
      <c r="AM159" s="25">
        <f>SUM(AM160:AM175)</f>
        <v>0</v>
      </c>
      <c r="AN159" s="25">
        <f>SUM(AN160:AN175)</f>
        <v>0</v>
      </c>
    </row>
    <row r="160" spans="1:41" ht="21.75" customHeight="1" outlineLevel="1">
      <c r="A160" s="178" t="s">
        <v>25</v>
      </c>
      <c r="B160" s="178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80"/>
      <c r="AJ160" s="180"/>
      <c r="AK160" s="180"/>
      <c r="AL160" s="65"/>
      <c r="AM160" s="71"/>
      <c r="AN160" s="71"/>
    </row>
    <row r="161" spans="1:40" ht="21.75" customHeight="1" outlineLevel="1">
      <c r="A161" s="178" t="s">
        <v>151</v>
      </c>
      <c r="B161" s="178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80"/>
      <c r="AJ161" s="180"/>
      <c r="AK161" s="180"/>
      <c r="AL161" s="65"/>
      <c r="AM161" s="71"/>
      <c r="AN161" s="71"/>
    </row>
    <row r="162" spans="1:40" ht="21.75" customHeight="1" outlineLevel="1">
      <c r="A162" s="178" t="s">
        <v>152</v>
      </c>
      <c r="B162" s="178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80"/>
      <c r="AJ162" s="180"/>
      <c r="AK162" s="180"/>
      <c r="AL162" s="65"/>
      <c r="AM162" s="71"/>
      <c r="AN162" s="71"/>
    </row>
    <row r="163" spans="1:40" ht="21.75" customHeight="1" outlineLevel="1">
      <c r="A163" s="178" t="s">
        <v>153</v>
      </c>
      <c r="B163" s="178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80"/>
      <c r="AJ163" s="180"/>
      <c r="AK163" s="180"/>
      <c r="AL163" s="65">
        <f>SUM(AM163:AN163)</f>
        <v>0</v>
      </c>
      <c r="AM163" s="71">
        <f>SUM(F163)</f>
        <v>0</v>
      </c>
      <c r="AN163" s="71">
        <f>SUM(I163)</f>
        <v>0</v>
      </c>
    </row>
    <row r="164" spans="1:40" ht="21.75" customHeight="1" outlineLevel="1">
      <c r="A164" s="178" t="s">
        <v>154</v>
      </c>
      <c r="B164" s="178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80"/>
      <c r="AJ164" s="180"/>
      <c r="AK164" s="180"/>
      <c r="AL164" s="65"/>
      <c r="AM164" s="71"/>
      <c r="AN164" s="71"/>
    </row>
    <row r="165" spans="1:40" ht="21.75" customHeight="1" outlineLevel="1">
      <c r="A165" s="178" t="s">
        <v>155</v>
      </c>
      <c r="B165" s="178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80"/>
      <c r="AJ165" s="180"/>
      <c r="AK165" s="180"/>
      <c r="AL165" s="65">
        <f>SUM(AM165:AN165)</f>
        <v>0</v>
      </c>
      <c r="AM165" s="71"/>
      <c r="AN165" s="71"/>
    </row>
    <row r="166" spans="1:40" ht="21.75" customHeight="1" outlineLevel="1">
      <c r="A166" s="178" t="s">
        <v>156</v>
      </c>
      <c r="B166" s="178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80"/>
      <c r="AJ166" s="180"/>
      <c r="AK166" s="180"/>
      <c r="AL166" s="65"/>
      <c r="AM166" s="66"/>
      <c r="AN166" s="66"/>
    </row>
    <row r="167" spans="1:40" ht="21.75" customHeight="1" outlineLevel="1">
      <c r="A167" s="178" t="s">
        <v>157</v>
      </c>
      <c r="B167" s="178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80"/>
      <c r="AJ167" s="180"/>
      <c r="AK167" s="180"/>
      <c r="AL167" s="65"/>
      <c r="AM167" s="71"/>
      <c r="AN167" s="71"/>
    </row>
    <row r="168" spans="1:40" ht="21.75" customHeight="1" outlineLevel="1">
      <c r="A168" s="178" t="s">
        <v>158</v>
      </c>
      <c r="B168" s="178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80"/>
      <c r="AJ168" s="180"/>
      <c r="AK168" s="180"/>
      <c r="AL168" s="65"/>
      <c r="AM168" s="71"/>
      <c r="AN168" s="71"/>
    </row>
    <row r="169" spans="1:40" ht="21.75" customHeight="1" outlineLevel="1">
      <c r="A169" s="178" t="s">
        <v>159</v>
      </c>
      <c r="B169" s="178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80"/>
      <c r="AJ169" s="180"/>
      <c r="AK169" s="180"/>
      <c r="AL169" s="65"/>
      <c r="AM169" s="71"/>
      <c r="AN169" s="71"/>
    </row>
    <row r="170" spans="1:40" ht="21.75" customHeight="1" outlineLevel="1">
      <c r="A170" s="178" t="s">
        <v>27</v>
      </c>
      <c r="B170" s="178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80"/>
      <c r="AJ170" s="180"/>
      <c r="AK170" s="180"/>
      <c r="AL170" s="65"/>
      <c r="AM170" s="71"/>
      <c r="AN170" s="71"/>
    </row>
    <row r="171" spans="1:40" ht="21.75" customHeight="1" outlineLevel="1">
      <c r="A171" s="178" t="s">
        <v>28</v>
      </c>
      <c r="B171" s="178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80"/>
      <c r="AJ171" s="180"/>
      <c r="AK171" s="180"/>
      <c r="AL171" s="65"/>
      <c r="AM171" s="71"/>
      <c r="AN171" s="71"/>
    </row>
    <row r="172" spans="1:40" ht="21.75" customHeight="1" outlineLevel="1">
      <c r="A172" s="178" t="s">
        <v>29</v>
      </c>
      <c r="B172" s="178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80"/>
      <c r="AJ172" s="180"/>
      <c r="AK172" s="180"/>
      <c r="AL172" s="65"/>
      <c r="AM172" s="71"/>
      <c r="AN172" s="71"/>
    </row>
    <row r="173" spans="1:40" ht="21.75" customHeight="1" outlineLevel="1">
      <c r="A173" s="178" t="s">
        <v>30</v>
      </c>
      <c r="B173" s="178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80"/>
      <c r="AJ173" s="180"/>
      <c r="AK173" s="180"/>
      <c r="AL173" s="65"/>
      <c r="AM173" s="71"/>
      <c r="AN173" s="71"/>
    </row>
    <row r="174" spans="1:40" ht="21.75" customHeight="1" outlineLevel="1">
      <c r="A174" s="178" t="s">
        <v>160</v>
      </c>
      <c r="B174" s="178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80"/>
      <c r="AJ174" s="180"/>
      <c r="AK174" s="180"/>
      <c r="AL174" s="65"/>
      <c r="AM174" s="71"/>
      <c r="AN174" s="71"/>
    </row>
    <row r="175" spans="1:40" ht="21.75" customHeight="1" outlineLevel="1" thickBot="1">
      <c r="A175" s="178" t="s">
        <v>161</v>
      </c>
      <c r="B175" s="178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80"/>
      <c r="AJ175" s="180"/>
      <c r="AK175" s="180"/>
      <c r="AL175" s="71">
        <f>SUM(AM175:AN175)</f>
        <v>0</v>
      </c>
      <c r="AM175" s="71">
        <f>SUM(F175)</f>
        <v>0</v>
      </c>
      <c r="AN175" s="71">
        <f>SUM(I175)</f>
        <v>0</v>
      </c>
    </row>
    <row r="176" spans="1:40" s="168" customFormat="1" ht="21.75" customHeight="1" thickBot="1">
      <c r="A176" s="181" t="s">
        <v>31</v>
      </c>
      <c r="B176" s="182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7"/>
      <c r="AJ176" s="167"/>
      <c r="AK176" s="167"/>
      <c r="AL176" s="79">
        <f ca="1">SUM(AM176:AN176)</f>
        <v>0</v>
      </c>
      <c r="AM176" s="79">
        <f ca="1">SUM(AM175:AM196)</f>
        <v>0</v>
      </c>
      <c r="AN176" s="79">
        <f ca="1">SUM(AN175:AN196)</f>
        <v>0</v>
      </c>
    </row>
    <row r="177" spans="1:40" ht="21.75" customHeight="1" outlineLevel="1">
      <c r="A177" s="178" t="s">
        <v>32</v>
      </c>
      <c r="B177" s="178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80"/>
      <c r="AJ177" s="180"/>
      <c r="AK177" s="180"/>
      <c r="AL177" s="71"/>
      <c r="AM177" s="71"/>
      <c r="AN177" s="71"/>
    </row>
    <row r="178" spans="1:40" ht="21.75" customHeight="1" outlineLevel="1">
      <c r="A178" s="178" t="s">
        <v>33</v>
      </c>
      <c r="B178" s="178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80"/>
      <c r="AJ178" s="180"/>
      <c r="AK178" s="180"/>
      <c r="AL178" s="71"/>
      <c r="AM178" s="71"/>
      <c r="AN178" s="71"/>
    </row>
    <row r="179" spans="1:40" ht="21.75" customHeight="1" outlineLevel="1">
      <c r="A179" s="178" t="s">
        <v>34</v>
      </c>
      <c r="B179" s="178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80"/>
      <c r="AJ179" s="180"/>
      <c r="AK179" s="180"/>
      <c r="AL179" s="65"/>
      <c r="AM179" s="71"/>
      <c r="AN179" s="71"/>
    </row>
    <row r="180" spans="1:40" ht="21.75" customHeight="1" outlineLevel="1">
      <c r="A180" s="178" t="s">
        <v>35</v>
      </c>
      <c r="B180" s="178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80"/>
      <c r="AJ180" s="180"/>
      <c r="AK180" s="180"/>
      <c r="AL180" s="65"/>
      <c r="AM180" s="71"/>
      <c r="AN180" s="71"/>
    </row>
    <row r="181" spans="1:40" ht="21.75" customHeight="1" outlineLevel="1">
      <c r="A181" s="178" t="s">
        <v>162</v>
      </c>
      <c r="B181" s="178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80"/>
      <c r="AJ181" s="180"/>
      <c r="AK181" s="180"/>
      <c r="AL181" s="65"/>
      <c r="AM181" s="71"/>
      <c r="AN181" s="71"/>
    </row>
    <row r="182" spans="1:40" ht="21.75" customHeight="1" outlineLevel="1">
      <c r="A182" s="178" t="s">
        <v>163</v>
      </c>
      <c r="B182" s="178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80"/>
      <c r="AJ182" s="180"/>
      <c r="AK182" s="180"/>
      <c r="AL182" s="65"/>
      <c r="AM182" s="71"/>
      <c r="AN182" s="71"/>
    </row>
    <row r="183" spans="1:40" ht="21.75" customHeight="1" outlineLevel="1">
      <c r="A183" s="178" t="s">
        <v>37</v>
      </c>
      <c r="B183" s="178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80"/>
      <c r="AJ183" s="180"/>
      <c r="AK183" s="180"/>
      <c r="AL183" s="65"/>
      <c r="AM183" s="71"/>
      <c r="AN183" s="71"/>
    </row>
    <row r="184" spans="1:40" ht="21.75" customHeight="1" outlineLevel="1">
      <c r="A184" s="178" t="s">
        <v>141</v>
      </c>
      <c r="B184" s="178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80"/>
      <c r="AJ184" s="180"/>
      <c r="AK184" s="180"/>
      <c r="AL184" s="65"/>
      <c r="AM184" s="71"/>
      <c r="AN184" s="71"/>
    </row>
    <row r="185" spans="1:40" ht="21.75" customHeight="1" outlineLevel="1">
      <c r="A185" s="178" t="s">
        <v>164</v>
      </c>
      <c r="B185" s="178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80"/>
      <c r="AJ185" s="180"/>
      <c r="AK185" s="180"/>
      <c r="AL185" s="71"/>
      <c r="AM185" s="71"/>
      <c r="AN185" s="71"/>
    </row>
    <row r="186" spans="1:40" ht="21.75" customHeight="1" outlineLevel="1">
      <c r="A186" s="178" t="s">
        <v>165</v>
      </c>
      <c r="B186" s="178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80"/>
      <c r="AJ186" s="180"/>
      <c r="AK186" s="180"/>
      <c r="AL186" s="71"/>
      <c r="AM186" s="71"/>
      <c r="AN186" s="71"/>
    </row>
    <row r="187" spans="1:40" ht="21.75" customHeight="1" outlineLevel="1">
      <c r="A187" s="178" t="s">
        <v>166</v>
      </c>
      <c r="B187" s="178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80"/>
      <c r="AJ187" s="180"/>
      <c r="AK187" s="180"/>
      <c r="AL187" s="67"/>
      <c r="AM187" s="71"/>
      <c r="AN187" s="71"/>
    </row>
    <row r="188" spans="1:40" ht="21.75" customHeight="1" outlineLevel="1">
      <c r="A188" s="178" t="s">
        <v>38</v>
      </c>
      <c r="B188" s="178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80"/>
      <c r="AJ188" s="180"/>
      <c r="AK188" s="180"/>
      <c r="AL188" s="65"/>
      <c r="AM188" s="71"/>
      <c r="AN188" s="71"/>
    </row>
    <row r="189" spans="1:40" ht="21.75" customHeight="1" outlineLevel="1">
      <c r="A189" s="178" t="s">
        <v>167</v>
      </c>
      <c r="B189" s="178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80"/>
      <c r="AJ189" s="180"/>
      <c r="AK189" s="180"/>
      <c r="AL189" s="65"/>
      <c r="AM189" s="71"/>
      <c r="AN189" s="71"/>
    </row>
    <row r="190" spans="1:40" ht="21.75" customHeight="1" outlineLevel="1">
      <c r="A190" s="178" t="s">
        <v>39</v>
      </c>
      <c r="B190" s="178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80"/>
      <c r="AJ190" s="180"/>
      <c r="AK190" s="180"/>
      <c r="AL190" s="65"/>
      <c r="AM190" s="71"/>
      <c r="AN190" s="71"/>
    </row>
    <row r="191" spans="1:40" ht="21.75" customHeight="1" outlineLevel="1">
      <c r="A191" s="178" t="s">
        <v>168</v>
      </c>
      <c r="B191" s="178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80"/>
      <c r="AJ191" s="180"/>
      <c r="AK191" s="180"/>
      <c r="AL191" s="65"/>
      <c r="AM191" s="71"/>
      <c r="AN191" s="71"/>
    </row>
    <row r="192" spans="1:40" ht="21.75" customHeight="1" outlineLevel="1">
      <c r="A192" s="178" t="s">
        <v>169</v>
      </c>
      <c r="B192" s="178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80"/>
      <c r="AJ192" s="180"/>
      <c r="AK192" s="180"/>
      <c r="AL192" s="65"/>
      <c r="AM192" s="71"/>
      <c r="AN192" s="71"/>
    </row>
    <row r="193" spans="1:41" ht="21.75" customHeight="1" outlineLevel="1">
      <c r="A193" s="178" t="s">
        <v>170</v>
      </c>
      <c r="B193" s="178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80"/>
      <c r="AJ193" s="180"/>
      <c r="AK193" s="180"/>
      <c r="AL193" s="65"/>
      <c r="AM193" s="71"/>
      <c r="AN193" s="71"/>
    </row>
    <row r="194" spans="1:41" ht="21.75" customHeight="1" outlineLevel="1">
      <c r="A194" s="178" t="s">
        <v>41</v>
      </c>
      <c r="B194" s="178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80"/>
      <c r="AJ194" s="180"/>
      <c r="AK194" s="180"/>
      <c r="AL194" s="65"/>
      <c r="AM194" s="71"/>
      <c r="AN194" s="71"/>
    </row>
    <row r="195" spans="1:41" ht="21.75" customHeight="1" outlineLevel="1">
      <c r="A195" s="178" t="s">
        <v>42</v>
      </c>
      <c r="B195" s="178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80"/>
      <c r="AJ195" s="180"/>
      <c r="AK195" s="180"/>
      <c r="AL195" s="65"/>
      <c r="AM195" s="71"/>
      <c r="AN195" s="71"/>
    </row>
    <row r="196" spans="1:41" ht="21.75" customHeight="1" outlineLevel="1" thickBot="1">
      <c r="A196" s="178" t="s">
        <v>171</v>
      </c>
      <c r="B196" s="178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80"/>
      <c r="AJ196" s="180"/>
      <c r="AK196" s="180"/>
      <c r="AL196" s="65"/>
      <c r="AM196" s="71"/>
      <c r="AN196" s="71"/>
    </row>
    <row r="197" spans="1:41" ht="21.75" customHeight="1" thickBot="1">
      <c r="A197" s="183" t="s">
        <v>43</v>
      </c>
      <c r="B197" s="183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9"/>
      <c r="AJ197" s="169"/>
      <c r="AK197" s="169"/>
      <c r="AL197" s="29">
        <f>SUM(AL159)</f>
        <v>0</v>
      </c>
      <c r="AM197" s="29">
        <f>SUM(AM159)</f>
        <v>0</v>
      </c>
      <c r="AN197" s="29">
        <f>SUM(AN159)</f>
        <v>0</v>
      </c>
      <c r="AO197" s="142">
        <f>IF(E197&gt;0,1,0)</f>
        <v>0</v>
      </c>
    </row>
    <row r="198" spans="1:41" ht="12" customHeight="1" thickBot="1">
      <c r="A198" s="145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3" t="s">
        <v>44</v>
      </c>
      <c r="O198" s="143"/>
      <c r="P198" s="143"/>
      <c r="Q198" s="144"/>
      <c r="R198" s="170" t="s">
        <v>45</v>
      </c>
      <c r="S198" s="170"/>
      <c r="T198" s="170"/>
      <c r="U198" s="170"/>
      <c r="V198" s="170"/>
      <c r="W198" s="170"/>
      <c r="X198" s="170"/>
      <c r="Y198" s="170"/>
      <c r="Z198" s="144"/>
      <c r="AA198" s="145" t="s">
        <v>46</v>
      </c>
      <c r="AB198" s="145"/>
      <c r="AC198" s="145">
        <f>SUM(AC197:AE197)</f>
        <v>0</v>
      </c>
      <c r="AD198" s="145"/>
      <c r="AE198" s="172" t="s">
        <v>47</v>
      </c>
      <c r="AF198" s="170"/>
      <c r="AG198" s="170"/>
      <c r="AH198" s="170"/>
      <c r="AI198" s="170"/>
      <c r="AJ198" s="170"/>
      <c r="AK198" s="145"/>
    </row>
    <row r="199" spans="1:41" ht="12" customHeight="1" thickBot="1">
      <c r="A199" s="145"/>
      <c r="B199" s="144"/>
      <c r="C199" s="144"/>
      <c r="D199" s="144"/>
      <c r="E199" s="144"/>
      <c r="F199" s="144"/>
      <c r="G199" s="170"/>
      <c r="H199" s="170"/>
      <c r="I199" s="170"/>
      <c r="J199" s="170"/>
      <c r="K199" s="170"/>
      <c r="L199" s="170"/>
      <c r="M199" s="170"/>
      <c r="N199" s="145"/>
      <c r="O199" s="145"/>
      <c r="P199" s="145"/>
      <c r="Q199" s="144"/>
      <c r="R199" s="170"/>
      <c r="S199" s="170"/>
      <c r="T199" s="170"/>
      <c r="U199" s="170"/>
      <c r="V199" s="170"/>
      <c r="W199" s="170"/>
      <c r="X199" s="170"/>
      <c r="Y199" s="170"/>
      <c r="Z199" s="144"/>
      <c r="AA199" s="145"/>
      <c r="AB199" s="145"/>
      <c r="AC199" s="145"/>
      <c r="AD199" s="145"/>
      <c r="AE199" s="170"/>
      <c r="AF199" s="170"/>
      <c r="AG199" s="170"/>
      <c r="AH199" s="170"/>
      <c r="AI199" s="170"/>
      <c r="AJ199" s="170"/>
      <c r="AK199" s="145"/>
    </row>
    <row r="200" spans="1:41" ht="12" customHeight="1" thickBot="1">
      <c r="A200" s="145" t="s">
        <v>48</v>
      </c>
      <c r="B200" s="170">
        <v>39644</v>
      </c>
      <c r="C200" s="145" t="s">
        <v>49</v>
      </c>
      <c r="D200" s="145"/>
      <c r="E200" s="145"/>
      <c r="F200" s="145"/>
      <c r="G200" s="170"/>
      <c r="H200" s="170"/>
      <c r="I200" s="170"/>
      <c r="J200" s="170"/>
      <c r="K200" s="170"/>
      <c r="L200" s="170"/>
      <c r="M200" s="170"/>
      <c r="N200" s="145"/>
      <c r="O200" s="145"/>
      <c r="P200" s="145"/>
      <c r="Q200" s="144"/>
      <c r="R200" s="170"/>
      <c r="S200" s="170"/>
      <c r="T200" s="170"/>
      <c r="U200" s="170"/>
      <c r="V200" s="170"/>
      <c r="W200" s="170"/>
      <c r="X200" s="170"/>
      <c r="Y200" s="170"/>
      <c r="Z200" s="144"/>
      <c r="AA200" s="145"/>
      <c r="AB200" s="145"/>
      <c r="AC200" s="145"/>
      <c r="AD200" s="145"/>
      <c r="AE200" s="170"/>
      <c r="AF200" s="170"/>
      <c r="AG200" s="170"/>
      <c r="AH200" s="170"/>
      <c r="AI200" s="170"/>
      <c r="AJ200" s="170"/>
      <c r="AK200" s="145"/>
    </row>
    <row r="201" spans="1:41" ht="12" customHeight="1" thickBot="1">
      <c r="A201" s="145" t="s">
        <v>50</v>
      </c>
      <c r="B201" s="145"/>
      <c r="C201" s="144"/>
      <c r="D201" s="144"/>
      <c r="E201" s="144"/>
      <c r="F201" s="144"/>
      <c r="G201" s="170"/>
      <c r="H201" s="170"/>
      <c r="I201" s="170"/>
      <c r="J201" s="170"/>
      <c r="K201" s="170"/>
      <c r="L201" s="170"/>
      <c r="M201" s="170"/>
      <c r="N201" s="143" t="s">
        <v>51</v>
      </c>
      <c r="O201" s="143"/>
      <c r="P201" s="145"/>
      <c r="Q201" s="144"/>
      <c r="R201" s="172" t="s">
        <v>52</v>
      </c>
      <c r="S201" s="170"/>
      <c r="T201" s="170"/>
      <c r="U201" s="170"/>
      <c r="V201" s="170"/>
      <c r="W201" s="170"/>
      <c r="X201" s="170"/>
      <c r="Y201" s="170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5"/>
    </row>
    <row r="202" spans="1:41" ht="12" customHeight="1" thickBot="1">
      <c r="A202" s="145"/>
      <c r="B202" s="145"/>
      <c r="C202" s="145" t="s">
        <v>53</v>
      </c>
      <c r="D202" s="145"/>
      <c r="E202" s="145"/>
      <c r="F202" s="145"/>
      <c r="G202" s="170"/>
      <c r="H202" s="170"/>
      <c r="I202" s="170"/>
      <c r="J202" s="170"/>
      <c r="K202" s="170"/>
      <c r="L202" s="170"/>
      <c r="M202" s="170"/>
      <c r="N202" s="145"/>
      <c r="O202" s="145"/>
      <c r="P202" s="145"/>
      <c r="Q202" s="145"/>
      <c r="R202" s="170"/>
      <c r="S202" s="170"/>
      <c r="T202" s="170"/>
      <c r="U202" s="170"/>
      <c r="V202" s="170"/>
      <c r="W202" s="170"/>
      <c r="X202" s="170"/>
      <c r="Y202" s="170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</row>
    <row r="203" spans="1:41" ht="12" customHeight="1" thickBot="1">
      <c r="A203" s="145"/>
      <c r="B203" s="145"/>
      <c r="C203" s="145"/>
      <c r="D203" s="145"/>
      <c r="E203" s="145"/>
      <c r="F203" s="145"/>
      <c r="G203" s="170"/>
      <c r="H203" s="170"/>
      <c r="I203" s="170"/>
      <c r="J203" s="170"/>
      <c r="K203" s="170"/>
      <c r="L203" s="170"/>
      <c r="M203" s="170"/>
      <c r="N203" s="145"/>
      <c r="O203" s="145"/>
      <c r="P203" s="145"/>
      <c r="Q203" s="145"/>
      <c r="R203" s="170"/>
      <c r="S203" s="170"/>
      <c r="T203" s="170"/>
      <c r="U203" s="170"/>
      <c r="V203" s="170"/>
      <c r="W203" s="170"/>
      <c r="X203" s="170"/>
      <c r="Y203" s="170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</row>
    <row r="205" spans="1:41" ht="18" customHeight="1">
      <c r="A205" s="173" t="s">
        <v>84</v>
      </c>
      <c r="B205" s="144"/>
      <c r="C205" s="144"/>
      <c r="D205" s="144"/>
      <c r="E205" s="144"/>
      <c r="F205" s="144"/>
      <c r="G205" s="144"/>
      <c r="H205" s="144"/>
      <c r="I205" s="174">
        <f>SUM(I159,I176)</f>
        <v>0</v>
      </c>
      <c r="J205" s="144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4"/>
      <c r="AI205" s="144"/>
      <c r="AJ205" s="144"/>
      <c r="AK205" s="145"/>
    </row>
    <row r="206" spans="1:41" ht="13.5" customHeight="1" thickBot="1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5"/>
    </row>
    <row r="207" spans="1:41" ht="21.75" customHeight="1">
      <c r="A207" s="146" t="s">
        <v>55</v>
      </c>
      <c r="B207" s="147"/>
      <c r="C207" s="148" t="s">
        <v>17</v>
      </c>
      <c r="D207" s="148" t="s">
        <v>56</v>
      </c>
      <c r="E207" s="148" t="s">
        <v>3</v>
      </c>
      <c r="F207" s="148" t="s">
        <v>4</v>
      </c>
      <c r="G207" s="148"/>
      <c r="H207" s="148"/>
      <c r="I207" s="148" t="s">
        <v>5</v>
      </c>
      <c r="J207" s="149" t="s">
        <v>6</v>
      </c>
      <c r="K207" s="149"/>
      <c r="L207" s="149"/>
      <c r="M207" s="149"/>
      <c r="N207" s="149"/>
      <c r="O207" s="149"/>
      <c r="P207" s="149"/>
      <c r="Q207" s="149"/>
      <c r="R207" s="149"/>
      <c r="S207" s="149"/>
      <c r="T207" s="148" t="s">
        <v>16</v>
      </c>
      <c r="U207" s="148" t="s">
        <v>7</v>
      </c>
      <c r="V207" s="148"/>
      <c r="W207" s="148" t="s">
        <v>8</v>
      </c>
      <c r="X207" s="148"/>
      <c r="Y207" s="148" t="s">
        <v>9</v>
      </c>
      <c r="Z207" s="148"/>
      <c r="AA207" s="148"/>
      <c r="AB207" s="148"/>
      <c r="AC207" s="148" t="s">
        <v>10</v>
      </c>
      <c r="AD207" s="148"/>
      <c r="AE207" s="148"/>
      <c r="AF207" s="148" t="s">
        <v>11</v>
      </c>
      <c r="AG207" s="148"/>
      <c r="AH207" s="148"/>
      <c r="AI207" s="150" t="s">
        <v>57</v>
      </c>
      <c r="AJ207" s="151" t="s">
        <v>23</v>
      </c>
      <c r="AK207" s="152"/>
      <c r="AL207" s="153" t="s">
        <v>91</v>
      </c>
      <c r="AM207" s="154"/>
      <c r="AN207" s="155"/>
    </row>
    <row r="208" spans="1:41" ht="21.75" customHeight="1" thickBot="1">
      <c r="A208" s="156"/>
      <c r="B208" s="157"/>
      <c r="C208" s="158"/>
      <c r="D208" s="158"/>
      <c r="E208" s="158"/>
      <c r="F208" s="158"/>
      <c r="G208" s="158"/>
      <c r="H208" s="158"/>
      <c r="I208" s="158"/>
      <c r="J208" s="158" t="s">
        <v>12</v>
      </c>
      <c r="K208" s="150"/>
      <c r="L208" s="158" t="s">
        <v>13</v>
      </c>
      <c r="M208" s="158" t="s">
        <v>14</v>
      </c>
      <c r="N208" s="150"/>
      <c r="O208" s="158" t="s">
        <v>15</v>
      </c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9"/>
      <c r="AJ208" s="159"/>
      <c r="AK208" s="160"/>
      <c r="AL208" s="161"/>
      <c r="AM208" s="162"/>
      <c r="AN208" s="163"/>
    </row>
    <row r="209" spans="1:40" ht="21.75" customHeight="1" thickBot="1">
      <c r="A209" s="164"/>
      <c r="B209" s="165"/>
      <c r="C209" s="94"/>
      <c r="D209" s="94"/>
      <c r="E209" s="94"/>
      <c r="F209" s="94"/>
      <c r="G209" s="94"/>
      <c r="H209" s="94"/>
      <c r="I209" s="94"/>
      <c r="J209" s="94"/>
      <c r="K209" s="95"/>
      <c r="L209" s="94"/>
      <c r="M209" s="94"/>
      <c r="N209" s="95"/>
      <c r="O209" s="94" t="s">
        <v>18</v>
      </c>
      <c r="P209" s="94" t="s">
        <v>19</v>
      </c>
      <c r="Q209" s="94"/>
      <c r="R209" s="94"/>
      <c r="S209" s="94" t="s">
        <v>20</v>
      </c>
      <c r="T209" s="148" t="s">
        <v>16</v>
      </c>
      <c r="U209" s="94" t="s">
        <v>21</v>
      </c>
      <c r="V209" s="94" t="s">
        <v>22</v>
      </c>
      <c r="W209" s="94" t="s">
        <v>21</v>
      </c>
      <c r="X209" s="94" t="s">
        <v>22</v>
      </c>
      <c r="Y209" s="94" t="s">
        <v>21</v>
      </c>
      <c r="Z209" s="94"/>
      <c r="AA209" s="94"/>
      <c r="AB209" s="94" t="s">
        <v>22</v>
      </c>
      <c r="AC209" s="94" t="s">
        <v>21</v>
      </c>
      <c r="AD209" s="94" t="s">
        <v>22</v>
      </c>
      <c r="AE209" s="94"/>
      <c r="AF209" s="94" t="s">
        <v>21</v>
      </c>
      <c r="AG209" s="94" t="s">
        <v>22</v>
      </c>
      <c r="AH209" s="94"/>
      <c r="AI209" s="95"/>
      <c r="AJ209" s="95"/>
      <c r="AK209" s="96"/>
      <c r="AL209" s="69" t="s">
        <v>90</v>
      </c>
      <c r="AM209" s="70" t="s">
        <v>130</v>
      </c>
      <c r="AN209" s="70" t="s">
        <v>131</v>
      </c>
    </row>
    <row r="210" spans="1:40" ht="21.75" customHeight="1" thickBot="1">
      <c r="A210" s="176" t="s">
        <v>24</v>
      </c>
      <c r="B210" s="177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7"/>
      <c r="AJ210" s="167"/>
      <c r="AK210" s="167"/>
      <c r="AL210" s="25">
        <f>SUM(AL211:AL226)</f>
        <v>0</v>
      </c>
      <c r="AM210" s="25">
        <f>SUM(AM211:AM226)</f>
        <v>0</v>
      </c>
      <c r="AN210" s="25">
        <f>SUM(AN211:AN226)</f>
        <v>0</v>
      </c>
    </row>
    <row r="211" spans="1:40" ht="21.75" customHeight="1" outlineLevel="1">
      <c r="A211" s="178" t="s">
        <v>25</v>
      </c>
      <c r="B211" s="178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80"/>
      <c r="AJ211" s="180"/>
      <c r="AK211" s="180"/>
      <c r="AL211" s="65"/>
      <c r="AM211" s="71"/>
      <c r="AN211" s="71"/>
    </row>
    <row r="212" spans="1:40" ht="21.75" customHeight="1" outlineLevel="1">
      <c r="A212" s="178" t="s">
        <v>151</v>
      </c>
      <c r="B212" s="178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80"/>
      <c r="AJ212" s="180"/>
      <c r="AK212" s="180"/>
      <c r="AL212" s="65"/>
      <c r="AM212" s="71"/>
      <c r="AN212" s="71"/>
    </row>
    <row r="213" spans="1:40" ht="21.75" customHeight="1" outlineLevel="1">
      <c r="A213" s="178" t="s">
        <v>152</v>
      </c>
      <c r="B213" s="178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80"/>
      <c r="AJ213" s="180"/>
      <c r="AK213" s="180"/>
      <c r="AL213" s="65"/>
      <c r="AM213" s="71"/>
      <c r="AN213" s="71"/>
    </row>
    <row r="214" spans="1:40" ht="21.75" customHeight="1" outlineLevel="1">
      <c r="A214" s="178" t="s">
        <v>153</v>
      </c>
      <c r="B214" s="178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80"/>
      <c r="AJ214" s="180"/>
      <c r="AK214" s="180"/>
      <c r="AL214" s="65">
        <f>SUM(AM214:AN214)</f>
        <v>0</v>
      </c>
      <c r="AM214" s="71">
        <f>SUM(F214)</f>
        <v>0</v>
      </c>
      <c r="AN214" s="71">
        <f>SUM(I214)</f>
        <v>0</v>
      </c>
    </row>
    <row r="215" spans="1:40" ht="21.75" customHeight="1" outlineLevel="1">
      <c r="A215" s="178" t="s">
        <v>154</v>
      </c>
      <c r="B215" s="178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80"/>
      <c r="AJ215" s="180"/>
      <c r="AK215" s="180"/>
      <c r="AL215" s="65"/>
      <c r="AM215" s="71"/>
      <c r="AN215" s="71"/>
    </row>
    <row r="216" spans="1:40" ht="21.75" customHeight="1" outlineLevel="1">
      <c r="A216" s="178" t="s">
        <v>155</v>
      </c>
      <c r="B216" s="178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80"/>
      <c r="AJ216" s="180"/>
      <c r="AK216" s="180"/>
      <c r="AL216" s="65">
        <f>SUM(AM216:AN216)</f>
        <v>0</v>
      </c>
      <c r="AM216" s="71"/>
      <c r="AN216" s="71"/>
    </row>
    <row r="217" spans="1:40" ht="21.75" customHeight="1" outlineLevel="1">
      <c r="A217" s="178" t="s">
        <v>156</v>
      </c>
      <c r="B217" s="178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80"/>
      <c r="AJ217" s="180"/>
      <c r="AK217" s="180"/>
      <c r="AL217" s="65"/>
      <c r="AM217" s="66"/>
      <c r="AN217" s="66"/>
    </row>
    <row r="218" spans="1:40" ht="21.75" customHeight="1" outlineLevel="1">
      <c r="A218" s="178" t="s">
        <v>157</v>
      </c>
      <c r="B218" s="178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80"/>
      <c r="AJ218" s="180"/>
      <c r="AK218" s="180"/>
      <c r="AL218" s="65"/>
      <c r="AM218" s="71"/>
      <c r="AN218" s="71"/>
    </row>
    <row r="219" spans="1:40" ht="21.75" customHeight="1" outlineLevel="1">
      <c r="A219" s="178" t="s">
        <v>158</v>
      </c>
      <c r="B219" s="178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80"/>
      <c r="AJ219" s="180"/>
      <c r="AK219" s="180"/>
      <c r="AL219" s="65"/>
      <c r="AM219" s="71"/>
      <c r="AN219" s="71"/>
    </row>
    <row r="220" spans="1:40" ht="21.75" customHeight="1" outlineLevel="1">
      <c r="A220" s="178" t="s">
        <v>159</v>
      </c>
      <c r="B220" s="178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80"/>
      <c r="AJ220" s="180"/>
      <c r="AK220" s="180"/>
      <c r="AL220" s="65"/>
      <c r="AM220" s="71"/>
      <c r="AN220" s="71"/>
    </row>
    <row r="221" spans="1:40" ht="21.75" customHeight="1" outlineLevel="1">
      <c r="A221" s="178" t="s">
        <v>27</v>
      </c>
      <c r="B221" s="178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80"/>
      <c r="AJ221" s="180"/>
      <c r="AK221" s="180"/>
      <c r="AL221" s="65"/>
      <c r="AM221" s="71"/>
      <c r="AN221" s="71"/>
    </row>
    <row r="222" spans="1:40" ht="21.75" customHeight="1" outlineLevel="1">
      <c r="A222" s="178" t="s">
        <v>28</v>
      </c>
      <c r="B222" s="178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80"/>
      <c r="AJ222" s="180"/>
      <c r="AK222" s="180"/>
      <c r="AL222" s="65"/>
      <c r="AM222" s="71"/>
      <c r="AN222" s="71"/>
    </row>
    <row r="223" spans="1:40" ht="21.75" customHeight="1" outlineLevel="1">
      <c r="A223" s="178" t="s">
        <v>29</v>
      </c>
      <c r="B223" s="178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80"/>
      <c r="AJ223" s="180"/>
      <c r="AK223" s="180"/>
      <c r="AL223" s="65"/>
      <c r="AM223" s="71"/>
      <c r="AN223" s="71"/>
    </row>
    <row r="224" spans="1:40" ht="21.75" customHeight="1" outlineLevel="1">
      <c r="A224" s="178" t="s">
        <v>30</v>
      </c>
      <c r="B224" s="178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80"/>
      <c r="AJ224" s="180"/>
      <c r="AK224" s="180"/>
      <c r="AL224" s="65"/>
      <c r="AM224" s="71"/>
      <c r="AN224" s="71"/>
    </row>
    <row r="225" spans="1:40" ht="21.75" customHeight="1" outlineLevel="1">
      <c r="A225" s="178" t="s">
        <v>160</v>
      </c>
      <c r="B225" s="178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80"/>
      <c r="AJ225" s="180"/>
      <c r="AK225" s="180"/>
      <c r="AL225" s="65"/>
      <c r="AM225" s="71"/>
      <c r="AN225" s="71"/>
    </row>
    <row r="226" spans="1:40" ht="21.75" customHeight="1" outlineLevel="1" thickBot="1">
      <c r="A226" s="178" t="s">
        <v>161</v>
      </c>
      <c r="B226" s="178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80"/>
      <c r="AJ226" s="180"/>
      <c r="AK226" s="180"/>
      <c r="AL226" s="71">
        <f>SUM(AM226:AN226)</f>
        <v>0</v>
      </c>
      <c r="AM226" s="71">
        <f>SUM(F226)</f>
        <v>0</v>
      </c>
      <c r="AN226" s="71">
        <f>SUM(I226)</f>
        <v>0</v>
      </c>
    </row>
    <row r="227" spans="1:40" s="168" customFormat="1" ht="21.75" customHeight="1" thickBot="1">
      <c r="A227" s="181" t="s">
        <v>31</v>
      </c>
      <c r="B227" s="182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7"/>
      <c r="AJ227" s="167"/>
      <c r="AK227" s="167"/>
      <c r="AL227" s="79">
        <f ca="1">SUM(AM227:AN227)</f>
        <v>0</v>
      </c>
      <c r="AM227" s="79">
        <f ca="1">SUM(AM226:AM247)</f>
        <v>0</v>
      </c>
      <c r="AN227" s="79">
        <f ca="1">SUM(AN226:AN247)</f>
        <v>0</v>
      </c>
    </row>
    <row r="228" spans="1:40" ht="21.75" customHeight="1" outlineLevel="1">
      <c r="A228" s="178" t="s">
        <v>32</v>
      </c>
      <c r="B228" s="178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80"/>
      <c r="AJ228" s="180"/>
      <c r="AK228" s="180"/>
      <c r="AL228" s="71"/>
      <c r="AM228" s="71"/>
      <c r="AN228" s="71"/>
    </row>
    <row r="229" spans="1:40" ht="21.75" customHeight="1" outlineLevel="1">
      <c r="A229" s="178" t="s">
        <v>33</v>
      </c>
      <c r="B229" s="178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80"/>
      <c r="AJ229" s="180"/>
      <c r="AK229" s="180"/>
      <c r="AL229" s="71"/>
      <c r="AM229" s="71"/>
      <c r="AN229" s="71"/>
    </row>
    <row r="230" spans="1:40" ht="21.75" customHeight="1" outlineLevel="1">
      <c r="A230" s="178" t="s">
        <v>34</v>
      </c>
      <c r="B230" s="178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80"/>
      <c r="AJ230" s="180"/>
      <c r="AK230" s="180"/>
      <c r="AL230" s="65"/>
      <c r="AM230" s="71"/>
      <c r="AN230" s="71"/>
    </row>
    <row r="231" spans="1:40" ht="21.75" customHeight="1" outlineLevel="1">
      <c r="A231" s="178" t="s">
        <v>35</v>
      </c>
      <c r="B231" s="178"/>
      <c r="C231" s="179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80"/>
      <c r="AJ231" s="180"/>
      <c r="AK231" s="180"/>
      <c r="AL231" s="65"/>
      <c r="AM231" s="71"/>
      <c r="AN231" s="71"/>
    </row>
    <row r="232" spans="1:40" ht="21.75" customHeight="1" outlineLevel="1">
      <c r="A232" s="178" t="s">
        <v>162</v>
      </c>
      <c r="B232" s="178"/>
      <c r="C232" s="179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80"/>
      <c r="AJ232" s="180"/>
      <c r="AK232" s="180"/>
      <c r="AL232" s="65"/>
      <c r="AM232" s="71"/>
      <c r="AN232" s="71"/>
    </row>
    <row r="233" spans="1:40" ht="21.75" customHeight="1" outlineLevel="1">
      <c r="A233" s="178" t="s">
        <v>163</v>
      </c>
      <c r="B233" s="178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80"/>
      <c r="AJ233" s="180"/>
      <c r="AK233" s="180"/>
      <c r="AL233" s="65"/>
      <c r="AM233" s="71"/>
      <c r="AN233" s="71"/>
    </row>
    <row r="234" spans="1:40" ht="21.75" customHeight="1" outlineLevel="1">
      <c r="A234" s="178" t="s">
        <v>37</v>
      </c>
      <c r="B234" s="178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80"/>
      <c r="AJ234" s="180"/>
      <c r="AK234" s="180"/>
      <c r="AL234" s="65"/>
      <c r="AM234" s="71"/>
      <c r="AN234" s="71"/>
    </row>
    <row r="235" spans="1:40" ht="21.75" customHeight="1" outlineLevel="1">
      <c r="A235" s="178" t="s">
        <v>141</v>
      </c>
      <c r="B235" s="178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80"/>
      <c r="AJ235" s="180"/>
      <c r="AK235" s="180"/>
      <c r="AL235" s="65"/>
      <c r="AM235" s="71"/>
      <c r="AN235" s="71"/>
    </row>
    <row r="236" spans="1:40" ht="21.75" customHeight="1" outlineLevel="1">
      <c r="A236" s="178" t="s">
        <v>164</v>
      </c>
      <c r="B236" s="178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79"/>
      <c r="AC236" s="179"/>
      <c r="AD236" s="179"/>
      <c r="AE236" s="179"/>
      <c r="AF236" s="179"/>
      <c r="AG236" s="179"/>
      <c r="AH236" s="179"/>
      <c r="AI236" s="180"/>
      <c r="AJ236" s="180"/>
      <c r="AK236" s="180"/>
      <c r="AL236" s="71"/>
      <c r="AM236" s="71"/>
      <c r="AN236" s="71"/>
    </row>
    <row r="237" spans="1:40" ht="21.75" customHeight="1" outlineLevel="1">
      <c r="A237" s="178" t="s">
        <v>165</v>
      </c>
      <c r="B237" s="178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79"/>
      <c r="AC237" s="179"/>
      <c r="AD237" s="179"/>
      <c r="AE237" s="179"/>
      <c r="AF237" s="179"/>
      <c r="AG237" s="179"/>
      <c r="AH237" s="179"/>
      <c r="AI237" s="180"/>
      <c r="AJ237" s="180"/>
      <c r="AK237" s="180"/>
      <c r="AL237" s="71"/>
      <c r="AM237" s="71"/>
      <c r="AN237" s="71"/>
    </row>
    <row r="238" spans="1:40" ht="21.75" customHeight="1" outlineLevel="1">
      <c r="A238" s="178" t="s">
        <v>166</v>
      </c>
      <c r="B238" s="178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79"/>
      <c r="AC238" s="179"/>
      <c r="AD238" s="179"/>
      <c r="AE238" s="179"/>
      <c r="AF238" s="179"/>
      <c r="AG238" s="179"/>
      <c r="AH238" s="179"/>
      <c r="AI238" s="180"/>
      <c r="AJ238" s="180"/>
      <c r="AK238" s="180"/>
      <c r="AL238" s="67"/>
      <c r="AM238" s="71"/>
      <c r="AN238" s="71"/>
    </row>
    <row r="239" spans="1:40" ht="21.75" customHeight="1" outlineLevel="1">
      <c r="A239" s="178" t="s">
        <v>38</v>
      </c>
      <c r="B239" s="178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80"/>
      <c r="AJ239" s="180"/>
      <c r="AK239" s="180"/>
      <c r="AL239" s="65"/>
      <c r="AM239" s="71"/>
      <c r="AN239" s="71"/>
    </row>
    <row r="240" spans="1:40" ht="21.75" customHeight="1" outlineLevel="1">
      <c r="A240" s="178" t="s">
        <v>167</v>
      </c>
      <c r="B240" s="178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80"/>
      <c r="AJ240" s="180"/>
      <c r="AK240" s="180"/>
      <c r="AL240" s="65"/>
      <c r="AM240" s="71"/>
      <c r="AN240" s="71"/>
    </row>
    <row r="241" spans="1:41" ht="21.75" customHeight="1" outlineLevel="1">
      <c r="A241" s="178" t="s">
        <v>39</v>
      </c>
      <c r="B241" s="178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80"/>
      <c r="AJ241" s="180"/>
      <c r="AK241" s="180"/>
      <c r="AL241" s="65"/>
      <c r="AM241" s="71"/>
      <c r="AN241" s="71"/>
    </row>
    <row r="242" spans="1:41" ht="21.75" customHeight="1" outlineLevel="1">
      <c r="A242" s="178" t="s">
        <v>168</v>
      </c>
      <c r="B242" s="178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80"/>
      <c r="AJ242" s="180"/>
      <c r="AK242" s="180"/>
      <c r="AL242" s="65"/>
      <c r="AM242" s="71"/>
      <c r="AN242" s="71"/>
    </row>
    <row r="243" spans="1:41" ht="21.75" customHeight="1" outlineLevel="1">
      <c r="A243" s="178" t="s">
        <v>169</v>
      </c>
      <c r="B243" s="178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80"/>
      <c r="AJ243" s="180"/>
      <c r="AK243" s="180"/>
      <c r="AL243" s="65"/>
      <c r="AM243" s="71"/>
      <c r="AN243" s="71"/>
    </row>
    <row r="244" spans="1:41" ht="21.75" customHeight="1" outlineLevel="1">
      <c r="A244" s="178" t="s">
        <v>170</v>
      </c>
      <c r="B244" s="178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80"/>
      <c r="AJ244" s="180"/>
      <c r="AK244" s="180"/>
      <c r="AL244" s="65"/>
      <c r="AM244" s="71"/>
      <c r="AN244" s="71"/>
    </row>
    <row r="245" spans="1:41" ht="21.75" customHeight="1" outlineLevel="1">
      <c r="A245" s="178" t="s">
        <v>41</v>
      </c>
      <c r="B245" s="178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80"/>
      <c r="AJ245" s="180"/>
      <c r="AK245" s="180"/>
      <c r="AL245" s="65"/>
      <c r="AM245" s="71"/>
      <c r="AN245" s="71"/>
    </row>
    <row r="246" spans="1:41" ht="21.75" customHeight="1" outlineLevel="1">
      <c r="A246" s="178" t="s">
        <v>42</v>
      </c>
      <c r="B246" s="178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80"/>
      <c r="AJ246" s="180"/>
      <c r="AK246" s="180"/>
      <c r="AL246" s="65"/>
      <c r="AM246" s="71"/>
      <c r="AN246" s="71"/>
    </row>
    <row r="247" spans="1:41" ht="21.75" customHeight="1" outlineLevel="1" thickBot="1">
      <c r="A247" s="178" t="s">
        <v>171</v>
      </c>
      <c r="B247" s="178"/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80"/>
      <c r="AJ247" s="180"/>
      <c r="AK247" s="180"/>
      <c r="AL247" s="65"/>
      <c r="AM247" s="71"/>
      <c r="AN247" s="71"/>
    </row>
    <row r="248" spans="1:41" ht="21.75" customHeight="1" thickBot="1">
      <c r="A248" s="183" t="s">
        <v>43</v>
      </c>
      <c r="B248" s="183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9"/>
      <c r="AJ248" s="169"/>
      <c r="AK248" s="169"/>
      <c r="AL248" s="29">
        <f>SUM(AL210)</f>
        <v>0</v>
      </c>
      <c r="AM248" s="29">
        <f>SUM(AM210)</f>
        <v>0</v>
      </c>
      <c r="AN248" s="29">
        <f>SUM(AN210)</f>
        <v>0</v>
      </c>
      <c r="AO248" s="142">
        <f>IF(E248&gt;0,1,0)</f>
        <v>0</v>
      </c>
    </row>
    <row r="249" spans="1:41" ht="12" customHeight="1" thickBot="1">
      <c r="A249" s="145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3" t="s">
        <v>44</v>
      </c>
      <c r="O249" s="143"/>
      <c r="P249" s="143"/>
      <c r="Q249" s="144"/>
      <c r="R249" s="170" t="s">
        <v>45</v>
      </c>
      <c r="S249" s="170"/>
      <c r="T249" s="170"/>
      <c r="U249" s="170"/>
      <c r="V249" s="170"/>
      <c r="W249" s="170"/>
      <c r="X249" s="170"/>
      <c r="Y249" s="170"/>
      <c r="Z249" s="144"/>
      <c r="AA249" s="145" t="s">
        <v>46</v>
      </c>
      <c r="AB249" s="145"/>
      <c r="AC249" s="145">
        <f>SUM(AC248:AE248)</f>
        <v>0</v>
      </c>
      <c r="AD249" s="145"/>
      <c r="AE249" s="172" t="s">
        <v>47</v>
      </c>
      <c r="AF249" s="170"/>
      <c r="AG249" s="144"/>
      <c r="AH249" s="145" t="s">
        <v>46</v>
      </c>
      <c r="AI249" s="170"/>
      <c r="AJ249" s="170"/>
      <c r="AK249" s="145"/>
    </row>
    <row r="250" spans="1:41" ht="12" customHeight="1" thickBot="1">
      <c r="A250" s="145"/>
      <c r="B250" s="144"/>
      <c r="C250" s="144"/>
      <c r="D250" s="144"/>
      <c r="E250" s="144"/>
      <c r="F250" s="144"/>
      <c r="G250" s="170"/>
      <c r="H250" s="170"/>
      <c r="I250" s="170"/>
      <c r="J250" s="170"/>
      <c r="K250" s="170"/>
      <c r="L250" s="170"/>
      <c r="M250" s="170"/>
      <c r="N250" s="145"/>
      <c r="O250" s="145"/>
      <c r="P250" s="145"/>
      <c r="Q250" s="144"/>
      <c r="R250" s="170"/>
      <c r="S250" s="170"/>
      <c r="T250" s="170"/>
      <c r="U250" s="170"/>
      <c r="V250" s="170"/>
      <c r="W250" s="170"/>
      <c r="X250" s="170"/>
      <c r="Y250" s="170"/>
      <c r="Z250" s="144"/>
      <c r="AA250" s="145"/>
      <c r="AB250" s="145"/>
      <c r="AC250" s="145"/>
      <c r="AD250" s="145"/>
      <c r="AE250" s="170"/>
      <c r="AF250" s="170"/>
      <c r="AG250" s="144"/>
      <c r="AH250" s="145"/>
      <c r="AI250" s="170"/>
      <c r="AJ250" s="170"/>
      <c r="AK250" s="145"/>
    </row>
    <row r="251" spans="1:41" ht="12" customHeight="1" thickBot="1">
      <c r="A251" s="145" t="s">
        <v>48</v>
      </c>
      <c r="B251" s="170">
        <v>39644</v>
      </c>
      <c r="C251" s="145" t="s">
        <v>49</v>
      </c>
      <c r="D251" s="145"/>
      <c r="E251" s="145"/>
      <c r="F251" s="145"/>
      <c r="G251" s="170"/>
      <c r="H251" s="170"/>
      <c r="I251" s="170"/>
      <c r="J251" s="170"/>
      <c r="K251" s="170"/>
      <c r="L251" s="170"/>
      <c r="M251" s="170"/>
      <c r="N251" s="145"/>
      <c r="O251" s="145"/>
      <c r="P251" s="145"/>
      <c r="Q251" s="144"/>
      <c r="R251" s="170"/>
      <c r="S251" s="170"/>
      <c r="T251" s="170"/>
      <c r="U251" s="170"/>
      <c r="V251" s="170"/>
      <c r="W251" s="170"/>
      <c r="X251" s="170"/>
      <c r="Y251" s="170"/>
      <c r="Z251" s="144"/>
      <c r="AA251" s="145"/>
      <c r="AB251" s="145"/>
      <c r="AC251" s="145"/>
      <c r="AD251" s="145"/>
      <c r="AE251" s="170"/>
      <c r="AF251" s="170"/>
      <c r="AG251" s="144"/>
      <c r="AH251" s="145"/>
      <c r="AI251" s="170"/>
      <c r="AJ251" s="170"/>
      <c r="AK251" s="145"/>
    </row>
    <row r="252" spans="1:41" ht="12" customHeight="1" thickBot="1">
      <c r="A252" s="145" t="s">
        <v>50</v>
      </c>
      <c r="B252" s="145"/>
      <c r="C252" s="144"/>
      <c r="D252" s="144"/>
      <c r="E252" s="144"/>
      <c r="F252" s="144"/>
      <c r="G252" s="170"/>
      <c r="H252" s="170"/>
      <c r="I252" s="170"/>
      <c r="J252" s="170"/>
      <c r="K252" s="170"/>
      <c r="L252" s="170"/>
      <c r="M252" s="170"/>
      <c r="N252" s="143" t="s">
        <v>51</v>
      </c>
      <c r="O252" s="143"/>
      <c r="P252" s="145"/>
      <c r="Q252" s="144"/>
      <c r="R252" s="172" t="s">
        <v>52</v>
      </c>
      <c r="S252" s="170"/>
      <c r="T252" s="170"/>
      <c r="U252" s="170"/>
      <c r="V252" s="170"/>
      <c r="W252" s="170"/>
      <c r="X252" s="170"/>
      <c r="Y252" s="170"/>
      <c r="Z252" s="144"/>
      <c r="AA252" s="144"/>
      <c r="AB252" s="144"/>
      <c r="AC252" s="144"/>
      <c r="AD252" s="144"/>
      <c r="AE252" s="144"/>
      <c r="AF252" s="170"/>
      <c r="AG252" s="144"/>
      <c r="AH252" s="144"/>
      <c r="AI252" s="144"/>
      <c r="AJ252" s="144"/>
      <c r="AK252" s="145"/>
    </row>
    <row r="253" spans="1:41" ht="12" customHeight="1" thickBot="1">
      <c r="A253" s="145"/>
      <c r="B253" s="145"/>
      <c r="C253" s="145" t="s">
        <v>53</v>
      </c>
      <c r="D253" s="145"/>
      <c r="E253" s="145"/>
      <c r="F253" s="145"/>
      <c r="G253" s="170"/>
      <c r="H253" s="170"/>
      <c r="I253" s="170"/>
      <c r="J253" s="170"/>
      <c r="K253" s="170"/>
      <c r="L253" s="170"/>
      <c r="M253" s="170"/>
      <c r="N253" s="145"/>
      <c r="O253" s="145"/>
      <c r="P253" s="145"/>
      <c r="Q253" s="145"/>
      <c r="R253" s="170"/>
      <c r="S253" s="170"/>
      <c r="T253" s="170"/>
      <c r="U253" s="170"/>
      <c r="V253" s="170"/>
      <c r="W253" s="170"/>
      <c r="X253" s="170"/>
      <c r="Y253" s="170"/>
      <c r="Z253" s="145"/>
      <c r="AA253" s="145"/>
      <c r="AB253" s="145"/>
      <c r="AC253" s="145"/>
      <c r="AD253" s="145"/>
      <c r="AE253" s="145"/>
      <c r="AF253" s="170"/>
      <c r="AG253" s="145"/>
      <c r="AH253" s="145"/>
      <c r="AI253" s="145"/>
      <c r="AJ253" s="145"/>
      <c r="AK253" s="145"/>
    </row>
    <row r="254" spans="1:41" ht="12" customHeight="1" thickBot="1">
      <c r="A254" s="145"/>
      <c r="B254" s="145"/>
      <c r="C254" s="145"/>
      <c r="D254" s="145"/>
      <c r="E254" s="145"/>
      <c r="F254" s="145"/>
      <c r="G254" s="170"/>
      <c r="H254" s="170"/>
      <c r="I254" s="170"/>
      <c r="J254" s="170"/>
      <c r="K254" s="170"/>
      <c r="L254" s="170"/>
      <c r="M254" s="170"/>
      <c r="N254" s="145"/>
      <c r="O254" s="145"/>
      <c r="P254" s="145"/>
      <c r="Q254" s="145"/>
      <c r="R254" s="170"/>
      <c r="S254" s="170"/>
      <c r="T254" s="170"/>
      <c r="U254" s="170"/>
      <c r="V254" s="170"/>
      <c r="W254" s="170"/>
      <c r="X254" s="170"/>
      <c r="Y254" s="170"/>
      <c r="Z254" s="145"/>
      <c r="AA254" s="145"/>
      <c r="AB254" s="145"/>
      <c r="AC254" s="145"/>
      <c r="AD254" s="145"/>
      <c r="AE254" s="145"/>
      <c r="AF254" s="170"/>
      <c r="AG254" s="145"/>
      <c r="AH254" s="145"/>
      <c r="AI254" s="145"/>
      <c r="AJ254" s="145"/>
      <c r="AK254" s="145"/>
    </row>
    <row r="256" spans="1:41" ht="18" customHeight="1">
      <c r="A256" s="173" t="s">
        <v>83</v>
      </c>
      <c r="B256" s="144"/>
      <c r="C256" s="144"/>
      <c r="D256" s="144"/>
      <c r="E256" s="144"/>
      <c r="F256" s="144"/>
      <c r="G256" s="144"/>
      <c r="H256" s="144"/>
      <c r="I256" s="144"/>
      <c r="J256" s="144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4"/>
      <c r="AJ256" s="144"/>
      <c r="AK256" s="145"/>
    </row>
    <row r="257" spans="1:40" ht="13.5" customHeight="1" thickBot="1"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5"/>
    </row>
    <row r="258" spans="1:40" ht="21.75" customHeight="1">
      <c r="A258" s="146" t="s">
        <v>55</v>
      </c>
      <c r="B258" s="147"/>
      <c r="C258" s="148" t="s">
        <v>17</v>
      </c>
      <c r="D258" s="148" t="s">
        <v>56</v>
      </c>
      <c r="E258" s="148" t="s">
        <v>3</v>
      </c>
      <c r="F258" s="148" t="s">
        <v>4</v>
      </c>
      <c r="G258" s="148"/>
      <c r="H258" s="148"/>
      <c r="I258" s="148" t="s">
        <v>5</v>
      </c>
      <c r="J258" s="149" t="s">
        <v>6</v>
      </c>
      <c r="K258" s="149"/>
      <c r="L258" s="149"/>
      <c r="M258" s="149"/>
      <c r="N258" s="149"/>
      <c r="O258" s="149"/>
      <c r="P258" s="149"/>
      <c r="Q258" s="149"/>
      <c r="R258" s="149"/>
      <c r="S258" s="149"/>
      <c r="T258" s="148" t="s">
        <v>16</v>
      </c>
      <c r="U258" s="148" t="s">
        <v>7</v>
      </c>
      <c r="V258" s="148"/>
      <c r="W258" s="148" t="s">
        <v>8</v>
      </c>
      <c r="X258" s="148"/>
      <c r="Y258" s="148" t="s">
        <v>9</v>
      </c>
      <c r="Z258" s="148"/>
      <c r="AA258" s="148"/>
      <c r="AB258" s="148"/>
      <c r="AC258" s="148" t="s">
        <v>10</v>
      </c>
      <c r="AD258" s="148"/>
      <c r="AE258" s="148"/>
      <c r="AF258" s="148" t="s">
        <v>9</v>
      </c>
      <c r="AG258" s="148"/>
      <c r="AH258" s="148"/>
      <c r="AI258" s="150" t="s">
        <v>57</v>
      </c>
      <c r="AJ258" s="151" t="s">
        <v>23</v>
      </c>
      <c r="AK258" s="152"/>
      <c r="AL258" s="153" t="s">
        <v>91</v>
      </c>
      <c r="AM258" s="154"/>
      <c r="AN258" s="155"/>
    </row>
    <row r="259" spans="1:40" ht="21.75" customHeight="1">
      <c r="A259" s="156"/>
      <c r="B259" s="157"/>
      <c r="C259" s="158"/>
      <c r="D259" s="158"/>
      <c r="E259" s="158"/>
      <c r="F259" s="158"/>
      <c r="G259" s="158"/>
      <c r="H259" s="158"/>
      <c r="I259" s="158"/>
      <c r="J259" s="158" t="s">
        <v>12</v>
      </c>
      <c r="K259" s="150"/>
      <c r="L259" s="158" t="s">
        <v>13</v>
      </c>
      <c r="M259" s="158" t="s">
        <v>14</v>
      </c>
      <c r="N259" s="150"/>
      <c r="O259" s="158" t="s">
        <v>15</v>
      </c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/>
      <c r="AF259" s="158"/>
      <c r="AG259" s="158"/>
      <c r="AH259" s="158"/>
      <c r="AI259" s="159"/>
      <c r="AJ259" s="159"/>
      <c r="AK259" s="160"/>
      <c r="AL259" s="161"/>
      <c r="AM259" s="162"/>
      <c r="AN259" s="163"/>
    </row>
    <row r="260" spans="1:40" ht="21.75" customHeight="1" thickBot="1">
      <c r="A260" s="164"/>
      <c r="B260" s="165"/>
      <c r="C260" s="94"/>
      <c r="D260" s="94"/>
      <c r="E260" s="94"/>
      <c r="F260" s="94"/>
      <c r="G260" s="94"/>
      <c r="H260" s="94"/>
      <c r="I260" s="94"/>
      <c r="J260" s="94"/>
      <c r="K260" s="95"/>
      <c r="L260" s="94"/>
      <c r="M260" s="94"/>
      <c r="N260" s="95"/>
      <c r="O260" s="94" t="s">
        <v>18</v>
      </c>
      <c r="P260" s="94" t="s">
        <v>19</v>
      </c>
      <c r="Q260" s="94"/>
      <c r="R260" s="94"/>
      <c r="S260" s="94" t="s">
        <v>20</v>
      </c>
      <c r="T260" s="94"/>
      <c r="U260" s="94" t="s">
        <v>21</v>
      </c>
      <c r="V260" s="94" t="s">
        <v>22</v>
      </c>
      <c r="W260" s="94" t="s">
        <v>21</v>
      </c>
      <c r="X260" s="94" t="s">
        <v>22</v>
      </c>
      <c r="Y260" s="94" t="s">
        <v>21</v>
      </c>
      <c r="Z260" s="94"/>
      <c r="AA260" s="94"/>
      <c r="AB260" s="94" t="s">
        <v>22</v>
      </c>
      <c r="AC260" s="94" t="s">
        <v>21</v>
      </c>
      <c r="AD260" s="94" t="s">
        <v>22</v>
      </c>
      <c r="AE260" s="94"/>
      <c r="AF260" s="94" t="s">
        <v>21</v>
      </c>
      <c r="AG260" s="94"/>
      <c r="AH260" s="94"/>
      <c r="AI260" s="95"/>
      <c r="AJ260" s="95"/>
      <c r="AK260" s="96"/>
      <c r="AL260" s="69" t="s">
        <v>90</v>
      </c>
      <c r="AM260" s="70" t="s">
        <v>130</v>
      </c>
      <c r="AN260" s="70" t="s">
        <v>131</v>
      </c>
    </row>
    <row r="261" spans="1:40" ht="21.75" customHeight="1" thickBot="1">
      <c r="A261" s="217" t="s">
        <v>24</v>
      </c>
      <c r="B261" s="217"/>
      <c r="C261" s="213">
        <v>7356</v>
      </c>
      <c r="D261" s="213">
        <v>391</v>
      </c>
      <c r="E261" s="213">
        <v>5770</v>
      </c>
      <c r="F261" s="213">
        <v>726</v>
      </c>
      <c r="G261" s="213"/>
      <c r="H261" s="213"/>
      <c r="I261" s="213">
        <v>5044</v>
      </c>
      <c r="J261" s="213">
        <v>2155</v>
      </c>
      <c r="K261" s="213"/>
      <c r="L261" s="213">
        <v>1642</v>
      </c>
      <c r="M261" s="213">
        <v>985</v>
      </c>
      <c r="N261" s="213"/>
      <c r="O261" s="213">
        <v>0</v>
      </c>
      <c r="P261" s="213">
        <v>26</v>
      </c>
      <c r="Q261" s="213"/>
      <c r="R261" s="213"/>
      <c r="S261" s="213">
        <v>86</v>
      </c>
      <c r="T261" s="213">
        <v>150</v>
      </c>
      <c r="U261" s="213">
        <v>0</v>
      </c>
      <c r="V261" s="213">
        <v>0</v>
      </c>
      <c r="W261" s="213">
        <v>12</v>
      </c>
      <c r="X261" s="213">
        <v>18</v>
      </c>
      <c r="Y261" s="213">
        <v>1</v>
      </c>
      <c r="Z261" s="213"/>
      <c r="AA261" s="213"/>
      <c r="AB261" s="213">
        <v>49</v>
      </c>
      <c r="AC261" s="213">
        <v>63</v>
      </c>
      <c r="AD261" s="213">
        <v>46</v>
      </c>
      <c r="AE261" s="213"/>
      <c r="AF261" s="213">
        <v>88</v>
      </c>
      <c r="AG261" s="213">
        <v>1077</v>
      </c>
      <c r="AH261" s="213"/>
      <c r="AI261" s="214"/>
      <c r="AJ261" s="214"/>
      <c r="AK261" s="214"/>
      <c r="AL261" s="25">
        <f>SUM(AL262:AL277)</f>
        <v>347</v>
      </c>
      <c r="AM261" s="25">
        <f>SUM(AM262:AM277)</f>
        <v>92</v>
      </c>
      <c r="AN261" s="25">
        <f>SUM(AN262:AN277)</f>
        <v>255</v>
      </c>
    </row>
    <row r="262" spans="1:40" ht="21.75" customHeight="1" outlineLevel="1">
      <c r="A262" s="218" t="s">
        <v>25</v>
      </c>
      <c r="B262" s="218"/>
      <c r="C262" s="250">
        <v>500</v>
      </c>
      <c r="D262" s="250">
        <v>0</v>
      </c>
      <c r="E262" s="250">
        <v>414</v>
      </c>
      <c r="F262" s="250">
        <v>0</v>
      </c>
      <c r="G262" s="250"/>
      <c r="H262" s="250"/>
      <c r="I262" s="250">
        <v>414</v>
      </c>
      <c r="J262" s="250">
        <v>414</v>
      </c>
      <c r="K262" s="250"/>
      <c r="L262" s="250">
        <v>0</v>
      </c>
      <c r="M262" s="250">
        <v>0</v>
      </c>
      <c r="N262" s="250"/>
      <c r="O262" s="250">
        <v>0</v>
      </c>
      <c r="P262" s="250">
        <v>0</v>
      </c>
      <c r="Q262" s="250"/>
      <c r="R262" s="250"/>
      <c r="S262" s="250">
        <v>0</v>
      </c>
      <c r="T262" s="250">
        <v>0</v>
      </c>
      <c r="U262" s="250">
        <v>0</v>
      </c>
      <c r="V262" s="250">
        <v>0</v>
      </c>
      <c r="W262" s="250">
        <v>0</v>
      </c>
      <c r="X262" s="250">
        <v>1</v>
      </c>
      <c r="Y262" s="250">
        <v>0</v>
      </c>
      <c r="Z262" s="250"/>
      <c r="AA262" s="250"/>
      <c r="AB262" s="250">
        <v>0</v>
      </c>
      <c r="AC262" s="250">
        <v>0</v>
      </c>
      <c r="AD262" s="250">
        <v>0</v>
      </c>
      <c r="AE262" s="250"/>
      <c r="AF262" s="250">
        <v>0</v>
      </c>
      <c r="AG262" s="250">
        <v>85</v>
      </c>
      <c r="AH262" s="250"/>
      <c r="AI262" s="251" t="s">
        <v>188</v>
      </c>
      <c r="AJ262" s="251"/>
      <c r="AK262" s="251"/>
      <c r="AL262" s="65"/>
      <c r="AM262" s="71"/>
      <c r="AN262" s="71"/>
    </row>
    <row r="263" spans="1:40" ht="21.75" customHeight="1" outlineLevel="1">
      <c r="A263" s="218" t="s">
        <v>189</v>
      </c>
      <c r="B263" s="218"/>
      <c r="C263" s="250">
        <v>450</v>
      </c>
      <c r="D263" s="250">
        <v>54</v>
      </c>
      <c r="E263" s="250">
        <v>277</v>
      </c>
      <c r="F263" s="250">
        <v>0</v>
      </c>
      <c r="G263" s="250"/>
      <c r="H263" s="250"/>
      <c r="I263" s="250">
        <v>277</v>
      </c>
      <c r="J263" s="250">
        <v>266</v>
      </c>
      <c r="K263" s="250"/>
      <c r="L263" s="250">
        <v>0</v>
      </c>
      <c r="M263" s="250">
        <v>0</v>
      </c>
      <c r="N263" s="250"/>
      <c r="O263" s="250">
        <v>0</v>
      </c>
      <c r="P263" s="250">
        <v>0</v>
      </c>
      <c r="Q263" s="250"/>
      <c r="R263" s="250"/>
      <c r="S263" s="250">
        <v>0</v>
      </c>
      <c r="T263" s="250">
        <v>11</v>
      </c>
      <c r="U263" s="250">
        <v>0</v>
      </c>
      <c r="V263" s="250">
        <v>0</v>
      </c>
      <c r="W263" s="250">
        <v>0</v>
      </c>
      <c r="X263" s="250">
        <v>0</v>
      </c>
      <c r="Y263" s="250">
        <v>0</v>
      </c>
      <c r="Z263" s="250"/>
      <c r="AA263" s="250"/>
      <c r="AB263" s="250">
        <v>0</v>
      </c>
      <c r="AC263" s="250">
        <v>0</v>
      </c>
      <c r="AD263" s="250">
        <v>0</v>
      </c>
      <c r="AE263" s="250"/>
      <c r="AF263" s="250">
        <v>0</v>
      </c>
      <c r="AG263" s="250">
        <v>119</v>
      </c>
      <c r="AH263" s="250"/>
      <c r="AI263" s="251" t="s">
        <v>325</v>
      </c>
      <c r="AJ263" s="251"/>
      <c r="AK263" s="251"/>
      <c r="AL263" s="65"/>
      <c r="AM263" s="71"/>
      <c r="AN263" s="71"/>
    </row>
    <row r="264" spans="1:40" ht="21.75" customHeight="1" outlineLevel="1">
      <c r="A264" s="218" t="s">
        <v>190</v>
      </c>
      <c r="B264" s="218"/>
      <c r="C264" s="250">
        <v>36</v>
      </c>
      <c r="D264" s="250">
        <v>0</v>
      </c>
      <c r="E264" s="250">
        <v>30</v>
      </c>
      <c r="F264" s="250">
        <v>0</v>
      </c>
      <c r="G264" s="250"/>
      <c r="H264" s="250"/>
      <c r="I264" s="250">
        <v>30</v>
      </c>
      <c r="J264" s="250">
        <v>0</v>
      </c>
      <c r="K264" s="250"/>
      <c r="L264" s="250">
        <v>0</v>
      </c>
      <c r="M264" s="250">
        <v>0</v>
      </c>
      <c r="N264" s="250"/>
      <c r="O264" s="250">
        <v>0</v>
      </c>
      <c r="P264" s="250">
        <v>0</v>
      </c>
      <c r="Q264" s="250"/>
      <c r="R264" s="250"/>
      <c r="S264" s="250">
        <v>0</v>
      </c>
      <c r="T264" s="250">
        <v>30</v>
      </c>
      <c r="U264" s="250">
        <v>0</v>
      </c>
      <c r="V264" s="250">
        <v>0</v>
      </c>
      <c r="W264" s="250">
        <v>0</v>
      </c>
      <c r="X264" s="250">
        <v>0</v>
      </c>
      <c r="Y264" s="250">
        <v>0</v>
      </c>
      <c r="Z264" s="250"/>
      <c r="AA264" s="250"/>
      <c r="AB264" s="250">
        <v>0</v>
      </c>
      <c r="AC264" s="250">
        <v>0</v>
      </c>
      <c r="AD264" s="250">
        <v>0</v>
      </c>
      <c r="AE264" s="250"/>
      <c r="AF264" s="250">
        <v>0</v>
      </c>
      <c r="AG264" s="250">
        <v>6</v>
      </c>
      <c r="AH264" s="250"/>
      <c r="AI264" s="251" t="s">
        <v>244</v>
      </c>
      <c r="AJ264" s="251"/>
      <c r="AK264" s="251"/>
      <c r="AL264" s="65"/>
      <c r="AM264" s="71"/>
      <c r="AN264" s="71"/>
    </row>
    <row r="265" spans="1:40" ht="21.75" customHeight="1" outlineLevel="1">
      <c r="A265" s="218" t="s">
        <v>191</v>
      </c>
      <c r="B265" s="218"/>
      <c r="C265" s="250">
        <v>40</v>
      </c>
      <c r="D265" s="250">
        <v>0</v>
      </c>
      <c r="E265" s="250">
        <v>24</v>
      </c>
      <c r="F265" s="250">
        <v>0</v>
      </c>
      <c r="G265" s="250"/>
      <c r="H265" s="250"/>
      <c r="I265" s="250">
        <v>24</v>
      </c>
      <c r="J265" s="250">
        <v>24</v>
      </c>
      <c r="K265" s="250"/>
      <c r="L265" s="250">
        <v>0</v>
      </c>
      <c r="M265" s="250">
        <v>0</v>
      </c>
      <c r="N265" s="250"/>
      <c r="O265" s="250">
        <v>0</v>
      </c>
      <c r="P265" s="250">
        <v>0</v>
      </c>
      <c r="Q265" s="250"/>
      <c r="R265" s="250"/>
      <c r="S265" s="250">
        <v>0</v>
      </c>
      <c r="T265" s="250">
        <v>0</v>
      </c>
      <c r="U265" s="250">
        <v>0</v>
      </c>
      <c r="V265" s="250">
        <v>0</v>
      </c>
      <c r="W265" s="250">
        <v>0</v>
      </c>
      <c r="X265" s="250">
        <v>0</v>
      </c>
      <c r="Y265" s="250">
        <v>0</v>
      </c>
      <c r="Z265" s="250"/>
      <c r="AA265" s="250"/>
      <c r="AB265" s="250">
        <v>0</v>
      </c>
      <c r="AC265" s="250">
        <v>0</v>
      </c>
      <c r="AD265" s="250">
        <v>0</v>
      </c>
      <c r="AE265" s="250"/>
      <c r="AF265" s="250">
        <v>0</v>
      </c>
      <c r="AG265" s="250">
        <v>16</v>
      </c>
      <c r="AH265" s="250"/>
      <c r="AI265" s="251" t="s">
        <v>326</v>
      </c>
      <c r="AJ265" s="251"/>
      <c r="AK265" s="251"/>
      <c r="AL265" s="65">
        <f>SUM(AM265:AN265)</f>
        <v>24</v>
      </c>
      <c r="AM265" s="71">
        <f>SUM(F265)</f>
        <v>0</v>
      </c>
      <c r="AN265" s="71">
        <f>SUM(I265)</f>
        <v>24</v>
      </c>
    </row>
    <row r="266" spans="1:40" ht="21.75" customHeight="1" outlineLevel="1">
      <c r="A266" s="218" t="s">
        <v>192</v>
      </c>
      <c r="B266" s="218"/>
      <c r="C266" s="250">
        <v>68</v>
      </c>
      <c r="D266" s="250">
        <v>0</v>
      </c>
      <c r="E266" s="250">
        <v>44</v>
      </c>
      <c r="F266" s="250">
        <v>0</v>
      </c>
      <c r="G266" s="250"/>
      <c r="H266" s="250"/>
      <c r="I266" s="250">
        <v>44</v>
      </c>
      <c r="J266" s="250">
        <v>44</v>
      </c>
      <c r="K266" s="250"/>
      <c r="L266" s="250">
        <v>0</v>
      </c>
      <c r="M266" s="250">
        <v>0</v>
      </c>
      <c r="N266" s="250"/>
      <c r="O266" s="250">
        <v>0</v>
      </c>
      <c r="P266" s="250">
        <v>0</v>
      </c>
      <c r="Q266" s="250"/>
      <c r="R266" s="250"/>
      <c r="S266" s="250">
        <v>0</v>
      </c>
      <c r="T266" s="250">
        <v>0</v>
      </c>
      <c r="U266" s="250">
        <v>0</v>
      </c>
      <c r="V266" s="250">
        <v>0</v>
      </c>
      <c r="W266" s="250">
        <v>0</v>
      </c>
      <c r="X266" s="250">
        <v>0</v>
      </c>
      <c r="Y266" s="250">
        <v>0</v>
      </c>
      <c r="Z266" s="250"/>
      <c r="AA266" s="250"/>
      <c r="AB266" s="250">
        <v>0</v>
      </c>
      <c r="AC266" s="250">
        <v>0</v>
      </c>
      <c r="AD266" s="250">
        <v>0</v>
      </c>
      <c r="AE266" s="250"/>
      <c r="AF266" s="250">
        <v>0</v>
      </c>
      <c r="AG266" s="250">
        <v>24</v>
      </c>
      <c r="AH266" s="250"/>
      <c r="AI266" s="251" t="s">
        <v>246</v>
      </c>
      <c r="AJ266" s="251"/>
      <c r="AK266" s="251"/>
      <c r="AL266" s="65"/>
      <c r="AM266" s="71"/>
      <c r="AN266" s="71"/>
    </row>
    <row r="267" spans="1:40" ht="21.75" customHeight="1" outlineLevel="1">
      <c r="A267" s="218" t="s">
        <v>193</v>
      </c>
      <c r="B267" s="218"/>
      <c r="C267" s="250">
        <v>108</v>
      </c>
      <c r="D267" s="250">
        <v>0</v>
      </c>
      <c r="E267" s="250">
        <v>41</v>
      </c>
      <c r="F267" s="250">
        <v>33</v>
      </c>
      <c r="G267" s="250"/>
      <c r="H267" s="250"/>
      <c r="I267" s="250">
        <v>8</v>
      </c>
      <c r="J267" s="250">
        <v>3</v>
      </c>
      <c r="K267" s="250"/>
      <c r="L267" s="250">
        <v>2</v>
      </c>
      <c r="M267" s="250">
        <v>1</v>
      </c>
      <c r="N267" s="250"/>
      <c r="O267" s="250">
        <v>0</v>
      </c>
      <c r="P267" s="250">
        <v>0</v>
      </c>
      <c r="Q267" s="250"/>
      <c r="R267" s="250"/>
      <c r="S267" s="250">
        <v>1</v>
      </c>
      <c r="T267" s="250">
        <v>1</v>
      </c>
      <c r="U267" s="250">
        <v>0</v>
      </c>
      <c r="V267" s="250">
        <v>0</v>
      </c>
      <c r="W267" s="250">
        <v>0</v>
      </c>
      <c r="X267" s="250">
        <v>0</v>
      </c>
      <c r="Y267" s="250">
        <v>0</v>
      </c>
      <c r="Z267" s="250"/>
      <c r="AA267" s="250"/>
      <c r="AB267" s="250">
        <v>0</v>
      </c>
      <c r="AC267" s="250">
        <v>3</v>
      </c>
      <c r="AD267" s="250">
        <v>0</v>
      </c>
      <c r="AE267" s="250"/>
      <c r="AF267" s="250">
        <v>33</v>
      </c>
      <c r="AG267" s="250">
        <v>34</v>
      </c>
      <c r="AH267" s="250"/>
      <c r="AI267" s="251" t="s">
        <v>295</v>
      </c>
      <c r="AJ267" s="251" t="s">
        <v>327</v>
      </c>
      <c r="AK267" s="251"/>
      <c r="AL267" s="65">
        <f>SUM(AM267:AN267)</f>
        <v>4</v>
      </c>
      <c r="AM267" s="71">
        <v>4</v>
      </c>
      <c r="AN267" s="71"/>
    </row>
    <row r="268" spans="1:40" ht="21.75" customHeight="1" outlineLevel="1">
      <c r="A268" s="218" t="s">
        <v>194</v>
      </c>
      <c r="B268" s="218"/>
      <c r="C268" s="250">
        <v>705</v>
      </c>
      <c r="D268" s="250">
        <v>72</v>
      </c>
      <c r="E268" s="250">
        <v>597</v>
      </c>
      <c r="F268" s="250">
        <v>392</v>
      </c>
      <c r="G268" s="250"/>
      <c r="H268" s="250"/>
      <c r="I268" s="250">
        <v>205</v>
      </c>
      <c r="J268" s="250">
        <v>45</v>
      </c>
      <c r="K268" s="250"/>
      <c r="L268" s="250">
        <v>16</v>
      </c>
      <c r="M268" s="250">
        <v>21</v>
      </c>
      <c r="N268" s="250"/>
      <c r="O268" s="250">
        <v>0</v>
      </c>
      <c r="P268" s="250">
        <v>26</v>
      </c>
      <c r="Q268" s="250"/>
      <c r="R268" s="250"/>
      <c r="S268" s="250">
        <v>50</v>
      </c>
      <c r="T268" s="250">
        <v>47</v>
      </c>
      <c r="U268" s="250">
        <v>0</v>
      </c>
      <c r="V268" s="250">
        <v>0</v>
      </c>
      <c r="W268" s="250">
        <v>5</v>
      </c>
      <c r="X268" s="250">
        <v>0</v>
      </c>
      <c r="Y268" s="250">
        <v>0</v>
      </c>
      <c r="Z268" s="250"/>
      <c r="AA268" s="250"/>
      <c r="AB268" s="250">
        <v>0</v>
      </c>
      <c r="AC268" s="250">
        <v>49</v>
      </c>
      <c r="AD268" s="250">
        <v>10</v>
      </c>
      <c r="AE268" s="250"/>
      <c r="AF268" s="250">
        <v>31</v>
      </c>
      <c r="AG268" s="250">
        <v>0</v>
      </c>
      <c r="AH268" s="250"/>
      <c r="AI268" s="251" t="s">
        <v>262</v>
      </c>
      <c r="AJ268" s="251"/>
      <c r="AK268" s="251"/>
      <c r="AL268" s="65"/>
      <c r="AM268" s="66"/>
      <c r="AN268" s="66"/>
    </row>
    <row r="269" spans="1:40" ht="21.75" customHeight="1" outlineLevel="1">
      <c r="A269" s="218" t="s">
        <v>26</v>
      </c>
      <c r="B269" s="218"/>
      <c r="C269" s="250">
        <v>292</v>
      </c>
      <c r="D269" s="250">
        <v>2</v>
      </c>
      <c r="E269" s="250">
        <v>177</v>
      </c>
      <c r="F269" s="250">
        <v>18</v>
      </c>
      <c r="G269" s="250"/>
      <c r="H269" s="250"/>
      <c r="I269" s="250">
        <v>159</v>
      </c>
      <c r="J269" s="250">
        <v>117</v>
      </c>
      <c r="K269" s="250"/>
      <c r="L269" s="250">
        <v>30</v>
      </c>
      <c r="M269" s="250">
        <v>10</v>
      </c>
      <c r="N269" s="250"/>
      <c r="O269" s="250">
        <v>0</v>
      </c>
      <c r="P269" s="250">
        <v>0</v>
      </c>
      <c r="Q269" s="250"/>
      <c r="R269" s="250"/>
      <c r="S269" s="250">
        <v>1</v>
      </c>
      <c r="T269" s="250">
        <v>1</v>
      </c>
      <c r="U269" s="250">
        <v>0</v>
      </c>
      <c r="V269" s="250">
        <v>0</v>
      </c>
      <c r="W269" s="250">
        <v>0</v>
      </c>
      <c r="X269" s="250">
        <v>0</v>
      </c>
      <c r="Y269" s="250">
        <v>0</v>
      </c>
      <c r="Z269" s="250"/>
      <c r="AA269" s="250"/>
      <c r="AB269" s="250">
        <v>0</v>
      </c>
      <c r="AC269" s="250">
        <v>1</v>
      </c>
      <c r="AD269" s="250">
        <v>0</v>
      </c>
      <c r="AE269" s="250"/>
      <c r="AF269" s="250">
        <v>10</v>
      </c>
      <c r="AG269" s="250">
        <v>103</v>
      </c>
      <c r="AH269" s="250"/>
      <c r="AI269" s="251" t="s">
        <v>201</v>
      </c>
      <c r="AJ269" s="251"/>
      <c r="AK269" s="251"/>
      <c r="AL269" s="65"/>
      <c r="AM269" s="71"/>
      <c r="AN269" s="71"/>
    </row>
    <row r="270" spans="1:40" ht="21.75" customHeight="1" outlineLevel="1">
      <c r="A270" s="218" t="s">
        <v>195</v>
      </c>
      <c r="B270" s="218"/>
      <c r="C270" s="250">
        <v>292</v>
      </c>
      <c r="D270" s="250">
        <v>4</v>
      </c>
      <c r="E270" s="250">
        <v>288</v>
      </c>
      <c r="F270" s="250">
        <v>0</v>
      </c>
      <c r="G270" s="250"/>
      <c r="H270" s="250"/>
      <c r="I270" s="250">
        <v>288</v>
      </c>
      <c r="J270" s="250">
        <v>0</v>
      </c>
      <c r="K270" s="250"/>
      <c r="L270" s="250">
        <v>0</v>
      </c>
      <c r="M270" s="250">
        <v>288</v>
      </c>
      <c r="N270" s="250"/>
      <c r="O270" s="250">
        <v>0</v>
      </c>
      <c r="P270" s="250">
        <v>0</v>
      </c>
      <c r="Q270" s="250"/>
      <c r="R270" s="250"/>
      <c r="S270" s="250">
        <v>0</v>
      </c>
      <c r="T270" s="250">
        <v>0</v>
      </c>
      <c r="U270" s="250">
        <v>0</v>
      </c>
      <c r="V270" s="250">
        <v>0</v>
      </c>
      <c r="W270" s="250">
        <v>0</v>
      </c>
      <c r="X270" s="250">
        <v>0</v>
      </c>
      <c r="Y270" s="250">
        <v>0</v>
      </c>
      <c r="Z270" s="250"/>
      <c r="AA270" s="250"/>
      <c r="AB270" s="250">
        <v>0</v>
      </c>
      <c r="AC270" s="250">
        <v>0</v>
      </c>
      <c r="AD270" s="250">
        <v>0</v>
      </c>
      <c r="AE270" s="250"/>
      <c r="AF270" s="250">
        <v>0</v>
      </c>
      <c r="AG270" s="250">
        <v>0</v>
      </c>
      <c r="AH270" s="250"/>
      <c r="AI270" s="251" t="s">
        <v>328</v>
      </c>
      <c r="AJ270" s="251"/>
      <c r="AK270" s="251"/>
      <c r="AL270" s="65"/>
      <c r="AM270" s="71"/>
      <c r="AN270" s="71"/>
    </row>
    <row r="271" spans="1:40" ht="21.75" customHeight="1" outlineLevel="1">
      <c r="A271" s="218" t="s">
        <v>197</v>
      </c>
      <c r="B271" s="218"/>
      <c r="C271" s="250">
        <v>1414</v>
      </c>
      <c r="D271" s="250">
        <v>37</v>
      </c>
      <c r="E271" s="250">
        <v>1057</v>
      </c>
      <c r="F271" s="250">
        <v>195</v>
      </c>
      <c r="G271" s="250"/>
      <c r="H271" s="250"/>
      <c r="I271" s="250">
        <v>862</v>
      </c>
      <c r="J271" s="250">
        <v>441</v>
      </c>
      <c r="K271" s="250"/>
      <c r="L271" s="250">
        <v>338</v>
      </c>
      <c r="M271" s="250">
        <v>3</v>
      </c>
      <c r="N271" s="250"/>
      <c r="O271" s="250">
        <v>0</v>
      </c>
      <c r="P271" s="250">
        <v>0</v>
      </c>
      <c r="Q271" s="250"/>
      <c r="R271" s="250"/>
      <c r="S271" s="250">
        <v>22</v>
      </c>
      <c r="T271" s="250">
        <v>58</v>
      </c>
      <c r="U271" s="250">
        <v>0</v>
      </c>
      <c r="V271" s="250">
        <v>0</v>
      </c>
      <c r="W271" s="250">
        <v>0</v>
      </c>
      <c r="X271" s="250">
        <v>0</v>
      </c>
      <c r="Y271" s="250">
        <v>0</v>
      </c>
      <c r="Z271" s="250"/>
      <c r="AA271" s="250"/>
      <c r="AB271" s="250">
        <v>0</v>
      </c>
      <c r="AC271" s="250">
        <v>0</v>
      </c>
      <c r="AD271" s="250">
        <v>29</v>
      </c>
      <c r="AE271" s="250"/>
      <c r="AF271" s="250">
        <v>2</v>
      </c>
      <c r="AG271" s="250">
        <v>318</v>
      </c>
      <c r="AH271" s="250"/>
      <c r="AI271" s="251" t="s">
        <v>203</v>
      </c>
      <c r="AJ271" s="251"/>
      <c r="AK271" s="251"/>
      <c r="AL271" s="65"/>
      <c r="AM271" s="71"/>
      <c r="AN271" s="71"/>
    </row>
    <row r="272" spans="1:40" ht="21.75" customHeight="1" outlineLevel="1">
      <c r="A272" s="218" t="s">
        <v>27</v>
      </c>
      <c r="B272" s="218"/>
      <c r="C272" s="250">
        <v>516</v>
      </c>
      <c r="D272" s="250">
        <v>48</v>
      </c>
      <c r="E272" s="250">
        <v>462</v>
      </c>
      <c r="F272" s="250">
        <v>0</v>
      </c>
      <c r="G272" s="250"/>
      <c r="H272" s="250"/>
      <c r="I272" s="250">
        <v>462</v>
      </c>
      <c r="J272" s="250">
        <v>228</v>
      </c>
      <c r="K272" s="250"/>
      <c r="L272" s="250">
        <v>206</v>
      </c>
      <c r="M272" s="250">
        <v>28</v>
      </c>
      <c r="N272" s="250"/>
      <c r="O272" s="250">
        <v>0</v>
      </c>
      <c r="P272" s="250">
        <v>0</v>
      </c>
      <c r="Q272" s="250"/>
      <c r="R272" s="250"/>
      <c r="S272" s="250">
        <v>0</v>
      </c>
      <c r="T272" s="250">
        <v>0</v>
      </c>
      <c r="U272" s="250">
        <v>0</v>
      </c>
      <c r="V272" s="250">
        <v>0</v>
      </c>
      <c r="W272" s="250">
        <v>0</v>
      </c>
      <c r="X272" s="250">
        <v>5</v>
      </c>
      <c r="Y272" s="250">
        <v>0</v>
      </c>
      <c r="Z272" s="250"/>
      <c r="AA272" s="250"/>
      <c r="AB272" s="250">
        <v>9</v>
      </c>
      <c r="AC272" s="250">
        <v>0</v>
      </c>
      <c r="AD272" s="250">
        <v>0</v>
      </c>
      <c r="AE272" s="250"/>
      <c r="AF272" s="250">
        <v>0</v>
      </c>
      <c r="AG272" s="250">
        <v>1</v>
      </c>
      <c r="AH272" s="250"/>
      <c r="AI272" s="251" t="s">
        <v>320</v>
      </c>
      <c r="AJ272" s="251"/>
      <c r="AK272" s="251"/>
      <c r="AL272" s="65"/>
      <c r="AM272" s="71"/>
      <c r="AN272" s="71"/>
    </row>
    <row r="273" spans="1:40" ht="21.75" customHeight="1" outlineLevel="1">
      <c r="A273" s="218" t="s">
        <v>28</v>
      </c>
      <c r="B273" s="218"/>
      <c r="C273" s="250">
        <v>320</v>
      </c>
      <c r="D273" s="250">
        <v>5</v>
      </c>
      <c r="E273" s="250">
        <v>252</v>
      </c>
      <c r="F273" s="250">
        <v>0</v>
      </c>
      <c r="G273" s="250"/>
      <c r="H273" s="250"/>
      <c r="I273" s="250">
        <v>252</v>
      </c>
      <c r="J273" s="250">
        <v>184</v>
      </c>
      <c r="K273" s="250"/>
      <c r="L273" s="250">
        <v>68</v>
      </c>
      <c r="M273" s="250">
        <v>0</v>
      </c>
      <c r="N273" s="250"/>
      <c r="O273" s="250">
        <v>0</v>
      </c>
      <c r="P273" s="250">
        <v>0</v>
      </c>
      <c r="Q273" s="250"/>
      <c r="R273" s="250"/>
      <c r="S273" s="250">
        <v>0</v>
      </c>
      <c r="T273" s="250">
        <v>0</v>
      </c>
      <c r="U273" s="250">
        <v>0</v>
      </c>
      <c r="V273" s="250">
        <v>0</v>
      </c>
      <c r="W273" s="250">
        <v>0</v>
      </c>
      <c r="X273" s="250">
        <v>0</v>
      </c>
      <c r="Y273" s="250">
        <v>0</v>
      </c>
      <c r="Z273" s="250"/>
      <c r="AA273" s="250"/>
      <c r="AB273" s="250">
        <v>0</v>
      </c>
      <c r="AC273" s="250">
        <v>0</v>
      </c>
      <c r="AD273" s="250">
        <v>0</v>
      </c>
      <c r="AE273" s="250"/>
      <c r="AF273" s="250">
        <v>0</v>
      </c>
      <c r="AG273" s="250">
        <v>63</v>
      </c>
      <c r="AH273" s="250"/>
      <c r="AI273" s="251" t="s">
        <v>198</v>
      </c>
      <c r="AJ273" s="251"/>
      <c r="AK273" s="251"/>
      <c r="AL273" s="65"/>
      <c r="AM273" s="71"/>
      <c r="AN273" s="71"/>
    </row>
    <row r="274" spans="1:40" ht="21.75" customHeight="1" outlineLevel="1">
      <c r="A274" s="218" t="s">
        <v>29</v>
      </c>
      <c r="B274" s="218"/>
      <c r="C274" s="250">
        <v>592</v>
      </c>
      <c r="D274" s="250">
        <v>0</v>
      </c>
      <c r="E274" s="250">
        <v>586</v>
      </c>
      <c r="F274" s="250">
        <v>0</v>
      </c>
      <c r="G274" s="250"/>
      <c r="H274" s="250"/>
      <c r="I274" s="250">
        <v>586</v>
      </c>
      <c r="J274" s="250">
        <v>0</v>
      </c>
      <c r="K274" s="250"/>
      <c r="L274" s="250">
        <v>0</v>
      </c>
      <c r="M274" s="250">
        <v>586</v>
      </c>
      <c r="N274" s="250"/>
      <c r="O274" s="250">
        <v>0</v>
      </c>
      <c r="P274" s="250">
        <v>0</v>
      </c>
      <c r="Q274" s="250"/>
      <c r="R274" s="250"/>
      <c r="S274" s="250">
        <v>0</v>
      </c>
      <c r="T274" s="250">
        <v>0</v>
      </c>
      <c r="U274" s="250">
        <v>0</v>
      </c>
      <c r="V274" s="250">
        <v>0</v>
      </c>
      <c r="W274" s="250">
        <v>0</v>
      </c>
      <c r="X274" s="250">
        <v>2</v>
      </c>
      <c r="Y274" s="250">
        <v>0</v>
      </c>
      <c r="Z274" s="250"/>
      <c r="AA274" s="250"/>
      <c r="AB274" s="250">
        <v>0</v>
      </c>
      <c r="AC274" s="250">
        <v>0</v>
      </c>
      <c r="AD274" s="250">
        <v>0</v>
      </c>
      <c r="AE274" s="250"/>
      <c r="AF274" s="250">
        <v>0</v>
      </c>
      <c r="AG274" s="250">
        <v>4</v>
      </c>
      <c r="AH274" s="250"/>
      <c r="AI274" s="251" t="s">
        <v>292</v>
      </c>
      <c r="AJ274" s="251"/>
      <c r="AK274" s="251"/>
      <c r="AL274" s="65"/>
      <c r="AM274" s="71"/>
      <c r="AN274" s="71"/>
    </row>
    <row r="275" spans="1:40" ht="21.75" customHeight="1" outlineLevel="1">
      <c r="A275" s="218" t="s">
        <v>30</v>
      </c>
      <c r="B275" s="218"/>
      <c r="C275" s="250">
        <v>516</v>
      </c>
      <c r="D275" s="250">
        <v>5</v>
      </c>
      <c r="E275" s="250">
        <v>493</v>
      </c>
      <c r="F275" s="250">
        <v>0</v>
      </c>
      <c r="G275" s="250"/>
      <c r="H275" s="250"/>
      <c r="I275" s="250">
        <v>493</v>
      </c>
      <c r="J275" s="250">
        <v>249</v>
      </c>
      <c r="K275" s="250"/>
      <c r="L275" s="250">
        <v>241</v>
      </c>
      <c r="M275" s="250">
        <v>3</v>
      </c>
      <c r="N275" s="250"/>
      <c r="O275" s="250">
        <v>0</v>
      </c>
      <c r="P275" s="250">
        <v>0</v>
      </c>
      <c r="Q275" s="250"/>
      <c r="R275" s="250"/>
      <c r="S275" s="250">
        <v>0</v>
      </c>
      <c r="T275" s="250">
        <v>0</v>
      </c>
      <c r="U275" s="250">
        <v>0</v>
      </c>
      <c r="V275" s="250">
        <v>0</v>
      </c>
      <c r="W275" s="250">
        <v>0</v>
      </c>
      <c r="X275" s="250">
        <v>7</v>
      </c>
      <c r="Y275" s="250">
        <v>0</v>
      </c>
      <c r="Z275" s="250"/>
      <c r="AA275" s="250"/>
      <c r="AB275" s="250">
        <v>10</v>
      </c>
      <c r="AC275" s="250">
        <v>0</v>
      </c>
      <c r="AD275" s="250">
        <v>0</v>
      </c>
      <c r="AE275" s="250"/>
      <c r="AF275" s="250">
        <v>0</v>
      </c>
      <c r="AG275" s="250">
        <v>11</v>
      </c>
      <c r="AH275" s="250"/>
      <c r="AI275" s="251" t="s">
        <v>231</v>
      </c>
      <c r="AJ275" s="251"/>
      <c r="AK275" s="251"/>
      <c r="AL275" s="65"/>
      <c r="AM275" s="71"/>
      <c r="AN275" s="71"/>
    </row>
    <row r="276" spans="1:40" ht="21.75" customHeight="1" outlineLevel="1">
      <c r="A276" s="218" t="s">
        <v>199</v>
      </c>
      <c r="B276" s="218"/>
      <c r="C276" s="250">
        <v>1031</v>
      </c>
      <c r="D276" s="250">
        <v>98</v>
      </c>
      <c r="E276" s="250">
        <v>709</v>
      </c>
      <c r="F276" s="250">
        <v>0</v>
      </c>
      <c r="G276" s="250"/>
      <c r="H276" s="250"/>
      <c r="I276" s="250">
        <v>709</v>
      </c>
      <c r="J276" s="250">
        <v>18</v>
      </c>
      <c r="K276" s="250"/>
      <c r="L276" s="250">
        <v>691</v>
      </c>
      <c r="M276" s="250">
        <v>0</v>
      </c>
      <c r="N276" s="250"/>
      <c r="O276" s="250">
        <v>0</v>
      </c>
      <c r="P276" s="250">
        <v>0</v>
      </c>
      <c r="Q276" s="250"/>
      <c r="R276" s="250"/>
      <c r="S276" s="250">
        <v>0</v>
      </c>
      <c r="T276" s="250">
        <v>0</v>
      </c>
      <c r="U276" s="250">
        <v>0</v>
      </c>
      <c r="V276" s="250">
        <v>0</v>
      </c>
      <c r="W276" s="250">
        <v>0</v>
      </c>
      <c r="X276" s="250">
        <v>3</v>
      </c>
      <c r="Y276" s="250">
        <v>0</v>
      </c>
      <c r="Z276" s="250"/>
      <c r="AA276" s="250"/>
      <c r="AB276" s="250">
        <v>17</v>
      </c>
      <c r="AC276" s="250">
        <v>0</v>
      </c>
      <c r="AD276" s="250">
        <v>0</v>
      </c>
      <c r="AE276" s="250"/>
      <c r="AF276" s="250">
        <v>0</v>
      </c>
      <c r="AG276" s="250">
        <v>221</v>
      </c>
      <c r="AH276" s="250"/>
      <c r="AI276" s="251" t="s">
        <v>204</v>
      </c>
      <c r="AJ276" s="251"/>
      <c r="AK276" s="251"/>
      <c r="AL276" s="65"/>
      <c r="AM276" s="71"/>
      <c r="AN276" s="71"/>
    </row>
    <row r="277" spans="1:40" ht="21.75" customHeight="1" outlineLevel="1" thickBot="1">
      <c r="A277" s="218" t="s">
        <v>200</v>
      </c>
      <c r="B277" s="218"/>
      <c r="C277" s="250">
        <v>476</v>
      </c>
      <c r="D277" s="250">
        <v>66</v>
      </c>
      <c r="E277" s="250">
        <v>319</v>
      </c>
      <c r="F277" s="250">
        <v>88</v>
      </c>
      <c r="G277" s="250"/>
      <c r="H277" s="250"/>
      <c r="I277" s="250">
        <v>231</v>
      </c>
      <c r="J277" s="250">
        <v>122</v>
      </c>
      <c r="K277" s="250"/>
      <c r="L277" s="250">
        <v>50</v>
      </c>
      <c r="M277" s="250">
        <v>45</v>
      </c>
      <c r="N277" s="250"/>
      <c r="O277" s="250">
        <v>0</v>
      </c>
      <c r="P277" s="250">
        <v>0</v>
      </c>
      <c r="Q277" s="250"/>
      <c r="R277" s="250"/>
      <c r="S277" s="250">
        <v>12</v>
      </c>
      <c r="T277" s="250">
        <v>2</v>
      </c>
      <c r="U277" s="250">
        <v>0</v>
      </c>
      <c r="V277" s="250">
        <v>0</v>
      </c>
      <c r="W277" s="250">
        <v>7</v>
      </c>
      <c r="X277" s="250">
        <v>0</v>
      </c>
      <c r="Y277" s="250">
        <v>1</v>
      </c>
      <c r="Z277" s="250"/>
      <c r="AA277" s="250"/>
      <c r="AB277" s="250">
        <v>13</v>
      </c>
      <c r="AC277" s="250">
        <v>10</v>
      </c>
      <c r="AD277" s="250">
        <v>7</v>
      </c>
      <c r="AE277" s="250"/>
      <c r="AF277" s="250">
        <v>12</v>
      </c>
      <c r="AG277" s="250">
        <v>72</v>
      </c>
      <c r="AH277" s="250"/>
      <c r="AI277" s="251" t="s">
        <v>228</v>
      </c>
      <c r="AJ277" s="251"/>
      <c r="AK277" s="251"/>
      <c r="AL277" s="71">
        <f>SUM(AM277:AN277)</f>
        <v>319</v>
      </c>
      <c r="AM277" s="71">
        <f>SUM(F277)</f>
        <v>88</v>
      </c>
      <c r="AN277" s="71">
        <f>SUM(I277)</f>
        <v>231</v>
      </c>
    </row>
    <row r="278" spans="1:40" ht="21.75" customHeight="1" outlineLevel="1" thickBot="1">
      <c r="A278" s="217" t="s">
        <v>31</v>
      </c>
      <c r="B278" s="217"/>
      <c r="C278" s="213">
        <v>7078</v>
      </c>
      <c r="D278" s="213">
        <v>406</v>
      </c>
      <c r="E278" s="213">
        <v>5542</v>
      </c>
      <c r="F278" s="213">
        <v>1134</v>
      </c>
      <c r="G278" s="213"/>
      <c r="H278" s="213"/>
      <c r="I278" s="213">
        <v>4408</v>
      </c>
      <c r="J278" s="213">
        <v>1539</v>
      </c>
      <c r="K278" s="213"/>
      <c r="L278" s="213">
        <v>1511</v>
      </c>
      <c r="M278" s="213">
        <v>945</v>
      </c>
      <c r="N278" s="213"/>
      <c r="O278" s="213">
        <v>0</v>
      </c>
      <c r="P278" s="213">
        <v>100</v>
      </c>
      <c r="Q278" s="213"/>
      <c r="R278" s="213"/>
      <c r="S278" s="213">
        <v>177</v>
      </c>
      <c r="T278" s="213">
        <v>136</v>
      </c>
      <c r="U278" s="213">
        <v>0</v>
      </c>
      <c r="V278" s="213">
        <v>0</v>
      </c>
      <c r="W278" s="213">
        <v>29</v>
      </c>
      <c r="X278" s="213">
        <v>38</v>
      </c>
      <c r="Y278" s="213">
        <v>11</v>
      </c>
      <c r="Z278" s="213"/>
      <c r="AA278" s="213"/>
      <c r="AB278" s="213">
        <v>61</v>
      </c>
      <c r="AC278" s="213">
        <v>150</v>
      </c>
      <c r="AD278" s="213">
        <v>174</v>
      </c>
      <c r="AE278" s="213"/>
      <c r="AF278" s="213">
        <v>287</v>
      </c>
      <c r="AG278" s="213">
        <v>776</v>
      </c>
      <c r="AH278" s="213"/>
      <c r="AI278" s="214"/>
      <c r="AJ278" s="214"/>
      <c r="AK278" s="214"/>
      <c r="AL278" s="79">
        <f ca="1">SUM(AM278:AN278)</f>
        <v>0</v>
      </c>
      <c r="AM278" s="79">
        <f ca="1">SUM(AM277:AM298)</f>
        <v>0</v>
      </c>
      <c r="AN278" s="79">
        <f ca="1">SUM(AN277:AN298)</f>
        <v>0</v>
      </c>
    </row>
    <row r="279" spans="1:40" ht="21.75" customHeight="1" outlineLevel="1">
      <c r="A279" s="218" t="s">
        <v>32</v>
      </c>
      <c r="B279" s="218"/>
      <c r="C279" s="250">
        <v>534</v>
      </c>
      <c r="D279" s="250">
        <v>55</v>
      </c>
      <c r="E279" s="250">
        <v>399</v>
      </c>
      <c r="F279" s="250">
        <v>0</v>
      </c>
      <c r="G279" s="250"/>
      <c r="H279" s="250"/>
      <c r="I279" s="250">
        <v>399</v>
      </c>
      <c r="J279" s="250">
        <v>74</v>
      </c>
      <c r="K279" s="250"/>
      <c r="L279" s="250">
        <v>320</v>
      </c>
      <c r="M279" s="250">
        <v>5</v>
      </c>
      <c r="N279" s="250"/>
      <c r="O279" s="250">
        <v>0</v>
      </c>
      <c r="P279" s="250">
        <v>0</v>
      </c>
      <c r="Q279" s="250"/>
      <c r="R279" s="250"/>
      <c r="S279" s="250">
        <v>0</v>
      </c>
      <c r="T279" s="250">
        <v>0</v>
      </c>
      <c r="U279" s="250">
        <v>0</v>
      </c>
      <c r="V279" s="250">
        <v>0</v>
      </c>
      <c r="W279" s="250">
        <v>0</v>
      </c>
      <c r="X279" s="250">
        <v>5</v>
      </c>
      <c r="Y279" s="250">
        <v>0</v>
      </c>
      <c r="Z279" s="250"/>
      <c r="AA279" s="250"/>
      <c r="AB279" s="250">
        <v>20</v>
      </c>
      <c r="AC279" s="250">
        <v>0</v>
      </c>
      <c r="AD279" s="250">
        <v>0</v>
      </c>
      <c r="AE279" s="250"/>
      <c r="AF279" s="250">
        <v>0</v>
      </c>
      <c r="AG279" s="250">
        <v>75</v>
      </c>
      <c r="AH279" s="250"/>
      <c r="AI279" s="251" t="s">
        <v>268</v>
      </c>
      <c r="AJ279" s="251"/>
      <c r="AK279" s="251"/>
      <c r="AL279" s="71"/>
      <c r="AM279" s="71"/>
      <c r="AN279" s="71"/>
    </row>
    <row r="280" spans="1:40" ht="21.75" customHeight="1" outlineLevel="1">
      <c r="A280" s="218" t="s">
        <v>33</v>
      </c>
      <c r="B280" s="218"/>
      <c r="C280" s="250">
        <v>676</v>
      </c>
      <c r="D280" s="250">
        <v>0</v>
      </c>
      <c r="E280" s="250">
        <v>547</v>
      </c>
      <c r="F280" s="250">
        <v>397</v>
      </c>
      <c r="G280" s="250"/>
      <c r="H280" s="250"/>
      <c r="I280" s="250">
        <v>150</v>
      </c>
      <c r="J280" s="250">
        <v>24</v>
      </c>
      <c r="K280" s="250"/>
      <c r="L280" s="250">
        <v>11</v>
      </c>
      <c r="M280" s="250">
        <v>5</v>
      </c>
      <c r="N280" s="250"/>
      <c r="O280" s="250">
        <v>0</v>
      </c>
      <c r="P280" s="250">
        <v>18</v>
      </c>
      <c r="Q280" s="250"/>
      <c r="R280" s="250"/>
      <c r="S280" s="250">
        <v>62</v>
      </c>
      <c r="T280" s="250">
        <v>30</v>
      </c>
      <c r="U280" s="250">
        <v>0</v>
      </c>
      <c r="V280" s="250">
        <v>0</v>
      </c>
      <c r="W280" s="250">
        <v>19</v>
      </c>
      <c r="X280" s="250">
        <v>2</v>
      </c>
      <c r="Y280" s="250">
        <v>0</v>
      </c>
      <c r="Z280" s="250"/>
      <c r="AA280" s="250"/>
      <c r="AB280" s="250">
        <v>0</v>
      </c>
      <c r="AC280" s="250">
        <v>30</v>
      </c>
      <c r="AD280" s="250">
        <v>2</v>
      </c>
      <c r="AE280" s="250"/>
      <c r="AF280" s="250">
        <v>92</v>
      </c>
      <c r="AG280" s="250">
        <v>16</v>
      </c>
      <c r="AH280" s="250"/>
      <c r="AI280" s="251" t="s">
        <v>263</v>
      </c>
      <c r="AJ280" s="251" t="s">
        <v>329</v>
      </c>
      <c r="AK280" s="251"/>
      <c r="AL280" s="71"/>
      <c r="AM280" s="71"/>
      <c r="AN280" s="71"/>
    </row>
    <row r="281" spans="1:40" ht="21.75" customHeight="1" outlineLevel="1">
      <c r="A281" s="218" t="s">
        <v>34</v>
      </c>
      <c r="B281" s="218"/>
      <c r="C281" s="250">
        <v>280</v>
      </c>
      <c r="D281" s="250">
        <v>0</v>
      </c>
      <c r="E281" s="250">
        <v>269</v>
      </c>
      <c r="F281" s="250">
        <v>0</v>
      </c>
      <c r="G281" s="250"/>
      <c r="H281" s="250"/>
      <c r="I281" s="250">
        <v>269</v>
      </c>
      <c r="J281" s="250">
        <v>178</v>
      </c>
      <c r="K281" s="250"/>
      <c r="L281" s="250">
        <v>91</v>
      </c>
      <c r="M281" s="250">
        <v>0</v>
      </c>
      <c r="N281" s="250"/>
      <c r="O281" s="250">
        <v>0</v>
      </c>
      <c r="P281" s="250">
        <v>0</v>
      </c>
      <c r="Q281" s="250"/>
      <c r="R281" s="250"/>
      <c r="S281" s="250">
        <v>0</v>
      </c>
      <c r="T281" s="250">
        <v>0</v>
      </c>
      <c r="U281" s="250">
        <v>0</v>
      </c>
      <c r="V281" s="250">
        <v>0</v>
      </c>
      <c r="W281" s="250">
        <v>0</v>
      </c>
      <c r="X281" s="250">
        <v>9</v>
      </c>
      <c r="Y281" s="250">
        <v>0</v>
      </c>
      <c r="Z281" s="250"/>
      <c r="AA281" s="250"/>
      <c r="AB281" s="250">
        <v>0</v>
      </c>
      <c r="AC281" s="250">
        <v>0</v>
      </c>
      <c r="AD281" s="250">
        <v>0</v>
      </c>
      <c r="AE281" s="250"/>
      <c r="AF281" s="250">
        <v>0</v>
      </c>
      <c r="AG281" s="250">
        <v>2</v>
      </c>
      <c r="AH281" s="250"/>
      <c r="AI281" s="251" t="s">
        <v>210</v>
      </c>
      <c r="AJ281" s="251"/>
      <c r="AK281" s="251"/>
      <c r="AL281" s="65"/>
      <c r="AM281" s="71"/>
      <c r="AN281" s="71"/>
    </row>
    <row r="282" spans="1:40" ht="21.75" customHeight="1" outlineLevel="1">
      <c r="A282" s="218" t="s">
        <v>35</v>
      </c>
      <c r="B282" s="218"/>
      <c r="C282" s="250">
        <v>224</v>
      </c>
      <c r="D282" s="250">
        <v>2</v>
      </c>
      <c r="E282" s="250">
        <v>178</v>
      </c>
      <c r="F282" s="250">
        <v>0</v>
      </c>
      <c r="G282" s="250"/>
      <c r="H282" s="250"/>
      <c r="I282" s="250">
        <v>178</v>
      </c>
      <c r="J282" s="250">
        <v>178</v>
      </c>
      <c r="K282" s="250"/>
      <c r="L282" s="250">
        <v>0</v>
      </c>
      <c r="M282" s="250">
        <v>0</v>
      </c>
      <c r="N282" s="250"/>
      <c r="O282" s="250">
        <v>0</v>
      </c>
      <c r="P282" s="250">
        <v>0</v>
      </c>
      <c r="Q282" s="250"/>
      <c r="R282" s="250"/>
      <c r="S282" s="250">
        <v>0</v>
      </c>
      <c r="T282" s="250">
        <v>0</v>
      </c>
      <c r="U282" s="250">
        <v>0</v>
      </c>
      <c r="V282" s="250">
        <v>0</v>
      </c>
      <c r="W282" s="250">
        <v>0</v>
      </c>
      <c r="X282" s="250">
        <v>0</v>
      </c>
      <c r="Y282" s="250">
        <v>0</v>
      </c>
      <c r="Z282" s="250"/>
      <c r="AA282" s="250"/>
      <c r="AB282" s="250">
        <v>0</v>
      </c>
      <c r="AC282" s="250">
        <v>0</v>
      </c>
      <c r="AD282" s="250">
        <v>0</v>
      </c>
      <c r="AE282" s="250"/>
      <c r="AF282" s="250">
        <v>0</v>
      </c>
      <c r="AG282" s="250">
        <v>44</v>
      </c>
      <c r="AH282" s="250"/>
      <c r="AI282" s="251" t="s">
        <v>211</v>
      </c>
      <c r="AJ282" s="251"/>
      <c r="AK282" s="251"/>
      <c r="AL282" s="65"/>
      <c r="AM282" s="71"/>
      <c r="AN282" s="71"/>
    </row>
    <row r="283" spans="1:40" ht="21.75" customHeight="1" outlineLevel="1">
      <c r="A283" s="218" t="s">
        <v>212</v>
      </c>
      <c r="B283" s="218"/>
      <c r="C283" s="250">
        <v>192</v>
      </c>
      <c r="D283" s="250">
        <v>0</v>
      </c>
      <c r="E283" s="250">
        <v>185</v>
      </c>
      <c r="F283" s="250">
        <v>0</v>
      </c>
      <c r="G283" s="250"/>
      <c r="H283" s="250"/>
      <c r="I283" s="250">
        <v>185</v>
      </c>
      <c r="J283" s="250">
        <v>185</v>
      </c>
      <c r="K283" s="250"/>
      <c r="L283" s="250">
        <v>0</v>
      </c>
      <c r="M283" s="250">
        <v>0</v>
      </c>
      <c r="N283" s="250"/>
      <c r="O283" s="250">
        <v>0</v>
      </c>
      <c r="P283" s="250">
        <v>0</v>
      </c>
      <c r="Q283" s="250"/>
      <c r="R283" s="250"/>
      <c r="S283" s="250">
        <v>0</v>
      </c>
      <c r="T283" s="250">
        <v>0</v>
      </c>
      <c r="U283" s="250">
        <v>0</v>
      </c>
      <c r="V283" s="250">
        <v>0</v>
      </c>
      <c r="W283" s="250">
        <v>0</v>
      </c>
      <c r="X283" s="250">
        <v>1</v>
      </c>
      <c r="Y283" s="250">
        <v>0</v>
      </c>
      <c r="Z283" s="250"/>
      <c r="AA283" s="250"/>
      <c r="AB283" s="250">
        <v>0</v>
      </c>
      <c r="AC283" s="250">
        <v>0</v>
      </c>
      <c r="AD283" s="250">
        <v>0</v>
      </c>
      <c r="AE283" s="250"/>
      <c r="AF283" s="250">
        <v>0</v>
      </c>
      <c r="AG283" s="250">
        <v>6</v>
      </c>
      <c r="AH283" s="250"/>
      <c r="AI283" s="251" t="s">
        <v>236</v>
      </c>
      <c r="AJ283" s="251"/>
      <c r="AK283" s="251"/>
      <c r="AL283" s="65"/>
      <c r="AM283" s="71"/>
      <c r="AN283" s="71"/>
    </row>
    <row r="284" spans="1:40" ht="21.75" customHeight="1" outlineLevel="1">
      <c r="A284" s="218" t="s">
        <v>36</v>
      </c>
      <c r="B284" s="218"/>
      <c r="C284" s="250">
        <v>416</v>
      </c>
      <c r="D284" s="250">
        <v>21</v>
      </c>
      <c r="E284" s="250">
        <v>263</v>
      </c>
      <c r="F284" s="250">
        <v>84</v>
      </c>
      <c r="G284" s="250"/>
      <c r="H284" s="250"/>
      <c r="I284" s="250">
        <v>179</v>
      </c>
      <c r="J284" s="250">
        <v>37</v>
      </c>
      <c r="K284" s="250"/>
      <c r="L284" s="250">
        <v>41</v>
      </c>
      <c r="M284" s="250">
        <v>94</v>
      </c>
      <c r="N284" s="250"/>
      <c r="O284" s="250">
        <v>0</v>
      </c>
      <c r="P284" s="250">
        <v>0</v>
      </c>
      <c r="Q284" s="250"/>
      <c r="R284" s="250"/>
      <c r="S284" s="250">
        <v>6</v>
      </c>
      <c r="T284" s="250">
        <v>1</v>
      </c>
      <c r="U284" s="250">
        <v>0</v>
      </c>
      <c r="V284" s="250">
        <v>0</v>
      </c>
      <c r="W284" s="250">
        <v>0</v>
      </c>
      <c r="X284" s="250">
        <v>3</v>
      </c>
      <c r="Y284" s="250">
        <v>3</v>
      </c>
      <c r="Z284" s="250"/>
      <c r="AA284" s="250"/>
      <c r="AB284" s="250">
        <v>13</v>
      </c>
      <c r="AC284" s="250">
        <v>84</v>
      </c>
      <c r="AD284" s="250">
        <v>169</v>
      </c>
      <c r="AE284" s="250"/>
      <c r="AF284" s="250">
        <v>4</v>
      </c>
      <c r="AG284" s="250">
        <v>125</v>
      </c>
      <c r="AH284" s="250"/>
      <c r="AI284" s="251" t="s">
        <v>243</v>
      </c>
      <c r="AJ284" s="251" t="s">
        <v>330</v>
      </c>
      <c r="AK284" s="251"/>
      <c r="AL284" s="65"/>
      <c r="AM284" s="71"/>
      <c r="AN284" s="71"/>
    </row>
    <row r="285" spans="1:40" ht="21.75" customHeight="1" outlineLevel="1">
      <c r="A285" s="218" t="s">
        <v>37</v>
      </c>
      <c r="B285" s="218"/>
      <c r="C285" s="250">
        <v>246</v>
      </c>
      <c r="D285" s="250">
        <v>2</v>
      </c>
      <c r="E285" s="250">
        <v>229</v>
      </c>
      <c r="F285" s="250">
        <v>200</v>
      </c>
      <c r="G285" s="250"/>
      <c r="H285" s="250"/>
      <c r="I285" s="250">
        <v>29</v>
      </c>
      <c r="J285" s="250">
        <v>1</v>
      </c>
      <c r="K285" s="250"/>
      <c r="L285" s="250">
        <v>1</v>
      </c>
      <c r="M285" s="250">
        <v>0</v>
      </c>
      <c r="N285" s="250"/>
      <c r="O285" s="250">
        <v>0</v>
      </c>
      <c r="P285" s="250">
        <v>0</v>
      </c>
      <c r="Q285" s="250"/>
      <c r="R285" s="250"/>
      <c r="S285" s="250">
        <v>27</v>
      </c>
      <c r="T285" s="250">
        <v>0</v>
      </c>
      <c r="U285" s="250">
        <v>0</v>
      </c>
      <c r="V285" s="250">
        <v>0</v>
      </c>
      <c r="W285" s="250">
        <v>2</v>
      </c>
      <c r="X285" s="250">
        <v>0</v>
      </c>
      <c r="Y285" s="250">
        <v>8</v>
      </c>
      <c r="Z285" s="250"/>
      <c r="AA285" s="250"/>
      <c r="AB285" s="250">
        <v>0</v>
      </c>
      <c r="AC285" s="250">
        <v>0</v>
      </c>
      <c r="AD285" s="250">
        <v>0</v>
      </c>
      <c r="AE285" s="250"/>
      <c r="AF285" s="250">
        <v>13</v>
      </c>
      <c r="AG285" s="250">
        <v>0</v>
      </c>
      <c r="AH285" s="250"/>
      <c r="AI285" s="251" t="s">
        <v>331</v>
      </c>
      <c r="AJ285" s="251"/>
      <c r="AK285" s="251"/>
      <c r="AL285" s="65"/>
      <c r="AM285" s="71"/>
      <c r="AN285" s="71"/>
    </row>
    <row r="286" spans="1:40" ht="21.75" customHeight="1" outlineLevel="1">
      <c r="A286" s="218" t="s">
        <v>141</v>
      </c>
      <c r="B286" s="218"/>
      <c r="C286" s="250">
        <v>56</v>
      </c>
      <c r="D286" s="250">
        <v>0</v>
      </c>
      <c r="E286" s="250">
        <v>50</v>
      </c>
      <c r="F286" s="250">
        <v>0</v>
      </c>
      <c r="G286" s="250"/>
      <c r="H286" s="250"/>
      <c r="I286" s="250">
        <v>50</v>
      </c>
      <c r="J286" s="250">
        <v>1</v>
      </c>
      <c r="K286" s="250"/>
      <c r="L286" s="250">
        <v>0</v>
      </c>
      <c r="M286" s="250">
        <v>0</v>
      </c>
      <c r="N286" s="250"/>
      <c r="O286" s="250">
        <v>0</v>
      </c>
      <c r="P286" s="250">
        <v>0</v>
      </c>
      <c r="Q286" s="250"/>
      <c r="R286" s="250"/>
      <c r="S286" s="250">
        <v>0</v>
      </c>
      <c r="T286" s="250">
        <v>49</v>
      </c>
      <c r="U286" s="250">
        <v>0</v>
      </c>
      <c r="V286" s="250">
        <v>0</v>
      </c>
      <c r="W286" s="250">
        <v>0</v>
      </c>
      <c r="X286" s="250">
        <v>0</v>
      </c>
      <c r="Y286" s="250">
        <v>0</v>
      </c>
      <c r="Z286" s="250"/>
      <c r="AA286" s="250"/>
      <c r="AB286" s="250">
        <v>0</v>
      </c>
      <c r="AC286" s="250">
        <v>0</v>
      </c>
      <c r="AD286" s="250">
        <v>0</v>
      </c>
      <c r="AE286" s="250"/>
      <c r="AF286" s="250">
        <v>0</v>
      </c>
      <c r="AG286" s="250">
        <v>6</v>
      </c>
      <c r="AH286" s="250"/>
      <c r="AI286" s="251" t="s">
        <v>302</v>
      </c>
      <c r="AJ286" s="251"/>
      <c r="AK286" s="251"/>
      <c r="AL286" s="65"/>
      <c r="AM286" s="71"/>
      <c r="AN286" s="71"/>
    </row>
    <row r="287" spans="1:40" ht="21.75" customHeight="1" outlineLevel="1">
      <c r="A287" s="218" t="s">
        <v>214</v>
      </c>
      <c r="B287" s="218"/>
      <c r="C287" s="250">
        <v>420</v>
      </c>
      <c r="D287" s="250">
        <v>2</v>
      </c>
      <c r="E287" s="250">
        <v>367</v>
      </c>
      <c r="F287" s="250">
        <v>5</v>
      </c>
      <c r="G287" s="250"/>
      <c r="H287" s="250"/>
      <c r="I287" s="250">
        <v>362</v>
      </c>
      <c r="J287" s="250">
        <v>2</v>
      </c>
      <c r="K287" s="250"/>
      <c r="L287" s="250">
        <v>5</v>
      </c>
      <c r="M287" s="250">
        <v>353</v>
      </c>
      <c r="N287" s="250"/>
      <c r="O287" s="250">
        <v>0</v>
      </c>
      <c r="P287" s="250">
        <v>0</v>
      </c>
      <c r="Q287" s="250"/>
      <c r="R287" s="250"/>
      <c r="S287" s="250">
        <v>2</v>
      </c>
      <c r="T287" s="250">
        <v>0</v>
      </c>
      <c r="U287" s="250">
        <v>0</v>
      </c>
      <c r="V287" s="250">
        <v>0</v>
      </c>
      <c r="W287" s="250">
        <v>0</v>
      </c>
      <c r="X287" s="250">
        <v>1</v>
      </c>
      <c r="Y287" s="250">
        <v>0</v>
      </c>
      <c r="Z287" s="250"/>
      <c r="AA287" s="250"/>
      <c r="AB287" s="250">
        <v>23</v>
      </c>
      <c r="AC287" s="250">
        <v>0</v>
      </c>
      <c r="AD287" s="250">
        <v>0</v>
      </c>
      <c r="AE287" s="250"/>
      <c r="AF287" s="250">
        <v>1</v>
      </c>
      <c r="AG287" s="250">
        <v>49</v>
      </c>
      <c r="AH287" s="250"/>
      <c r="AI287" s="251" t="s">
        <v>271</v>
      </c>
      <c r="AJ287" s="251" t="s">
        <v>332</v>
      </c>
      <c r="AK287" s="251"/>
      <c r="AL287" s="71"/>
      <c r="AM287" s="71"/>
      <c r="AN287" s="71"/>
    </row>
    <row r="288" spans="1:40" ht="21.75" customHeight="1" outlineLevel="1">
      <c r="A288" s="218" t="s">
        <v>215</v>
      </c>
      <c r="B288" s="218"/>
      <c r="C288" s="250">
        <v>1031</v>
      </c>
      <c r="D288" s="250">
        <v>142</v>
      </c>
      <c r="E288" s="250">
        <v>815</v>
      </c>
      <c r="F288" s="250">
        <v>0</v>
      </c>
      <c r="G288" s="250"/>
      <c r="H288" s="250"/>
      <c r="I288" s="250">
        <v>815</v>
      </c>
      <c r="J288" s="250">
        <v>4</v>
      </c>
      <c r="K288" s="250"/>
      <c r="L288" s="250">
        <v>402</v>
      </c>
      <c r="M288" s="250">
        <v>409</v>
      </c>
      <c r="N288" s="250"/>
      <c r="O288" s="250">
        <v>0</v>
      </c>
      <c r="P288" s="250">
        <v>0</v>
      </c>
      <c r="Q288" s="250"/>
      <c r="R288" s="250"/>
      <c r="S288" s="250">
        <v>0</v>
      </c>
      <c r="T288" s="250">
        <v>0</v>
      </c>
      <c r="U288" s="250">
        <v>0</v>
      </c>
      <c r="V288" s="250">
        <v>0</v>
      </c>
      <c r="W288" s="250">
        <v>0</v>
      </c>
      <c r="X288" s="250">
        <v>16</v>
      </c>
      <c r="Y288" s="250">
        <v>0</v>
      </c>
      <c r="Z288" s="250"/>
      <c r="AA288" s="250"/>
      <c r="AB288" s="250">
        <v>0</v>
      </c>
      <c r="AC288" s="250">
        <v>14</v>
      </c>
      <c r="AD288" s="250">
        <v>0</v>
      </c>
      <c r="AE288" s="250"/>
      <c r="AF288" s="250">
        <v>0</v>
      </c>
      <c r="AG288" s="250">
        <v>58</v>
      </c>
      <c r="AH288" s="250"/>
      <c r="AI288" s="251" t="s">
        <v>233</v>
      </c>
      <c r="AJ288" s="251"/>
      <c r="AK288" s="251"/>
      <c r="AL288" s="71"/>
      <c r="AM288" s="71"/>
      <c r="AN288" s="71"/>
    </row>
    <row r="289" spans="1:41" ht="21.75" customHeight="1" outlineLevel="1">
      <c r="A289" s="218" t="s">
        <v>216</v>
      </c>
      <c r="B289" s="218"/>
      <c r="C289" s="250">
        <v>486</v>
      </c>
      <c r="D289" s="250">
        <v>82</v>
      </c>
      <c r="E289" s="250">
        <v>107</v>
      </c>
      <c r="F289" s="250">
        <v>23</v>
      </c>
      <c r="G289" s="250"/>
      <c r="H289" s="250"/>
      <c r="I289" s="250">
        <v>84</v>
      </c>
      <c r="J289" s="250">
        <v>28</v>
      </c>
      <c r="K289" s="250"/>
      <c r="L289" s="250">
        <v>28</v>
      </c>
      <c r="M289" s="250">
        <v>22</v>
      </c>
      <c r="N289" s="250"/>
      <c r="O289" s="250">
        <v>0</v>
      </c>
      <c r="P289" s="250">
        <v>0</v>
      </c>
      <c r="Q289" s="250"/>
      <c r="R289" s="250"/>
      <c r="S289" s="250">
        <v>4</v>
      </c>
      <c r="T289" s="250">
        <v>2</v>
      </c>
      <c r="U289" s="250">
        <v>0</v>
      </c>
      <c r="V289" s="250">
        <v>0</v>
      </c>
      <c r="W289" s="250">
        <v>0</v>
      </c>
      <c r="X289" s="250">
        <v>0</v>
      </c>
      <c r="Y289" s="250">
        <v>0</v>
      </c>
      <c r="Z289" s="250"/>
      <c r="AA289" s="250"/>
      <c r="AB289" s="250">
        <v>0</v>
      </c>
      <c r="AC289" s="250">
        <v>2</v>
      </c>
      <c r="AD289" s="250">
        <v>3</v>
      </c>
      <c r="AE289" s="250"/>
      <c r="AF289" s="250">
        <v>99</v>
      </c>
      <c r="AG289" s="250">
        <v>198</v>
      </c>
      <c r="AH289" s="250"/>
      <c r="AI289" s="251" t="s">
        <v>333</v>
      </c>
      <c r="AJ289" s="251"/>
      <c r="AK289" s="251"/>
      <c r="AL289" s="67"/>
      <c r="AM289" s="71"/>
      <c r="AN289" s="71"/>
    </row>
    <row r="290" spans="1:41" ht="21.75" customHeight="1" outlineLevel="1">
      <c r="A290" s="218" t="s">
        <v>38</v>
      </c>
      <c r="B290" s="218"/>
      <c r="C290" s="250">
        <v>28</v>
      </c>
      <c r="D290" s="250">
        <v>0</v>
      </c>
      <c r="E290" s="250">
        <v>22</v>
      </c>
      <c r="F290" s="250">
        <v>0</v>
      </c>
      <c r="G290" s="250"/>
      <c r="H290" s="250"/>
      <c r="I290" s="250">
        <v>22</v>
      </c>
      <c r="J290" s="250">
        <v>22</v>
      </c>
      <c r="K290" s="250"/>
      <c r="L290" s="250">
        <v>0</v>
      </c>
      <c r="M290" s="250">
        <v>0</v>
      </c>
      <c r="N290" s="250"/>
      <c r="O290" s="250">
        <v>0</v>
      </c>
      <c r="P290" s="250">
        <v>0</v>
      </c>
      <c r="Q290" s="250"/>
      <c r="R290" s="250"/>
      <c r="S290" s="250">
        <v>0</v>
      </c>
      <c r="T290" s="250">
        <v>0</v>
      </c>
      <c r="U290" s="250">
        <v>0</v>
      </c>
      <c r="V290" s="250">
        <v>0</v>
      </c>
      <c r="W290" s="250">
        <v>0</v>
      </c>
      <c r="X290" s="250">
        <v>0</v>
      </c>
      <c r="Y290" s="250">
        <v>0</v>
      </c>
      <c r="Z290" s="250"/>
      <c r="AA290" s="250"/>
      <c r="AB290" s="250">
        <v>0</v>
      </c>
      <c r="AC290" s="250">
        <v>0</v>
      </c>
      <c r="AD290" s="250">
        <v>0</v>
      </c>
      <c r="AE290" s="250"/>
      <c r="AF290" s="250">
        <v>0</v>
      </c>
      <c r="AG290" s="250">
        <v>6</v>
      </c>
      <c r="AH290" s="250"/>
      <c r="AI290" s="251" t="s">
        <v>334</v>
      </c>
      <c r="AJ290" s="251"/>
      <c r="AK290" s="251"/>
      <c r="AL290" s="65"/>
      <c r="AM290" s="71"/>
      <c r="AN290" s="71"/>
    </row>
    <row r="291" spans="1:41" ht="21.75" customHeight="1" outlineLevel="1">
      <c r="A291" s="218" t="s">
        <v>217</v>
      </c>
      <c r="B291" s="218"/>
      <c r="C291" s="250">
        <v>546</v>
      </c>
      <c r="D291" s="250">
        <v>2</v>
      </c>
      <c r="E291" s="250">
        <v>523</v>
      </c>
      <c r="F291" s="250">
        <v>0</v>
      </c>
      <c r="G291" s="250"/>
      <c r="H291" s="250"/>
      <c r="I291" s="250">
        <v>523</v>
      </c>
      <c r="J291" s="250">
        <v>1</v>
      </c>
      <c r="K291" s="250"/>
      <c r="L291" s="250">
        <v>470</v>
      </c>
      <c r="M291" s="250">
        <v>52</v>
      </c>
      <c r="N291" s="250"/>
      <c r="O291" s="250">
        <v>0</v>
      </c>
      <c r="P291" s="250">
        <v>0</v>
      </c>
      <c r="Q291" s="250"/>
      <c r="R291" s="250"/>
      <c r="S291" s="250">
        <v>0</v>
      </c>
      <c r="T291" s="250">
        <v>0</v>
      </c>
      <c r="U291" s="250">
        <v>0</v>
      </c>
      <c r="V291" s="250">
        <v>0</v>
      </c>
      <c r="W291" s="250">
        <v>0</v>
      </c>
      <c r="X291" s="250">
        <v>0</v>
      </c>
      <c r="Y291" s="250">
        <v>0</v>
      </c>
      <c r="Z291" s="250"/>
      <c r="AA291" s="250"/>
      <c r="AB291" s="250">
        <v>5</v>
      </c>
      <c r="AC291" s="250">
        <v>0</v>
      </c>
      <c r="AD291" s="250">
        <v>0</v>
      </c>
      <c r="AE291" s="250"/>
      <c r="AF291" s="250">
        <v>0</v>
      </c>
      <c r="AG291" s="250">
        <v>21</v>
      </c>
      <c r="AH291" s="250"/>
      <c r="AI291" s="251" t="s">
        <v>218</v>
      </c>
      <c r="AJ291" s="251"/>
      <c r="AK291" s="251"/>
      <c r="AL291" s="65"/>
      <c r="AM291" s="71"/>
      <c r="AN291" s="71"/>
    </row>
    <row r="292" spans="1:41" ht="21.75" customHeight="1" outlineLevel="1">
      <c r="A292" s="218" t="s">
        <v>39</v>
      </c>
      <c r="B292" s="218"/>
      <c r="C292" s="250">
        <v>152</v>
      </c>
      <c r="D292" s="250">
        <v>0</v>
      </c>
      <c r="E292" s="250">
        <v>150</v>
      </c>
      <c r="F292" s="250">
        <v>0</v>
      </c>
      <c r="G292" s="250"/>
      <c r="H292" s="250"/>
      <c r="I292" s="250">
        <v>150</v>
      </c>
      <c r="J292" s="250">
        <v>150</v>
      </c>
      <c r="K292" s="250"/>
      <c r="L292" s="250">
        <v>0</v>
      </c>
      <c r="M292" s="250">
        <v>0</v>
      </c>
      <c r="N292" s="250"/>
      <c r="O292" s="250">
        <v>0</v>
      </c>
      <c r="P292" s="250">
        <v>0</v>
      </c>
      <c r="Q292" s="250"/>
      <c r="R292" s="250"/>
      <c r="S292" s="250">
        <v>0</v>
      </c>
      <c r="T292" s="250">
        <v>0</v>
      </c>
      <c r="U292" s="250">
        <v>0</v>
      </c>
      <c r="V292" s="250">
        <v>0</v>
      </c>
      <c r="W292" s="250">
        <v>0</v>
      </c>
      <c r="X292" s="250">
        <v>1</v>
      </c>
      <c r="Y292" s="250">
        <v>0</v>
      </c>
      <c r="Z292" s="250"/>
      <c r="AA292" s="250"/>
      <c r="AB292" s="250">
        <v>0</v>
      </c>
      <c r="AC292" s="250">
        <v>0</v>
      </c>
      <c r="AD292" s="250">
        <v>0</v>
      </c>
      <c r="AE292" s="250"/>
      <c r="AF292" s="250">
        <v>0</v>
      </c>
      <c r="AG292" s="250">
        <v>1</v>
      </c>
      <c r="AH292" s="250"/>
      <c r="AI292" s="251" t="s">
        <v>219</v>
      </c>
      <c r="AJ292" s="251"/>
      <c r="AK292" s="251"/>
      <c r="AL292" s="65"/>
      <c r="AM292" s="71"/>
      <c r="AN292" s="71"/>
    </row>
    <row r="293" spans="1:41" ht="21.75" customHeight="1" outlineLevel="1">
      <c r="A293" s="218" t="s">
        <v>220</v>
      </c>
      <c r="B293" s="218"/>
      <c r="C293" s="250">
        <v>908</v>
      </c>
      <c r="D293" s="250">
        <v>0</v>
      </c>
      <c r="E293" s="250">
        <v>731</v>
      </c>
      <c r="F293" s="250">
        <v>168</v>
      </c>
      <c r="G293" s="250"/>
      <c r="H293" s="250"/>
      <c r="I293" s="250">
        <v>563</v>
      </c>
      <c r="J293" s="250">
        <v>290</v>
      </c>
      <c r="K293" s="250"/>
      <c r="L293" s="250">
        <v>142</v>
      </c>
      <c r="M293" s="250">
        <v>5</v>
      </c>
      <c r="N293" s="250"/>
      <c r="O293" s="250">
        <v>0</v>
      </c>
      <c r="P293" s="250">
        <v>21</v>
      </c>
      <c r="Q293" s="250"/>
      <c r="R293" s="250"/>
      <c r="S293" s="250">
        <v>75</v>
      </c>
      <c r="T293" s="250">
        <v>30</v>
      </c>
      <c r="U293" s="250">
        <v>0</v>
      </c>
      <c r="V293" s="250">
        <v>0</v>
      </c>
      <c r="W293" s="250">
        <v>2</v>
      </c>
      <c r="X293" s="250">
        <v>0</v>
      </c>
      <c r="Y293" s="250">
        <v>0</v>
      </c>
      <c r="Z293" s="250"/>
      <c r="AA293" s="250"/>
      <c r="AB293" s="250">
        <v>0</v>
      </c>
      <c r="AC293" s="250">
        <v>20</v>
      </c>
      <c r="AD293" s="250">
        <v>0</v>
      </c>
      <c r="AE293" s="250"/>
      <c r="AF293" s="250">
        <v>70</v>
      </c>
      <c r="AG293" s="250">
        <v>105</v>
      </c>
      <c r="AH293" s="250"/>
      <c r="AI293" s="251" t="s">
        <v>221</v>
      </c>
      <c r="AJ293" s="251"/>
      <c r="AK293" s="251"/>
      <c r="AL293" s="65"/>
      <c r="AM293" s="71"/>
      <c r="AN293" s="71"/>
    </row>
    <row r="294" spans="1:41" ht="21.75" customHeight="1" outlineLevel="1">
      <c r="A294" s="218" t="s">
        <v>222</v>
      </c>
      <c r="B294" s="218"/>
      <c r="C294" s="250">
        <v>75</v>
      </c>
      <c r="D294" s="250">
        <v>0</v>
      </c>
      <c r="E294" s="250">
        <v>51</v>
      </c>
      <c r="F294" s="250">
        <v>0</v>
      </c>
      <c r="G294" s="250"/>
      <c r="H294" s="250"/>
      <c r="I294" s="250">
        <v>51</v>
      </c>
      <c r="J294" s="250">
        <v>51</v>
      </c>
      <c r="K294" s="250"/>
      <c r="L294" s="250">
        <v>0</v>
      </c>
      <c r="M294" s="250">
        <v>0</v>
      </c>
      <c r="N294" s="250"/>
      <c r="O294" s="250">
        <v>0</v>
      </c>
      <c r="P294" s="250">
        <v>0</v>
      </c>
      <c r="Q294" s="250"/>
      <c r="R294" s="250"/>
      <c r="S294" s="250">
        <v>0</v>
      </c>
      <c r="T294" s="250">
        <v>0</v>
      </c>
      <c r="U294" s="250">
        <v>0</v>
      </c>
      <c r="V294" s="250">
        <v>0</v>
      </c>
      <c r="W294" s="250">
        <v>0</v>
      </c>
      <c r="X294" s="250">
        <v>0</v>
      </c>
      <c r="Y294" s="250">
        <v>0</v>
      </c>
      <c r="Z294" s="250"/>
      <c r="AA294" s="250"/>
      <c r="AB294" s="250">
        <v>0</v>
      </c>
      <c r="AC294" s="250">
        <v>0</v>
      </c>
      <c r="AD294" s="250">
        <v>0</v>
      </c>
      <c r="AE294" s="250"/>
      <c r="AF294" s="250">
        <v>0</v>
      </c>
      <c r="AG294" s="250">
        <v>24</v>
      </c>
      <c r="AH294" s="250"/>
      <c r="AI294" s="251" t="s">
        <v>335</v>
      </c>
      <c r="AJ294" s="251"/>
      <c r="AK294" s="251"/>
      <c r="AL294" s="65"/>
      <c r="AM294" s="71"/>
      <c r="AN294" s="71"/>
    </row>
    <row r="295" spans="1:41" ht="21.75" customHeight="1" outlineLevel="1">
      <c r="A295" s="218" t="s">
        <v>40</v>
      </c>
      <c r="B295" s="218"/>
      <c r="C295" s="250">
        <v>0</v>
      </c>
      <c r="D295" s="250">
        <v>0</v>
      </c>
      <c r="E295" s="250">
        <v>0</v>
      </c>
      <c r="F295" s="250">
        <v>0</v>
      </c>
      <c r="G295" s="250"/>
      <c r="H295" s="250"/>
      <c r="I295" s="250">
        <v>0</v>
      </c>
      <c r="J295" s="250">
        <v>0</v>
      </c>
      <c r="K295" s="250"/>
      <c r="L295" s="250">
        <v>0</v>
      </c>
      <c r="M295" s="250">
        <v>0</v>
      </c>
      <c r="N295" s="250"/>
      <c r="O295" s="250">
        <v>0</v>
      </c>
      <c r="P295" s="250">
        <v>0</v>
      </c>
      <c r="Q295" s="250"/>
      <c r="R295" s="250"/>
      <c r="S295" s="250">
        <v>0</v>
      </c>
      <c r="T295" s="250">
        <v>0</v>
      </c>
      <c r="U295" s="250">
        <v>0</v>
      </c>
      <c r="V295" s="250">
        <v>0</v>
      </c>
      <c r="W295" s="250">
        <v>0</v>
      </c>
      <c r="X295" s="250">
        <v>0</v>
      </c>
      <c r="Y295" s="250">
        <v>0</v>
      </c>
      <c r="Z295" s="250"/>
      <c r="AA295" s="250"/>
      <c r="AB295" s="250">
        <v>0</v>
      </c>
      <c r="AC295" s="250">
        <v>0</v>
      </c>
      <c r="AD295" s="250">
        <v>0</v>
      </c>
      <c r="AE295" s="250"/>
      <c r="AF295" s="250">
        <v>0</v>
      </c>
      <c r="AG295" s="250">
        <v>0</v>
      </c>
      <c r="AH295" s="250"/>
      <c r="AI295" s="251" t="s">
        <v>223</v>
      </c>
      <c r="AJ295" s="251" t="s">
        <v>316</v>
      </c>
      <c r="AK295" s="251"/>
      <c r="AL295" s="65"/>
      <c r="AM295" s="71"/>
      <c r="AN295" s="71"/>
    </row>
    <row r="296" spans="1:41" ht="21.75" customHeight="1" outlineLevel="1">
      <c r="A296" s="218" t="s">
        <v>41</v>
      </c>
      <c r="B296" s="218"/>
      <c r="C296" s="250">
        <v>400</v>
      </c>
      <c r="D296" s="250">
        <v>50</v>
      </c>
      <c r="E296" s="250">
        <v>310</v>
      </c>
      <c r="F296" s="250">
        <v>0</v>
      </c>
      <c r="G296" s="250"/>
      <c r="H296" s="250"/>
      <c r="I296" s="250">
        <v>310</v>
      </c>
      <c r="J296" s="250">
        <v>310</v>
      </c>
      <c r="K296" s="250"/>
      <c r="L296" s="250">
        <v>0</v>
      </c>
      <c r="M296" s="250">
        <v>0</v>
      </c>
      <c r="N296" s="250"/>
      <c r="O296" s="250">
        <v>0</v>
      </c>
      <c r="P296" s="250">
        <v>0</v>
      </c>
      <c r="Q296" s="250"/>
      <c r="R296" s="250"/>
      <c r="S296" s="250">
        <v>0</v>
      </c>
      <c r="T296" s="250">
        <v>0</v>
      </c>
      <c r="U296" s="250">
        <v>0</v>
      </c>
      <c r="V296" s="250">
        <v>0</v>
      </c>
      <c r="W296" s="250">
        <v>0</v>
      </c>
      <c r="X296" s="250">
        <v>0</v>
      </c>
      <c r="Y296" s="250">
        <v>0</v>
      </c>
      <c r="Z296" s="250"/>
      <c r="AA296" s="250"/>
      <c r="AB296" s="250">
        <v>0</v>
      </c>
      <c r="AC296" s="250">
        <v>0</v>
      </c>
      <c r="AD296" s="250">
        <v>0</v>
      </c>
      <c r="AE296" s="250"/>
      <c r="AF296" s="250">
        <v>0</v>
      </c>
      <c r="AG296" s="250">
        <v>40</v>
      </c>
      <c r="AH296" s="250"/>
      <c r="AI296" s="251" t="s">
        <v>225</v>
      </c>
      <c r="AJ296" s="251"/>
      <c r="AK296" s="251"/>
      <c r="AL296" s="65"/>
      <c r="AM296" s="71"/>
      <c r="AN296" s="71"/>
    </row>
    <row r="297" spans="1:41" ht="21.75" customHeight="1" outlineLevel="1">
      <c r="A297" s="218" t="s">
        <v>42</v>
      </c>
      <c r="B297" s="218"/>
      <c r="C297" s="250">
        <v>384</v>
      </c>
      <c r="D297" s="250">
        <v>48</v>
      </c>
      <c r="E297" s="250">
        <v>322</v>
      </c>
      <c r="F297" s="250">
        <v>257</v>
      </c>
      <c r="G297" s="250"/>
      <c r="H297" s="250"/>
      <c r="I297" s="250">
        <v>65</v>
      </c>
      <c r="J297" s="250">
        <v>3</v>
      </c>
      <c r="K297" s="250"/>
      <c r="L297" s="250">
        <v>0</v>
      </c>
      <c r="M297" s="250">
        <v>0</v>
      </c>
      <c r="N297" s="250"/>
      <c r="O297" s="250">
        <v>0</v>
      </c>
      <c r="P297" s="250">
        <v>61</v>
      </c>
      <c r="Q297" s="250"/>
      <c r="R297" s="250"/>
      <c r="S297" s="250">
        <v>1</v>
      </c>
      <c r="T297" s="250">
        <v>0</v>
      </c>
      <c r="U297" s="250">
        <v>0</v>
      </c>
      <c r="V297" s="250">
        <v>0</v>
      </c>
      <c r="W297" s="250">
        <v>6</v>
      </c>
      <c r="X297" s="250">
        <v>0</v>
      </c>
      <c r="Y297" s="250">
        <v>0</v>
      </c>
      <c r="Z297" s="250"/>
      <c r="AA297" s="250"/>
      <c r="AB297" s="250">
        <v>0</v>
      </c>
      <c r="AC297" s="250">
        <v>0</v>
      </c>
      <c r="AD297" s="250">
        <v>0</v>
      </c>
      <c r="AE297" s="250"/>
      <c r="AF297" s="250">
        <v>8</v>
      </c>
      <c r="AG297" s="250">
        <v>0</v>
      </c>
      <c r="AH297" s="250"/>
      <c r="AI297" s="251" t="s">
        <v>226</v>
      </c>
      <c r="AJ297" s="251"/>
      <c r="AK297" s="251"/>
      <c r="AL297" s="65"/>
      <c r="AM297" s="71"/>
      <c r="AN297" s="71"/>
    </row>
    <row r="298" spans="1:41" ht="21.75" customHeight="1" thickBot="1">
      <c r="A298" s="218" t="s">
        <v>227</v>
      </c>
      <c r="B298" s="218"/>
      <c r="C298" s="250">
        <v>24</v>
      </c>
      <c r="D298" s="250">
        <v>0</v>
      </c>
      <c r="E298" s="250">
        <v>24</v>
      </c>
      <c r="F298" s="250">
        <v>0</v>
      </c>
      <c r="G298" s="250"/>
      <c r="H298" s="250"/>
      <c r="I298" s="250">
        <v>24</v>
      </c>
      <c r="J298" s="250">
        <v>0</v>
      </c>
      <c r="K298" s="250"/>
      <c r="L298" s="250">
        <v>0</v>
      </c>
      <c r="M298" s="250">
        <v>0</v>
      </c>
      <c r="N298" s="250"/>
      <c r="O298" s="250">
        <v>0</v>
      </c>
      <c r="P298" s="250">
        <v>0</v>
      </c>
      <c r="Q298" s="250"/>
      <c r="R298" s="250"/>
      <c r="S298" s="250">
        <v>0</v>
      </c>
      <c r="T298" s="250">
        <v>24</v>
      </c>
      <c r="U298" s="250">
        <v>0</v>
      </c>
      <c r="V298" s="250">
        <v>0</v>
      </c>
      <c r="W298" s="250">
        <v>0</v>
      </c>
      <c r="X298" s="250">
        <v>0</v>
      </c>
      <c r="Y298" s="250">
        <v>0</v>
      </c>
      <c r="Z298" s="250"/>
      <c r="AA298" s="250"/>
      <c r="AB298" s="250">
        <v>0</v>
      </c>
      <c r="AC298" s="250">
        <v>0</v>
      </c>
      <c r="AD298" s="250">
        <v>0</v>
      </c>
      <c r="AE298" s="250"/>
      <c r="AF298" s="250">
        <v>0</v>
      </c>
      <c r="AG298" s="250">
        <v>0</v>
      </c>
      <c r="AH298" s="250"/>
      <c r="AI298" s="251" t="s">
        <v>336</v>
      </c>
      <c r="AJ298" s="251"/>
      <c r="AK298" s="251"/>
      <c r="AL298" s="65"/>
      <c r="AM298" s="71"/>
      <c r="AN298" s="71"/>
    </row>
    <row r="299" spans="1:41" ht="12" customHeight="1" thickBot="1">
      <c r="A299" s="244" t="s">
        <v>43</v>
      </c>
      <c r="B299" s="244"/>
      <c r="C299" s="213">
        <v>14434</v>
      </c>
      <c r="D299" s="213">
        <v>797</v>
      </c>
      <c r="E299" s="213">
        <v>11312</v>
      </c>
      <c r="F299" s="213">
        <v>1860</v>
      </c>
      <c r="G299" s="213"/>
      <c r="H299" s="213"/>
      <c r="I299" s="213">
        <v>9452</v>
      </c>
      <c r="J299" s="213">
        <v>3694</v>
      </c>
      <c r="K299" s="213"/>
      <c r="L299" s="213">
        <v>3153</v>
      </c>
      <c r="M299" s="213">
        <v>1930</v>
      </c>
      <c r="N299" s="213"/>
      <c r="O299" s="213">
        <v>0</v>
      </c>
      <c r="P299" s="213">
        <v>126</v>
      </c>
      <c r="Q299" s="213"/>
      <c r="R299" s="213"/>
      <c r="S299" s="213">
        <v>263</v>
      </c>
      <c r="T299" s="213">
        <v>286</v>
      </c>
      <c r="U299" s="213">
        <v>0</v>
      </c>
      <c r="V299" s="213">
        <v>0</v>
      </c>
      <c r="W299" s="213">
        <v>41</v>
      </c>
      <c r="X299" s="213">
        <v>56</v>
      </c>
      <c r="Y299" s="213">
        <v>12</v>
      </c>
      <c r="Z299" s="213"/>
      <c r="AA299" s="213"/>
      <c r="AB299" s="213">
        <v>110</v>
      </c>
      <c r="AC299" s="213">
        <v>213</v>
      </c>
      <c r="AD299" s="213">
        <v>220</v>
      </c>
      <c r="AE299" s="213"/>
      <c r="AF299" s="213">
        <v>375</v>
      </c>
      <c r="AG299" s="213">
        <v>1853</v>
      </c>
      <c r="AH299" s="213"/>
      <c r="AI299" s="244"/>
      <c r="AJ299" s="244"/>
      <c r="AK299" s="244"/>
      <c r="AL299" s="29">
        <f>SUM(AL261)</f>
        <v>347</v>
      </c>
      <c r="AM299" s="29">
        <f>SUM(AM261)</f>
        <v>92</v>
      </c>
      <c r="AN299" s="29">
        <f>SUM(AN261)</f>
        <v>255</v>
      </c>
      <c r="AO299" s="142">
        <f>IF(E299&gt;0,1,0)</f>
        <v>1</v>
      </c>
    </row>
    <row r="300" spans="1:41" ht="12" customHeight="1" thickBot="1">
      <c r="A300" s="145"/>
      <c r="B300" s="144"/>
      <c r="C300" s="144"/>
      <c r="D300" s="144"/>
      <c r="E300" s="144"/>
      <c r="F300" s="144"/>
      <c r="G300" s="170"/>
      <c r="H300" s="170"/>
      <c r="I300" s="170"/>
      <c r="J300" s="170"/>
      <c r="K300" s="170"/>
      <c r="L300" s="170"/>
      <c r="M300" s="170"/>
      <c r="N300" s="145"/>
      <c r="O300" s="145"/>
      <c r="P300" s="145"/>
      <c r="Q300" s="144"/>
      <c r="R300" s="170"/>
      <c r="S300" s="170"/>
      <c r="T300" s="170"/>
      <c r="U300" s="170"/>
      <c r="V300" s="170"/>
      <c r="W300" s="170"/>
      <c r="X300" s="170"/>
      <c r="Y300" s="170"/>
      <c r="Z300" s="144"/>
      <c r="AA300" s="145"/>
      <c r="AB300" s="145"/>
      <c r="AC300" s="171">
        <f>SUM(AC299:AD299)</f>
        <v>433</v>
      </c>
      <c r="AD300" s="145"/>
      <c r="AE300" s="170"/>
      <c r="AF300" s="170"/>
      <c r="AG300" s="170"/>
      <c r="AH300" s="170"/>
      <c r="AI300" s="170"/>
      <c r="AJ300" s="170"/>
      <c r="AK300" s="145"/>
    </row>
    <row r="301" spans="1:41" ht="12" customHeight="1" thickBot="1">
      <c r="A301" s="145" t="s">
        <v>48</v>
      </c>
      <c r="B301" s="170">
        <v>39644</v>
      </c>
      <c r="C301" s="145" t="s">
        <v>49</v>
      </c>
      <c r="D301" s="145"/>
      <c r="E301" s="145"/>
      <c r="F301" s="145"/>
      <c r="G301" s="170"/>
      <c r="H301" s="170"/>
      <c r="I301" s="170"/>
      <c r="J301" s="170"/>
      <c r="K301" s="170"/>
      <c r="L301" s="170"/>
      <c r="M301" s="170"/>
      <c r="N301" s="145"/>
      <c r="O301" s="145"/>
      <c r="P301" s="145"/>
      <c r="Q301" s="144"/>
      <c r="R301" s="170"/>
      <c r="S301" s="170"/>
      <c r="T301" s="170"/>
      <c r="U301" s="170"/>
      <c r="V301" s="170"/>
      <c r="W301" s="170"/>
      <c r="X301" s="170"/>
      <c r="Y301" s="170"/>
      <c r="Z301" s="144"/>
      <c r="AA301" s="145"/>
      <c r="AB301" s="145"/>
      <c r="AC301" s="145"/>
      <c r="AD301" s="145"/>
      <c r="AE301" s="170"/>
      <c r="AF301" s="170"/>
      <c r="AG301" s="170"/>
      <c r="AH301" s="170"/>
      <c r="AI301" s="170"/>
      <c r="AJ301" s="170"/>
      <c r="AK301" s="145"/>
    </row>
    <row r="302" spans="1:41" ht="12" customHeight="1" thickBot="1">
      <c r="A302" s="145" t="s">
        <v>50</v>
      </c>
      <c r="B302" s="145"/>
      <c r="C302" s="144"/>
      <c r="D302" s="144"/>
      <c r="E302" s="144"/>
      <c r="F302" s="144"/>
      <c r="G302" s="170"/>
      <c r="H302" s="170"/>
      <c r="I302" s="170"/>
      <c r="J302" s="170"/>
      <c r="K302" s="170"/>
      <c r="L302" s="170"/>
      <c r="M302" s="170"/>
      <c r="N302" s="143" t="s">
        <v>51</v>
      </c>
      <c r="O302" s="143"/>
      <c r="P302" s="145"/>
      <c r="Q302" s="144"/>
      <c r="R302" s="172" t="s">
        <v>52</v>
      </c>
      <c r="S302" s="170"/>
      <c r="T302" s="170"/>
      <c r="U302" s="170"/>
      <c r="V302" s="170"/>
      <c r="W302" s="170"/>
      <c r="X302" s="170"/>
      <c r="Y302" s="170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5"/>
    </row>
    <row r="303" spans="1:41" ht="12" customHeight="1" thickBot="1">
      <c r="A303" s="145"/>
      <c r="B303" s="145"/>
      <c r="C303" s="145" t="s">
        <v>53</v>
      </c>
      <c r="D303" s="145"/>
      <c r="E303" s="145"/>
      <c r="F303" s="145"/>
      <c r="G303" s="170"/>
      <c r="H303" s="170"/>
      <c r="I303" s="170"/>
      <c r="J303" s="170"/>
      <c r="K303" s="170"/>
      <c r="L303" s="170"/>
      <c r="M303" s="170"/>
      <c r="N303" s="145"/>
      <c r="O303" s="145"/>
      <c r="P303" s="145"/>
      <c r="Q303" s="145"/>
      <c r="R303" s="170"/>
      <c r="S303" s="170"/>
      <c r="T303" s="170"/>
      <c r="U303" s="170"/>
      <c r="V303" s="170"/>
      <c r="W303" s="170"/>
      <c r="X303" s="170"/>
      <c r="Y303" s="170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</row>
    <row r="304" spans="1:41" ht="12" customHeight="1" thickBot="1">
      <c r="A304" s="145"/>
      <c r="B304" s="145"/>
      <c r="C304" s="145"/>
      <c r="D304" s="145"/>
      <c r="E304" s="145"/>
      <c r="F304" s="145"/>
      <c r="G304" s="170"/>
      <c r="H304" s="170"/>
      <c r="I304" s="170"/>
      <c r="J304" s="170"/>
      <c r="K304" s="170"/>
      <c r="L304" s="170"/>
      <c r="M304" s="170"/>
      <c r="N304" s="145"/>
      <c r="O304" s="145"/>
      <c r="P304" s="145"/>
      <c r="Q304" s="145"/>
      <c r="R304" s="170"/>
      <c r="S304" s="170"/>
      <c r="T304" s="170"/>
      <c r="U304" s="170"/>
      <c r="V304" s="170"/>
      <c r="W304" s="170"/>
      <c r="X304" s="170"/>
      <c r="Y304" s="170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</row>
    <row r="306" spans="1:40" ht="18" customHeight="1">
      <c r="A306" s="173" t="s">
        <v>82</v>
      </c>
      <c r="B306" s="144"/>
      <c r="C306" s="144"/>
      <c r="D306" s="144"/>
      <c r="E306" s="144"/>
      <c r="F306" s="144"/>
      <c r="G306" s="144"/>
      <c r="H306" s="144"/>
      <c r="I306" s="174"/>
      <c r="J306" s="144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4"/>
      <c r="AI306" s="144"/>
      <c r="AJ306" s="144"/>
      <c r="AK306" s="145"/>
    </row>
    <row r="307" spans="1:40" ht="13.5" customHeight="1" thickBot="1"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5"/>
    </row>
    <row r="308" spans="1:40" ht="21.75" customHeight="1">
      <c r="A308" s="146" t="s">
        <v>55</v>
      </c>
      <c r="B308" s="147"/>
      <c r="C308" s="148" t="s">
        <v>17</v>
      </c>
      <c r="D308" s="148" t="s">
        <v>56</v>
      </c>
      <c r="E308" s="148" t="s">
        <v>3</v>
      </c>
      <c r="F308" s="148" t="s">
        <v>4</v>
      </c>
      <c r="G308" s="148"/>
      <c r="H308" s="148"/>
      <c r="I308" s="148" t="s">
        <v>5</v>
      </c>
      <c r="J308" s="149" t="s">
        <v>6</v>
      </c>
      <c r="K308" s="149"/>
      <c r="L308" s="149"/>
      <c r="M308" s="149"/>
      <c r="N308" s="149"/>
      <c r="O308" s="149"/>
      <c r="P308" s="149"/>
      <c r="Q308" s="149"/>
      <c r="R308" s="149"/>
      <c r="S308" s="149"/>
      <c r="T308" s="148" t="s">
        <v>16</v>
      </c>
      <c r="U308" s="148" t="s">
        <v>7</v>
      </c>
      <c r="V308" s="148"/>
      <c r="W308" s="148" t="s">
        <v>8</v>
      </c>
      <c r="X308" s="148"/>
      <c r="Y308" s="148" t="s">
        <v>9</v>
      </c>
      <c r="Z308" s="148"/>
      <c r="AA308" s="148"/>
      <c r="AB308" s="148"/>
      <c r="AC308" s="148" t="s">
        <v>10</v>
      </c>
      <c r="AD308" s="148"/>
      <c r="AE308" s="148"/>
      <c r="AF308" s="148" t="s">
        <v>11</v>
      </c>
      <c r="AG308" s="148"/>
      <c r="AH308" s="148"/>
      <c r="AI308" s="150" t="s">
        <v>57</v>
      </c>
      <c r="AJ308" s="151" t="s">
        <v>23</v>
      </c>
      <c r="AK308" s="152"/>
      <c r="AL308" s="153" t="s">
        <v>91</v>
      </c>
      <c r="AM308" s="154"/>
      <c r="AN308" s="155"/>
    </row>
    <row r="309" spans="1:40" ht="21.75" customHeight="1">
      <c r="A309" s="156"/>
      <c r="B309" s="157"/>
      <c r="C309" s="158"/>
      <c r="D309" s="158"/>
      <c r="E309" s="158"/>
      <c r="F309" s="158"/>
      <c r="G309" s="158"/>
      <c r="H309" s="158"/>
      <c r="I309" s="158"/>
      <c r="J309" s="158" t="s">
        <v>12</v>
      </c>
      <c r="K309" s="150"/>
      <c r="L309" s="158" t="s">
        <v>13</v>
      </c>
      <c r="M309" s="158" t="s">
        <v>14</v>
      </c>
      <c r="N309" s="150"/>
      <c r="O309" s="158" t="s">
        <v>15</v>
      </c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  <c r="AC309" s="158"/>
      <c r="AD309" s="158"/>
      <c r="AE309" s="158"/>
      <c r="AF309" s="158"/>
      <c r="AG309" s="158"/>
      <c r="AH309" s="158"/>
      <c r="AI309" s="159"/>
      <c r="AJ309" s="159"/>
      <c r="AK309" s="160"/>
      <c r="AL309" s="161"/>
      <c r="AM309" s="162"/>
      <c r="AN309" s="163"/>
    </row>
    <row r="310" spans="1:40" ht="21.75" customHeight="1" thickBot="1">
      <c r="A310" s="164"/>
      <c r="B310" s="165"/>
      <c r="C310" s="94"/>
      <c r="D310" s="94"/>
      <c r="E310" s="94"/>
      <c r="F310" s="94"/>
      <c r="G310" s="94"/>
      <c r="H310" s="94"/>
      <c r="I310" s="94"/>
      <c r="J310" s="94"/>
      <c r="K310" s="95"/>
      <c r="L310" s="94"/>
      <c r="M310" s="94"/>
      <c r="N310" s="95"/>
      <c r="O310" s="94" t="s">
        <v>18</v>
      </c>
      <c r="P310" s="94" t="s">
        <v>19</v>
      </c>
      <c r="Q310" s="94"/>
      <c r="R310" s="94"/>
      <c r="S310" s="94" t="s">
        <v>20</v>
      </c>
      <c r="T310" s="94"/>
      <c r="U310" s="94" t="s">
        <v>21</v>
      </c>
      <c r="V310" s="94" t="s">
        <v>22</v>
      </c>
      <c r="W310" s="94" t="s">
        <v>21</v>
      </c>
      <c r="X310" s="94" t="s">
        <v>22</v>
      </c>
      <c r="Y310" s="94" t="s">
        <v>21</v>
      </c>
      <c r="Z310" s="94"/>
      <c r="AA310" s="94"/>
      <c r="AB310" s="94" t="s">
        <v>22</v>
      </c>
      <c r="AC310" s="94" t="s">
        <v>21</v>
      </c>
      <c r="AD310" s="94" t="s">
        <v>22</v>
      </c>
      <c r="AE310" s="94"/>
      <c r="AF310" s="94" t="s">
        <v>21</v>
      </c>
      <c r="AG310" s="94" t="s">
        <v>22</v>
      </c>
      <c r="AH310" s="94"/>
      <c r="AI310" s="95"/>
      <c r="AJ310" s="95"/>
      <c r="AK310" s="96"/>
      <c r="AL310" s="69" t="s">
        <v>90</v>
      </c>
      <c r="AM310" s="70" t="s">
        <v>130</v>
      </c>
      <c r="AN310" s="70" t="s">
        <v>131</v>
      </c>
    </row>
    <row r="311" spans="1:40" ht="21.75" customHeight="1" thickBot="1">
      <c r="A311" s="217" t="s">
        <v>24</v>
      </c>
      <c r="B311" s="217"/>
      <c r="C311" s="213">
        <v>7356</v>
      </c>
      <c r="D311" s="213">
        <v>390</v>
      </c>
      <c r="E311" s="213">
        <v>5742</v>
      </c>
      <c r="F311" s="213">
        <v>715</v>
      </c>
      <c r="G311" s="213"/>
      <c r="H311" s="213"/>
      <c r="I311" s="213">
        <v>5027</v>
      </c>
      <c r="J311" s="213">
        <v>2141</v>
      </c>
      <c r="K311" s="213"/>
      <c r="L311" s="213">
        <v>1641</v>
      </c>
      <c r="M311" s="213">
        <v>986</v>
      </c>
      <c r="N311" s="213"/>
      <c r="O311" s="213">
        <v>0</v>
      </c>
      <c r="P311" s="213">
        <v>25</v>
      </c>
      <c r="Q311" s="213"/>
      <c r="R311" s="213"/>
      <c r="S311" s="213">
        <v>83</v>
      </c>
      <c r="T311" s="213">
        <v>151</v>
      </c>
      <c r="U311" s="213">
        <v>0</v>
      </c>
      <c r="V311" s="213">
        <v>0</v>
      </c>
      <c r="W311" s="213">
        <v>14</v>
      </c>
      <c r="X311" s="213">
        <v>20</v>
      </c>
      <c r="Y311" s="213">
        <v>1</v>
      </c>
      <c r="Z311" s="213"/>
      <c r="AA311" s="213"/>
      <c r="AB311" s="213">
        <v>52</v>
      </c>
      <c r="AC311" s="213">
        <v>54</v>
      </c>
      <c r="AD311" s="213">
        <v>45</v>
      </c>
      <c r="AE311" s="213"/>
      <c r="AF311" s="213">
        <v>116</v>
      </c>
      <c r="AG311" s="213">
        <v>1074</v>
      </c>
      <c r="AH311" s="213"/>
      <c r="AI311" s="214"/>
      <c r="AJ311" s="214"/>
      <c r="AK311" s="214"/>
      <c r="AL311" s="25">
        <f>SUM(AL312:AL327)</f>
        <v>348</v>
      </c>
      <c r="AM311" s="25">
        <f>SUM(AM312:AM327)</f>
        <v>92</v>
      </c>
      <c r="AN311" s="25">
        <f>SUM(AN312:AN327)</f>
        <v>256</v>
      </c>
    </row>
    <row r="312" spans="1:40" ht="21.75" customHeight="1" outlineLevel="1">
      <c r="A312" s="218" t="s">
        <v>25</v>
      </c>
      <c r="B312" s="218"/>
      <c r="C312" s="250">
        <v>500</v>
      </c>
      <c r="D312" s="250">
        <v>0</v>
      </c>
      <c r="E312" s="250">
        <v>411</v>
      </c>
      <c r="F312" s="250">
        <v>0</v>
      </c>
      <c r="G312" s="250"/>
      <c r="H312" s="250"/>
      <c r="I312" s="250">
        <v>411</v>
      </c>
      <c r="J312" s="250">
        <v>411</v>
      </c>
      <c r="K312" s="250"/>
      <c r="L312" s="250">
        <v>0</v>
      </c>
      <c r="M312" s="250">
        <v>0</v>
      </c>
      <c r="N312" s="250"/>
      <c r="O312" s="250">
        <v>0</v>
      </c>
      <c r="P312" s="250">
        <v>0</v>
      </c>
      <c r="Q312" s="250"/>
      <c r="R312" s="250"/>
      <c r="S312" s="250">
        <v>0</v>
      </c>
      <c r="T312" s="250">
        <v>0</v>
      </c>
      <c r="U312" s="250">
        <v>0</v>
      </c>
      <c r="V312" s="250">
        <v>0</v>
      </c>
      <c r="W312" s="250">
        <v>0</v>
      </c>
      <c r="X312" s="250">
        <v>1</v>
      </c>
      <c r="Y312" s="250">
        <v>0</v>
      </c>
      <c r="Z312" s="250"/>
      <c r="AA312" s="250"/>
      <c r="AB312" s="250">
        <v>0</v>
      </c>
      <c r="AC312" s="250">
        <v>0</v>
      </c>
      <c r="AD312" s="250">
        <v>0</v>
      </c>
      <c r="AE312" s="250"/>
      <c r="AF312" s="250">
        <v>0</v>
      </c>
      <c r="AG312" s="250">
        <v>88</v>
      </c>
      <c r="AH312" s="250"/>
      <c r="AI312" s="251" t="s">
        <v>188</v>
      </c>
      <c r="AJ312" s="251"/>
      <c r="AK312" s="251"/>
      <c r="AL312" s="65"/>
      <c r="AM312" s="71"/>
      <c r="AN312" s="71"/>
    </row>
    <row r="313" spans="1:40" ht="21.75" customHeight="1" outlineLevel="1">
      <c r="A313" s="218" t="s">
        <v>189</v>
      </c>
      <c r="B313" s="218"/>
      <c r="C313" s="250">
        <v>450</v>
      </c>
      <c r="D313" s="250">
        <v>54</v>
      </c>
      <c r="E313" s="250">
        <v>283</v>
      </c>
      <c r="F313" s="250">
        <v>0</v>
      </c>
      <c r="G313" s="250"/>
      <c r="H313" s="250"/>
      <c r="I313" s="250">
        <v>283</v>
      </c>
      <c r="J313" s="250">
        <v>272</v>
      </c>
      <c r="K313" s="250"/>
      <c r="L313" s="250">
        <v>0</v>
      </c>
      <c r="M313" s="250">
        <v>0</v>
      </c>
      <c r="N313" s="250"/>
      <c r="O313" s="250">
        <v>0</v>
      </c>
      <c r="P313" s="250">
        <v>0</v>
      </c>
      <c r="Q313" s="250"/>
      <c r="R313" s="250"/>
      <c r="S313" s="250">
        <v>0</v>
      </c>
      <c r="T313" s="250">
        <v>11</v>
      </c>
      <c r="U313" s="250">
        <v>0</v>
      </c>
      <c r="V313" s="250">
        <v>0</v>
      </c>
      <c r="W313" s="250">
        <v>0</v>
      </c>
      <c r="X313" s="250">
        <v>0</v>
      </c>
      <c r="Y313" s="250">
        <v>0</v>
      </c>
      <c r="Z313" s="250"/>
      <c r="AA313" s="250"/>
      <c r="AB313" s="250">
        <v>0</v>
      </c>
      <c r="AC313" s="250">
        <v>0</v>
      </c>
      <c r="AD313" s="250">
        <v>0</v>
      </c>
      <c r="AE313" s="250"/>
      <c r="AF313" s="250">
        <v>0</v>
      </c>
      <c r="AG313" s="250">
        <v>113</v>
      </c>
      <c r="AH313" s="250"/>
      <c r="AI313" s="251" t="s">
        <v>337</v>
      </c>
      <c r="AJ313" s="251"/>
      <c r="AK313" s="251"/>
      <c r="AL313" s="65"/>
      <c r="AM313" s="71"/>
      <c r="AN313" s="71"/>
    </row>
    <row r="314" spans="1:40" ht="21.75" customHeight="1" outlineLevel="1">
      <c r="A314" s="218" t="s">
        <v>190</v>
      </c>
      <c r="B314" s="218"/>
      <c r="C314" s="250">
        <v>36</v>
      </c>
      <c r="D314" s="250">
        <v>0</v>
      </c>
      <c r="E314" s="250">
        <v>30</v>
      </c>
      <c r="F314" s="250">
        <v>0</v>
      </c>
      <c r="G314" s="250"/>
      <c r="H314" s="250"/>
      <c r="I314" s="250">
        <v>30</v>
      </c>
      <c r="J314" s="250">
        <v>0</v>
      </c>
      <c r="K314" s="250"/>
      <c r="L314" s="250">
        <v>0</v>
      </c>
      <c r="M314" s="250">
        <v>0</v>
      </c>
      <c r="N314" s="250"/>
      <c r="O314" s="250">
        <v>0</v>
      </c>
      <c r="P314" s="250">
        <v>0</v>
      </c>
      <c r="Q314" s="250"/>
      <c r="R314" s="250"/>
      <c r="S314" s="250">
        <v>0</v>
      </c>
      <c r="T314" s="250">
        <v>30</v>
      </c>
      <c r="U314" s="250">
        <v>0</v>
      </c>
      <c r="V314" s="250">
        <v>0</v>
      </c>
      <c r="W314" s="250">
        <v>0</v>
      </c>
      <c r="X314" s="250">
        <v>0</v>
      </c>
      <c r="Y314" s="250">
        <v>0</v>
      </c>
      <c r="Z314" s="250"/>
      <c r="AA314" s="250"/>
      <c r="AB314" s="250">
        <v>0</v>
      </c>
      <c r="AC314" s="250">
        <v>0</v>
      </c>
      <c r="AD314" s="250">
        <v>0</v>
      </c>
      <c r="AE314" s="250"/>
      <c r="AF314" s="250">
        <v>0</v>
      </c>
      <c r="AG314" s="250">
        <v>6</v>
      </c>
      <c r="AH314" s="250"/>
      <c r="AI314" s="251" t="s">
        <v>241</v>
      </c>
      <c r="AJ314" s="251"/>
      <c r="AK314" s="251"/>
      <c r="AL314" s="65"/>
      <c r="AM314" s="71"/>
      <c r="AN314" s="71"/>
    </row>
    <row r="315" spans="1:40" ht="21.75" customHeight="1" outlineLevel="1">
      <c r="A315" s="218" t="s">
        <v>191</v>
      </c>
      <c r="B315" s="218"/>
      <c r="C315" s="250">
        <v>40</v>
      </c>
      <c r="D315" s="250">
        <v>0</v>
      </c>
      <c r="E315" s="250">
        <v>24</v>
      </c>
      <c r="F315" s="250">
        <v>0</v>
      </c>
      <c r="G315" s="250"/>
      <c r="H315" s="250"/>
      <c r="I315" s="250">
        <v>24</v>
      </c>
      <c r="J315" s="250">
        <v>24</v>
      </c>
      <c r="K315" s="250"/>
      <c r="L315" s="250">
        <v>0</v>
      </c>
      <c r="M315" s="250">
        <v>0</v>
      </c>
      <c r="N315" s="250"/>
      <c r="O315" s="250">
        <v>0</v>
      </c>
      <c r="P315" s="250">
        <v>0</v>
      </c>
      <c r="Q315" s="250"/>
      <c r="R315" s="250"/>
      <c r="S315" s="250">
        <v>0</v>
      </c>
      <c r="T315" s="250">
        <v>0</v>
      </c>
      <c r="U315" s="250">
        <v>0</v>
      </c>
      <c r="V315" s="250">
        <v>0</v>
      </c>
      <c r="W315" s="250">
        <v>0</v>
      </c>
      <c r="X315" s="250">
        <v>0</v>
      </c>
      <c r="Y315" s="250">
        <v>0</v>
      </c>
      <c r="Z315" s="250"/>
      <c r="AA315" s="250"/>
      <c r="AB315" s="250">
        <v>0</v>
      </c>
      <c r="AC315" s="250">
        <v>0</v>
      </c>
      <c r="AD315" s="250">
        <v>0</v>
      </c>
      <c r="AE315" s="250"/>
      <c r="AF315" s="250">
        <v>0</v>
      </c>
      <c r="AG315" s="250">
        <v>16</v>
      </c>
      <c r="AH315" s="250"/>
      <c r="AI315" s="251" t="s">
        <v>338</v>
      </c>
      <c r="AJ315" s="251"/>
      <c r="AK315" s="251"/>
      <c r="AL315" s="65">
        <f>SUM(AM315:AN315)</f>
        <v>24</v>
      </c>
      <c r="AM315" s="71">
        <f>SUM(F315)</f>
        <v>0</v>
      </c>
      <c r="AN315" s="71">
        <f>SUM(I315)</f>
        <v>24</v>
      </c>
    </row>
    <row r="316" spans="1:40" ht="21.75" customHeight="1" outlineLevel="1">
      <c r="A316" s="218" t="s">
        <v>192</v>
      </c>
      <c r="B316" s="218"/>
      <c r="C316" s="250">
        <v>68</v>
      </c>
      <c r="D316" s="250">
        <v>0</v>
      </c>
      <c r="E316" s="250">
        <v>44</v>
      </c>
      <c r="F316" s="250">
        <v>0</v>
      </c>
      <c r="G316" s="250"/>
      <c r="H316" s="250"/>
      <c r="I316" s="250">
        <v>44</v>
      </c>
      <c r="J316" s="250">
        <v>44</v>
      </c>
      <c r="K316" s="250"/>
      <c r="L316" s="250">
        <v>0</v>
      </c>
      <c r="M316" s="250">
        <v>0</v>
      </c>
      <c r="N316" s="250"/>
      <c r="O316" s="250">
        <v>0</v>
      </c>
      <c r="P316" s="250">
        <v>0</v>
      </c>
      <c r="Q316" s="250"/>
      <c r="R316" s="250"/>
      <c r="S316" s="250">
        <v>0</v>
      </c>
      <c r="T316" s="250">
        <v>0</v>
      </c>
      <c r="U316" s="250">
        <v>0</v>
      </c>
      <c r="V316" s="250">
        <v>0</v>
      </c>
      <c r="W316" s="250">
        <v>0</v>
      </c>
      <c r="X316" s="250">
        <v>0</v>
      </c>
      <c r="Y316" s="250">
        <v>0</v>
      </c>
      <c r="Z316" s="250"/>
      <c r="AA316" s="250"/>
      <c r="AB316" s="250">
        <v>0</v>
      </c>
      <c r="AC316" s="250">
        <v>0</v>
      </c>
      <c r="AD316" s="250">
        <v>0</v>
      </c>
      <c r="AE316" s="250"/>
      <c r="AF316" s="250">
        <v>0</v>
      </c>
      <c r="AG316" s="250">
        <v>24</v>
      </c>
      <c r="AH316" s="250"/>
      <c r="AI316" s="251" t="s">
        <v>339</v>
      </c>
      <c r="AJ316" s="251"/>
      <c r="AK316" s="251"/>
      <c r="AL316" s="65"/>
      <c r="AM316" s="71"/>
      <c r="AN316" s="71"/>
    </row>
    <row r="317" spans="1:40" ht="21.75" customHeight="1" outlineLevel="1">
      <c r="A317" s="218" t="s">
        <v>193</v>
      </c>
      <c r="B317" s="218"/>
      <c r="C317" s="250">
        <v>108</v>
      </c>
      <c r="D317" s="250">
        <v>0</v>
      </c>
      <c r="E317" s="250">
        <v>43</v>
      </c>
      <c r="F317" s="250">
        <v>36</v>
      </c>
      <c r="G317" s="250"/>
      <c r="H317" s="250"/>
      <c r="I317" s="250">
        <v>7</v>
      </c>
      <c r="J317" s="250">
        <v>4</v>
      </c>
      <c r="K317" s="250"/>
      <c r="L317" s="250">
        <v>2</v>
      </c>
      <c r="M317" s="250">
        <v>1</v>
      </c>
      <c r="N317" s="250"/>
      <c r="O317" s="250">
        <v>0</v>
      </c>
      <c r="P317" s="250">
        <v>0</v>
      </c>
      <c r="Q317" s="250"/>
      <c r="R317" s="250"/>
      <c r="S317" s="250">
        <v>0</v>
      </c>
      <c r="T317" s="250">
        <v>0</v>
      </c>
      <c r="U317" s="250">
        <v>0</v>
      </c>
      <c r="V317" s="250">
        <v>0</v>
      </c>
      <c r="W317" s="250">
        <v>0</v>
      </c>
      <c r="X317" s="250">
        <v>0</v>
      </c>
      <c r="Y317" s="250">
        <v>0</v>
      </c>
      <c r="Z317" s="250"/>
      <c r="AA317" s="250"/>
      <c r="AB317" s="250">
        <v>0</v>
      </c>
      <c r="AC317" s="250">
        <v>0</v>
      </c>
      <c r="AD317" s="250">
        <v>0</v>
      </c>
      <c r="AE317" s="250"/>
      <c r="AF317" s="250">
        <v>32</v>
      </c>
      <c r="AG317" s="250">
        <v>33</v>
      </c>
      <c r="AH317" s="250"/>
      <c r="AI317" s="251" t="s">
        <v>295</v>
      </c>
      <c r="AJ317" s="251" t="s">
        <v>340</v>
      </c>
      <c r="AK317" s="251"/>
      <c r="AL317" s="65">
        <f>SUM(AM317:AN317)</f>
        <v>7</v>
      </c>
      <c r="AM317" s="71">
        <v>7</v>
      </c>
      <c r="AN317" s="71"/>
    </row>
    <row r="318" spans="1:40" ht="21.75" customHeight="1" outlineLevel="1">
      <c r="A318" s="218" t="s">
        <v>194</v>
      </c>
      <c r="B318" s="218"/>
      <c r="C318" s="250">
        <v>705</v>
      </c>
      <c r="D318" s="250">
        <v>71</v>
      </c>
      <c r="E318" s="250">
        <v>573</v>
      </c>
      <c r="F318" s="250">
        <v>379</v>
      </c>
      <c r="G318" s="250"/>
      <c r="H318" s="250"/>
      <c r="I318" s="250">
        <v>194</v>
      </c>
      <c r="J318" s="250">
        <v>38</v>
      </c>
      <c r="K318" s="250"/>
      <c r="L318" s="250">
        <v>10</v>
      </c>
      <c r="M318" s="250">
        <v>21</v>
      </c>
      <c r="N318" s="250"/>
      <c r="O318" s="250">
        <v>0</v>
      </c>
      <c r="P318" s="250">
        <v>25</v>
      </c>
      <c r="Q318" s="250"/>
      <c r="R318" s="250"/>
      <c r="S318" s="250">
        <v>51</v>
      </c>
      <c r="T318" s="250">
        <v>49</v>
      </c>
      <c r="U318" s="250">
        <v>0</v>
      </c>
      <c r="V318" s="250">
        <v>0</v>
      </c>
      <c r="W318" s="250">
        <v>5</v>
      </c>
      <c r="X318" s="250">
        <v>0</v>
      </c>
      <c r="Y318" s="250">
        <v>0</v>
      </c>
      <c r="Z318" s="250"/>
      <c r="AA318" s="250"/>
      <c r="AB318" s="250">
        <v>0</v>
      </c>
      <c r="AC318" s="250">
        <v>44</v>
      </c>
      <c r="AD318" s="250">
        <v>10</v>
      </c>
      <c r="AE318" s="250"/>
      <c r="AF318" s="250">
        <v>56</v>
      </c>
      <c r="AG318" s="250">
        <v>0</v>
      </c>
      <c r="AH318" s="250"/>
      <c r="AI318" s="251" t="s">
        <v>262</v>
      </c>
      <c r="AJ318" s="251"/>
      <c r="AK318" s="251"/>
      <c r="AL318" s="65"/>
      <c r="AM318" s="66"/>
      <c r="AN318" s="66"/>
    </row>
    <row r="319" spans="1:40" ht="21.75" customHeight="1" outlineLevel="1">
      <c r="A319" s="218" t="s">
        <v>26</v>
      </c>
      <c r="B319" s="218"/>
      <c r="C319" s="250">
        <v>292</v>
      </c>
      <c r="D319" s="250">
        <v>2</v>
      </c>
      <c r="E319" s="250">
        <v>177</v>
      </c>
      <c r="F319" s="250">
        <v>18</v>
      </c>
      <c r="G319" s="250"/>
      <c r="H319" s="250"/>
      <c r="I319" s="250">
        <v>159</v>
      </c>
      <c r="J319" s="250">
        <v>117</v>
      </c>
      <c r="K319" s="250"/>
      <c r="L319" s="250">
        <v>30</v>
      </c>
      <c r="M319" s="250">
        <v>10</v>
      </c>
      <c r="N319" s="250"/>
      <c r="O319" s="250">
        <v>0</v>
      </c>
      <c r="P319" s="250">
        <v>0</v>
      </c>
      <c r="Q319" s="250"/>
      <c r="R319" s="250"/>
      <c r="S319" s="250">
        <v>1</v>
      </c>
      <c r="T319" s="250">
        <v>1</v>
      </c>
      <c r="U319" s="250">
        <v>0</v>
      </c>
      <c r="V319" s="250">
        <v>0</v>
      </c>
      <c r="W319" s="250">
        <v>0</v>
      </c>
      <c r="X319" s="250">
        <v>0</v>
      </c>
      <c r="Y319" s="250">
        <v>0</v>
      </c>
      <c r="Z319" s="250"/>
      <c r="AA319" s="250"/>
      <c r="AB319" s="250">
        <v>0</v>
      </c>
      <c r="AC319" s="250">
        <v>1</v>
      </c>
      <c r="AD319" s="250">
        <v>0</v>
      </c>
      <c r="AE319" s="250"/>
      <c r="AF319" s="250">
        <v>10</v>
      </c>
      <c r="AG319" s="250">
        <v>103</v>
      </c>
      <c r="AH319" s="250"/>
      <c r="AI319" s="251" t="s">
        <v>207</v>
      </c>
      <c r="AJ319" s="251"/>
      <c r="AK319" s="251"/>
      <c r="AL319" s="65"/>
      <c r="AM319" s="71"/>
      <c r="AN319" s="71"/>
    </row>
    <row r="320" spans="1:40" ht="21.75" customHeight="1" outlineLevel="1">
      <c r="A320" s="218" t="s">
        <v>195</v>
      </c>
      <c r="B320" s="218"/>
      <c r="C320" s="250">
        <v>292</v>
      </c>
      <c r="D320" s="250">
        <v>4</v>
      </c>
      <c r="E320" s="250">
        <v>288</v>
      </c>
      <c r="F320" s="250">
        <v>0</v>
      </c>
      <c r="G320" s="250"/>
      <c r="H320" s="250"/>
      <c r="I320" s="250">
        <v>288</v>
      </c>
      <c r="J320" s="250">
        <v>0</v>
      </c>
      <c r="K320" s="250"/>
      <c r="L320" s="250">
        <v>0</v>
      </c>
      <c r="M320" s="250">
        <v>288</v>
      </c>
      <c r="N320" s="250"/>
      <c r="O320" s="250">
        <v>0</v>
      </c>
      <c r="P320" s="250">
        <v>0</v>
      </c>
      <c r="Q320" s="250"/>
      <c r="R320" s="250"/>
      <c r="S320" s="250">
        <v>0</v>
      </c>
      <c r="T320" s="250">
        <v>0</v>
      </c>
      <c r="U320" s="250">
        <v>0</v>
      </c>
      <c r="V320" s="250">
        <v>0</v>
      </c>
      <c r="W320" s="250">
        <v>0</v>
      </c>
      <c r="X320" s="250">
        <v>0</v>
      </c>
      <c r="Y320" s="250">
        <v>0</v>
      </c>
      <c r="Z320" s="250"/>
      <c r="AA320" s="250"/>
      <c r="AB320" s="250">
        <v>0</v>
      </c>
      <c r="AC320" s="250">
        <v>0</v>
      </c>
      <c r="AD320" s="250">
        <v>0</v>
      </c>
      <c r="AE320" s="250"/>
      <c r="AF320" s="250">
        <v>0</v>
      </c>
      <c r="AG320" s="250">
        <v>0</v>
      </c>
      <c r="AH320" s="250"/>
      <c r="AI320" s="251" t="s">
        <v>196</v>
      </c>
      <c r="AJ320" s="251"/>
      <c r="AK320" s="251"/>
      <c r="AL320" s="65"/>
      <c r="AM320" s="71"/>
      <c r="AN320" s="71"/>
    </row>
    <row r="321" spans="1:40" ht="21.75" customHeight="1" outlineLevel="1">
      <c r="A321" s="218" t="s">
        <v>197</v>
      </c>
      <c r="B321" s="218"/>
      <c r="C321" s="250">
        <v>1414</v>
      </c>
      <c r="D321" s="250">
        <v>37</v>
      </c>
      <c r="E321" s="250">
        <v>1044</v>
      </c>
      <c r="F321" s="250">
        <v>197</v>
      </c>
      <c r="G321" s="250"/>
      <c r="H321" s="250"/>
      <c r="I321" s="250">
        <v>847</v>
      </c>
      <c r="J321" s="250">
        <v>429</v>
      </c>
      <c r="K321" s="250"/>
      <c r="L321" s="250">
        <v>339</v>
      </c>
      <c r="M321" s="250">
        <v>3</v>
      </c>
      <c r="N321" s="250"/>
      <c r="O321" s="250">
        <v>0</v>
      </c>
      <c r="P321" s="250">
        <v>0</v>
      </c>
      <c r="Q321" s="250"/>
      <c r="R321" s="250"/>
      <c r="S321" s="250">
        <v>18</v>
      </c>
      <c r="T321" s="250">
        <v>58</v>
      </c>
      <c r="U321" s="250">
        <v>0</v>
      </c>
      <c r="V321" s="250">
        <v>0</v>
      </c>
      <c r="W321" s="250">
        <v>0</v>
      </c>
      <c r="X321" s="250">
        <v>0</v>
      </c>
      <c r="Y321" s="250">
        <v>0</v>
      </c>
      <c r="Z321" s="250"/>
      <c r="AA321" s="250"/>
      <c r="AB321" s="250">
        <v>2</v>
      </c>
      <c r="AC321" s="250">
        <v>0</v>
      </c>
      <c r="AD321" s="250">
        <v>28</v>
      </c>
      <c r="AE321" s="250"/>
      <c r="AF321" s="250">
        <v>5</v>
      </c>
      <c r="AG321" s="250">
        <v>328</v>
      </c>
      <c r="AH321" s="250"/>
      <c r="AI321" s="251" t="s">
        <v>203</v>
      </c>
      <c r="AJ321" s="251"/>
      <c r="AK321" s="251"/>
      <c r="AL321" s="65"/>
      <c r="AM321" s="71"/>
      <c r="AN321" s="71"/>
    </row>
    <row r="322" spans="1:40" ht="21.75" customHeight="1" outlineLevel="1">
      <c r="A322" s="218" t="s">
        <v>27</v>
      </c>
      <c r="B322" s="218"/>
      <c r="C322" s="250">
        <v>516</v>
      </c>
      <c r="D322" s="250">
        <v>48</v>
      </c>
      <c r="E322" s="250">
        <v>461</v>
      </c>
      <c r="F322" s="250">
        <v>0</v>
      </c>
      <c r="G322" s="250"/>
      <c r="H322" s="250"/>
      <c r="I322" s="250">
        <v>461</v>
      </c>
      <c r="J322" s="250">
        <v>229</v>
      </c>
      <c r="K322" s="250"/>
      <c r="L322" s="250">
        <v>204</v>
      </c>
      <c r="M322" s="250">
        <v>28</v>
      </c>
      <c r="N322" s="250"/>
      <c r="O322" s="250">
        <v>0</v>
      </c>
      <c r="P322" s="250">
        <v>0</v>
      </c>
      <c r="Q322" s="250"/>
      <c r="R322" s="250"/>
      <c r="S322" s="250">
        <v>0</v>
      </c>
      <c r="T322" s="250">
        <v>0</v>
      </c>
      <c r="U322" s="250">
        <v>0</v>
      </c>
      <c r="V322" s="250">
        <v>0</v>
      </c>
      <c r="W322" s="250">
        <v>0</v>
      </c>
      <c r="X322" s="250">
        <v>6</v>
      </c>
      <c r="Y322" s="250">
        <v>0</v>
      </c>
      <c r="Z322" s="250"/>
      <c r="AA322" s="250"/>
      <c r="AB322" s="250">
        <v>9</v>
      </c>
      <c r="AC322" s="250">
        <v>0</v>
      </c>
      <c r="AD322" s="250">
        <v>0</v>
      </c>
      <c r="AE322" s="250"/>
      <c r="AF322" s="250">
        <v>0</v>
      </c>
      <c r="AG322" s="250">
        <v>1</v>
      </c>
      <c r="AH322" s="250"/>
      <c r="AI322" s="251" t="s">
        <v>320</v>
      </c>
      <c r="AJ322" s="251"/>
      <c r="AK322" s="251"/>
      <c r="AL322" s="65"/>
      <c r="AM322" s="71"/>
      <c r="AN322" s="71"/>
    </row>
    <row r="323" spans="1:40" ht="21.75" customHeight="1" outlineLevel="1">
      <c r="A323" s="218" t="s">
        <v>28</v>
      </c>
      <c r="B323" s="218"/>
      <c r="C323" s="250">
        <v>320</v>
      </c>
      <c r="D323" s="250">
        <v>5</v>
      </c>
      <c r="E323" s="250">
        <v>254</v>
      </c>
      <c r="F323" s="250">
        <v>0</v>
      </c>
      <c r="G323" s="250"/>
      <c r="H323" s="250"/>
      <c r="I323" s="250">
        <v>254</v>
      </c>
      <c r="J323" s="250">
        <v>184</v>
      </c>
      <c r="K323" s="250"/>
      <c r="L323" s="250">
        <v>70</v>
      </c>
      <c r="M323" s="250">
        <v>0</v>
      </c>
      <c r="N323" s="250"/>
      <c r="O323" s="250">
        <v>0</v>
      </c>
      <c r="P323" s="250">
        <v>0</v>
      </c>
      <c r="Q323" s="250"/>
      <c r="R323" s="250"/>
      <c r="S323" s="250">
        <v>0</v>
      </c>
      <c r="T323" s="250">
        <v>0</v>
      </c>
      <c r="U323" s="250">
        <v>0</v>
      </c>
      <c r="V323" s="250">
        <v>0</v>
      </c>
      <c r="W323" s="250">
        <v>0</v>
      </c>
      <c r="X323" s="250">
        <v>0</v>
      </c>
      <c r="Y323" s="250">
        <v>0</v>
      </c>
      <c r="Z323" s="250"/>
      <c r="AA323" s="250"/>
      <c r="AB323" s="250">
        <v>0</v>
      </c>
      <c r="AC323" s="250">
        <v>0</v>
      </c>
      <c r="AD323" s="250">
        <v>0</v>
      </c>
      <c r="AE323" s="250"/>
      <c r="AF323" s="250">
        <v>0</v>
      </c>
      <c r="AG323" s="250">
        <v>61</v>
      </c>
      <c r="AH323" s="250"/>
      <c r="AI323" s="251" t="s">
        <v>198</v>
      </c>
      <c r="AJ323" s="251"/>
      <c r="AK323" s="251"/>
      <c r="AL323" s="65"/>
      <c r="AM323" s="71"/>
      <c r="AN323" s="71"/>
    </row>
    <row r="324" spans="1:40" ht="21.75" customHeight="1" outlineLevel="1">
      <c r="A324" s="218" t="s">
        <v>29</v>
      </c>
      <c r="B324" s="218"/>
      <c r="C324" s="250">
        <v>592</v>
      </c>
      <c r="D324" s="250">
        <v>0</v>
      </c>
      <c r="E324" s="250">
        <v>586</v>
      </c>
      <c r="F324" s="250">
        <v>0</v>
      </c>
      <c r="G324" s="250"/>
      <c r="H324" s="250"/>
      <c r="I324" s="250">
        <v>586</v>
      </c>
      <c r="J324" s="250">
        <v>0</v>
      </c>
      <c r="K324" s="250"/>
      <c r="L324" s="250">
        <v>0</v>
      </c>
      <c r="M324" s="250">
        <v>586</v>
      </c>
      <c r="N324" s="250"/>
      <c r="O324" s="250">
        <v>0</v>
      </c>
      <c r="P324" s="250">
        <v>0</v>
      </c>
      <c r="Q324" s="250"/>
      <c r="R324" s="250"/>
      <c r="S324" s="250">
        <v>0</v>
      </c>
      <c r="T324" s="250">
        <v>0</v>
      </c>
      <c r="U324" s="250">
        <v>0</v>
      </c>
      <c r="V324" s="250">
        <v>0</v>
      </c>
      <c r="W324" s="250">
        <v>0</v>
      </c>
      <c r="X324" s="250">
        <v>2</v>
      </c>
      <c r="Y324" s="250">
        <v>0</v>
      </c>
      <c r="Z324" s="250"/>
      <c r="AA324" s="250"/>
      <c r="AB324" s="250">
        <v>0</v>
      </c>
      <c r="AC324" s="250">
        <v>0</v>
      </c>
      <c r="AD324" s="250">
        <v>0</v>
      </c>
      <c r="AE324" s="250"/>
      <c r="AF324" s="250">
        <v>0</v>
      </c>
      <c r="AG324" s="250">
        <v>4</v>
      </c>
      <c r="AH324" s="250"/>
      <c r="AI324" s="251" t="s">
        <v>208</v>
      </c>
      <c r="AJ324" s="251"/>
      <c r="AK324" s="251"/>
      <c r="AL324" s="65"/>
      <c r="AM324" s="71"/>
      <c r="AN324" s="71"/>
    </row>
    <row r="325" spans="1:40" ht="21.75" customHeight="1" outlineLevel="1">
      <c r="A325" s="218" t="s">
        <v>30</v>
      </c>
      <c r="B325" s="218"/>
      <c r="C325" s="250">
        <v>516</v>
      </c>
      <c r="D325" s="250">
        <v>5</v>
      </c>
      <c r="E325" s="250">
        <v>495</v>
      </c>
      <c r="F325" s="250">
        <v>0</v>
      </c>
      <c r="G325" s="250"/>
      <c r="H325" s="250"/>
      <c r="I325" s="250">
        <v>495</v>
      </c>
      <c r="J325" s="250">
        <v>249</v>
      </c>
      <c r="K325" s="250"/>
      <c r="L325" s="250">
        <v>242</v>
      </c>
      <c r="M325" s="250">
        <v>4</v>
      </c>
      <c r="N325" s="250"/>
      <c r="O325" s="250">
        <v>0</v>
      </c>
      <c r="P325" s="250">
        <v>0</v>
      </c>
      <c r="Q325" s="250"/>
      <c r="R325" s="250"/>
      <c r="S325" s="250">
        <v>0</v>
      </c>
      <c r="T325" s="250">
        <v>0</v>
      </c>
      <c r="U325" s="250">
        <v>0</v>
      </c>
      <c r="V325" s="250">
        <v>0</v>
      </c>
      <c r="W325" s="250">
        <v>0</v>
      </c>
      <c r="X325" s="250">
        <v>8</v>
      </c>
      <c r="Y325" s="250">
        <v>0</v>
      </c>
      <c r="Z325" s="250"/>
      <c r="AA325" s="250"/>
      <c r="AB325" s="250">
        <v>10</v>
      </c>
      <c r="AC325" s="250">
        <v>0</v>
      </c>
      <c r="AD325" s="250">
        <v>0</v>
      </c>
      <c r="AE325" s="250"/>
      <c r="AF325" s="250">
        <v>0</v>
      </c>
      <c r="AG325" s="250">
        <v>8</v>
      </c>
      <c r="AH325" s="250"/>
      <c r="AI325" s="251" t="s">
        <v>247</v>
      </c>
      <c r="AJ325" s="251"/>
      <c r="AK325" s="251"/>
      <c r="AL325" s="65"/>
      <c r="AM325" s="71"/>
      <c r="AN325" s="71"/>
    </row>
    <row r="326" spans="1:40" ht="21.75" customHeight="1" outlineLevel="1">
      <c r="A326" s="218" t="s">
        <v>199</v>
      </c>
      <c r="B326" s="218"/>
      <c r="C326" s="250">
        <v>1031</v>
      </c>
      <c r="D326" s="250">
        <v>98</v>
      </c>
      <c r="E326" s="250">
        <v>712</v>
      </c>
      <c r="F326" s="250">
        <v>0</v>
      </c>
      <c r="G326" s="250"/>
      <c r="H326" s="250"/>
      <c r="I326" s="250">
        <v>712</v>
      </c>
      <c r="J326" s="250">
        <v>18</v>
      </c>
      <c r="K326" s="250"/>
      <c r="L326" s="250">
        <v>694</v>
      </c>
      <c r="M326" s="250">
        <v>0</v>
      </c>
      <c r="N326" s="250"/>
      <c r="O326" s="250">
        <v>0</v>
      </c>
      <c r="P326" s="250">
        <v>0</v>
      </c>
      <c r="Q326" s="250"/>
      <c r="R326" s="250"/>
      <c r="S326" s="250">
        <v>0</v>
      </c>
      <c r="T326" s="250">
        <v>0</v>
      </c>
      <c r="U326" s="250">
        <v>0</v>
      </c>
      <c r="V326" s="250">
        <v>0</v>
      </c>
      <c r="W326" s="250">
        <v>0</v>
      </c>
      <c r="X326" s="250">
        <v>3</v>
      </c>
      <c r="Y326" s="250">
        <v>0</v>
      </c>
      <c r="Z326" s="250"/>
      <c r="AA326" s="250"/>
      <c r="AB326" s="250">
        <v>18</v>
      </c>
      <c r="AC326" s="250">
        <v>0</v>
      </c>
      <c r="AD326" s="250">
        <v>0</v>
      </c>
      <c r="AE326" s="250"/>
      <c r="AF326" s="250">
        <v>0</v>
      </c>
      <c r="AG326" s="250">
        <v>218</v>
      </c>
      <c r="AH326" s="250"/>
      <c r="AI326" s="251" t="s">
        <v>204</v>
      </c>
      <c r="AJ326" s="251"/>
      <c r="AK326" s="251"/>
      <c r="AL326" s="65"/>
      <c r="AM326" s="71"/>
      <c r="AN326" s="71"/>
    </row>
    <row r="327" spans="1:40" ht="21.75" customHeight="1" outlineLevel="1" thickBot="1">
      <c r="A327" s="218" t="s">
        <v>200</v>
      </c>
      <c r="B327" s="218"/>
      <c r="C327" s="250">
        <v>476</v>
      </c>
      <c r="D327" s="250">
        <v>66</v>
      </c>
      <c r="E327" s="250">
        <v>317</v>
      </c>
      <c r="F327" s="250">
        <v>85</v>
      </c>
      <c r="G327" s="250"/>
      <c r="H327" s="250"/>
      <c r="I327" s="250">
        <v>232</v>
      </c>
      <c r="J327" s="250">
        <v>122</v>
      </c>
      <c r="K327" s="250"/>
      <c r="L327" s="250">
        <v>50</v>
      </c>
      <c r="M327" s="250">
        <v>45</v>
      </c>
      <c r="N327" s="250"/>
      <c r="O327" s="250">
        <v>0</v>
      </c>
      <c r="P327" s="250">
        <v>0</v>
      </c>
      <c r="Q327" s="250"/>
      <c r="R327" s="250"/>
      <c r="S327" s="250">
        <v>13</v>
      </c>
      <c r="T327" s="250">
        <v>2</v>
      </c>
      <c r="U327" s="250">
        <v>0</v>
      </c>
      <c r="V327" s="250">
        <v>0</v>
      </c>
      <c r="W327" s="250">
        <v>9</v>
      </c>
      <c r="X327" s="250">
        <v>0</v>
      </c>
      <c r="Y327" s="250">
        <v>1</v>
      </c>
      <c r="Z327" s="250"/>
      <c r="AA327" s="250"/>
      <c r="AB327" s="250">
        <v>13</v>
      </c>
      <c r="AC327" s="250">
        <v>9</v>
      </c>
      <c r="AD327" s="250">
        <v>7</v>
      </c>
      <c r="AE327" s="250"/>
      <c r="AF327" s="250">
        <v>13</v>
      </c>
      <c r="AG327" s="250">
        <v>71</v>
      </c>
      <c r="AH327" s="250"/>
      <c r="AI327" s="251" t="s">
        <v>228</v>
      </c>
      <c r="AJ327" s="251"/>
      <c r="AK327" s="251"/>
      <c r="AL327" s="71">
        <f>SUM(AM327:AN327)</f>
        <v>317</v>
      </c>
      <c r="AM327" s="71">
        <f>SUM(F327)</f>
        <v>85</v>
      </c>
      <c r="AN327" s="71">
        <f>SUM(I327)</f>
        <v>232</v>
      </c>
    </row>
    <row r="328" spans="1:40" s="168" customFormat="1" ht="21.75" customHeight="1" thickBot="1">
      <c r="A328" s="217" t="s">
        <v>31</v>
      </c>
      <c r="B328" s="217"/>
      <c r="C328" s="213">
        <v>7078</v>
      </c>
      <c r="D328" s="213">
        <v>407</v>
      </c>
      <c r="E328" s="213">
        <v>5562</v>
      </c>
      <c r="F328" s="213">
        <v>1148</v>
      </c>
      <c r="G328" s="213"/>
      <c r="H328" s="213"/>
      <c r="I328" s="213">
        <v>4414</v>
      </c>
      <c r="J328" s="213">
        <v>1535</v>
      </c>
      <c r="K328" s="213"/>
      <c r="L328" s="213">
        <v>1509</v>
      </c>
      <c r="M328" s="213">
        <v>946</v>
      </c>
      <c r="N328" s="213"/>
      <c r="O328" s="213">
        <v>0</v>
      </c>
      <c r="P328" s="213">
        <v>117</v>
      </c>
      <c r="Q328" s="213"/>
      <c r="R328" s="213"/>
      <c r="S328" s="213">
        <v>170</v>
      </c>
      <c r="T328" s="213">
        <v>137</v>
      </c>
      <c r="U328" s="213">
        <v>0</v>
      </c>
      <c r="V328" s="213">
        <v>0</v>
      </c>
      <c r="W328" s="213">
        <v>31</v>
      </c>
      <c r="X328" s="213">
        <v>37</v>
      </c>
      <c r="Y328" s="213">
        <v>3</v>
      </c>
      <c r="Z328" s="213"/>
      <c r="AA328" s="213"/>
      <c r="AB328" s="213">
        <v>78</v>
      </c>
      <c r="AC328" s="213">
        <v>136</v>
      </c>
      <c r="AD328" s="213">
        <v>175</v>
      </c>
      <c r="AE328" s="213"/>
      <c r="AF328" s="213">
        <v>276</v>
      </c>
      <c r="AG328" s="213">
        <v>765</v>
      </c>
      <c r="AH328" s="213"/>
      <c r="AI328" s="214"/>
      <c r="AJ328" s="214"/>
      <c r="AK328" s="214"/>
      <c r="AL328" s="79">
        <f ca="1">SUM(AM328:AN328)</f>
        <v>0</v>
      </c>
      <c r="AM328" s="79">
        <f ca="1">SUM(AM327:AM348)</f>
        <v>0</v>
      </c>
      <c r="AN328" s="79">
        <f ca="1">SUM(AN327:AN348)</f>
        <v>0</v>
      </c>
    </row>
    <row r="329" spans="1:40" ht="21.75" customHeight="1" outlineLevel="1">
      <c r="A329" s="218" t="s">
        <v>32</v>
      </c>
      <c r="B329" s="218"/>
      <c r="C329" s="250">
        <v>534</v>
      </c>
      <c r="D329" s="250">
        <v>55</v>
      </c>
      <c r="E329" s="250">
        <v>402</v>
      </c>
      <c r="F329" s="250">
        <v>0</v>
      </c>
      <c r="G329" s="250"/>
      <c r="H329" s="250"/>
      <c r="I329" s="250">
        <v>402</v>
      </c>
      <c r="J329" s="250">
        <v>74</v>
      </c>
      <c r="K329" s="250"/>
      <c r="L329" s="250">
        <v>323</v>
      </c>
      <c r="M329" s="250">
        <v>5</v>
      </c>
      <c r="N329" s="250"/>
      <c r="O329" s="250">
        <v>0</v>
      </c>
      <c r="P329" s="250">
        <v>0</v>
      </c>
      <c r="Q329" s="250"/>
      <c r="R329" s="250"/>
      <c r="S329" s="250">
        <v>0</v>
      </c>
      <c r="T329" s="250">
        <v>0</v>
      </c>
      <c r="U329" s="250">
        <v>0</v>
      </c>
      <c r="V329" s="250">
        <v>0</v>
      </c>
      <c r="W329" s="250">
        <v>0</v>
      </c>
      <c r="X329" s="250">
        <v>7</v>
      </c>
      <c r="Y329" s="250">
        <v>0</v>
      </c>
      <c r="Z329" s="250"/>
      <c r="AA329" s="250"/>
      <c r="AB329" s="250">
        <v>20</v>
      </c>
      <c r="AC329" s="250">
        <v>0</v>
      </c>
      <c r="AD329" s="250">
        <v>0</v>
      </c>
      <c r="AE329" s="250"/>
      <c r="AF329" s="250">
        <v>0</v>
      </c>
      <c r="AG329" s="250">
        <v>70</v>
      </c>
      <c r="AH329" s="250"/>
      <c r="AI329" s="251" t="s">
        <v>209</v>
      </c>
      <c r="AJ329" s="251"/>
      <c r="AK329" s="251"/>
      <c r="AL329" s="71"/>
      <c r="AM329" s="71"/>
      <c r="AN329" s="71"/>
    </row>
    <row r="330" spans="1:40" ht="21.75" customHeight="1" outlineLevel="1">
      <c r="A330" s="218" t="s">
        <v>33</v>
      </c>
      <c r="B330" s="218"/>
      <c r="C330" s="250">
        <v>676</v>
      </c>
      <c r="D330" s="250">
        <v>0</v>
      </c>
      <c r="E330" s="250">
        <v>550</v>
      </c>
      <c r="F330" s="250">
        <v>407</v>
      </c>
      <c r="G330" s="250"/>
      <c r="H330" s="250"/>
      <c r="I330" s="250">
        <v>143</v>
      </c>
      <c r="J330" s="250">
        <v>18</v>
      </c>
      <c r="K330" s="250"/>
      <c r="L330" s="250">
        <v>6</v>
      </c>
      <c r="M330" s="250">
        <v>5</v>
      </c>
      <c r="N330" s="250"/>
      <c r="O330" s="250">
        <v>0</v>
      </c>
      <c r="P330" s="250">
        <v>15</v>
      </c>
      <c r="Q330" s="250"/>
      <c r="R330" s="250"/>
      <c r="S330" s="250">
        <v>66</v>
      </c>
      <c r="T330" s="250">
        <v>33</v>
      </c>
      <c r="U330" s="250">
        <v>0</v>
      </c>
      <c r="V330" s="250">
        <v>0</v>
      </c>
      <c r="W330" s="250">
        <v>20</v>
      </c>
      <c r="X330" s="250">
        <v>2</v>
      </c>
      <c r="Y330" s="250">
        <v>0</v>
      </c>
      <c r="Z330" s="250"/>
      <c r="AA330" s="250"/>
      <c r="AB330" s="250">
        <v>0</v>
      </c>
      <c r="AC330" s="250">
        <v>29</v>
      </c>
      <c r="AD330" s="250">
        <v>2</v>
      </c>
      <c r="AE330" s="250"/>
      <c r="AF330" s="250">
        <v>86</v>
      </c>
      <c r="AG330" s="250">
        <v>18</v>
      </c>
      <c r="AH330" s="250"/>
      <c r="AI330" s="251" t="s">
        <v>263</v>
      </c>
      <c r="AJ330" s="251" t="s">
        <v>341</v>
      </c>
      <c r="AK330" s="251"/>
      <c r="AL330" s="71"/>
      <c r="AM330" s="71"/>
      <c r="AN330" s="71"/>
    </row>
    <row r="331" spans="1:40" ht="21.75" customHeight="1" outlineLevel="1">
      <c r="A331" s="218" t="s">
        <v>34</v>
      </c>
      <c r="B331" s="218"/>
      <c r="C331" s="250">
        <v>280</v>
      </c>
      <c r="D331" s="250">
        <v>0</v>
      </c>
      <c r="E331" s="250">
        <v>269</v>
      </c>
      <c r="F331" s="250">
        <v>0</v>
      </c>
      <c r="G331" s="250"/>
      <c r="H331" s="250"/>
      <c r="I331" s="250">
        <v>269</v>
      </c>
      <c r="J331" s="250">
        <v>178</v>
      </c>
      <c r="K331" s="250"/>
      <c r="L331" s="250">
        <v>91</v>
      </c>
      <c r="M331" s="250">
        <v>0</v>
      </c>
      <c r="N331" s="250"/>
      <c r="O331" s="250">
        <v>0</v>
      </c>
      <c r="P331" s="250">
        <v>0</v>
      </c>
      <c r="Q331" s="250"/>
      <c r="R331" s="250"/>
      <c r="S331" s="250">
        <v>0</v>
      </c>
      <c r="T331" s="250">
        <v>0</v>
      </c>
      <c r="U331" s="250">
        <v>0</v>
      </c>
      <c r="V331" s="250">
        <v>0</v>
      </c>
      <c r="W331" s="250">
        <v>0</v>
      </c>
      <c r="X331" s="250">
        <v>9</v>
      </c>
      <c r="Y331" s="250">
        <v>0</v>
      </c>
      <c r="Z331" s="250"/>
      <c r="AA331" s="250"/>
      <c r="AB331" s="250">
        <v>0</v>
      </c>
      <c r="AC331" s="250">
        <v>0</v>
      </c>
      <c r="AD331" s="250">
        <v>0</v>
      </c>
      <c r="AE331" s="250"/>
      <c r="AF331" s="250">
        <v>0</v>
      </c>
      <c r="AG331" s="250">
        <v>2</v>
      </c>
      <c r="AH331" s="250"/>
      <c r="AI331" s="251" t="s">
        <v>280</v>
      </c>
      <c r="AJ331" s="251"/>
      <c r="AK331" s="251"/>
      <c r="AL331" s="65"/>
      <c r="AM331" s="71"/>
      <c r="AN331" s="71"/>
    </row>
    <row r="332" spans="1:40" ht="21.75" customHeight="1" outlineLevel="1">
      <c r="A332" s="218" t="s">
        <v>35</v>
      </c>
      <c r="B332" s="218"/>
      <c r="C332" s="250">
        <v>224</v>
      </c>
      <c r="D332" s="250">
        <v>2</v>
      </c>
      <c r="E332" s="250">
        <v>179</v>
      </c>
      <c r="F332" s="250">
        <v>0</v>
      </c>
      <c r="G332" s="250"/>
      <c r="H332" s="250"/>
      <c r="I332" s="250">
        <v>179</v>
      </c>
      <c r="J332" s="250">
        <v>179</v>
      </c>
      <c r="K332" s="250"/>
      <c r="L332" s="250">
        <v>0</v>
      </c>
      <c r="M332" s="250">
        <v>0</v>
      </c>
      <c r="N332" s="250"/>
      <c r="O332" s="250">
        <v>0</v>
      </c>
      <c r="P332" s="250">
        <v>0</v>
      </c>
      <c r="Q332" s="250"/>
      <c r="R332" s="250"/>
      <c r="S332" s="250">
        <v>0</v>
      </c>
      <c r="T332" s="250">
        <v>0</v>
      </c>
      <c r="U332" s="250">
        <v>0</v>
      </c>
      <c r="V332" s="250">
        <v>0</v>
      </c>
      <c r="W332" s="250">
        <v>0</v>
      </c>
      <c r="X332" s="250">
        <v>0</v>
      </c>
      <c r="Y332" s="250">
        <v>0</v>
      </c>
      <c r="Z332" s="250"/>
      <c r="AA332" s="250"/>
      <c r="AB332" s="250">
        <v>0</v>
      </c>
      <c r="AC332" s="250">
        <v>0</v>
      </c>
      <c r="AD332" s="250">
        <v>0</v>
      </c>
      <c r="AE332" s="250"/>
      <c r="AF332" s="250">
        <v>0</v>
      </c>
      <c r="AG332" s="250">
        <v>43</v>
      </c>
      <c r="AH332" s="250"/>
      <c r="AI332" s="251" t="s">
        <v>342</v>
      </c>
      <c r="AJ332" s="251"/>
      <c r="AK332" s="251"/>
      <c r="AL332" s="65"/>
      <c r="AM332" s="71"/>
      <c r="AN332" s="71"/>
    </row>
    <row r="333" spans="1:40" ht="21.75" customHeight="1" outlineLevel="1">
      <c r="A333" s="218" t="s">
        <v>212</v>
      </c>
      <c r="B333" s="218"/>
      <c r="C333" s="250">
        <v>192</v>
      </c>
      <c r="D333" s="250">
        <v>0</v>
      </c>
      <c r="E333" s="250">
        <v>184</v>
      </c>
      <c r="F333" s="250">
        <v>0</v>
      </c>
      <c r="G333" s="250"/>
      <c r="H333" s="250"/>
      <c r="I333" s="250">
        <v>184</v>
      </c>
      <c r="J333" s="250">
        <v>184</v>
      </c>
      <c r="K333" s="250"/>
      <c r="L333" s="250">
        <v>0</v>
      </c>
      <c r="M333" s="250">
        <v>0</v>
      </c>
      <c r="N333" s="250"/>
      <c r="O333" s="250">
        <v>0</v>
      </c>
      <c r="P333" s="250">
        <v>0</v>
      </c>
      <c r="Q333" s="250"/>
      <c r="R333" s="250"/>
      <c r="S333" s="250">
        <v>0</v>
      </c>
      <c r="T333" s="250">
        <v>0</v>
      </c>
      <c r="U333" s="250">
        <v>0</v>
      </c>
      <c r="V333" s="250">
        <v>0</v>
      </c>
      <c r="W333" s="250">
        <v>0</v>
      </c>
      <c r="X333" s="250">
        <v>1</v>
      </c>
      <c r="Y333" s="250">
        <v>0</v>
      </c>
      <c r="Z333" s="250"/>
      <c r="AA333" s="250"/>
      <c r="AB333" s="250">
        <v>0</v>
      </c>
      <c r="AC333" s="250">
        <v>0</v>
      </c>
      <c r="AD333" s="250">
        <v>0</v>
      </c>
      <c r="AE333" s="250"/>
      <c r="AF333" s="250">
        <v>0</v>
      </c>
      <c r="AG333" s="250">
        <v>7</v>
      </c>
      <c r="AH333" s="250"/>
      <c r="AI333" s="251" t="s">
        <v>236</v>
      </c>
      <c r="AJ333" s="251"/>
      <c r="AK333" s="251"/>
      <c r="AL333" s="65"/>
      <c r="AM333" s="71"/>
      <c r="AN333" s="71"/>
    </row>
    <row r="334" spans="1:40" ht="21.75" customHeight="1" outlineLevel="1">
      <c r="A334" s="218" t="s">
        <v>36</v>
      </c>
      <c r="B334" s="218"/>
      <c r="C334" s="250">
        <v>416</v>
      </c>
      <c r="D334" s="250">
        <v>22</v>
      </c>
      <c r="E334" s="250">
        <v>264</v>
      </c>
      <c r="F334" s="250">
        <v>85</v>
      </c>
      <c r="G334" s="250"/>
      <c r="H334" s="250"/>
      <c r="I334" s="250">
        <v>179</v>
      </c>
      <c r="J334" s="250">
        <v>38</v>
      </c>
      <c r="K334" s="250"/>
      <c r="L334" s="250">
        <v>41</v>
      </c>
      <c r="M334" s="250">
        <v>94</v>
      </c>
      <c r="N334" s="250"/>
      <c r="O334" s="250">
        <v>0</v>
      </c>
      <c r="P334" s="250">
        <v>0</v>
      </c>
      <c r="Q334" s="250"/>
      <c r="R334" s="250"/>
      <c r="S334" s="250">
        <v>5</v>
      </c>
      <c r="T334" s="250">
        <v>1</v>
      </c>
      <c r="U334" s="250">
        <v>0</v>
      </c>
      <c r="V334" s="250">
        <v>0</v>
      </c>
      <c r="W334" s="250">
        <v>0</v>
      </c>
      <c r="X334" s="250">
        <v>3</v>
      </c>
      <c r="Y334" s="250">
        <v>3</v>
      </c>
      <c r="Z334" s="250"/>
      <c r="AA334" s="250"/>
      <c r="AB334" s="250">
        <v>13</v>
      </c>
      <c r="AC334" s="250">
        <v>85</v>
      </c>
      <c r="AD334" s="250">
        <v>169</v>
      </c>
      <c r="AE334" s="250"/>
      <c r="AF334" s="250">
        <v>3</v>
      </c>
      <c r="AG334" s="250">
        <v>124</v>
      </c>
      <c r="AH334" s="250"/>
      <c r="AI334" s="251" t="s">
        <v>237</v>
      </c>
      <c r="AJ334" s="251" t="s">
        <v>343</v>
      </c>
      <c r="AK334" s="251"/>
      <c r="AL334" s="65"/>
      <c r="AM334" s="71"/>
      <c r="AN334" s="71"/>
    </row>
    <row r="335" spans="1:40" ht="21.75" customHeight="1" outlineLevel="1">
      <c r="A335" s="218" t="s">
        <v>37</v>
      </c>
      <c r="B335" s="218"/>
      <c r="C335" s="250">
        <v>246</v>
      </c>
      <c r="D335" s="250">
        <v>2</v>
      </c>
      <c r="E335" s="250">
        <v>229</v>
      </c>
      <c r="F335" s="250">
        <v>198</v>
      </c>
      <c r="G335" s="250"/>
      <c r="H335" s="250"/>
      <c r="I335" s="250">
        <v>31</v>
      </c>
      <c r="J335" s="250">
        <v>1</v>
      </c>
      <c r="K335" s="250"/>
      <c r="L335" s="250">
        <v>1</v>
      </c>
      <c r="M335" s="250">
        <v>0</v>
      </c>
      <c r="N335" s="250"/>
      <c r="O335" s="250">
        <v>0</v>
      </c>
      <c r="P335" s="250">
        <v>12</v>
      </c>
      <c r="Q335" s="250"/>
      <c r="R335" s="250"/>
      <c r="S335" s="250">
        <v>17</v>
      </c>
      <c r="T335" s="250">
        <v>0</v>
      </c>
      <c r="U335" s="250">
        <v>0</v>
      </c>
      <c r="V335" s="250">
        <v>0</v>
      </c>
      <c r="W335" s="250">
        <v>2</v>
      </c>
      <c r="X335" s="250">
        <v>0</v>
      </c>
      <c r="Y335" s="250">
        <v>0</v>
      </c>
      <c r="Z335" s="250"/>
      <c r="AA335" s="250"/>
      <c r="AB335" s="250">
        <v>0</v>
      </c>
      <c r="AC335" s="250">
        <v>0</v>
      </c>
      <c r="AD335" s="250">
        <v>0</v>
      </c>
      <c r="AE335" s="250"/>
      <c r="AF335" s="250">
        <v>13</v>
      </c>
      <c r="AG335" s="250">
        <v>0</v>
      </c>
      <c r="AH335" s="250"/>
      <c r="AI335" s="251" t="s">
        <v>213</v>
      </c>
      <c r="AJ335" s="251"/>
      <c r="AK335" s="251"/>
      <c r="AL335" s="65"/>
      <c r="AM335" s="71"/>
      <c r="AN335" s="71"/>
    </row>
    <row r="336" spans="1:40" ht="21.75" customHeight="1" outlineLevel="1">
      <c r="A336" s="218" t="s">
        <v>141</v>
      </c>
      <c r="B336" s="218"/>
      <c r="C336" s="250">
        <v>56</v>
      </c>
      <c r="D336" s="250">
        <v>0</v>
      </c>
      <c r="E336" s="250">
        <v>50</v>
      </c>
      <c r="F336" s="250">
        <v>0</v>
      </c>
      <c r="G336" s="250"/>
      <c r="H336" s="250"/>
      <c r="I336" s="250">
        <v>50</v>
      </c>
      <c r="J336" s="250">
        <v>1</v>
      </c>
      <c r="K336" s="250"/>
      <c r="L336" s="250">
        <v>0</v>
      </c>
      <c r="M336" s="250">
        <v>0</v>
      </c>
      <c r="N336" s="250"/>
      <c r="O336" s="250">
        <v>0</v>
      </c>
      <c r="P336" s="250">
        <v>0</v>
      </c>
      <c r="Q336" s="250"/>
      <c r="R336" s="250"/>
      <c r="S336" s="250">
        <v>0</v>
      </c>
      <c r="T336" s="250">
        <v>49</v>
      </c>
      <c r="U336" s="250">
        <v>0</v>
      </c>
      <c r="V336" s="250">
        <v>0</v>
      </c>
      <c r="W336" s="250">
        <v>0</v>
      </c>
      <c r="X336" s="250">
        <v>0</v>
      </c>
      <c r="Y336" s="250">
        <v>0</v>
      </c>
      <c r="Z336" s="250"/>
      <c r="AA336" s="250"/>
      <c r="AB336" s="250">
        <v>0</v>
      </c>
      <c r="AC336" s="250">
        <v>0</v>
      </c>
      <c r="AD336" s="250">
        <v>0</v>
      </c>
      <c r="AE336" s="250"/>
      <c r="AF336" s="250">
        <v>0</v>
      </c>
      <c r="AG336" s="250">
        <v>6</v>
      </c>
      <c r="AH336" s="250"/>
      <c r="AI336" s="251" t="s">
        <v>344</v>
      </c>
      <c r="AJ336" s="251"/>
      <c r="AK336" s="251"/>
      <c r="AL336" s="65"/>
      <c r="AM336" s="71"/>
      <c r="AN336" s="71"/>
    </row>
    <row r="337" spans="1:41" ht="21.75" customHeight="1" outlineLevel="1">
      <c r="A337" s="218" t="s">
        <v>214</v>
      </c>
      <c r="B337" s="218"/>
      <c r="C337" s="250">
        <v>420</v>
      </c>
      <c r="D337" s="250">
        <v>2</v>
      </c>
      <c r="E337" s="250">
        <v>367</v>
      </c>
      <c r="F337" s="250">
        <v>4</v>
      </c>
      <c r="G337" s="250"/>
      <c r="H337" s="250"/>
      <c r="I337" s="250">
        <v>363</v>
      </c>
      <c r="J337" s="250">
        <v>2</v>
      </c>
      <c r="K337" s="250"/>
      <c r="L337" s="250">
        <v>5</v>
      </c>
      <c r="M337" s="250">
        <v>354</v>
      </c>
      <c r="N337" s="250"/>
      <c r="O337" s="250">
        <v>0</v>
      </c>
      <c r="P337" s="250">
        <v>0</v>
      </c>
      <c r="Q337" s="250"/>
      <c r="R337" s="250"/>
      <c r="S337" s="250">
        <v>2</v>
      </c>
      <c r="T337" s="250">
        <v>0</v>
      </c>
      <c r="U337" s="250">
        <v>0</v>
      </c>
      <c r="V337" s="250">
        <v>0</v>
      </c>
      <c r="W337" s="250">
        <v>0</v>
      </c>
      <c r="X337" s="250">
        <v>1</v>
      </c>
      <c r="Y337" s="250">
        <v>0</v>
      </c>
      <c r="Z337" s="250"/>
      <c r="AA337" s="250"/>
      <c r="AB337" s="250">
        <v>23</v>
      </c>
      <c r="AC337" s="250">
        <v>0</v>
      </c>
      <c r="AD337" s="250">
        <v>0</v>
      </c>
      <c r="AE337" s="250"/>
      <c r="AF337" s="250">
        <v>2</v>
      </c>
      <c r="AG337" s="250">
        <v>48</v>
      </c>
      <c r="AH337" s="250"/>
      <c r="AI337" s="251" t="s">
        <v>271</v>
      </c>
      <c r="AJ337" s="251"/>
      <c r="AK337" s="251"/>
      <c r="AL337" s="71"/>
      <c r="AM337" s="71"/>
      <c r="AN337" s="71"/>
    </row>
    <row r="338" spans="1:41" ht="21.75" customHeight="1" outlineLevel="1">
      <c r="A338" s="218" t="s">
        <v>215</v>
      </c>
      <c r="B338" s="218"/>
      <c r="C338" s="250">
        <v>1031</v>
      </c>
      <c r="D338" s="250">
        <v>142</v>
      </c>
      <c r="E338" s="250">
        <v>818</v>
      </c>
      <c r="F338" s="250">
        <v>0</v>
      </c>
      <c r="G338" s="250"/>
      <c r="H338" s="250"/>
      <c r="I338" s="250">
        <v>818</v>
      </c>
      <c r="J338" s="250">
        <v>4</v>
      </c>
      <c r="K338" s="250"/>
      <c r="L338" s="250">
        <v>403</v>
      </c>
      <c r="M338" s="250">
        <v>411</v>
      </c>
      <c r="N338" s="250"/>
      <c r="O338" s="250">
        <v>0</v>
      </c>
      <c r="P338" s="250">
        <v>0</v>
      </c>
      <c r="Q338" s="250"/>
      <c r="R338" s="250"/>
      <c r="S338" s="250">
        <v>0</v>
      </c>
      <c r="T338" s="250">
        <v>0</v>
      </c>
      <c r="U338" s="250">
        <v>0</v>
      </c>
      <c r="V338" s="250">
        <v>0</v>
      </c>
      <c r="W338" s="250">
        <v>0</v>
      </c>
      <c r="X338" s="250">
        <v>14</v>
      </c>
      <c r="Y338" s="250">
        <v>0</v>
      </c>
      <c r="Z338" s="250"/>
      <c r="AA338" s="250"/>
      <c r="AB338" s="250">
        <v>15</v>
      </c>
      <c r="AC338" s="250">
        <v>0</v>
      </c>
      <c r="AD338" s="250">
        <v>0</v>
      </c>
      <c r="AE338" s="250"/>
      <c r="AF338" s="250">
        <v>0</v>
      </c>
      <c r="AG338" s="250">
        <v>57</v>
      </c>
      <c r="AH338" s="250"/>
      <c r="AI338" s="251" t="s">
        <v>233</v>
      </c>
      <c r="AJ338" s="251"/>
      <c r="AK338" s="251"/>
      <c r="AL338" s="71"/>
      <c r="AM338" s="71"/>
      <c r="AN338" s="71"/>
    </row>
    <row r="339" spans="1:41" ht="21.75" customHeight="1" outlineLevel="1">
      <c r="A339" s="218" t="s">
        <v>216</v>
      </c>
      <c r="B339" s="218"/>
      <c r="C339" s="250">
        <v>486</v>
      </c>
      <c r="D339" s="250">
        <v>82</v>
      </c>
      <c r="E339" s="250">
        <v>104</v>
      </c>
      <c r="F339" s="250">
        <v>21</v>
      </c>
      <c r="G339" s="250"/>
      <c r="H339" s="250"/>
      <c r="I339" s="250">
        <v>83</v>
      </c>
      <c r="J339" s="250">
        <v>28</v>
      </c>
      <c r="K339" s="250"/>
      <c r="L339" s="250">
        <v>29</v>
      </c>
      <c r="M339" s="250">
        <v>20</v>
      </c>
      <c r="N339" s="250"/>
      <c r="O339" s="250">
        <v>0</v>
      </c>
      <c r="P339" s="250">
        <v>0</v>
      </c>
      <c r="Q339" s="250"/>
      <c r="R339" s="250"/>
      <c r="S339" s="250">
        <v>4</v>
      </c>
      <c r="T339" s="250">
        <v>2</v>
      </c>
      <c r="U339" s="250">
        <v>0</v>
      </c>
      <c r="V339" s="250">
        <v>0</v>
      </c>
      <c r="W339" s="250">
        <v>0</v>
      </c>
      <c r="X339" s="250">
        <v>0</v>
      </c>
      <c r="Y339" s="250">
        <v>0</v>
      </c>
      <c r="Z339" s="250"/>
      <c r="AA339" s="250"/>
      <c r="AB339" s="250">
        <v>0</v>
      </c>
      <c r="AC339" s="250">
        <v>2</v>
      </c>
      <c r="AD339" s="250">
        <v>3</v>
      </c>
      <c r="AE339" s="250"/>
      <c r="AF339" s="250">
        <v>101</v>
      </c>
      <c r="AG339" s="250">
        <v>199</v>
      </c>
      <c r="AH339" s="250"/>
      <c r="AI339" s="251" t="s">
        <v>283</v>
      </c>
      <c r="AJ339" s="251"/>
      <c r="AK339" s="251"/>
      <c r="AL339" s="67"/>
      <c r="AM339" s="71"/>
      <c r="AN339" s="71"/>
    </row>
    <row r="340" spans="1:41" ht="21.75" customHeight="1" outlineLevel="1">
      <c r="A340" s="218" t="s">
        <v>38</v>
      </c>
      <c r="B340" s="218"/>
      <c r="C340" s="250">
        <v>28</v>
      </c>
      <c r="D340" s="250">
        <v>0</v>
      </c>
      <c r="E340" s="250">
        <v>22</v>
      </c>
      <c r="F340" s="250">
        <v>0</v>
      </c>
      <c r="G340" s="250"/>
      <c r="H340" s="250"/>
      <c r="I340" s="250">
        <v>22</v>
      </c>
      <c r="J340" s="250">
        <v>22</v>
      </c>
      <c r="K340" s="250"/>
      <c r="L340" s="250">
        <v>0</v>
      </c>
      <c r="M340" s="250">
        <v>0</v>
      </c>
      <c r="N340" s="250"/>
      <c r="O340" s="250">
        <v>0</v>
      </c>
      <c r="P340" s="250">
        <v>0</v>
      </c>
      <c r="Q340" s="250"/>
      <c r="R340" s="250"/>
      <c r="S340" s="250">
        <v>0</v>
      </c>
      <c r="T340" s="250">
        <v>0</v>
      </c>
      <c r="U340" s="250">
        <v>0</v>
      </c>
      <c r="V340" s="250">
        <v>0</v>
      </c>
      <c r="W340" s="250">
        <v>0</v>
      </c>
      <c r="X340" s="250">
        <v>0</v>
      </c>
      <c r="Y340" s="250">
        <v>0</v>
      </c>
      <c r="Z340" s="250"/>
      <c r="AA340" s="250"/>
      <c r="AB340" s="250">
        <v>0</v>
      </c>
      <c r="AC340" s="250">
        <v>0</v>
      </c>
      <c r="AD340" s="250">
        <v>0</v>
      </c>
      <c r="AE340" s="250"/>
      <c r="AF340" s="250">
        <v>0</v>
      </c>
      <c r="AG340" s="250">
        <v>6</v>
      </c>
      <c r="AH340" s="250"/>
      <c r="AI340" s="251" t="s">
        <v>300</v>
      </c>
      <c r="AJ340" s="251"/>
      <c r="AK340" s="251"/>
      <c r="AL340" s="65"/>
      <c r="AM340" s="71"/>
      <c r="AN340" s="71"/>
    </row>
    <row r="341" spans="1:41" ht="21.75" customHeight="1" outlineLevel="1">
      <c r="A341" s="218" t="s">
        <v>217</v>
      </c>
      <c r="B341" s="218"/>
      <c r="C341" s="250">
        <v>546</v>
      </c>
      <c r="D341" s="250">
        <v>2</v>
      </c>
      <c r="E341" s="250">
        <v>522</v>
      </c>
      <c r="F341" s="250">
        <v>0</v>
      </c>
      <c r="G341" s="250"/>
      <c r="H341" s="250"/>
      <c r="I341" s="250">
        <v>522</v>
      </c>
      <c r="J341" s="250">
        <v>2</v>
      </c>
      <c r="K341" s="250"/>
      <c r="L341" s="250">
        <v>468</v>
      </c>
      <c r="M341" s="250">
        <v>52</v>
      </c>
      <c r="N341" s="250"/>
      <c r="O341" s="250">
        <v>0</v>
      </c>
      <c r="P341" s="250">
        <v>0</v>
      </c>
      <c r="Q341" s="250"/>
      <c r="R341" s="250"/>
      <c r="S341" s="250">
        <v>0</v>
      </c>
      <c r="T341" s="250">
        <v>0</v>
      </c>
      <c r="U341" s="250">
        <v>0</v>
      </c>
      <c r="V341" s="250">
        <v>0</v>
      </c>
      <c r="W341" s="250">
        <v>0</v>
      </c>
      <c r="X341" s="250">
        <v>0</v>
      </c>
      <c r="Y341" s="250">
        <v>0</v>
      </c>
      <c r="Z341" s="250"/>
      <c r="AA341" s="250"/>
      <c r="AB341" s="250">
        <v>7</v>
      </c>
      <c r="AC341" s="250">
        <v>0</v>
      </c>
      <c r="AD341" s="250">
        <v>0</v>
      </c>
      <c r="AE341" s="250"/>
      <c r="AF341" s="250">
        <v>0</v>
      </c>
      <c r="AG341" s="250">
        <v>22</v>
      </c>
      <c r="AH341" s="250"/>
      <c r="AI341" s="251" t="s">
        <v>218</v>
      </c>
      <c r="AJ341" s="251"/>
      <c r="AK341" s="251"/>
      <c r="AL341" s="65"/>
      <c r="AM341" s="71"/>
      <c r="AN341" s="71"/>
    </row>
    <row r="342" spans="1:41" ht="21.75" customHeight="1" outlineLevel="1">
      <c r="A342" s="218" t="s">
        <v>39</v>
      </c>
      <c r="B342" s="218"/>
      <c r="C342" s="250">
        <v>152</v>
      </c>
      <c r="D342" s="250">
        <v>0</v>
      </c>
      <c r="E342" s="250">
        <v>152</v>
      </c>
      <c r="F342" s="250">
        <v>0</v>
      </c>
      <c r="G342" s="250"/>
      <c r="H342" s="250"/>
      <c r="I342" s="250">
        <v>152</v>
      </c>
      <c r="J342" s="250">
        <v>152</v>
      </c>
      <c r="K342" s="250"/>
      <c r="L342" s="250">
        <v>0</v>
      </c>
      <c r="M342" s="250">
        <v>0</v>
      </c>
      <c r="N342" s="250"/>
      <c r="O342" s="250">
        <v>0</v>
      </c>
      <c r="P342" s="250">
        <v>0</v>
      </c>
      <c r="Q342" s="250"/>
      <c r="R342" s="250"/>
      <c r="S342" s="250">
        <v>0</v>
      </c>
      <c r="T342" s="250">
        <v>0</v>
      </c>
      <c r="U342" s="250">
        <v>0</v>
      </c>
      <c r="V342" s="250">
        <v>0</v>
      </c>
      <c r="W342" s="250">
        <v>0</v>
      </c>
      <c r="X342" s="250">
        <v>0</v>
      </c>
      <c r="Y342" s="250">
        <v>0</v>
      </c>
      <c r="Z342" s="250"/>
      <c r="AA342" s="250"/>
      <c r="AB342" s="250">
        <v>0</v>
      </c>
      <c r="AC342" s="250">
        <v>0</v>
      </c>
      <c r="AD342" s="250">
        <v>0</v>
      </c>
      <c r="AE342" s="250"/>
      <c r="AF342" s="250">
        <v>0</v>
      </c>
      <c r="AG342" s="250">
        <v>0</v>
      </c>
      <c r="AH342" s="250"/>
      <c r="AI342" s="251" t="s">
        <v>219</v>
      </c>
      <c r="AJ342" s="251"/>
      <c r="AK342" s="251"/>
      <c r="AL342" s="65"/>
      <c r="AM342" s="71"/>
      <c r="AN342" s="71"/>
    </row>
    <row r="343" spans="1:41" ht="21.75" customHeight="1" outlineLevel="1">
      <c r="A343" s="218" t="s">
        <v>220</v>
      </c>
      <c r="B343" s="218"/>
      <c r="C343" s="250">
        <v>908</v>
      </c>
      <c r="D343" s="250">
        <v>0</v>
      </c>
      <c r="E343" s="250">
        <v>741</v>
      </c>
      <c r="F343" s="250">
        <v>175</v>
      </c>
      <c r="G343" s="250"/>
      <c r="H343" s="250"/>
      <c r="I343" s="250">
        <v>566</v>
      </c>
      <c r="J343" s="250">
        <v>290</v>
      </c>
      <c r="K343" s="250"/>
      <c r="L343" s="250">
        <v>142</v>
      </c>
      <c r="M343" s="250">
        <v>5</v>
      </c>
      <c r="N343" s="250"/>
      <c r="O343" s="250">
        <v>0</v>
      </c>
      <c r="P343" s="250">
        <v>26</v>
      </c>
      <c r="Q343" s="250"/>
      <c r="R343" s="250"/>
      <c r="S343" s="250">
        <v>75</v>
      </c>
      <c r="T343" s="250">
        <v>28</v>
      </c>
      <c r="U343" s="250">
        <v>0</v>
      </c>
      <c r="V343" s="250">
        <v>0</v>
      </c>
      <c r="W343" s="250">
        <v>2</v>
      </c>
      <c r="X343" s="250">
        <v>0</v>
      </c>
      <c r="Y343" s="250">
        <v>0</v>
      </c>
      <c r="Z343" s="250"/>
      <c r="AA343" s="250"/>
      <c r="AB343" s="250">
        <v>0</v>
      </c>
      <c r="AC343" s="250">
        <v>20</v>
      </c>
      <c r="AD343" s="250">
        <v>1</v>
      </c>
      <c r="AE343" s="250"/>
      <c r="AF343" s="250">
        <v>65</v>
      </c>
      <c r="AG343" s="250">
        <v>100</v>
      </c>
      <c r="AH343" s="250"/>
      <c r="AI343" s="251" t="s">
        <v>221</v>
      </c>
      <c r="AJ343" s="251"/>
      <c r="AK343" s="251"/>
      <c r="AL343" s="65"/>
      <c r="AM343" s="71"/>
      <c r="AN343" s="71"/>
    </row>
    <row r="344" spans="1:41" ht="21.75" customHeight="1" outlineLevel="1">
      <c r="A344" s="218" t="s">
        <v>222</v>
      </c>
      <c r="B344" s="218"/>
      <c r="C344" s="250">
        <v>75</v>
      </c>
      <c r="D344" s="250">
        <v>0</v>
      </c>
      <c r="E344" s="250">
        <v>51</v>
      </c>
      <c r="F344" s="250">
        <v>0</v>
      </c>
      <c r="G344" s="250"/>
      <c r="H344" s="250"/>
      <c r="I344" s="250">
        <v>51</v>
      </c>
      <c r="J344" s="250">
        <v>51</v>
      </c>
      <c r="K344" s="250"/>
      <c r="L344" s="250">
        <v>0</v>
      </c>
      <c r="M344" s="250">
        <v>0</v>
      </c>
      <c r="N344" s="250"/>
      <c r="O344" s="250">
        <v>0</v>
      </c>
      <c r="P344" s="250">
        <v>0</v>
      </c>
      <c r="Q344" s="250"/>
      <c r="R344" s="250"/>
      <c r="S344" s="250">
        <v>0</v>
      </c>
      <c r="T344" s="250">
        <v>0</v>
      </c>
      <c r="U344" s="250">
        <v>0</v>
      </c>
      <c r="V344" s="250">
        <v>0</v>
      </c>
      <c r="W344" s="250">
        <v>0</v>
      </c>
      <c r="X344" s="250">
        <v>0</v>
      </c>
      <c r="Y344" s="250">
        <v>0</v>
      </c>
      <c r="Z344" s="250"/>
      <c r="AA344" s="250"/>
      <c r="AB344" s="250">
        <v>0</v>
      </c>
      <c r="AC344" s="250">
        <v>0</v>
      </c>
      <c r="AD344" s="250">
        <v>0</v>
      </c>
      <c r="AE344" s="250"/>
      <c r="AF344" s="250">
        <v>0</v>
      </c>
      <c r="AG344" s="250">
        <v>24</v>
      </c>
      <c r="AH344" s="250"/>
      <c r="AI344" s="251" t="s">
        <v>345</v>
      </c>
      <c r="AJ344" s="251"/>
      <c r="AK344" s="251"/>
      <c r="AL344" s="65"/>
      <c r="AM344" s="71"/>
      <c r="AN344" s="71"/>
    </row>
    <row r="345" spans="1:41" ht="21.75" customHeight="1" outlineLevel="1">
      <c r="A345" s="218" t="s">
        <v>40</v>
      </c>
      <c r="B345" s="218"/>
      <c r="C345" s="250">
        <v>0</v>
      </c>
      <c r="D345" s="250">
        <v>0</v>
      </c>
      <c r="E345" s="250">
        <v>0</v>
      </c>
      <c r="F345" s="250">
        <v>0</v>
      </c>
      <c r="G345" s="250"/>
      <c r="H345" s="250"/>
      <c r="I345" s="250">
        <v>0</v>
      </c>
      <c r="J345" s="250">
        <v>0</v>
      </c>
      <c r="K345" s="250"/>
      <c r="L345" s="250">
        <v>0</v>
      </c>
      <c r="M345" s="250">
        <v>0</v>
      </c>
      <c r="N345" s="250"/>
      <c r="O345" s="250">
        <v>0</v>
      </c>
      <c r="P345" s="250">
        <v>0</v>
      </c>
      <c r="Q345" s="250"/>
      <c r="R345" s="250"/>
      <c r="S345" s="250">
        <v>0</v>
      </c>
      <c r="T345" s="250">
        <v>0</v>
      </c>
      <c r="U345" s="250">
        <v>0</v>
      </c>
      <c r="V345" s="250">
        <v>0</v>
      </c>
      <c r="W345" s="250">
        <v>0</v>
      </c>
      <c r="X345" s="250">
        <v>0</v>
      </c>
      <c r="Y345" s="250">
        <v>0</v>
      </c>
      <c r="Z345" s="250"/>
      <c r="AA345" s="250"/>
      <c r="AB345" s="250">
        <v>0</v>
      </c>
      <c r="AC345" s="250">
        <v>0</v>
      </c>
      <c r="AD345" s="250">
        <v>0</v>
      </c>
      <c r="AE345" s="250"/>
      <c r="AF345" s="250">
        <v>0</v>
      </c>
      <c r="AG345" s="250">
        <v>0</v>
      </c>
      <c r="AH345" s="250"/>
      <c r="AI345" s="251" t="s">
        <v>223</v>
      </c>
      <c r="AJ345" s="251" t="s">
        <v>224</v>
      </c>
      <c r="AK345" s="251"/>
      <c r="AL345" s="65"/>
      <c r="AM345" s="71"/>
      <c r="AN345" s="71"/>
    </row>
    <row r="346" spans="1:41" ht="21.75" customHeight="1" outlineLevel="1">
      <c r="A346" s="218" t="s">
        <v>41</v>
      </c>
      <c r="B346" s="218"/>
      <c r="C346" s="250">
        <v>400</v>
      </c>
      <c r="D346" s="250">
        <v>50</v>
      </c>
      <c r="E346" s="250">
        <v>311</v>
      </c>
      <c r="F346" s="250">
        <v>0</v>
      </c>
      <c r="G346" s="250"/>
      <c r="H346" s="250"/>
      <c r="I346" s="250">
        <v>311</v>
      </c>
      <c r="J346" s="250">
        <v>311</v>
      </c>
      <c r="K346" s="250"/>
      <c r="L346" s="250">
        <v>0</v>
      </c>
      <c r="M346" s="250">
        <v>0</v>
      </c>
      <c r="N346" s="250"/>
      <c r="O346" s="250">
        <v>0</v>
      </c>
      <c r="P346" s="250">
        <v>0</v>
      </c>
      <c r="Q346" s="250"/>
      <c r="R346" s="250"/>
      <c r="S346" s="250">
        <v>0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/>
      <c r="AA346" s="250"/>
      <c r="AB346" s="250">
        <v>0</v>
      </c>
      <c r="AC346" s="250">
        <v>0</v>
      </c>
      <c r="AD346" s="250">
        <v>0</v>
      </c>
      <c r="AE346" s="250"/>
      <c r="AF346" s="250">
        <v>0</v>
      </c>
      <c r="AG346" s="250">
        <v>39</v>
      </c>
      <c r="AH346" s="250"/>
      <c r="AI346" s="251" t="s">
        <v>225</v>
      </c>
      <c r="AJ346" s="251"/>
      <c r="AK346" s="251"/>
      <c r="AL346" s="65"/>
      <c r="AM346" s="71"/>
      <c r="AN346" s="71"/>
    </row>
    <row r="347" spans="1:41" ht="21.75" customHeight="1" outlineLevel="1">
      <c r="A347" s="218" t="s">
        <v>42</v>
      </c>
      <c r="B347" s="218"/>
      <c r="C347" s="250">
        <v>384</v>
      </c>
      <c r="D347" s="250">
        <v>48</v>
      </c>
      <c r="E347" s="250">
        <v>323</v>
      </c>
      <c r="F347" s="250">
        <v>258</v>
      </c>
      <c r="G347" s="250"/>
      <c r="H347" s="250"/>
      <c r="I347" s="250">
        <v>65</v>
      </c>
      <c r="J347" s="250">
        <v>0</v>
      </c>
      <c r="K347" s="250"/>
      <c r="L347" s="250">
        <v>0</v>
      </c>
      <c r="M347" s="250">
        <v>0</v>
      </c>
      <c r="N347" s="250"/>
      <c r="O347" s="250">
        <v>0</v>
      </c>
      <c r="P347" s="250">
        <v>64</v>
      </c>
      <c r="Q347" s="250"/>
      <c r="R347" s="250"/>
      <c r="S347" s="250">
        <v>1</v>
      </c>
      <c r="T347" s="250">
        <v>0</v>
      </c>
      <c r="U347" s="250">
        <v>0</v>
      </c>
      <c r="V347" s="250">
        <v>0</v>
      </c>
      <c r="W347" s="250">
        <v>7</v>
      </c>
      <c r="X347" s="250">
        <v>0</v>
      </c>
      <c r="Y347" s="250">
        <v>0</v>
      </c>
      <c r="Z347" s="250"/>
      <c r="AA347" s="250"/>
      <c r="AB347" s="250">
        <v>0</v>
      </c>
      <c r="AC347" s="250">
        <v>0</v>
      </c>
      <c r="AD347" s="250">
        <v>0</v>
      </c>
      <c r="AE347" s="250"/>
      <c r="AF347" s="250">
        <v>6</v>
      </c>
      <c r="AG347" s="250">
        <v>0</v>
      </c>
      <c r="AH347" s="250"/>
      <c r="AI347" s="251" t="s">
        <v>230</v>
      </c>
      <c r="AJ347" s="251"/>
      <c r="AK347" s="251"/>
      <c r="AL347" s="65"/>
      <c r="AM347" s="71"/>
      <c r="AN347" s="71"/>
    </row>
    <row r="348" spans="1:41" ht="21.75" customHeight="1" outlineLevel="1" thickBot="1">
      <c r="A348" s="218" t="s">
        <v>227</v>
      </c>
      <c r="B348" s="218"/>
      <c r="C348" s="250">
        <v>24</v>
      </c>
      <c r="D348" s="250">
        <v>0</v>
      </c>
      <c r="E348" s="250">
        <v>24</v>
      </c>
      <c r="F348" s="250">
        <v>0</v>
      </c>
      <c r="G348" s="250"/>
      <c r="H348" s="250"/>
      <c r="I348" s="250">
        <v>24</v>
      </c>
      <c r="J348" s="250">
        <v>0</v>
      </c>
      <c r="K348" s="250"/>
      <c r="L348" s="250">
        <v>0</v>
      </c>
      <c r="M348" s="250">
        <v>0</v>
      </c>
      <c r="N348" s="250"/>
      <c r="O348" s="250">
        <v>0</v>
      </c>
      <c r="P348" s="250">
        <v>0</v>
      </c>
      <c r="Q348" s="250"/>
      <c r="R348" s="250"/>
      <c r="S348" s="250">
        <v>0</v>
      </c>
      <c r="T348" s="250">
        <v>24</v>
      </c>
      <c r="U348" s="250">
        <v>0</v>
      </c>
      <c r="V348" s="250">
        <v>0</v>
      </c>
      <c r="W348" s="250">
        <v>0</v>
      </c>
      <c r="X348" s="250">
        <v>0</v>
      </c>
      <c r="Y348" s="250">
        <v>0</v>
      </c>
      <c r="Z348" s="250"/>
      <c r="AA348" s="250"/>
      <c r="AB348" s="250">
        <v>0</v>
      </c>
      <c r="AC348" s="250">
        <v>0</v>
      </c>
      <c r="AD348" s="250">
        <v>0</v>
      </c>
      <c r="AE348" s="250"/>
      <c r="AF348" s="250">
        <v>0</v>
      </c>
      <c r="AG348" s="250">
        <v>0</v>
      </c>
      <c r="AH348" s="250"/>
      <c r="AI348" s="251" t="s">
        <v>346</v>
      </c>
      <c r="AJ348" s="251"/>
      <c r="AK348" s="251"/>
      <c r="AL348" s="65"/>
      <c r="AM348" s="71"/>
      <c r="AN348" s="71"/>
    </row>
    <row r="349" spans="1:41" ht="21.75" customHeight="1" thickBot="1">
      <c r="A349" s="244" t="s">
        <v>43</v>
      </c>
      <c r="B349" s="244"/>
      <c r="C349" s="213">
        <v>14434</v>
      </c>
      <c r="D349" s="213">
        <v>797</v>
      </c>
      <c r="E349" s="213">
        <v>11304</v>
      </c>
      <c r="F349" s="213">
        <v>1863</v>
      </c>
      <c r="G349" s="213"/>
      <c r="H349" s="213"/>
      <c r="I349" s="213">
        <v>9441</v>
      </c>
      <c r="J349" s="213">
        <v>3676</v>
      </c>
      <c r="K349" s="213"/>
      <c r="L349" s="213">
        <v>3150</v>
      </c>
      <c r="M349" s="213">
        <v>1932</v>
      </c>
      <c r="N349" s="213"/>
      <c r="O349" s="213">
        <v>0</v>
      </c>
      <c r="P349" s="213">
        <v>142</v>
      </c>
      <c r="Q349" s="213"/>
      <c r="R349" s="213"/>
      <c r="S349" s="213">
        <v>253</v>
      </c>
      <c r="T349" s="213">
        <v>288</v>
      </c>
      <c r="U349" s="213">
        <v>0</v>
      </c>
      <c r="V349" s="213">
        <v>0</v>
      </c>
      <c r="W349" s="213">
        <v>45</v>
      </c>
      <c r="X349" s="213">
        <v>57</v>
      </c>
      <c r="Y349" s="213">
        <v>4</v>
      </c>
      <c r="Z349" s="213"/>
      <c r="AA349" s="213"/>
      <c r="AB349" s="213">
        <v>130</v>
      </c>
      <c r="AC349" s="213">
        <v>190</v>
      </c>
      <c r="AD349" s="213">
        <v>220</v>
      </c>
      <c r="AE349" s="213"/>
      <c r="AF349" s="213">
        <v>392</v>
      </c>
      <c r="AG349" s="213">
        <v>1839</v>
      </c>
      <c r="AH349" s="213"/>
      <c r="AI349" s="244"/>
      <c r="AJ349" s="244"/>
      <c r="AK349" s="244"/>
      <c r="AL349" s="29">
        <f>SUM(AL311)</f>
        <v>348</v>
      </c>
      <c r="AM349" s="29">
        <f>SUM(AM311)</f>
        <v>92</v>
      </c>
      <c r="AN349" s="29">
        <f>SUM(AN311)</f>
        <v>256</v>
      </c>
      <c r="AO349" s="142">
        <f>IF(E349&gt;0,1,0)</f>
        <v>1</v>
      </c>
    </row>
    <row r="350" spans="1:41" ht="12" customHeight="1" thickBot="1">
      <c r="A350" s="145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3" t="s">
        <v>44</v>
      </c>
      <c r="O350" s="143"/>
      <c r="P350" s="143"/>
      <c r="Q350" s="144"/>
      <c r="R350" s="170" t="s">
        <v>45</v>
      </c>
      <c r="S350" s="170"/>
      <c r="T350" s="170"/>
      <c r="U350" s="170"/>
      <c r="V350" s="170"/>
      <c r="W350" s="170"/>
      <c r="X350" s="170"/>
      <c r="Y350" s="170"/>
      <c r="Z350" s="144"/>
      <c r="AA350" s="145" t="s">
        <v>46</v>
      </c>
      <c r="AB350" s="145"/>
      <c r="AC350" s="145">
        <f>SUM(AC349:AE349)</f>
        <v>410</v>
      </c>
      <c r="AD350" s="145"/>
      <c r="AE350" s="172" t="s">
        <v>47</v>
      </c>
      <c r="AF350" s="170"/>
      <c r="AG350" s="170"/>
      <c r="AH350" s="170"/>
      <c r="AI350" s="170"/>
      <c r="AJ350" s="170"/>
      <c r="AK350" s="145"/>
    </row>
    <row r="351" spans="1:41" ht="12" customHeight="1" thickBot="1">
      <c r="A351" s="145"/>
      <c r="B351" s="144"/>
      <c r="C351" s="144"/>
      <c r="D351" s="144"/>
      <c r="E351" s="144"/>
      <c r="F351" s="144"/>
      <c r="G351" s="170"/>
      <c r="H351" s="170"/>
      <c r="I351" s="170"/>
      <c r="J351" s="170"/>
      <c r="K351" s="170"/>
      <c r="L351" s="170"/>
      <c r="M351" s="170"/>
      <c r="N351" s="145"/>
      <c r="O351" s="145"/>
      <c r="P351" s="145"/>
      <c r="Q351" s="144"/>
      <c r="R351" s="170"/>
      <c r="S351" s="170"/>
      <c r="T351" s="170"/>
      <c r="U351" s="170"/>
      <c r="V351" s="170"/>
      <c r="W351" s="170"/>
      <c r="X351" s="170"/>
      <c r="Y351" s="170"/>
      <c r="Z351" s="144"/>
      <c r="AA351" s="145"/>
      <c r="AB351" s="145"/>
      <c r="AC351" s="145"/>
      <c r="AD351" s="145"/>
      <c r="AE351" s="170"/>
      <c r="AF351" s="170"/>
      <c r="AG351" s="170"/>
      <c r="AH351" s="170"/>
      <c r="AI351" s="170"/>
      <c r="AJ351" s="170"/>
      <c r="AK351" s="145"/>
    </row>
    <row r="352" spans="1:41" ht="12" customHeight="1" thickBot="1">
      <c r="A352" s="145" t="s">
        <v>48</v>
      </c>
      <c r="B352" s="170">
        <v>39644</v>
      </c>
      <c r="C352" s="145" t="s">
        <v>49</v>
      </c>
      <c r="D352" s="145"/>
      <c r="E352" s="145"/>
      <c r="F352" s="145"/>
      <c r="G352" s="170"/>
      <c r="H352" s="170"/>
      <c r="I352" s="170"/>
      <c r="J352" s="170"/>
      <c r="K352" s="170"/>
      <c r="L352" s="170"/>
      <c r="M352" s="170"/>
      <c r="N352" s="145"/>
      <c r="O352" s="145"/>
      <c r="P352" s="145"/>
      <c r="Q352" s="144"/>
      <c r="R352" s="170"/>
      <c r="S352" s="170"/>
      <c r="T352" s="170"/>
      <c r="U352" s="170"/>
      <c r="V352" s="170"/>
      <c r="W352" s="170"/>
      <c r="X352" s="170"/>
      <c r="Y352" s="170"/>
      <c r="Z352" s="144"/>
      <c r="AA352" s="145"/>
      <c r="AB352" s="145"/>
      <c r="AC352" s="145"/>
      <c r="AD352" s="145"/>
      <c r="AE352" s="170"/>
      <c r="AF352" s="170"/>
      <c r="AG352" s="170"/>
      <c r="AH352" s="170"/>
      <c r="AI352" s="170"/>
      <c r="AJ352" s="170"/>
      <c r="AK352" s="145"/>
    </row>
    <row r="353" spans="1:40" ht="12" customHeight="1" thickBot="1">
      <c r="A353" s="145" t="s">
        <v>50</v>
      </c>
      <c r="B353" s="145"/>
      <c r="C353" s="144"/>
      <c r="D353" s="144"/>
      <c r="E353" s="144"/>
      <c r="F353" s="144"/>
      <c r="G353" s="170"/>
      <c r="H353" s="170"/>
      <c r="I353" s="170"/>
      <c r="J353" s="170"/>
      <c r="K353" s="170"/>
      <c r="L353" s="170"/>
      <c r="M353" s="170"/>
      <c r="N353" s="143" t="s">
        <v>51</v>
      </c>
      <c r="O353" s="143"/>
      <c r="P353" s="145"/>
      <c r="Q353" s="144"/>
      <c r="R353" s="172" t="s">
        <v>52</v>
      </c>
      <c r="S353" s="170"/>
      <c r="T353" s="170"/>
      <c r="U353" s="170"/>
      <c r="V353" s="170"/>
      <c r="W353" s="170"/>
      <c r="X353" s="170"/>
      <c r="Y353" s="170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5"/>
    </row>
    <row r="354" spans="1:40" ht="12" customHeight="1" thickBot="1">
      <c r="A354" s="145"/>
      <c r="B354" s="145"/>
      <c r="C354" s="145" t="s">
        <v>53</v>
      </c>
      <c r="D354" s="145"/>
      <c r="E354" s="145"/>
      <c r="F354" s="145"/>
      <c r="G354" s="170"/>
      <c r="H354" s="170"/>
      <c r="I354" s="170"/>
      <c r="J354" s="170"/>
      <c r="K354" s="170"/>
      <c r="L354" s="170"/>
      <c r="M354" s="170"/>
      <c r="N354" s="145"/>
      <c r="O354" s="145"/>
      <c r="P354" s="145"/>
      <c r="Q354" s="145"/>
      <c r="R354" s="170"/>
      <c r="S354" s="170"/>
      <c r="T354" s="170"/>
      <c r="U354" s="170"/>
      <c r="V354" s="170"/>
      <c r="W354" s="170"/>
      <c r="X354" s="170"/>
      <c r="Y354" s="170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</row>
    <row r="355" spans="1:40" ht="18" customHeight="1">
      <c r="A355" s="173" t="s">
        <v>81</v>
      </c>
      <c r="B355" s="144"/>
      <c r="C355" s="144"/>
      <c r="D355" s="144"/>
      <c r="E355" s="144"/>
      <c r="F355" s="144"/>
      <c r="G355" s="144"/>
      <c r="H355" s="144"/>
      <c r="I355" s="174">
        <f>SUM(I328,I311)</f>
        <v>9441</v>
      </c>
      <c r="J355" s="144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4"/>
      <c r="AI355" s="144"/>
      <c r="AJ355" s="144"/>
      <c r="AK355" s="145"/>
    </row>
    <row r="356" spans="1:40" ht="13.5" customHeight="1" thickBot="1"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5"/>
    </row>
    <row r="357" spans="1:40" ht="21.75" customHeight="1">
      <c r="A357" s="146" t="s">
        <v>55</v>
      </c>
      <c r="B357" s="147"/>
      <c r="C357" s="148" t="s">
        <v>17</v>
      </c>
      <c r="D357" s="148" t="s">
        <v>56</v>
      </c>
      <c r="E357" s="148" t="s">
        <v>3</v>
      </c>
      <c r="F357" s="148" t="s">
        <v>4</v>
      </c>
      <c r="G357" s="148"/>
      <c r="H357" s="148"/>
      <c r="I357" s="148" t="s">
        <v>5</v>
      </c>
      <c r="J357" s="149" t="s">
        <v>6</v>
      </c>
      <c r="K357" s="149"/>
      <c r="L357" s="149"/>
      <c r="M357" s="149"/>
      <c r="N357" s="149"/>
      <c r="O357" s="149"/>
      <c r="P357" s="149"/>
      <c r="Q357" s="149"/>
      <c r="R357" s="149"/>
      <c r="S357" s="149"/>
      <c r="T357" s="148" t="s">
        <v>16</v>
      </c>
      <c r="U357" s="148" t="s">
        <v>7</v>
      </c>
      <c r="V357" s="148"/>
      <c r="W357" s="148" t="s">
        <v>8</v>
      </c>
      <c r="X357" s="148"/>
      <c r="Y357" s="148" t="s">
        <v>9</v>
      </c>
      <c r="Z357" s="148"/>
      <c r="AA357" s="148"/>
      <c r="AB357" s="148"/>
      <c r="AC357" s="148" t="s">
        <v>10</v>
      </c>
      <c r="AD357" s="148"/>
      <c r="AE357" s="148"/>
      <c r="AF357" s="148" t="s">
        <v>11</v>
      </c>
      <c r="AG357" s="148"/>
      <c r="AH357" s="148"/>
      <c r="AI357" s="150" t="s">
        <v>57</v>
      </c>
      <c r="AJ357" s="151" t="s">
        <v>23</v>
      </c>
      <c r="AK357" s="152"/>
      <c r="AL357" s="153" t="s">
        <v>91</v>
      </c>
      <c r="AM357" s="154"/>
      <c r="AN357" s="155"/>
    </row>
    <row r="358" spans="1:40" ht="21.75" customHeight="1">
      <c r="A358" s="156"/>
      <c r="B358" s="157"/>
      <c r="C358" s="158"/>
      <c r="D358" s="158"/>
      <c r="E358" s="158"/>
      <c r="F358" s="158"/>
      <c r="G358" s="158"/>
      <c r="H358" s="158"/>
      <c r="I358" s="158"/>
      <c r="J358" s="158" t="s">
        <v>12</v>
      </c>
      <c r="K358" s="150"/>
      <c r="L358" s="158" t="s">
        <v>13</v>
      </c>
      <c r="M358" s="158" t="s">
        <v>14</v>
      </c>
      <c r="N358" s="150"/>
      <c r="O358" s="158" t="s">
        <v>15</v>
      </c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8"/>
      <c r="AH358" s="158"/>
      <c r="AI358" s="159"/>
      <c r="AJ358" s="159"/>
      <c r="AK358" s="160"/>
      <c r="AL358" s="161"/>
      <c r="AM358" s="162"/>
      <c r="AN358" s="163"/>
    </row>
    <row r="359" spans="1:40" ht="21.75" customHeight="1" thickBot="1">
      <c r="A359" s="164"/>
      <c r="B359" s="165"/>
      <c r="C359" s="94"/>
      <c r="D359" s="94"/>
      <c r="E359" s="94"/>
      <c r="F359" s="94"/>
      <c r="G359" s="94"/>
      <c r="H359" s="94"/>
      <c r="I359" s="94"/>
      <c r="J359" s="94"/>
      <c r="K359" s="95"/>
      <c r="L359" s="94"/>
      <c r="M359" s="94"/>
      <c r="N359" s="95"/>
      <c r="O359" s="94" t="s">
        <v>18</v>
      </c>
      <c r="P359" s="94" t="s">
        <v>19</v>
      </c>
      <c r="Q359" s="94"/>
      <c r="R359" s="94"/>
      <c r="S359" s="94" t="s">
        <v>20</v>
      </c>
      <c r="T359" s="94"/>
      <c r="U359" s="94" t="s">
        <v>21</v>
      </c>
      <c r="V359" s="94" t="s">
        <v>22</v>
      </c>
      <c r="W359" s="94" t="s">
        <v>21</v>
      </c>
      <c r="X359" s="94" t="s">
        <v>22</v>
      </c>
      <c r="Y359" s="94" t="s">
        <v>21</v>
      </c>
      <c r="Z359" s="94"/>
      <c r="AA359" s="94"/>
      <c r="AB359" s="94" t="s">
        <v>22</v>
      </c>
      <c r="AC359" s="94" t="s">
        <v>21</v>
      </c>
      <c r="AD359" s="94" t="s">
        <v>22</v>
      </c>
      <c r="AE359" s="94"/>
      <c r="AF359" s="94" t="s">
        <v>21</v>
      </c>
      <c r="AG359" s="94" t="s">
        <v>22</v>
      </c>
      <c r="AH359" s="94"/>
      <c r="AI359" s="95"/>
      <c r="AJ359" s="95"/>
      <c r="AK359" s="96"/>
      <c r="AL359" s="69" t="s">
        <v>90</v>
      </c>
      <c r="AM359" s="70" t="s">
        <v>130</v>
      </c>
      <c r="AN359" s="70" t="s">
        <v>131</v>
      </c>
    </row>
    <row r="360" spans="1:40" ht="21.75" customHeight="1" thickBot="1">
      <c r="A360" s="217" t="s">
        <v>24</v>
      </c>
      <c r="B360" s="217"/>
      <c r="C360" s="213">
        <v>7356</v>
      </c>
      <c r="D360" s="213">
        <v>390</v>
      </c>
      <c r="E360" s="213">
        <v>5746</v>
      </c>
      <c r="F360" s="213">
        <v>718</v>
      </c>
      <c r="G360" s="213"/>
      <c r="H360" s="213"/>
      <c r="I360" s="213">
        <v>5028</v>
      </c>
      <c r="J360" s="213">
        <v>2144</v>
      </c>
      <c r="K360" s="213"/>
      <c r="L360" s="213">
        <v>1639</v>
      </c>
      <c r="M360" s="213">
        <v>987</v>
      </c>
      <c r="N360" s="213"/>
      <c r="O360" s="213">
        <v>0</v>
      </c>
      <c r="P360" s="213">
        <v>26</v>
      </c>
      <c r="Q360" s="213"/>
      <c r="R360" s="213"/>
      <c r="S360" s="213">
        <v>84</v>
      </c>
      <c r="T360" s="213">
        <v>148</v>
      </c>
      <c r="U360" s="213">
        <v>0</v>
      </c>
      <c r="V360" s="213">
        <v>0</v>
      </c>
      <c r="W360" s="213">
        <v>18</v>
      </c>
      <c r="X360" s="213">
        <v>20</v>
      </c>
      <c r="Y360" s="213">
        <v>1</v>
      </c>
      <c r="Z360" s="213"/>
      <c r="AA360" s="213"/>
      <c r="AB360" s="213">
        <v>52</v>
      </c>
      <c r="AC360" s="213">
        <v>55</v>
      </c>
      <c r="AD360" s="213">
        <v>45</v>
      </c>
      <c r="AE360" s="213"/>
      <c r="AF360" s="213">
        <v>101</v>
      </c>
      <c r="AG360" s="213">
        <v>1081</v>
      </c>
      <c r="AH360" s="213"/>
      <c r="AI360" s="214"/>
      <c r="AJ360" s="214"/>
      <c r="AK360" s="214"/>
      <c r="AL360" s="25">
        <f>SUM(AL361:AL376)</f>
        <v>347</v>
      </c>
      <c r="AM360" s="25">
        <f>SUM(AM361:AM376)</f>
        <v>90</v>
      </c>
      <c r="AN360" s="25">
        <f>SUM(AN361:AN376)</f>
        <v>257</v>
      </c>
    </row>
    <row r="361" spans="1:40" ht="21.75" customHeight="1" outlineLevel="1">
      <c r="A361" s="218" t="s">
        <v>25</v>
      </c>
      <c r="B361" s="218"/>
      <c r="C361" s="250">
        <v>500</v>
      </c>
      <c r="D361" s="250">
        <v>0</v>
      </c>
      <c r="E361" s="250">
        <v>409</v>
      </c>
      <c r="F361" s="250">
        <v>0</v>
      </c>
      <c r="G361" s="250"/>
      <c r="H361" s="250"/>
      <c r="I361" s="250">
        <v>409</v>
      </c>
      <c r="J361" s="250">
        <v>409</v>
      </c>
      <c r="K361" s="250"/>
      <c r="L361" s="250">
        <v>0</v>
      </c>
      <c r="M361" s="250">
        <v>0</v>
      </c>
      <c r="N361" s="250"/>
      <c r="O361" s="250">
        <v>0</v>
      </c>
      <c r="P361" s="250">
        <v>0</v>
      </c>
      <c r="Q361" s="250"/>
      <c r="R361" s="250"/>
      <c r="S361" s="250">
        <v>0</v>
      </c>
      <c r="T361" s="250">
        <v>0</v>
      </c>
      <c r="U361" s="250">
        <v>0</v>
      </c>
      <c r="V361" s="250">
        <v>0</v>
      </c>
      <c r="W361" s="250">
        <v>0</v>
      </c>
      <c r="X361" s="250">
        <v>1</v>
      </c>
      <c r="Y361" s="250">
        <v>0</v>
      </c>
      <c r="Z361" s="250"/>
      <c r="AA361" s="250"/>
      <c r="AB361" s="250">
        <v>0</v>
      </c>
      <c r="AC361" s="250">
        <v>0</v>
      </c>
      <c r="AD361" s="250">
        <v>0</v>
      </c>
      <c r="AE361" s="250"/>
      <c r="AF361" s="250">
        <v>0</v>
      </c>
      <c r="AG361" s="250">
        <v>90</v>
      </c>
      <c r="AH361" s="250"/>
      <c r="AI361" s="251" t="s">
        <v>188</v>
      </c>
      <c r="AJ361" s="251"/>
      <c r="AK361" s="251"/>
      <c r="AL361" s="65"/>
      <c r="AM361" s="71"/>
      <c r="AN361" s="71"/>
    </row>
    <row r="362" spans="1:40" ht="21.75" customHeight="1" outlineLevel="1">
      <c r="A362" s="218" t="s">
        <v>189</v>
      </c>
      <c r="B362" s="218"/>
      <c r="C362" s="250">
        <v>450</v>
      </c>
      <c r="D362" s="250">
        <v>54</v>
      </c>
      <c r="E362" s="250">
        <v>281</v>
      </c>
      <c r="F362" s="250">
        <v>0</v>
      </c>
      <c r="G362" s="250"/>
      <c r="H362" s="250"/>
      <c r="I362" s="250">
        <v>281</v>
      </c>
      <c r="J362" s="250">
        <v>273</v>
      </c>
      <c r="K362" s="250"/>
      <c r="L362" s="250">
        <v>0</v>
      </c>
      <c r="M362" s="250">
        <v>0</v>
      </c>
      <c r="N362" s="250"/>
      <c r="O362" s="250">
        <v>0</v>
      </c>
      <c r="P362" s="250">
        <v>0</v>
      </c>
      <c r="Q362" s="250"/>
      <c r="R362" s="250"/>
      <c r="S362" s="250">
        <v>0</v>
      </c>
      <c r="T362" s="250">
        <v>8</v>
      </c>
      <c r="U362" s="250">
        <v>0</v>
      </c>
      <c r="V362" s="250">
        <v>0</v>
      </c>
      <c r="W362" s="250">
        <v>0</v>
      </c>
      <c r="X362" s="250">
        <v>0</v>
      </c>
      <c r="Y362" s="250">
        <v>0</v>
      </c>
      <c r="Z362" s="250"/>
      <c r="AA362" s="250"/>
      <c r="AB362" s="250">
        <v>0</v>
      </c>
      <c r="AC362" s="250">
        <v>0</v>
      </c>
      <c r="AD362" s="250">
        <v>0</v>
      </c>
      <c r="AE362" s="250"/>
      <c r="AF362" s="250">
        <v>0</v>
      </c>
      <c r="AG362" s="250">
        <v>115</v>
      </c>
      <c r="AH362" s="250"/>
      <c r="AI362" s="251" t="s">
        <v>347</v>
      </c>
      <c r="AJ362" s="251"/>
      <c r="AK362" s="251"/>
      <c r="AL362" s="65"/>
      <c r="AM362" s="71"/>
      <c r="AN362" s="71"/>
    </row>
    <row r="363" spans="1:40" ht="21.75" customHeight="1" outlineLevel="1">
      <c r="A363" s="218" t="s">
        <v>190</v>
      </c>
      <c r="B363" s="218"/>
      <c r="C363" s="250">
        <v>36</v>
      </c>
      <c r="D363" s="250">
        <v>0</v>
      </c>
      <c r="E363" s="250">
        <v>29</v>
      </c>
      <c r="F363" s="250">
        <v>0</v>
      </c>
      <c r="G363" s="250"/>
      <c r="H363" s="250"/>
      <c r="I363" s="250">
        <v>29</v>
      </c>
      <c r="J363" s="250">
        <v>0</v>
      </c>
      <c r="K363" s="250"/>
      <c r="L363" s="250">
        <v>0</v>
      </c>
      <c r="M363" s="250">
        <v>0</v>
      </c>
      <c r="N363" s="250"/>
      <c r="O363" s="250">
        <v>0</v>
      </c>
      <c r="P363" s="250">
        <v>0</v>
      </c>
      <c r="Q363" s="250"/>
      <c r="R363" s="250"/>
      <c r="S363" s="250">
        <v>0</v>
      </c>
      <c r="T363" s="250">
        <v>29</v>
      </c>
      <c r="U363" s="250">
        <v>0</v>
      </c>
      <c r="V363" s="250">
        <v>0</v>
      </c>
      <c r="W363" s="250">
        <v>0</v>
      </c>
      <c r="X363" s="250">
        <v>0</v>
      </c>
      <c r="Y363" s="250">
        <v>0</v>
      </c>
      <c r="Z363" s="250"/>
      <c r="AA363" s="250"/>
      <c r="AB363" s="250">
        <v>0</v>
      </c>
      <c r="AC363" s="250">
        <v>0</v>
      </c>
      <c r="AD363" s="250">
        <v>0</v>
      </c>
      <c r="AE363" s="250"/>
      <c r="AF363" s="250">
        <v>0</v>
      </c>
      <c r="AG363" s="250">
        <v>7</v>
      </c>
      <c r="AH363" s="250"/>
      <c r="AI363" s="251" t="s">
        <v>241</v>
      </c>
      <c r="AJ363" s="251"/>
      <c r="AK363" s="251"/>
      <c r="AL363" s="65"/>
      <c r="AM363" s="71"/>
      <c r="AN363" s="71"/>
    </row>
    <row r="364" spans="1:40" ht="21.75" customHeight="1" outlineLevel="1">
      <c r="A364" s="218" t="s">
        <v>191</v>
      </c>
      <c r="B364" s="218"/>
      <c r="C364" s="250">
        <v>40</v>
      </c>
      <c r="D364" s="250">
        <v>0</v>
      </c>
      <c r="E364" s="250">
        <v>24</v>
      </c>
      <c r="F364" s="250">
        <v>0</v>
      </c>
      <c r="G364" s="250"/>
      <c r="H364" s="250"/>
      <c r="I364" s="250">
        <v>24</v>
      </c>
      <c r="J364" s="250">
        <v>24</v>
      </c>
      <c r="K364" s="250"/>
      <c r="L364" s="250">
        <v>0</v>
      </c>
      <c r="M364" s="250">
        <v>0</v>
      </c>
      <c r="N364" s="250"/>
      <c r="O364" s="250">
        <v>0</v>
      </c>
      <c r="P364" s="250">
        <v>0</v>
      </c>
      <c r="Q364" s="250"/>
      <c r="R364" s="250"/>
      <c r="S364" s="250">
        <v>0</v>
      </c>
      <c r="T364" s="250">
        <v>0</v>
      </c>
      <c r="U364" s="250">
        <v>0</v>
      </c>
      <c r="V364" s="250">
        <v>0</v>
      </c>
      <c r="W364" s="250">
        <v>0</v>
      </c>
      <c r="X364" s="250">
        <v>0</v>
      </c>
      <c r="Y364" s="250">
        <v>0</v>
      </c>
      <c r="Z364" s="250"/>
      <c r="AA364" s="250"/>
      <c r="AB364" s="250">
        <v>0</v>
      </c>
      <c r="AC364" s="250">
        <v>0</v>
      </c>
      <c r="AD364" s="250">
        <v>0</v>
      </c>
      <c r="AE364" s="250"/>
      <c r="AF364" s="250">
        <v>0</v>
      </c>
      <c r="AG364" s="250">
        <v>16</v>
      </c>
      <c r="AH364" s="250"/>
      <c r="AI364" s="251" t="s">
        <v>348</v>
      </c>
      <c r="AJ364" s="251"/>
      <c r="AK364" s="251"/>
      <c r="AL364" s="65">
        <f>SUM(AM364:AN364)</f>
        <v>24</v>
      </c>
      <c r="AM364" s="71">
        <f>SUM(F364)</f>
        <v>0</v>
      </c>
      <c r="AN364" s="71">
        <f>SUM(I364)</f>
        <v>24</v>
      </c>
    </row>
    <row r="365" spans="1:40" ht="21.75" customHeight="1" outlineLevel="1">
      <c r="A365" s="218" t="s">
        <v>192</v>
      </c>
      <c r="B365" s="218"/>
      <c r="C365" s="250">
        <v>68</v>
      </c>
      <c r="D365" s="250">
        <v>0</v>
      </c>
      <c r="E365" s="250">
        <v>42</v>
      </c>
      <c r="F365" s="250">
        <v>0</v>
      </c>
      <c r="G365" s="250"/>
      <c r="H365" s="250"/>
      <c r="I365" s="250">
        <v>42</v>
      </c>
      <c r="J365" s="250">
        <v>42</v>
      </c>
      <c r="K365" s="250"/>
      <c r="L365" s="250">
        <v>0</v>
      </c>
      <c r="M365" s="250">
        <v>0</v>
      </c>
      <c r="N365" s="250"/>
      <c r="O365" s="250">
        <v>0</v>
      </c>
      <c r="P365" s="250">
        <v>0</v>
      </c>
      <c r="Q365" s="250"/>
      <c r="R365" s="250"/>
      <c r="S365" s="250">
        <v>0</v>
      </c>
      <c r="T365" s="250">
        <v>0</v>
      </c>
      <c r="U365" s="250">
        <v>0</v>
      </c>
      <c r="V365" s="250">
        <v>0</v>
      </c>
      <c r="W365" s="250">
        <v>0</v>
      </c>
      <c r="X365" s="250">
        <v>0</v>
      </c>
      <c r="Y365" s="250">
        <v>0</v>
      </c>
      <c r="Z365" s="250"/>
      <c r="AA365" s="250"/>
      <c r="AB365" s="250">
        <v>0</v>
      </c>
      <c r="AC365" s="250">
        <v>0</v>
      </c>
      <c r="AD365" s="250">
        <v>0</v>
      </c>
      <c r="AE365" s="250"/>
      <c r="AF365" s="250">
        <v>0</v>
      </c>
      <c r="AG365" s="250">
        <v>26</v>
      </c>
      <c r="AH365" s="250"/>
      <c r="AI365" s="251" t="s">
        <v>349</v>
      </c>
      <c r="AJ365" s="251"/>
      <c r="AK365" s="251"/>
      <c r="AL365" s="65"/>
      <c r="AM365" s="71"/>
      <c r="AN365" s="71"/>
    </row>
    <row r="366" spans="1:40" ht="21.75" customHeight="1" outlineLevel="1">
      <c r="A366" s="218" t="s">
        <v>193</v>
      </c>
      <c r="B366" s="218"/>
      <c r="C366" s="250">
        <v>108</v>
      </c>
      <c r="D366" s="250">
        <v>0</v>
      </c>
      <c r="E366" s="250">
        <v>36</v>
      </c>
      <c r="F366" s="250">
        <v>30</v>
      </c>
      <c r="G366" s="250"/>
      <c r="H366" s="250"/>
      <c r="I366" s="250">
        <v>6</v>
      </c>
      <c r="J366" s="250">
        <v>3</v>
      </c>
      <c r="K366" s="250"/>
      <c r="L366" s="250">
        <v>2</v>
      </c>
      <c r="M366" s="250">
        <v>1</v>
      </c>
      <c r="N366" s="250"/>
      <c r="O366" s="250">
        <v>0</v>
      </c>
      <c r="P366" s="250">
        <v>0</v>
      </c>
      <c r="Q366" s="250"/>
      <c r="R366" s="250"/>
      <c r="S366" s="250">
        <v>0</v>
      </c>
      <c r="T366" s="250">
        <v>0</v>
      </c>
      <c r="U366" s="250">
        <v>0</v>
      </c>
      <c r="V366" s="250">
        <v>0</v>
      </c>
      <c r="W366" s="250">
        <v>0</v>
      </c>
      <c r="X366" s="250">
        <v>0</v>
      </c>
      <c r="Y366" s="250">
        <v>0</v>
      </c>
      <c r="Z366" s="250"/>
      <c r="AA366" s="250"/>
      <c r="AB366" s="250">
        <v>0</v>
      </c>
      <c r="AC366" s="250">
        <v>2</v>
      </c>
      <c r="AD366" s="250">
        <v>0</v>
      </c>
      <c r="AE366" s="250"/>
      <c r="AF366" s="250">
        <v>36</v>
      </c>
      <c r="AG366" s="250">
        <v>36</v>
      </c>
      <c r="AH366" s="250"/>
      <c r="AI366" s="251" t="s">
        <v>290</v>
      </c>
      <c r="AJ366" s="251" t="s">
        <v>350</v>
      </c>
      <c r="AK366" s="251"/>
      <c r="AL366" s="65">
        <f>SUM(AM366:AN366)</f>
        <v>5</v>
      </c>
      <c r="AM366" s="71">
        <v>5</v>
      </c>
      <c r="AN366" s="71"/>
    </row>
    <row r="367" spans="1:40" ht="21.75" customHeight="1" outlineLevel="1">
      <c r="A367" s="218" t="s">
        <v>194</v>
      </c>
      <c r="B367" s="218"/>
      <c r="C367" s="250">
        <v>705</v>
      </c>
      <c r="D367" s="250">
        <v>71</v>
      </c>
      <c r="E367" s="250">
        <v>585</v>
      </c>
      <c r="F367" s="250">
        <v>386</v>
      </c>
      <c r="G367" s="250"/>
      <c r="H367" s="250"/>
      <c r="I367" s="250">
        <v>199</v>
      </c>
      <c r="J367" s="250">
        <v>37</v>
      </c>
      <c r="K367" s="250"/>
      <c r="L367" s="250">
        <v>10</v>
      </c>
      <c r="M367" s="250">
        <v>21</v>
      </c>
      <c r="N367" s="250"/>
      <c r="O367" s="250">
        <v>0</v>
      </c>
      <c r="P367" s="250">
        <v>26</v>
      </c>
      <c r="Q367" s="250"/>
      <c r="R367" s="250"/>
      <c r="S367" s="250">
        <v>53</v>
      </c>
      <c r="T367" s="250">
        <v>52</v>
      </c>
      <c r="U367" s="250">
        <v>0</v>
      </c>
      <c r="V367" s="250">
        <v>0</v>
      </c>
      <c r="W367" s="250">
        <v>11</v>
      </c>
      <c r="X367" s="250">
        <v>0</v>
      </c>
      <c r="Y367" s="250">
        <v>0</v>
      </c>
      <c r="Z367" s="250"/>
      <c r="AA367" s="250"/>
      <c r="AB367" s="250">
        <v>0</v>
      </c>
      <c r="AC367" s="250">
        <v>43</v>
      </c>
      <c r="AD367" s="250">
        <v>11</v>
      </c>
      <c r="AE367" s="250"/>
      <c r="AF367" s="250">
        <v>38</v>
      </c>
      <c r="AG367" s="250">
        <v>0</v>
      </c>
      <c r="AH367" s="250"/>
      <c r="AI367" s="251" t="s">
        <v>262</v>
      </c>
      <c r="AJ367" s="251"/>
      <c r="AK367" s="251"/>
      <c r="AL367" s="65"/>
      <c r="AM367" s="66"/>
      <c r="AN367" s="66"/>
    </row>
    <row r="368" spans="1:40" ht="21.75" customHeight="1" outlineLevel="1">
      <c r="A368" s="218" t="s">
        <v>26</v>
      </c>
      <c r="B368" s="218"/>
      <c r="C368" s="250">
        <v>292</v>
      </c>
      <c r="D368" s="250">
        <v>2</v>
      </c>
      <c r="E368" s="250">
        <v>177</v>
      </c>
      <c r="F368" s="250">
        <v>19</v>
      </c>
      <c r="G368" s="250"/>
      <c r="H368" s="250"/>
      <c r="I368" s="250">
        <v>158</v>
      </c>
      <c r="J368" s="250">
        <v>116</v>
      </c>
      <c r="K368" s="250"/>
      <c r="L368" s="250">
        <v>30</v>
      </c>
      <c r="M368" s="250">
        <v>10</v>
      </c>
      <c r="N368" s="250"/>
      <c r="O368" s="250">
        <v>0</v>
      </c>
      <c r="P368" s="250">
        <v>0</v>
      </c>
      <c r="Q368" s="250"/>
      <c r="R368" s="250"/>
      <c r="S368" s="250">
        <v>1</v>
      </c>
      <c r="T368" s="250">
        <v>1</v>
      </c>
      <c r="U368" s="250">
        <v>0</v>
      </c>
      <c r="V368" s="250">
        <v>0</v>
      </c>
      <c r="W368" s="250">
        <v>0</v>
      </c>
      <c r="X368" s="250">
        <v>0</v>
      </c>
      <c r="Y368" s="250">
        <v>0</v>
      </c>
      <c r="Z368" s="250"/>
      <c r="AA368" s="250"/>
      <c r="AB368" s="250">
        <v>0</v>
      </c>
      <c r="AC368" s="250">
        <v>1</v>
      </c>
      <c r="AD368" s="250">
        <v>0</v>
      </c>
      <c r="AE368" s="250"/>
      <c r="AF368" s="250">
        <v>9</v>
      </c>
      <c r="AG368" s="250">
        <v>104</v>
      </c>
      <c r="AH368" s="250"/>
      <c r="AI368" s="251" t="s">
        <v>201</v>
      </c>
      <c r="AJ368" s="251"/>
      <c r="AK368" s="251"/>
      <c r="AL368" s="65"/>
      <c r="AM368" s="71"/>
      <c r="AN368" s="71"/>
    </row>
    <row r="369" spans="1:40" ht="21.75" customHeight="1" outlineLevel="1">
      <c r="A369" s="218" t="s">
        <v>195</v>
      </c>
      <c r="B369" s="218"/>
      <c r="C369" s="250">
        <v>292</v>
      </c>
      <c r="D369" s="250">
        <v>4</v>
      </c>
      <c r="E369" s="250">
        <v>288</v>
      </c>
      <c r="F369" s="250">
        <v>0</v>
      </c>
      <c r="G369" s="250"/>
      <c r="H369" s="250"/>
      <c r="I369" s="250">
        <v>288</v>
      </c>
      <c r="J369" s="250">
        <v>0</v>
      </c>
      <c r="K369" s="250"/>
      <c r="L369" s="250">
        <v>0</v>
      </c>
      <c r="M369" s="250">
        <v>288</v>
      </c>
      <c r="N369" s="250"/>
      <c r="O369" s="250">
        <v>0</v>
      </c>
      <c r="P369" s="250">
        <v>0</v>
      </c>
      <c r="Q369" s="250"/>
      <c r="R369" s="250"/>
      <c r="S369" s="250">
        <v>0</v>
      </c>
      <c r="T369" s="250">
        <v>0</v>
      </c>
      <c r="U369" s="250">
        <v>0</v>
      </c>
      <c r="V369" s="250">
        <v>0</v>
      </c>
      <c r="W369" s="250">
        <v>0</v>
      </c>
      <c r="X369" s="250">
        <v>0</v>
      </c>
      <c r="Y369" s="250">
        <v>0</v>
      </c>
      <c r="Z369" s="250"/>
      <c r="AA369" s="250"/>
      <c r="AB369" s="250">
        <v>0</v>
      </c>
      <c r="AC369" s="250">
        <v>0</v>
      </c>
      <c r="AD369" s="250">
        <v>0</v>
      </c>
      <c r="AE369" s="250"/>
      <c r="AF369" s="250">
        <v>0</v>
      </c>
      <c r="AG369" s="250">
        <v>0</v>
      </c>
      <c r="AH369" s="250"/>
      <c r="AI369" s="251" t="s">
        <v>196</v>
      </c>
      <c r="AJ369" s="251"/>
      <c r="AK369" s="251"/>
      <c r="AL369" s="65"/>
      <c r="AM369" s="71"/>
      <c r="AN369" s="71"/>
    </row>
    <row r="370" spans="1:40" ht="21.75" customHeight="1" outlineLevel="1">
      <c r="A370" s="218" t="s">
        <v>197</v>
      </c>
      <c r="B370" s="218"/>
      <c r="C370" s="250">
        <v>1414</v>
      </c>
      <c r="D370" s="250">
        <v>37</v>
      </c>
      <c r="E370" s="250">
        <v>1047</v>
      </c>
      <c r="F370" s="250">
        <v>198</v>
      </c>
      <c r="G370" s="250"/>
      <c r="H370" s="250"/>
      <c r="I370" s="250">
        <v>849</v>
      </c>
      <c r="J370" s="250">
        <v>433</v>
      </c>
      <c r="K370" s="250"/>
      <c r="L370" s="250">
        <v>339</v>
      </c>
      <c r="M370" s="250">
        <v>3</v>
      </c>
      <c r="N370" s="250"/>
      <c r="O370" s="250">
        <v>0</v>
      </c>
      <c r="P370" s="250">
        <v>0</v>
      </c>
      <c r="Q370" s="250"/>
      <c r="R370" s="250"/>
      <c r="S370" s="250">
        <v>18</v>
      </c>
      <c r="T370" s="250">
        <v>56</v>
      </c>
      <c r="U370" s="250">
        <v>0</v>
      </c>
      <c r="V370" s="250">
        <v>0</v>
      </c>
      <c r="W370" s="250">
        <v>0</v>
      </c>
      <c r="X370" s="250">
        <v>0</v>
      </c>
      <c r="Y370" s="250">
        <v>0</v>
      </c>
      <c r="Z370" s="250"/>
      <c r="AA370" s="250"/>
      <c r="AB370" s="250">
        <v>2</v>
      </c>
      <c r="AC370" s="250">
        <v>0</v>
      </c>
      <c r="AD370" s="250">
        <v>27</v>
      </c>
      <c r="AE370" s="250"/>
      <c r="AF370" s="250">
        <v>3</v>
      </c>
      <c r="AG370" s="250">
        <v>327</v>
      </c>
      <c r="AH370" s="250"/>
      <c r="AI370" s="251" t="s">
        <v>203</v>
      </c>
      <c r="AJ370" s="251"/>
      <c r="AK370" s="251"/>
      <c r="AL370" s="65"/>
      <c r="AM370" s="71"/>
      <c r="AN370" s="71"/>
    </row>
    <row r="371" spans="1:40" ht="21.75" customHeight="1" outlineLevel="1">
      <c r="A371" s="218" t="s">
        <v>27</v>
      </c>
      <c r="B371" s="218"/>
      <c r="C371" s="250">
        <v>516</v>
      </c>
      <c r="D371" s="250">
        <v>48</v>
      </c>
      <c r="E371" s="250">
        <v>461</v>
      </c>
      <c r="F371" s="250">
        <v>0</v>
      </c>
      <c r="G371" s="250"/>
      <c r="H371" s="250"/>
      <c r="I371" s="250">
        <v>461</v>
      </c>
      <c r="J371" s="250">
        <v>229</v>
      </c>
      <c r="K371" s="250"/>
      <c r="L371" s="250">
        <v>204</v>
      </c>
      <c r="M371" s="250">
        <v>28</v>
      </c>
      <c r="N371" s="250"/>
      <c r="O371" s="250">
        <v>0</v>
      </c>
      <c r="P371" s="250">
        <v>0</v>
      </c>
      <c r="Q371" s="250"/>
      <c r="R371" s="250"/>
      <c r="S371" s="250">
        <v>0</v>
      </c>
      <c r="T371" s="250">
        <v>0</v>
      </c>
      <c r="U371" s="250">
        <v>0</v>
      </c>
      <c r="V371" s="250">
        <v>0</v>
      </c>
      <c r="W371" s="250">
        <v>0</v>
      </c>
      <c r="X371" s="250">
        <v>6</v>
      </c>
      <c r="Y371" s="250">
        <v>0</v>
      </c>
      <c r="Z371" s="250"/>
      <c r="AA371" s="250"/>
      <c r="AB371" s="250">
        <v>9</v>
      </c>
      <c r="AC371" s="250">
        <v>0</v>
      </c>
      <c r="AD371" s="250">
        <v>0</v>
      </c>
      <c r="AE371" s="250"/>
      <c r="AF371" s="250">
        <v>0</v>
      </c>
      <c r="AG371" s="250">
        <v>1</v>
      </c>
      <c r="AH371" s="250"/>
      <c r="AI371" s="251" t="s">
        <v>287</v>
      </c>
      <c r="AJ371" s="251"/>
      <c r="AK371" s="251"/>
      <c r="AL371" s="65"/>
      <c r="AM371" s="71"/>
      <c r="AN371" s="71"/>
    </row>
    <row r="372" spans="1:40" ht="21.75" customHeight="1" outlineLevel="1">
      <c r="A372" s="218" t="s">
        <v>28</v>
      </c>
      <c r="B372" s="218"/>
      <c r="C372" s="250">
        <v>320</v>
      </c>
      <c r="D372" s="250">
        <v>5</v>
      </c>
      <c r="E372" s="250">
        <v>254</v>
      </c>
      <c r="F372" s="250">
        <v>0</v>
      </c>
      <c r="G372" s="250"/>
      <c r="H372" s="250"/>
      <c r="I372" s="250">
        <v>254</v>
      </c>
      <c r="J372" s="250">
        <v>184</v>
      </c>
      <c r="K372" s="250"/>
      <c r="L372" s="250">
        <v>70</v>
      </c>
      <c r="M372" s="250">
        <v>0</v>
      </c>
      <c r="N372" s="250"/>
      <c r="O372" s="250">
        <v>0</v>
      </c>
      <c r="P372" s="250">
        <v>0</v>
      </c>
      <c r="Q372" s="250"/>
      <c r="R372" s="250"/>
      <c r="S372" s="250">
        <v>0</v>
      </c>
      <c r="T372" s="250">
        <v>0</v>
      </c>
      <c r="U372" s="250">
        <v>0</v>
      </c>
      <c r="V372" s="250">
        <v>0</v>
      </c>
      <c r="W372" s="250">
        <v>0</v>
      </c>
      <c r="X372" s="250">
        <v>0</v>
      </c>
      <c r="Y372" s="250">
        <v>0</v>
      </c>
      <c r="Z372" s="250"/>
      <c r="AA372" s="250"/>
      <c r="AB372" s="250">
        <v>0</v>
      </c>
      <c r="AC372" s="250">
        <v>0</v>
      </c>
      <c r="AD372" s="250">
        <v>0</v>
      </c>
      <c r="AE372" s="250"/>
      <c r="AF372" s="250">
        <v>0</v>
      </c>
      <c r="AG372" s="250">
        <v>61</v>
      </c>
      <c r="AH372" s="250"/>
      <c r="AI372" s="251" t="s">
        <v>198</v>
      </c>
      <c r="AJ372" s="251"/>
      <c r="AK372" s="251"/>
      <c r="AL372" s="65"/>
      <c r="AM372" s="71"/>
      <c r="AN372" s="71"/>
    </row>
    <row r="373" spans="1:40" ht="21.75" customHeight="1" outlineLevel="1">
      <c r="A373" s="218" t="s">
        <v>29</v>
      </c>
      <c r="B373" s="218"/>
      <c r="C373" s="250">
        <v>592</v>
      </c>
      <c r="D373" s="250">
        <v>0</v>
      </c>
      <c r="E373" s="250">
        <v>585</v>
      </c>
      <c r="F373" s="250">
        <v>0</v>
      </c>
      <c r="G373" s="250"/>
      <c r="H373" s="250"/>
      <c r="I373" s="250">
        <v>585</v>
      </c>
      <c r="J373" s="250">
        <v>0</v>
      </c>
      <c r="K373" s="250"/>
      <c r="L373" s="250">
        <v>0</v>
      </c>
      <c r="M373" s="250">
        <v>585</v>
      </c>
      <c r="N373" s="250"/>
      <c r="O373" s="250">
        <v>0</v>
      </c>
      <c r="P373" s="250">
        <v>0</v>
      </c>
      <c r="Q373" s="250"/>
      <c r="R373" s="250"/>
      <c r="S373" s="250">
        <v>0</v>
      </c>
      <c r="T373" s="250">
        <v>0</v>
      </c>
      <c r="U373" s="250">
        <v>0</v>
      </c>
      <c r="V373" s="250">
        <v>0</v>
      </c>
      <c r="W373" s="250">
        <v>0</v>
      </c>
      <c r="X373" s="250">
        <v>2</v>
      </c>
      <c r="Y373" s="250">
        <v>0</v>
      </c>
      <c r="Z373" s="250"/>
      <c r="AA373" s="250"/>
      <c r="AB373" s="250">
        <v>0</v>
      </c>
      <c r="AC373" s="250">
        <v>0</v>
      </c>
      <c r="AD373" s="250">
        <v>0</v>
      </c>
      <c r="AE373" s="250"/>
      <c r="AF373" s="250">
        <v>0</v>
      </c>
      <c r="AG373" s="250">
        <v>5</v>
      </c>
      <c r="AH373" s="250"/>
      <c r="AI373" s="251" t="s">
        <v>208</v>
      </c>
      <c r="AJ373" s="251"/>
      <c r="AK373" s="251"/>
      <c r="AL373" s="65"/>
      <c r="AM373" s="71"/>
      <c r="AN373" s="71"/>
    </row>
    <row r="374" spans="1:40" ht="21.75" customHeight="1" outlineLevel="1">
      <c r="A374" s="218" t="s">
        <v>30</v>
      </c>
      <c r="B374" s="218"/>
      <c r="C374" s="250">
        <v>516</v>
      </c>
      <c r="D374" s="250">
        <v>5</v>
      </c>
      <c r="E374" s="250">
        <v>496</v>
      </c>
      <c r="F374" s="250">
        <v>0</v>
      </c>
      <c r="G374" s="250"/>
      <c r="H374" s="250"/>
      <c r="I374" s="250">
        <v>496</v>
      </c>
      <c r="J374" s="250">
        <v>251</v>
      </c>
      <c r="K374" s="250"/>
      <c r="L374" s="250">
        <v>241</v>
      </c>
      <c r="M374" s="250">
        <v>4</v>
      </c>
      <c r="N374" s="250"/>
      <c r="O374" s="250">
        <v>0</v>
      </c>
      <c r="P374" s="250">
        <v>0</v>
      </c>
      <c r="Q374" s="250"/>
      <c r="R374" s="250"/>
      <c r="S374" s="250">
        <v>0</v>
      </c>
      <c r="T374" s="250">
        <v>0</v>
      </c>
      <c r="U374" s="250">
        <v>0</v>
      </c>
      <c r="V374" s="250">
        <v>0</v>
      </c>
      <c r="W374" s="250">
        <v>0</v>
      </c>
      <c r="X374" s="250">
        <v>8</v>
      </c>
      <c r="Y374" s="250">
        <v>0</v>
      </c>
      <c r="Z374" s="250"/>
      <c r="AA374" s="250"/>
      <c r="AB374" s="250">
        <v>12</v>
      </c>
      <c r="AC374" s="250">
        <v>0</v>
      </c>
      <c r="AD374" s="250">
        <v>0</v>
      </c>
      <c r="AE374" s="250"/>
      <c r="AF374" s="250">
        <v>0</v>
      </c>
      <c r="AG374" s="250">
        <v>7</v>
      </c>
      <c r="AH374" s="250"/>
      <c r="AI374" s="251" t="s">
        <v>247</v>
      </c>
      <c r="AJ374" s="251"/>
      <c r="AK374" s="251"/>
      <c r="AL374" s="65"/>
      <c r="AM374" s="71"/>
      <c r="AN374" s="71"/>
    </row>
    <row r="375" spans="1:40" ht="21.75" customHeight="1" outlineLevel="1">
      <c r="A375" s="218" t="s">
        <v>199</v>
      </c>
      <c r="B375" s="218"/>
      <c r="C375" s="250">
        <v>1031</v>
      </c>
      <c r="D375" s="250">
        <v>98</v>
      </c>
      <c r="E375" s="250">
        <v>714</v>
      </c>
      <c r="F375" s="250">
        <v>0</v>
      </c>
      <c r="G375" s="250"/>
      <c r="H375" s="250"/>
      <c r="I375" s="250">
        <v>714</v>
      </c>
      <c r="J375" s="250">
        <v>20</v>
      </c>
      <c r="K375" s="250"/>
      <c r="L375" s="250">
        <v>694</v>
      </c>
      <c r="M375" s="250">
        <v>0</v>
      </c>
      <c r="N375" s="250"/>
      <c r="O375" s="250">
        <v>0</v>
      </c>
      <c r="P375" s="250">
        <v>0</v>
      </c>
      <c r="Q375" s="250"/>
      <c r="R375" s="250"/>
      <c r="S375" s="250">
        <v>0</v>
      </c>
      <c r="T375" s="250">
        <v>0</v>
      </c>
      <c r="U375" s="250">
        <v>0</v>
      </c>
      <c r="V375" s="250">
        <v>0</v>
      </c>
      <c r="W375" s="250">
        <v>0</v>
      </c>
      <c r="X375" s="250">
        <v>3</v>
      </c>
      <c r="Y375" s="250">
        <v>0</v>
      </c>
      <c r="Z375" s="250"/>
      <c r="AA375" s="250"/>
      <c r="AB375" s="250">
        <v>16</v>
      </c>
      <c r="AC375" s="250">
        <v>0</v>
      </c>
      <c r="AD375" s="250">
        <v>0</v>
      </c>
      <c r="AE375" s="250"/>
      <c r="AF375" s="250">
        <v>0</v>
      </c>
      <c r="AG375" s="250">
        <v>216</v>
      </c>
      <c r="AH375" s="250"/>
      <c r="AI375" s="251" t="s">
        <v>204</v>
      </c>
      <c r="AJ375" s="251"/>
      <c r="AK375" s="251"/>
      <c r="AL375" s="65"/>
      <c r="AM375" s="71"/>
      <c r="AN375" s="71"/>
    </row>
    <row r="376" spans="1:40" ht="21.75" customHeight="1" outlineLevel="1" thickBot="1">
      <c r="A376" s="218" t="s">
        <v>200</v>
      </c>
      <c r="B376" s="218"/>
      <c r="C376" s="250">
        <v>476</v>
      </c>
      <c r="D376" s="250">
        <v>66</v>
      </c>
      <c r="E376" s="250">
        <v>318</v>
      </c>
      <c r="F376" s="250">
        <v>85</v>
      </c>
      <c r="G376" s="250"/>
      <c r="H376" s="250"/>
      <c r="I376" s="250">
        <v>233</v>
      </c>
      <c r="J376" s="250">
        <v>123</v>
      </c>
      <c r="K376" s="250"/>
      <c r="L376" s="250">
        <v>49</v>
      </c>
      <c r="M376" s="250">
        <v>47</v>
      </c>
      <c r="N376" s="250"/>
      <c r="O376" s="250">
        <v>0</v>
      </c>
      <c r="P376" s="250">
        <v>0</v>
      </c>
      <c r="Q376" s="250"/>
      <c r="R376" s="250"/>
      <c r="S376" s="250">
        <v>12</v>
      </c>
      <c r="T376" s="250">
        <v>2</v>
      </c>
      <c r="U376" s="250">
        <v>0</v>
      </c>
      <c r="V376" s="250">
        <v>0</v>
      </c>
      <c r="W376" s="250">
        <v>7</v>
      </c>
      <c r="X376" s="250">
        <v>0</v>
      </c>
      <c r="Y376" s="250">
        <v>1</v>
      </c>
      <c r="Z376" s="250"/>
      <c r="AA376" s="250"/>
      <c r="AB376" s="250">
        <v>13</v>
      </c>
      <c r="AC376" s="250">
        <v>9</v>
      </c>
      <c r="AD376" s="250">
        <v>7</v>
      </c>
      <c r="AE376" s="250"/>
      <c r="AF376" s="250">
        <v>15</v>
      </c>
      <c r="AG376" s="250">
        <v>70</v>
      </c>
      <c r="AH376" s="250"/>
      <c r="AI376" s="251" t="s">
        <v>228</v>
      </c>
      <c r="AJ376" s="251"/>
      <c r="AK376" s="251"/>
      <c r="AL376" s="71">
        <f>SUM(AM376:AN376)</f>
        <v>318</v>
      </c>
      <c r="AM376" s="71">
        <f>SUM(F376)</f>
        <v>85</v>
      </c>
      <c r="AN376" s="71">
        <f>SUM(I376)</f>
        <v>233</v>
      </c>
    </row>
    <row r="377" spans="1:40" s="168" customFormat="1" ht="21.75" customHeight="1" thickBot="1">
      <c r="A377" s="217" t="s">
        <v>31</v>
      </c>
      <c r="B377" s="217"/>
      <c r="C377" s="213">
        <v>7078</v>
      </c>
      <c r="D377" s="213">
        <v>407</v>
      </c>
      <c r="E377" s="213">
        <v>5574</v>
      </c>
      <c r="F377" s="213">
        <v>1162</v>
      </c>
      <c r="G377" s="213"/>
      <c r="H377" s="213"/>
      <c r="I377" s="213">
        <v>4412</v>
      </c>
      <c r="J377" s="213">
        <v>1532</v>
      </c>
      <c r="K377" s="213"/>
      <c r="L377" s="213">
        <v>1505</v>
      </c>
      <c r="M377" s="213">
        <v>944</v>
      </c>
      <c r="N377" s="213"/>
      <c r="O377" s="213">
        <v>0</v>
      </c>
      <c r="P377" s="213">
        <v>123</v>
      </c>
      <c r="Q377" s="213"/>
      <c r="R377" s="213"/>
      <c r="S377" s="213">
        <v>170</v>
      </c>
      <c r="T377" s="213">
        <v>138</v>
      </c>
      <c r="U377" s="213">
        <v>0</v>
      </c>
      <c r="V377" s="213">
        <v>0</v>
      </c>
      <c r="W377" s="213">
        <v>33</v>
      </c>
      <c r="X377" s="213">
        <v>39</v>
      </c>
      <c r="Y377" s="213">
        <v>3</v>
      </c>
      <c r="Z377" s="213"/>
      <c r="AA377" s="213"/>
      <c r="AB377" s="213">
        <v>76</v>
      </c>
      <c r="AC377" s="213">
        <v>136</v>
      </c>
      <c r="AD377" s="213">
        <v>175</v>
      </c>
      <c r="AE377" s="213"/>
      <c r="AF377" s="213">
        <v>266</v>
      </c>
      <c r="AG377" s="213">
        <v>759</v>
      </c>
      <c r="AH377" s="213"/>
      <c r="AI377" s="214"/>
      <c r="AJ377" s="214"/>
      <c r="AK377" s="214"/>
      <c r="AL377" s="79">
        <f ca="1">SUM(AM377:AN377)</f>
        <v>0</v>
      </c>
      <c r="AM377" s="79">
        <f ca="1">SUM(AM376:AM397)</f>
        <v>0</v>
      </c>
      <c r="AN377" s="79">
        <f ca="1">SUM(AN376:AN397)</f>
        <v>0</v>
      </c>
    </row>
    <row r="378" spans="1:40" ht="21.75" customHeight="1" outlineLevel="1">
      <c r="A378" s="218" t="s">
        <v>32</v>
      </c>
      <c r="B378" s="218"/>
      <c r="C378" s="250">
        <v>534</v>
      </c>
      <c r="D378" s="250">
        <v>55</v>
      </c>
      <c r="E378" s="250">
        <v>399</v>
      </c>
      <c r="F378" s="250">
        <v>0</v>
      </c>
      <c r="G378" s="250"/>
      <c r="H378" s="250"/>
      <c r="I378" s="250">
        <v>399</v>
      </c>
      <c r="J378" s="250">
        <v>73</v>
      </c>
      <c r="K378" s="250"/>
      <c r="L378" s="250">
        <v>321</v>
      </c>
      <c r="M378" s="250">
        <v>5</v>
      </c>
      <c r="N378" s="250"/>
      <c r="O378" s="250">
        <v>0</v>
      </c>
      <c r="P378" s="250">
        <v>0</v>
      </c>
      <c r="Q378" s="250"/>
      <c r="R378" s="250"/>
      <c r="S378" s="250">
        <v>0</v>
      </c>
      <c r="T378" s="250">
        <v>0</v>
      </c>
      <c r="U378" s="250">
        <v>0</v>
      </c>
      <c r="V378" s="250">
        <v>0</v>
      </c>
      <c r="W378" s="250">
        <v>0</v>
      </c>
      <c r="X378" s="250">
        <v>7</v>
      </c>
      <c r="Y378" s="250">
        <v>0</v>
      </c>
      <c r="Z378" s="250"/>
      <c r="AA378" s="250"/>
      <c r="AB378" s="250">
        <v>18</v>
      </c>
      <c r="AC378" s="250">
        <v>0</v>
      </c>
      <c r="AD378" s="250">
        <v>0</v>
      </c>
      <c r="AE378" s="250"/>
      <c r="AF378" s="250">
        <v>0</v>
      </c>
      <c r="AG378" s="250">
        <v>73</v>
      </c>
      <c r="AH378" s="250"/>
      <c r="AI378" s="251" t="s">
        <v>268</v>
      </c>
      <c r="AJ378" s="251"/>
      <c r="AK378" s="251"/>
      <c r="AL378" s="71"/>
      <c r="AM378" s="71"/>
      <c r="AN378" s="71"/>
    </row>
    <row r="379" spans="1:40" ht="21.75" customHeight="1" outlineLevel="1">
      <c r="A379" s="218" t="s">
        <v>33</v>
      </c>
      <c r="B379" s="218"/>
      <c r="C379" s="250">
        <v>676</v>
      </c>
      <c r="D379" s="250">
        <v>0</v>
      </c>
      <c r="E379" s="250">
        <v>566</v>
      </c>
      <c r="F379" s="250">
        <v>426</v>
      </c>
      <c r="G379" s="250"/>
      <c r="H379" s="250"/>
      <c r="I379" s="250">
        <v>140</v>
      </c>
      <c r="J379" s="250">
        <v>17</v>
      </c>
      <c r="K379" s="250"/>
      <c r="L379" s="250">
        <v>3</v>
      </c>
      <c r="M379" s="250">
        <v>5</v>
      </c>
      <c r="N379" s="250"/>
      <c r="O379" s="250">
        <v>0</v>
      </c>
      <c r="P379" s="250">
        <v>17</v>
      </c>
      <c r="Q379" s="250"/>
      <c r="R379" s="250"/>
      <c r="S379" s="250">
        <v>63</v>
      </c>
      <c r="T379" s="250">
        <v>35</v>
      </c>
      <c r="U379" s="250">
        <v>0</v>
      </c>
      <c r="V379" s="250">
        <v>0</v>
      </c>
      <c r="W379" s="250">
        <v>20</v>
      </c>
      <c r="X379" s="250">
        <v>2</v>
      </c>
      <c r="Y379" s="250">
        <v>0</v>
      </c>
      <c r="Z379" s="250"/>
      <c r="AA379" s="250"/>
      <c r="AB379" s="250">
        <v>0</v>
      </c>
      <c r="AC379" s="250">
        <v>27</v>
      </c>
      <c r="AD379" s="250">
        <v>2</v>
      </c>
      <c r="AE379" s="250"/>
      <c r="AF379" s="250">
        <v>73</v>
      </c>
      <c r="AG379" s="250">
        <v>15</v>
      </c>
      <c r="AH379" s="250"/>
      <c r="AI379" s="251" t="s">
        <v>263</v>
      </c>
      <c r="AJ379" s="251" t="s">
        <v>351</v>
      </c>
      <c r="AK379" s="251"/>
      <c r="AL379" s="71"/>
      <c r="AM379" s="71"/>
      <c r="AN379" s="71"/>
    </row>
    <row r="380" spans="1:40" ht="21.75" customHeight="1" outlineLevel="1">
      <c r="A380" s="218" t="s">
        <v>34</v>
      </c>
      <c r="B380" s="218"/>
      <c r="C380" s="250">
        <v>280</v>
      </c>
      <c r="D380" s="250">
        <v>0</v>
      </c>
      <c r="E380" s="250">
        <v>272</v>
      </c>
      <c r="F380" s="250">
        <v>0</v>
      </c>
      <c r="G380" s="250"/>
      <c r="H380" s="250"/>
      <c r="I380" s="250">
        <v>272</v>
      </c>
      <c r="J380" s="250">
        <v>178</v>
      </c>
      <c r="K380" s="250"/>
      <c r="L380" s="250">
        <v>94</v>
      </c>
      <c r="M380" s="250">
        <v>0</v>
      </c>
      <c r="N380" s="250"/>
      <c r="O380" s="250">
        <v>0</v>
      </c>
      <c r="P380" s="250">
        <v>0</v>
      </c>
      <c r="Q380" s="250"/>
      <c r="R380" s="250"/>
      <c r="S380" s="250">
        <v>0</v>
      </c>
      <c r="T380" s="250">
        <v>0</v>
      </c>
      <c r="U380" s="250">
        <v>0</v>
      </c>
      <c r="V380" s="250">
        <v>0</v>
      </c>
      <c r="W380" s="250">
        <v>0</v>
      </c>
      <c r="X380" s="250">
        <v>8</v>
      </c>
      <c r="Y380" s="250">
        <v>0</v>
      </c>
      <c r="Z380" s="250"/>
      <c r="AA380" s="250"/>
      <c r="AB380" s="250">
        <v>0</v>
      </c>
      <c r="AC380" s="250">
        <v>0</v>
      </c>
      <c r="AD380" s="250">
        <v>0</v>
      </c>
      <c r="AE380" s="250"/>
      <c r="AF380" s="250">
        <v>0</v>
      </c>
      <c r="AG380" s="250">
        <v>0</v>
      </c>
      <c r="AH380" s="250"/>
      <c r="AI380" s="251" t="s">
        <v>210</v>
      </c>
      <c r="AJ380" s="251"/>
      <c r="AK380" s="251"/>
      <c r="AL380" s="65"/>
      <c r="AM380" s="71"/>
      <c r="AN380" s="71"/>
    </row>
    <row r="381" spans="1:40" ht="21.75" customHeight="1" outlineLevel="1">
      <c r="A381" s="218" t="s">
        <v>35</v>
      </c>
      <c r="B381" s="218"/>
      <c r="C381" s="250">
        <v>224</v>
      </c>
      <c r="D381" s="250">
        <v>2</v>
      </c>
      <c r="E381" s="250">
        <v>179</v>
      </c>
      <c r="F381" s="250">
        <v>0</v>
      </c>
      <c r="G381" s="250"/>
      <c r="H381" s="250"/>
      <c r="I381" s="250">
        <v>179</v>
      </c>
      <c r="J381" s="250">
        <v>179</v>
      </c>
      <c r="K381" s="250"/>
      <c r="L381" s="250">
        <v>0</v>
      </c>
      <c r="M381" s="250">
        <v>0</v>
      </c>
      <c r="N381" s="250"/>
      <c r="O381" s="250">
        <v>0</v>
      </c>
      <c r="P381" s="250">
        <v>0</v>
      </c>
      <c r="Q381" s="250"/>
      <c r="R381" s="250"/>
      <c r="S381" s="250">
        <v>0</v>
      </c>
      <c r="T381" s="250">
        <v>0</v>
      </c>
      <c r="U381" s="250">
        <v>0</v>
      </c>
      <c r="V381" s="250">
        <v>0</v>
      </c>
      <c r="W381" s="250">
        <v>0</v>
      </c>
      <c r="X381" s="250">
        <v>0</v>
      </c>
      <c r="Y381" s="250">
        <v>0</v>
      </c>
      <c r="Z381" s="250"/>
      <c r="AA381" s="250"/>
      <c r="AB381" s="250">
        <v>0</v>
      </c>
      <c r="AC381" s="250">
        <v>0</v>
      </c>
      <c r="AD381" s="250">
        <v>0</v>
      </c>
      <c r="AE381" s="250"/>
      <c r="AF381" s="250">
        <v>0</v>
      </c>
      <c r="AG381" s="250">
        <v>43</v>
      </c>
      <c r="AH381" s="250"/>
      <c r="AI381" s="251" t="s">
        <v>342</v>
      </c>
      <c r="AJ381" s="251"/>
      <c r="AK381" s="251"/>
      <c r="AL381" s="65"/>
      <c r="AM381" s="71"/>
      <c r="AN381" s="71"/>
    </row>
    <row r="382" spans="1:40" ht="21.75" customHeight="1" outlineLevel="1">
      <c r="A382" s="218" t="s">
        <v>212</v>
      </c>
      <c r="B382" s="218"/>
      <c r="C382" s="250">
        <v>192</v>
      </c>
      <c r="D382" s="250">
        <v>0</v>
      </c>
      <c r="E382" s="250">
        <v>185</v>
      </c>
      <c r="F382" s="250">
        <v>0</v>
      </c>
      <c r="G382" s="250"/>
      <c r="H382" s="250"/>
      <c r="I382" s="250">
        <v>185</v>
      </c>
      <c r="J382" s="250">
        <v>185</v>
      </c>
      <c r="K382" s="250"/>
      <c r="L382" s="250">
        <v>0</v>
      </c>
      <c r="M382" s="250">
        <v>0</v>
      </c>
      <c r="N382" s="250"/>
      <c r="O382" s="250">
        <v>0</v>
      </c>
      <c r="P382" s="250">
        <v>0</v>
      </c>
      <c r="Q382" s="250"/>
      <c r="R382" s="250"/>
      <c r="S382" s="250">
        <v>0</v>
      </c>
      <c r="T382" s="250">
        <v>0</v>
      </c>
      <c r="U382" s="250">
        <v>0</v>
      </c>
      <c r="V382" s="250">
        <v>0</v>
      </c>
      <c r="W382" s="250">
        <v>0</v>
      </c>
      <c r="X382" s="250">
        <v>0</v>
      </c>
      <c r="Y382" s="250">
        <v>0</v>
      </c>
      <c r="Z382" s="250"/>
      <c r="AA382" s="250"/>
      <c r="AB382" s="250">
        <v>0</v>
      </c>
      <c r="AC382" s="250">
        <v>0</v>
      </c>
      <c r="AD382" s="250">
        <v>0</v>
      </c>
      <c r="AE382" s="250"/>
      <c r="AF382" s="250">
        <v>0</v>
      </c>
      <c r="AG382" s="250">
        <v>7</v>
      </c>
      <c r="AH382" s="250"/>
      <c r="AI382" s="251" t="s">
        <v>352</v>
      </c>
      <c r="AJ382" s="251"/>
      <c r="AK382" s="251"/>
      <c r="AL382" s="65"/>
      <c r="AM382" s="71"/>
      <c r="AN382" s="71"/>
    </row>
    <row r="383" spans="1:40" ht="21.75" customHeight="1" outlineLevel="1">
      <c r="A383" s="218" t="s">
        <v>36</v>
      </c>
      <c r="B383" s="218"/>
      <c r="C383" s="250">
        <v>416</v>
      </c>
      <c r="D383" s="250">
        <v>22</v>
      </c>
      <c r="E383" s="250">
        <v>266</v>
      </c>
      <c r="F383" s="250">
        <v>88</v>
      </c>
      <c r="G383" s="250"/>
      <c r="H383" s="250"/>
      <c r="I383" s="250">
        <v>178</v>
      </c>
      <c r="J383" s="250">
        <v>38</v>
      </c>
      <c r="K383" s="250"/>
      <c r="L383" s="250">
        <v>41</v>
      </c>
      <c r="M383" s="250">
        <v>93</v>
      </c>
      <c r="N383" s="250"/>
      <c r="O383" s="250">
        <v>0</v>
      </c>
      <c r="P383" s="250">
        <v>0</v>
      </c>
      <c r="Q383" s="250"/>
      <c r="R383" s="250"/>
      <c r="S383" s="250">
        <v>5</v>
      </c>
      <c r="T383" s="250">
        <v>1</v>
      </c>
      <c r="U383" s="250">
        <v>0</v>
      </c>
      <c r="V383" s="250">
        <v>0</v>
      </c>
      <c r="W383" s="250">
        <v>0</v>
      </c>
      <c r="X383" s="250">
        <v>3</v>
      </c>
      <c r="Y383" s="250">
        <v>3</v>
      </c>
      <c r="Z383" s="250"/>
      <c r="AA383" s="250"/>
      <c r="AB383" s="250">
        <v>13</v>
      </c>
      <c r="AC383" s="250">
        <v>88</v>
      </c>
      <c r="AD383" s="250">
        <v>169</v>
      </c>
      <c r="AE383" s="250"/>
      <c r="AF383" s="250">
        <v>0</v>
      </c>
      <c r="AG383" s="250">
        <v>125</v>
      </c>
      <c r="AH383" s="250"/>
      <c r="AI383" s="251" t="s">
        <v>237</v>
      </c>
      <c r="AJ383" s="251" t="s">
        <v>353</v>
      </c>
      <c r="AK383" s="251"/>
      <c r="AL383" s="65"/>
      <c r="AM383" s="71"/>
      <c r="AN383" s="71"/>
    </row>
    <row r="384" spans="1:40" ht="21.75" customHeight="1" outlineLevel="1">
      <c r="A384" s="218" t="s">
        <v>37</v>
      </c>
      <c r="B384" s="218"/>
      <c r="C384" s="250">
        <v>246</v>
      </c>
      <c r="D384" s="250">
        <v>2</v>
      </c>
      <c r="E384" s="250">
        <v>226</v>
      </c>
      <c r="F384" s="250">
        <v>196</v>
      </c>
      <c r="G384" s="250"/>
      <c r="H384" s="250"/>
      <c r="I384" s="250">
        <v>30</v>
      </c>
      <c r="J384" s="250">
        <v>1</v>
      </c>
      <c r="K384" s="250"/>
      <c r="L384" s="250">
        <v>0</v>
      </c>
      <c r="M384" s="250">
        <v>0</v>
      </c>
      <c r="N384" s="250"/>
      <c r="O384" s="250">
        <v>0</v>
      </c>
      <c r="P384" s="250">
        <v>12</v>
      </c>
      <c r="Q384" s="250"/>
      <c r="R384" s="250"/>
      <c r="S384" s="250">
        <v>17</v>
      </c>
      <c r="T384" s="250">
        <v>0</v>
      </c>
      <c r="U384" s="250">
        <v>0</v>
      </c>
      <c r="V384" s="250">
        <v>0</v>
      </c>
      <c r="W384" s="250">
        <v>3</v>
      </c>
      <c r="X384" s="250">
        <v>0</v>
      </c>
      <c r="Y384" s="250">
        <v>0</v>
      </c>
      <c r="Z384" s="250"/>
      <c r="AA384" s="250"/>
      <c r="AB384" s="250">
        <v>0</v>
      </c>
      <c r="AC384" s="250">
        <v>0</v>
      </c>
      <c r="AD384" s="250">
        <v>0</v>
      </c>
      <c r="AE384" s="250"/>
      <c r="AF384" s="250">
        <v>15</v>
      </c>
      <c r="AG384" s="250">
        <v>0</v>
      </c>
      <c r="AH384" s="250"/>
      <c r="AI384" s="251" t="s">
        <v>354</v>
      </c>
      <c r="AJ384" s="251"/>
      <c r="AK384" s="251"/>
      <c r="AL384" s="65"/>
      <c r="AM384" s="71"/>
      <c r="AN384" s="71"/>
    </row>
    <row r="385" spans="1:41" ht="21.75" customHeight="1" outlineLevel="1">
      <c r="A385" s="218" t="s">
        <v>141</v>
      </c>
      <c r="B385" s="218"/>
      <c r="C385" s="250">
        <v>56</v>
      </c>
      <c r="D385" s="250">
        <v>0</v>
      </c>
      <c r="E385" s="250">
        <v>49</v>
      </c>
      <c r="F385" s="250">
        <v>0</v>
      </c>
      <c r="G385" s="250"/>
      <c r="H385" s="250"/>
      <c r="I385" s="250">
        <v>49</v>
      </c>
      <c r="J385" s="250">
        <v>1</v>
      </c>
      <c r="K385" s="250"/>
      <c r="L385" s="250">
        <v>0</v>
      </c>
      <c r="M385" s="250">
        <v>0</v>
      </c>
      <c r="N385" s="250"/>
      <c r="O385" s="250">
        <v>0</v>
      </c>
      <c r="P385" s="250">
        <v>0</v>
      </c>
      <c r="Q385" s="250"/>
      <c r="R385" s="250"/>
      <c r="S385" s="250">
        <v>0</v>
      </c>
      <c r="T385" s="250">
        <v>48</v>
      </c>
      <c r="U385" s="250">
        <v>0</v>
      </c>
      <c r="V385" s="250">
        <v>0</v>
      </c>
      <c r="W385" s="250">
        <v>0</v>
      </c>
      <c r="X385" s="250">
        <v>0</v>
      </c>
      <c r="Y385" s="250">
        <v>0</v>
      </c>
      <c r="Z385" s="250"/>
      <c r="AA385" s="250"/>
      <c r="AB385" s="250">
        <v>0</v>
      </c>
      <c r="AC385" s="250">
        <v>0</v>
      </c>
      <c r="AD385" s="250">
        <v>0</v>
      </c>
      <c r="AE385" s="250"/>
      <c r="AF385" s="250">
        <v>0</v>
      </c>
      <c r="AG385" s="250">
        <v>7</v>
      </c>
      <c r="AH385" s="250"/>
      <c r="AI385" s="251" t="s">
        <v>248</v>
      </c>
      <c r="AJ385" s="251"/>
      <c r="AK385" s="251"/>
      <c r="AL385" s="65"/>
      <c r="AM385" s="71"/>
      <c r="AN385" s="71"/>
    </row>
    <row r="386" spans="1:41" ht="21.75" customHeight="1" outlineLevel="1">
      <c r="A386" s="218" t="s">
        <v>214</v>
      </c>
      <c r="B386" s="218"/>
      <c r="C386" s="250">
        <v>420</v>
      </c>
      <c r="D386" s="250">
        <v>2</v>
      </c>
      <c r="E386" s="250">
        <v>368</v>
      </c>
      <c r="F386" s="250">
        <v>4</v>
      </c>
      <c r="G386" s="250"/>
      <c r="H386" s="250"/>
      <c r="I386" s="250">
        <v>364</v>
      </c>
      <c r="J386" s="250">
        <v>2</v>
      </c>
      <c r="K386" s="250"/>
      <c r="L386" s="250">
        <v>5</v>
      </c>
      <c r="M386" s="250">
        <v>355</v>
      </c>
      <c r="N386" s="250"/>
      <c r="O386" s="250">
        <v>0</v>
      </c>
      <c r="P386" s="250">
        <v>0</v>
      </c>
      <c r="Q386" s="250"/>
      <c r="R386" s="250"/>
      <c r="S386" s="250">
        <v>2</v>
      </c>
      <c r="T386" s="250">
        <v>0</v>
      </c>
      <c r="U386" s="250">
        <v>0</v>
      </c>
      <c r="V386" s="250">
        <v>0</v>
      </c>
      <c r="W386" s="250">
        <v>0</v>
      </c>
      <c r="X386" s="250">
        <v>1</v>
      </c>
      <c r="Y386" s="250">
        <v>0</v>
      </c>
      <c r="Z386" s="250"/>
      <c r="AA386" s="250"/>
      <c r="AB386" s="250">
        <v>23</v>
      </c>
      <c r="AC386" s="250">
        <v>0</v>
      </c>
      <c r="AD386" s="250">
        <v>0</v>
      </c>
      <c r="AE386" s="250"/>
      <c r="AF386" s="250">
        <v>2</v>
      </c>
      <c r="AG386" s="250">
        <v>47</v>
      </c>
      <c r="AH386" s="250"/>
      <c r="AI386" s="251" t="s">
        <v>271</v>
      </c>
      <c r="AJ386" s="251" t="s">
        <v>305</v>
      </c>
      <c r="AK386" s="251"/>
      <c r="AL386" s="71"/>
      <c r="AM386" s="71"/>
      <c r="AN386" s="71"/>
    </row>
    <row r="387" spans="1:41" ht="21.75" customHeight="1" outlineLevel="1">
      <c r="A387" s="218" t="s">
        <v>215</v>
      </c>
      <c r="B387" s="218"/>
      <c r="C387" s="250">
        <v>1031</v>
      </c>
      <c r="D387" s="250">
        <v>142</v>
      </c>
      <c r="E387" s="250">
        <v>814</v>
      </c>
      <c r="F387" s="250">
        <v>0</v>
      </c>
      <c r="G387" s="250"/>
      <c r="H387" s="250"/>
      <c r="I387" s="250">
        <v>814</v>
      </c>
      <c r="J387" s="250">
        <v>6</v>
      </c>
      <c r="K387" s="250"/>
      <c r="L387" s="250">
        <v>399</v>
      </c>
      <c r="M387" s="250">
        <v>409</v>
      </c>
      <c r="N387" s="250"/>
      <c r="O387" s="250">
        <v>0</v>
      </c>
      <c r="P387" s="250">
        <v>0</v>
      </c>
      <c r="Q387" s="250"/>
      <c r="R387" s="250"/>
      <c r="S387" s="250">
        <v>0</v>
      </c>
      <c r="T387" s="250">
        <v>0</v>
      </c>
      <c r="U387" s="250">
        <v>0</v>
      </c>
      <c r="V387" s="250">
        <v>0</v>
      </c>
      <c r="W387" s="250">
        <v>0</v>
      </c>
      <c r="X387" s="250">
        <v>17</v>
      </c>
      <c r="Y387" s="250">
        <v>0</v>
      </c>
      <c r="Z387" s="250"/>
      <c r="AA387" s="250"/>
      <c r="AB387" s="250">
        <v>15</v>
      </c>
      <c r="AC387" s="250">
        <v>0</v>
      </c>
      <c r="AD387" s="250">
        <v>0</v>
      </c>
      <c r="AE387" s="250"/>
      <c r="AF387" s="250">
        <v>0</v>
      </c>
      <c r="AG387" s="250">
        <v>58</v>
      </c>
      <c r="AH387" s="250"/>
      <c r="AI387" s="251" t="s">
        <v>233</v>
      </c>
      <c r="AJ387" s="251"/>
      <c r="AK387" s="251"/>
      <c r="AL387" s="71"/>
      <c r="AM387" s="71"/>
      <c r="AN387" s="71"/>
    </row>
    <row r="388" spans="1:41" ht="21.75" customHeight="1" outlineLevel="1">
      <c r="A388" s="218" t="s">
        <v>216</v>
      </c>
      <c r="B388" s="218"/>
      <c r="C388" s="250">
        <v>486</v>
      </c>
      <c r="D388" s="250">
        <v>82</v>
      </c>
      <c r="E388" s="250">
        <v>105</v>
      </c>
      <c r="F388" s="250">
        <v>20</v>
      </c>
      <c r="G388" s="250"/>
      <c r="H388" s="250"/>
      <c r="I388" s="250">
        <v>85</v>
      </c>
      <c r="J388" s="250">
        <v>29</v>
      </c>
      <c r="K388" s="250"/>
      <c r="L388" s="250">
        <v>30</v>
      </c>
      <c r="M388" s="250">
        <v>20</v>
      </c>
      <c r="N388" s="250"/>
      <c r="O388" s="250">
        <v>0</v>
      </c>
      <c r="P388" s="250">
        <v>0</v>
      </c>
      <c r="Q388" s="250"/>
      <c r="R388" s="250"/>
      <c r="S388" s="250">
        <v>5</v>
      </c>
      <c r="T388" s="250">
        <v>1</v>
      </c>
      <c r="U388" s="250">
        <v>0</v>
      </c>
      <c r="V388" s="250">
        <v>0</v>
      </c>
      <c r="W388" s="250">
        <v>0</v>
      </c>
      <c r="X388" s="250">
        <v>0</v>
      </c>
      <c r="Y388" s="250">
        <v>0</v>
      </c>
      <c r="Z388" s="250"/>
      <c r="AA388" s="250"/>
      <c r="AB388" s="250">
        <v>0</v>
      </c>
      <c r="AC388" s="250">
        <v>2</v>
      </c>
      <c r="AD388" s="250">
        <v>3</v>
      </c>
      <c r="AE388" s="250"/>
      <c r="AF388" s="250">
        <v>102</v>
      </c>
      <c r="AG388" s="250">
        <v>197</v>
      </c>
      <c r="AH388" s="250"/>
      <c r="AI388" s="251" t="s">
        <v>229</v>
      </c>
      <c r="AJ388" s="251" t="s">
        <v>355</v>
      </c>
      <c r="AK388" s="251"/>
      <c r="AL388" s="67"/>
      <c r="AM388" s="71"/>
      <c r="AN388" s="71"/>
    </row>
    <row r="389" spans="1:41" ht="21.75" customHeight="1" outlineLevel="1">
      <c r="A389" s="218" t="s">
        <v>38</v>
      </c>
      <c r="B389" s="218"/>
      <c r="C389" s="250">
        <v>28</v>
      </c>
      <c r="D389" s="250">
        <v>0</v>
      </c>
      <c r="E389" s="250">
        <v>22</v>
      </c>
      <c r="F389" s="250">
        <v>0</v>
      </c>
      <c r="G389" s="250"/>
      <c r="H389" s="250"/>
      <c r="I389" s="250">
        <v>22</v>
      </c>
      <c r="J389" s="250">
        <v>22</v>
      </c>
      <c r="K389" s="250"/>
      <c r="L389" s="250">
        <v>0</v>
      </c>
      <c r="M389" s="250">
        <v>0</v>
      </c>
      <c r="N389" s="250"/>
      <c r="O389" s="250">
        <v>0</v>
      </c>
      <c r="P389" s="250">
        <v>0</v>
      </c>
      <c r="Q389" s="250"/>
      <c r="R389" s="250"/>
      <c r="S389" s="250">
        <v>0</v>
      </c>
      <c r="T389" s="250">
        <v>0</v>
      </c>
      <c r="U389" s="250">
        <v>0</v>
      </c>
      <c r="V389" s="250">
        <v>0</v>
      </c>
      <c r="W389" s="250">
        <v>0</v>
      </c>
      <c r="X389" s="250">
        <v>0</v>
      </c>
      <c r="Y389" s="250">
        <v>0</v>
      </c>
      <c r="Z389" s="250"/>
      <c r="AA389" s="250"/>
      <c r="AB389" s="250">
        <v>0</v>
      </c>
      <c r="AC389" s="250">
        <v>0</v>
      </c>
      <c r="AD389" s="250">
        <v>0</v>
      </c>
      <c r="AE389" s="250"/>
      <c r="AF389" s="250">
        <v>0</v>
      </c>
      <c r="AG389" s="250">
        <v>6</v>
      </c>
      <c r="AH389" s="250"/>
      <c r="AI389" s="251" t="s">
        <v>240</v>
      </c>
      <c r="AJ389" s="251"/>
      <c r="AK389" s="251"/>
      <c r="AL389" s="65"/>
      <c r="AM389" s="71"/>
      <c r="AN389" s="71"/>
    </row>
    <row r="390" spans="1:41" ht="21.75" customHeight="1" outlineLevel="1">
      <c r="A390" s="218" t="s">
        <v>217</v>
      </c>
      <c r="B390" s="218"/>
      <c r="C390" s="250">
        <v>546</v>
      </c>
      <c r="D390" s="250">
        <v>2</v>
      </c>
      <c r="E390" s="250">
        <v>523</v>
      </c>
      <c r="F390" s="250">
        <v>0</v>
      </c>
      <c r="G390" s="250"/>
      <c r="H390" s="250"/>
      <c r="I390" s="250">
        <v>523</v>
      </c>
      <c r="J390" s="250">
        <v>1</v>
      </c>
      <c r="K390" s="250"/>
      <c r="L390" s="250">
        <v>470</v>
      </c>
      <c r="M390" s="250">
        <v>52</v>
      </c>
      <c r="N390" s="250"/>
      <c r="O390" s="250">
        <v>0</v>
      </c>
      <c r="P390" s="250">
        <v>0</v>
      </c>
      <c r="Q390" s="250"/>
      <c r="R390" s="250"/>
      <c r="S390" s="250">
        <v>0</v>
      </c>
      <c r="T390" s="250">
        <v>0</v>
      </c>
      <c r="U390" s="250">
        <v>0</v>
      </c>
      <c r="V390" s="250">
        <v>0</v>
      </c>
      <c r="W390" s="250">
        <v>0</v>
      </c>
      <c r="X390" s="250">
        <v>0</v>
      </c>
      <c r="Y390" s="250">
        <v>0</v>
      </c>
      <c r="Z390" s="250"/>
      <c r="AA390" s="250"/>
      <c r="AB390" s="250">
        <v>7</v>
      </c>
      <c r="AC390" s="250">
        <v>0</v>
      </c>
      <c r="AD390" s="250">
        <v>0</v>
      </c>
      <c r="AE390" s="250"/>
      <c r="AF390" s="250">
        <v>0</v>
      </c>
      <c r="AG390" s="250">
        <v>21</v>
      </c>
      <c r="AH390" s="250"/>
      <c r="AI390" s="251" t="s">
        <v>218</v>
      </c>
      <c r="AJ390" s="251"/>
      <c r="AK390" s="251"/>
      <c r="AL390" s="65"/>
      <c r="AM390" s="71"/>
      <c r="AN390" s="71"/>
    </row>
    <row r="391" spans="1:41" ht="21.75" customHeight="1" outlineLevel="1">
      <c r="A391" s="218" t="s">
        <v>39</v>
      </c>
      <c r="B391" s="218"/>
      <c r="C391" s="250">
        <v>152</v>
      </c>
      <c r="D391" s="250">
        <v>0</v>
      </c>
      <c r="E391" s="250">
        <v>151</v>
      </c>
      <c r="F391" s="250">
        <v>0</v>
      </c>
      <c r="G391" s="250"/>
      <c r="H391" s="250"/>
      <c r="I391" s="250">
        <v>151</v>
      </c>
      <c r="J391" s="250">
        <v>151</v>
      </c>
      <c r="K391" s="250"/>
      <c r="L391" s="250">
        <v>0</v>
      </c>
      <c r="M391" s="250">
        <v>0</v>
      </c>
      <c r="N391" s="250"/>
      <c r="O391" s="250">
        <v>0</v>
      </c>
      <c r="P391" s="250">
        <v>0</v>
      </c>
      <c r="Q391" s="250"/>
      <c r="R391" s="250"/>
      <c r="S391" s="250">
        <v>0</v>
      </c>
      <c r="T391" s="250">
        <v>0</v>
      </c>
      <c r="U391" s="250">
        <v>0</v>
      </c>
      <c r="V391" s="250">
        <v>0</v>
      </c>
      <c r="W391" s="250">
        <v>0</v>
      </c>
      <c r="X391" s="250">
        <v>1</v>
      </c>
      <c r="Y391" s="250">
        <v>0</v>
      </c>
      <c r="Z391" s="250"/>
      <c r="AA391" s="250"/>
      <c r="AB391" s="250">
        <v>0</v>
      </c>
      <c r="AC391" s="250">
        <v>0</v>
      </c>
      <c r="AD391" s="250">
        <v>0</v>
      </c>
      <c r="AE391" s="250"/>
      <c r="AF391" s="250">
        <v>0</v>
      </c>
      <c r="AG391" s="250">
        <v>0</v>
      </c>
      <c r="AH391" s="250"/>
      <c r="AI391" s="251" t="s">
        <v>219</v>
      </c>
      <c r="AJ391" s="251"/>
      <c r="AK391" s="251"/>
      <c r="AL391" s="65"/>
      <c r="AM391" s="71"/>
      <c r="AN391" s="71"/>
    </row>
    <row r="392" spans="1:41" ht="21.75" customHeight="1" outlineLevel="1">
      <c r="A392" s="218" t="s">
        <v>220</v>
      </c>
      <c r="B392" s="218"/>
      <c r="C392" s="250">
        <v>908</v>
      </c>
      <c r="D392" s="250">
        <v>0</v>
      </c>
      <c r="E392" s="250">
        <v>744</v>
      </c>
      <c r="F392" s="250">
        <v>175</v>
      </c>
      <c r="G392" s="250"/>
      <c r="H392" s="250"/>
      <c r="I392" s="250">
        <v>569</v>
      </c>
      <c r="J392" s="250">
        <v>287</v>
      </c>
      <c r="K392" s="250"/>
      <c r="L392" s="250">
        <v>142</v>
      </c>
      <c r="M392" s="250">
        <v>5</v>
      </c>
      <c r="N392" s="250"/>
      <c r="O392" s="250">
        <v>0</v>
      </c>
      <c r="P392" s="250">
        <v>28</v>
      </c>
      <c r="Q392" s="250"/>
      <c r="R392" s="250"/>
      <c r="S392" s="250">
        <v>78</v>
      </c>
      <c r="T392" s="250">
        <v>29</v>
      </c>
      <c r="U392" s="250">
        <v>0</v>
      </c>
      <c r="V392" s="250">
        <v>0</v>
      </c>
      <c r="W392" s="250">
        <v>2</v>
      </c>
      <c r="X392" s="250">
        <v>0</v>
      </c>
      <c r="Y392" s="250">
        <v>0</v>
      </c>
      <c r="Z392" s="250"/>
      <c r="AA392" s="250"/>
      <c r="AB392" s="250">
        <v>0</v>
      </c>
      <c r="AC392" s="250">
        <v>19</v>
      </c>
      <c r="AD392" s="250">
        <v>1</v>
      </c>
      <c r="AE392" s="250"/>
      <c r="AF392" s="250">
        <v>65</v>
      </c>
      <c r="AG392" s="250">
        <v>97</v>
      </c>
      <c r="AH392" s="250"/>
      <c r="AI392" s="251" t="s">
        <v>221</v>
      </c>
      <c r="AJ392" s="251"/>
      <c r="AK392" s="251"/>
      <c r="AL392" s="65"/>
      <c r="AM392" s="71"/>
      <c r="AN392" s="71"/>
    </row>
    <row r="393" spans="1:41" ht="21.75" customHeight="1" outlineLevel="1">
      <c r="A393" s="218" t="s">
        <v>222</v>
      </c>
      <c r="B393" s="218"/>
      <c r="C393" s="250">
        <v>75</v>
      </c>
      <c r="D393" s="250">
        <v>0</v>
      </c>
      <c r="E393" s="250">
        <v>52</v>
      </c>
      <c r="F393" s="250">
        <v>0</v>
      </c>
      <c r="G393" s="250"/>
      <c r="H393" s="250"/>
      <c r="I393" s="250">
        <v>52</v>
      </c>
      <c r="J393" s="250">
        <v>52</v>
      </c>
      <c r="K393" s="250"/>
      <c r="L393" s="250">
        <v>0</v>
      </c>
      <c r="M393" s="250">
        <v>0</v>
      </c>
      <c r="N393" s="250"/>
      <c r="O393" s="250">
        <v>0</v>
      </c>
      <c r="P393" s="250">
        <v>0</v>
      </c>
      <c r="Q393" s="250"/>
      <c r="R393" s="250"/>
      <c r="S393" s="250">
        <v>0</v>
      </c>
      <c r="T393" s="250">
        <v>0</v>
      </c>
      <c r="U393" s="250">
        <v>0</v>
      </c>
      <c r="V393" s="250">
        <v>0</v>
      </c>
      <c r="W393" s="250">
        <v>0</v>
      </c>
      <c r="X393" s="250">
        <v>0</v>
      </c>
      <c r="Y393" s="250">
        <v>0</v>
      </c>
      <c r="Z393" s="250"/>
      <c r="AA393" s="250"/>
      <c r="AB393" s="250">
        <v>0</v>
      </c>
      <c r="AC393" s="250">
        <v>0</v>
      </c>
      <c r="AD393" s="250">
        <v>0</v>
      </c>
      <c r="AE393" s="250"/>
      <c r="AF393" s="250">
        <v>0</v>
      </c>
      <c r="AG393" s="250">
        <v>23</v>
      </c>
      <c r="AH393" s="250"/>
      <c r="AI393" s="251" t="s">
        <v>356</v>
      </c>
      <c r="AJ393" s="251"/>
      <c r="AK393" s="251"/>
      <c r="AL393" s="65"/>
      <c r="AM393" s="71"/>
      <c r="AN393" s="71"/>
    </row>
    <row r="394" spans="1:41" ht="21.75" customHeight="1" outlineLevel="1">
      <c r="A394" s="218" t="s">
        <v>40</v>
      </c>
      <c r="B394" s="218"/>
      <c r="C394" s="250">
        <v>0</v>
      </c>
      <c r="D394" s="250">
        <v>0</v>
      </c>
      <c r="E394" s="250">
        <v>0</v>
      </c>
      <c r="F394" s="250">
        <v>0</v>
      </c>
      <c r="G394" s="250"/>
      <c r="H394" s="250"/>
      <c r="I394" s="250">
        <v>0</v>
      </c>
      <c r="J394" s="250">
        <v>0</v>
      </c>
      <c r="K394" s="250"/>
      <c r="L394" s="250">
        <v>0</v>
      </c>
      <c r="M394" s="250">
        <v>0</v>
      </c>
      <c r="N394" s="250"/>
      <c r="O394" s="250">
        <v>0</v>
      </c>
      <c r="P394" s="250">
        <v>0</v>
      </c>
      <c r="Q394" s="250"/>
      <c r="R394" s="250"/>
      <c r="S394" s="250">
        <v>0</v>
      </c>
      <c r="T394" s="250">
        <v>0</v>
      </c>
      <c r="U394" s="250">
        <v>0</v>
      </c>
      <c r="V394" s="250">
        <v>0</v>
      </c>
      <c r="W394" s="250">
        <v>0</v>
      </c>
      <c r="X394" s="250">
        <v>0</v>
      </c>
      <c r="Y394" s="250">
        <v>0</v>
      </c>
      <c r="Z394" s="250"/>
      <c r="AA394" s="250"/>
      <c r="AB394" s="250">
        <v>0</v>
      </c>
      <c r="AC394" s="250">
        <v>0</v>
      </c>
      <c r="AD394" s="250">
        <v>0</v>
      </c>
      <c r="AE394" s="250"/>
      <c r="AF394" s="250">
        <v>0</v>
      </c>
      <c r="AG394" s="250">
        <v>0</v>
      </c>
      <c r="AH394" s="250"/>
      <c r="AI394" s="251" t="s">
        <v>223</v>
      </c>
      <c r="AJ394" s="251" t="s">
        <v>297</v>
      </c>
      <c r="AK394" s="251"/>
      <c r="AL394" s="65"/>
      <c r="AM394" s="71"/>
      <c r="AN394" s="71"/>
    </row>
    <row r="395" spans="1:41" ht="21.75" customHeight="1" outlineLevel="1">
      <c r="A395" s="218" t="s">
        <v>41</v>
      </c>
      <c r="B395" s="218"/>
      <c r="C395" s="250">
        <v>400</v>
      </c>
      <c r="D395" s="250">
        <v>50</v>
      </c>
      <c r="E395" s="250">
        <v>310</v>
      </c>
      <c r="F395" s="250">
        <v>0</v>
      </c>
      <c r="G395" s="250"/>
      <c r="H395" s="250"/>
      <c r="I395" s="250">
        <v>310</v>
      </c>
      <c r="J395" s="250">
        <v>310</v>
      </c>
      <c r="K395" s="250"/>
      <c r="L395" s="250">
        <v>0</v>
      </c>
      <c r="M395" s="250">
        <v>0</v>
      </c>
      <c r="N395" s="250"/>
      <c r="O395" s="250">
        <v>0</v>
      </c>
      <c r="P395" s="250">
        <v>0</v>
      </c>
      <c r="Q395" s="250"/>
      <c r="R395" s="250"/>
      <c r="S395" s="250">
        <v>0</v>
      </c>
      <c r="T395" s="250">
        <v>0</v>
      </c>
      <c r="U395" s="250">
        <v>0</v>
      </c>
      <c r="V395" s="250">
        <v>0</v>
      </c>
      <c r="W395" s="250">
        <v>0</v>
      </c>
      <c r="X395" s="250">
        <v>0</v>
      </c>
      <c r="Y395" s="250">
        <v>0</v>
      </c>
      <c r="Z395" s="250"/>
      <c r="AA395" s="250"/>
      <c r="AB395" s="250">
        <v>0</v>
      </c>
      <c r="AC395" s="250">
        <v>0</v>
      </c>
      <c r="AD395" s="250">
        <v>0</v>
      </c>
      <c r="AE395" s="250"/>
      <c r="AF395" s="250">
        <v>0</v>
      </c>
      <c r="AG395" s="250">
        <v>40</v>
      </c>
      <c r="AH395" s="250"/>
      <c r="AI395" s="251" t="s">
        <v>225</v>
      </c>
      <c r="AJ395" s="251"/>
      <c r="AK395" s="251"/>
      <c r="AL395" s="65"/>
      <c r="AM395" s="71"/>
      <c r="AN395" s="71"/>
    </row>
    <row r="396" spans="1:41" ht="21.75" customHeight="1" outlineLevel="1">
      <c r="A396" s="218" t="s">
        <v>42</v>
      </c>
      <c r="B396" s="218"/>
      <c r="C396" s="250">
        <v>384</v>
      </c>
      <c r="D396" s="250">
        <v>48</v>
      </c>
      <c r="E396" s="250">
        <v>319</v>
      </c>
      <c r="F396" s="250">
        <v>253</v>
      </c>
      <c r="G396" s="250"/>
      <c r="H396" s="250"/>
      <c r="I396" s="250">
        <v>66</v>
      </c>
      <c r="J396" s="250">
        <v>0</v>
      </c>
      <c r="K396" s="250"/>
      <c r="L396" s="250">
        <v>0</v>
      </c>
      <c r="M396" s="250">
        <v>0</v>
      </c>
      <c r="N396" s="250"/>
      <c r="O396" s="250">
        <v>0</v>
      </c>
      <c r="P396" s="250">
        <v>66</v>
      </c>
      <c r="Q396" s="250"/>
      <c r="R396" s="250"/>
      <c r="S396" s="250">
        <v>0</v>
      </c>
      <c r="T396" s="250">
        <v>0</v>
      </c>
      <c r="U396" s="250">
        <v>0</v>
      </c>
      <c r="V396" s="250">
        <v>0</v>
      </c>
      <c r="W396" s="250">
        <v>8</v>
      </c>
      <c r="X396" s="250">
        <v>0</v>
      </c>
      <c r="Y396" s="250">
        <v>0</v>
      </c>
      <c r="Z396" s="250"/>
      <c r="AA396" s="250"/>
      <c r="AB396" s="250">
        <v>0</v>
      </c>
      <c r="AC396" s="250">
        <v>0</v>
      </c>
      <c r="AD396" s="250">
        <v>0</v>
      </c>
      <c r="AE396" s="250"/>
      <c r="AF396" s="250">
        <v>9</v>
      </c>
      <c r="AG396" s="250">
        <v>0</v>
      </c>
      <c r="AH396" s="250"/>
      <c r="AI396" s="251" t="s">
        <v>251</v>
      </c>
      <c r="AJ396" s="251"/>
      <c r="AK396" s="251"/>
      <c r="AL396" s="65"/>
      <c r="AM396" s="71"/>
      <c r="AN396" s="71"/>
    </row>
    <row r="397" spans="1:41" ht="21.75" customHeight="1" outlineLevel="1" thickBot="1">
      <c r="A397" s="218" t="s">
        <v>227</v>
      </c>
      <c r="B397" s="218"/>
      <c r="C397" s="250">
        <v>24</v>
      </c>
      <c r="D397" s="250">
        <v>0</v>
      </c>
      <c r="E397" s="250">
        <v>24</v>
      </c>
      <c r="F397" s="250">
        <v>0</v>
      </c>
      <c r="G397" s="250"/>
      <c r="H397" s="250"/>
      <c r="I397" s="250">
        <v>24</v>
      </c>
      <c r="J397" s="250">
        <v>0</v>
      </c>
      <c r="K397" s="250"/>
      <c r="L397" s="250">
        <v>0</v>
      </c>
      <c r="M397" s="250">
        <v>0</v>
      </c>
      <c r="N397" s="250"/>
      <c r="O397" s="250">
        <v>0</v>
      </c>
      <c r="P397" s="250">
        <v>0</v>
      </c>
      <c r="Q397" s="250"/>
      <c r="R397" s="250"/>
      <c r="S397" s="250">
        <v>0</v>
      </c>
      <c r="T397" s="250">
        <v>24</v>
      </c>
      <c r="U397" s="250">
        <v>0</v>
      </c>
      <c r="V397" s="250">
        <v>0</v>
      </c>
      <c r="W397" s="250">
        <v>0</v>
      </c>
      <c r="X397" s="250">
        <v>0</v>
      </c>
      <c r="Y397" s="250">
        <v>0</v>
      </c>
      <c r="Z397" s="250"/>
      <c r="AA397" s="250"/>
      <c r="AB397" s="250">
        <v>0</v>
      </c>
      <c r="AC397" s="250">
        <v>0</v>
      </c>
      <c r="AD397" s="250">
        <v>0</v>
      </c>
      <c r="AE397" s="250"/>
      <c r="AF397" s="250">
        <v>0</v>
      </c>
      <c r="AG397" s="250">
        <v>0</v>
      </c>
      <c r="AH397" s="250"/>
      <c r="AI397" s="251" t="s">
        <v>346</v>
      </c>
      <c r="AJ397" s="251"/>
      <c r="AK397" s="251"/>
      <c r="AL397" s="65"/>
      <c r="AM397" s="71"/>
      <c r="AN397" s="71"/>
    </row>
    <row r="398" spans="1:41" ht="21.75" customHeight="1" thickBot="1">
      <c r="A398" s="244" t="s">
        <v>43</v>
      </c>
      <c r="B398" s="244"/>
      <c r="C398" s="213">
        <v>14434</v>
      </c>
      <c r="D398" s="213">
        <v>797</v>
      </c>
      <c r="E398" s="213">
        <v>11320</v>
      </c>
      <c r="F398" s="213">
        <v>1880</v>
      </c>
      <c r="G398" s="213"/>
      <c r="H398" s="213"/>
      <c r="I398" s="213">
        <v>9440</v>
      </c>
      <c r="J398" s="213">
        <v>3676</v>
      </c>
      <c r="K398" s="213"/>
      <c r="L398" s="213">
        <v>3144</v>
      </c>
      <c r="M398" s="213">
        <v>1931</v>
      </c>
      <c r="N398" s="213"/>
      <c r="O398" s="213">
        <v>0</v>
      </c>
      <c r="P398" s="213">
        <v>149</v>
      </c>
      <c r="Q398" s="213"/>
      <c r="R398" s="213"/>
      <c r="S398" s="213">
        <v>254</v>
      </c>
      <c r="T398" s="213">
        <v>286</v>
      </c>
      <c r="U398" s="213">
        <v>0</v>
      </c>
      <c r="V398" s="213">
        <v>0</v>
      </c>
      <c r="W398" s="213">
        <v>51</v>
      </c>
      <c r="X398" s="213">
        <v>59</v>
      </c>
      <c r="Y398" s="213">
        <v>4</v>
      </c>
      <c r="Z398" s="213"/>
      <c r="AA398" s="213"/>
      <c r="AB398" s="213">
        <v>128</v>
      </c>
      <c r="AC398" s="213">
        <v>191</v>
      </c>
      <c r="AD398" s="213">
        <v>220</v>
      </c>
      <c r="AE398" s="213"/>
      <c r="AF398" s="213">
        <v>367</v>
      </c>
      <c r="AG398" s="213">
        <v>1840</v>
      </c>
      <c r="AH398" s="213"/>
      <c r="AI398" s="244"/>
      <c r="AJ398" s="244"/>
      <c r="AK398" s="244"/>
      <c r="AL398" s="29">
        <f>SUM(AL360)</f>
        <v>347</v>
      </c>
      <c r="AM398" s="29">
        <f>SUM(AM360)</f>
        <v>90</v>
      </c>
      <c r="AN398" s="29">
        <f>SUM(AN360)</f>
        <v>257</v>
      </c>
      <c r="AO398" s="142">
        <f>IF(E398&gt;0,1,0)</f>
        <v>1</v>
      </c>
    </row>
    <row r="399" spans="1:41" ht="12" customHeight="1" thickBot="1">
      <c r="A399" s="145"/>
      <c r="B399" s="144"/>
      <c r="C399" s="144"/>
      <c r="D399" s="144"/>
      <c r="E399" s="144"/>
      <c r="F399" s="144"/>
      <c r="G399" s="144"/>
      <c r="H399" s="144"/>
      <c r="I399" s="174">
        <f>SUM(I377,I360)</f>
        <v>9440</v>
      </c>
      <c r="J399" s="144"/>
      <c r="K399" s="144"/>
      <c r="L399" s="144"/>
      <c r="M399" s="144"/>
      <c r="N399" s="143" t="s">
        <v>44</v>
      </c>
      <c r="O399" s="143"/>
      <c r="P399" s="143"/>
      <c r="Q399" s="144"/>
      <c r="R399" s="170" t="s">
        <v>45</v>
      </c>
      <c r="S399" s="170"/>
      <c r="T399" s="170"/>
      <c r="U399" s="170"/>
      <c r="V399" s="170"/>
      <c r="W399" s="170"/>
      <c r="X399" s="170"/>
      <c r="Y399" s="170"/>
      <c r="Z399" s="144"/>
      <c r="AA399" s="145" t="s">
        <v>46</v>
      </c>
      <c r="AB399" s="145"/>
      <c r="AC399" s="145">
        <f>SUM(AC398:AE398)</f>
        <v>411</v>
      </c>
      <c r="AD399" s="145"/>
      <c r="AE399" s="172" t="s">
        <v>47</v>
      </c>
      <c r="AF399" s="170"/>
      <c r="AG399" s="170"/>
      <c r="AH399" s="170"/>
      <c r="AI399" s="170"/>
      <c r="AJ399" s="170"/>
      <c r="AK399" s="145"/>
    </row>
    <row r="400" spans="1:41" ht="12" customHeight="1" thickBot="1">
      <c r="A400" s="145"/>
      <c r="B400" s="144"/>
      <c r="C400" s="144"/>
      <c r="D400" s="144"/>
      <c r="E400" s="144"/>
      <c r="F400" s="144"/>
      <c r="G400" s="170"/>
      <c r="H400" s="170"/>
      <c r="I400" s="170"/>
      <c r="J400" s="170"/>
      <c r="K400" s="170"/>
      <c r="L400" s="170"/>
      <c r="M400" s="170"/>
      <c r="N400" s="145"/>
      <c r="O400" s="145"/>
      <c r="P400" s="145"/>
      <c r="Q400" s="144"/>
      <c r="R400" s="170"/>
      <c r="S400" s="170"/>
      <c r="T400" s="170"/>
      <c r="U400" s="170"/>
      <c r="V400" s="170"/>
      <c r="W400" s="170"/>
      <c r="X400" s="170"/>
      <c r="Y400" s="170"/>
      <c r="Z400" s="144"/>
      <c r="AA400" s="145"/>
      <c r="AB400" s="145"/>
      <c r="AC400" s="145"/>
      <c r="AD400" s="145"/>
      <c r="AE400" s="170"/>
      <c r="AF400" s="170"/>
      <c r="AG400" s="170"/>
      <c r="AH400" s="170"/>
      <c r="AI400" s="170"/>
      <c r="AJ400" s="170"/>
      <c r="AK400" s="145"/>
    </row>
    <row r="401" spans="1:40" ht="12" customHeight="1" thickBot="1">
      <c r="A401" s="145" t="s">
        <v>48</v>
      </c>
      <c r="B401" s="170">
        <v>39644</v>
      </c>
      <c r="C401" s="145" t="s">
        <v>49</v>
      </c>
      <c r="D401" s="145"/>
      <c r="E401" s="145"/>
      <c r="F401" s="145"/>
      <c r="G401" s="170"/>
      <c r="H401" s="170"/>
      <c r="I401" s="170"/>
      <c r="J401" s="170"/>
      <c r="K401" s="170"/>
      <c r="L401" s="170"/>
      <c r="M401" s="170"/>
      <c r="N401" s="145"/>
      <c r="O401" s="145"/>
      <c r="P401" s="145"/>
      <c r="Q401" s="144"/>
      <c r="R401" s="170"/>
      <c r="S401" s="170"/>
      <c r="T401" s="170"/>
      <c r="U401" s="170"/>
      <c r="V401" s="170"/>
      <c r="W401" s="170"/>
      <c r="X401" s="170"/>
      <c r="Y401" s="170"/>
      <c r="Z401" s="144"/>
      <c r="AA401" s="145"/>
      <c r="AB401" s="145"/>
      <c r="AC401" s="145"/>
      <c r="AD401" s="145"/>
      <c r="AE401" s="170"/>
      <c r="AF401" s="170"/>
      <c r="AG401" s="170"/>
      <c r="AH401" s="170"/>
      <c r="AI401" s="170"/>
      <c r="AJ401" s="170"/>
      <c r="AK401" s="145"/>
    </row>
    <row r="402" spans="1:40" ht="12" customHeight="1" thickBot="1">
      <c r="A402" s="145" t="s">
        <v>50</v>
      </c>
      <c r="B402" s="145"/>
      <c r="C402" s="144"/>
      <c r="D402" s="144"/>
      <c r="E402" s="144"/>
      <c r="F402" s="144"/>
      <c r="G402" s="170"/>
      <c r="H402" s="170"/>
      <c r="I402" s="170"/>
      <c r="J402" s="170"/>
      <c r="K402" s="170"/>
      <c r="L402" s="170"/>
      <c r="M402" s="170"/>
      <c r="N402" s="143" t="s">
        <v>51</v>
      </c>
      <c r="O402" s="143"/>
      <c r="P402" s="145"/>
      <c r="Q402" s="144"/>
      <c r="R402" s="172" t="s">
        <v>52</v>
      </c>
      <c r="S402" s="170"/>
      <c r="T402" s="170"/>
      <c r="U402" s="170"/>
      <c r="V402" s="170"/>
      <c r="W402" s="170"/>
      <c r="X402" s="170"/>
      <c r="Y402" s="170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5"/>
    </row>
    <row r="403" spans="1:40" ht="12" customHeight="1" thickBot="1">
      <c r="A403" s="145"/>
      <c r="B403" s="145"/>
      <c r="C403" s="145" t="s">
        <v>53</v>
      </c>
      <c r="D403" s="145"/>
      <c r="E403" s="145"/>
      <c r="F403" s="145"/>
      <c r="G403" s="170"/>
      <c r="H403" s="170"/>
      <c r="I403" s="170"/>
      <c r="J403" s="170"/>
      <c r="K403" s="170"/>
      <c r="L403" s="170"/>
      <c r="M403" s="170"/>
      <c r="N403" s="145"/>
      <c r="O403" s="145"/>
      <c r="P403" s="145"/>
      <c r="Q403" s="145"/>
      <c r="R403" s="170"/>
      <c r="S403" s="170"/>
      <c r="T403" s="170"/>
      <c r="U403" s="170"/>
      <c r="V403" s="170"/>
      <c r="W403" s="170"/>
      <c r="X403" s="170"/>
      <c r="Y403" s="170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</row>
    <row r="404" spans="1:40" ht="12" customHeight="1" thickBot="1">
      <c r="A404" s="145"/>
      <c r="B404" s="145"/>
      <c r="C404" s="145"/>
      <c r="D404" s="145"/>
      <c r="E404" s="145"/>
      <c r="F404" s="145"/>
      <c r="G404" s="170"/>
      <c r="H404" s="170"/>
      <c r="I404" s="170"/>
      <c r="J404" s="170"/>
      <c r="K404" s="170"/>
      <c r="L404" s="170"/>
      <c r="M404" s="170"/>
      <c r="N404" s="145"/>
      <c r="O404" s="145"/>
      <c r="P404" s="145"/>
      <c r="Q404" s="145"/>
      <c r="R404" s="170"/>
      <c r="S404" s="170"/>
      <c r="T404" s="170"/>
      <c r="U404" s="170"/>
      <c r="V404" s="170"/>
      <c r="W404" s="170"/>
      <c r="X404" s="170"/>
      <c r="Y404" s="170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</row>
    <row r="406" spans="1:40" ht="18" customHeight="1">
      <c r="A406" s="173" t="s">
        <v>80</v>
      </c>
      <c r="B406" s="144"/>
      <c r="C406" s="144"/>
      <c r="D406" s="144"/>
      <c r="E406" s="144"/>
      <c r="F406" s="144"/>
      <c r="G406" s="144"/>
      <c r="H406" s="144"/>
      <c r="I406" s="144"/>
      <c r="J406" s="144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4"/>
      <c r="AI406" s="144"/>
      <c r="AJ406" s="144"/>
      <c r="AK406" s="145"/>
    </row>
    <row r="407" spans="1:40" ht="13.5" customHeight="1" thickBot="1"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5"/>
    </row>
    <row r="408" spans="1:40" ht="21.75" customHeight="1">
      <c r="A408" s="146" t="s">
        <v>55</v>
      </c>
      <c r="B408" s="147"/>
      <c r="C408" s="148" t="s">
        <v>17</v>
      </c>
      <c r="D408" s="148" t="s">
        <v>56</v>
      </c>
      <c r="E408" s="148" t="s">
        <v>3</v>
      </c>
      <c r="F408" s="148" t="s">
        <v>4</v>
      </c>
      <c r="G408" s="148"/>
      <c r="H408" s="148"/>
      <c r="I408" s="148" t="s">
        <v>5</v>
      </c>
      <c r="J408" s="149" t="s">
        <v>6</v>
      </c>
      <c r="K408" s="149"/>
      <c r="L408" s="149"/>
      <c r="M408" s="149"/>
      <c r="N408" s="149"/>
      <c r="O408" s="149"/>
      <c r="P408" s="149"/>
      <c r="Q408" s="149"/>
      <c r="R408" s="149"/>
      <c r="S408" s="149"/>
      <c r="T408" s="148" t="s">
        <v>16</v>
      </c>
      <c r="U408" s="148" t="s">
        <v>7</v>
      </c>
      <c r="V408" s="148"/>
      <c r="W408" s="148" t="s">
        <v>8</v>
      </c>
      <c r="X408" s="148"/>
      <c r="Y408" s="148" t="s">
        <v>9</v>
      </c>
      <c r="Z408" s="148"/>
      <c r="AA408" s="148"/>
      <c r="AB408" s="148"/>
      <c r="AC408" s="148" t="s">
        <v>10</v>
      </c>
      <c r="AD408" s="148"/>
      <c r="AE408" s="148"/>
      <c r="AF408" s="148" t="s">
        <v>11</v>
      </c>
      <c r="AG408" s="148"/>
      <c r="AH408" s="148"/>
      <c r="AI408" s="150" t="s">
        <v>57</v>
      </c>
      <c r="AJ408" s="151" t="s">
        <v>23</v>
      </c>
      <c r="AK408" s="152"/>
      <c r="AL408" s="153" t="s">
        <v>91</v>
      </c>
      <c r="AM408" s="154"/>
      <c r="AN408" s="155"/>
    </row>
    <row r="409" spans="1:40" ht="21.75" customHeight="1">
      <c r="A409" s="156"/>
      <c r="B409" s="157"/>
      <c r="C409" s="158"/>
      <c r="D409" s="158"/>
      <c r="E409" s="158"/>
      <c r="F409" s="158"/>
      <c r="G409" s="158"/>
      <c r="H409" s="158"/>
      <c r="I409" s="158"/>
      <c r="J409" s="158" t="s">
        <v>12</v>
      </c>
      <c r="K409" s="150"/>
      <c r="L409" s="158" t="s">
        <v>13</v>
      </c>
      <c r="M409" s="158" t="s">
        <v>14</v>
      </c>
      <c r="N409" s="150"/>
      <c r="O409" s="158" t="s">
        <v>15</v>
      </c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8"/>
      <c r="AH409" s="158"/>
      <c r="AI409" s="159"/>
      <c r="AJ409" s="159"/>
      <c r="AK409" s="160"/>
      <c r="AL409" s="161"/>
      <c r="AM409" s="162"/>
      <c r="AN409" s="163"/>
    </row>
    <row r="410" spans="1:40" ht="21.75" customHeight="1" thickBot="1">
      <c r="A410" s="164"/>
      <c r="B410" s="165"/>
      <c r="C410" s="94"/>
      <c r="D410" s="94"/>
      <c r="E410" s="94"/>
      <c r="F410" s="94"/>
      <c r="G410" s="94"/>
      <c r="H410" s="94"/>
      <c r="I410" s="94"/>
      <c r="J410" s="94"/>
      <c r="K410" s="95"/>
      <c r="L410" s="94"/>
      <c r="M410" s="150"/>
      <c r="N410" s="159"/>
      <c r="O410" s="150" t="s">
        <v>18</v>
      </c>
      <c r="P410" s="150" t="s">
        <v>19</v>
      </c>
      <c r="Q410" s="150"/>
      <c r="R410" s="150"/>
      <c r="S410" s="94" t="s">
        <v>20</v>
      </c>
      <c r="T410" s="94"/>
      <c r="U410" s="94" t="s">
        <v>21</v>
      </c>
      <c r="V410" s="94" t="s">
        <v>22</v>
      </c>
      <c r="W410" s="94" t="s">
        <v>21</v>
      </c>
      <c r="X410" s="94" t="s">
        <v>22</v>
      </c>
      <c r="Y410" s="94" t="s">
        <v>21</v>
      </c>
      <c r="Z410" s="150"/>
      <c r="AA410" s="150"/>
      <c r="AB410" s="150" t="s">
        <v>22</v>
      </c>
      <c r="AC410" s="150" t="s">
        <v>21</v>
      </c>
      <c r="AD410" s="150" t="s">
        <v>22</v>
      </c>
      <c r="AE410" s="150"/>
      <c r="AF410" s="150" t="s">
        <v>21</v>
      </c>
      <c r="AG410" s="150" t="s">
        <v>22</v>
      </c>
      <c r="AH410" s="150"/>
      <c r="AI410" s="95"/>
      <c r="AJ410" s="95"/>
      <c r="AK410" s="96"/>
      <c r="AL410" s="69" t="s">
        <v>90</v>
      </c>
      <c r="AM410" s="70" t="s">
        <v>130</v>
      </c>
      <c r="AN410" s="70" t="s">
        <v>131</v>
      </c>
    </row>
    <row r="411" spans="1:40" ht="21.75" customHeight="1" thickBot="1">
      <c r="A411" s="217" t="s">
        <v>24</v>
      </c>
      <c r="B411" s="217"/>
      <c r="C411" s="260">
        <v>7356</v>
      </c>
      <c r="D411" s="260">
        <v>388</v>
      </c>
      <c r="E411" s="260">
        <v>5778</v>
      </c>
      <c r="F411" s="260">
        <v>702</v>
      </c>
      <c r="G411" s="260"/>
      <c r="H411" s="260"/>
      <c r="I411" s="260">
        <v>5076</v>
      </c>
      <c r="J411" s="260">
        <v>2185</v>
      </c>
      <c r="K411" s="260"/>
      <c r="L411" s="260">
        <v>1647</v>
      </c>
      <c r="M411" s="260">
        <v>981</v>
      </c>
      <c r="N411" s="260"/>
      <c r="O411" s="260">
        <v>0</v>
      </c>
      <c r="P411" s="260">
        <v>21</v>
      </c>
      <c r="Q411" s="260"/>
      <c r="R411" s="260"/>
      <c r="S411" s="260">
        <v>98</v>
      </c>
      <c r="T411" s="260">
        <v>144</v>
      </c>
      <c r="U411" s="260">
        <v>0</v>
      </c>
      <c r="V411" s="260">
        <v>0</v>
      </c>
      <c r="W411" s="260">
        <v>17</v>
      </c>
      <c r="X411" s="260">
        <v>22</v>
      </c>
      <c r="Y411" s="260">
        <v>1</v>
      </c>
      <c r="Z411" s="260"/>
      <c r="AA411" s="260"/>
      <c r="AB411" s="260">
        <v>50</v>
      </c>
      <c r="AC411" s="260">
        <v>60</v>
      </c>
      <c r="AD411" s="260">
        <v>44</v>
      </c>
      <c r="AE411" s="260"/>
      <c r="AF411" s="260">
        <v>66</v>
      </c>
      <c r="AG411" s="260">
        <v>1085</v>
      </c>
      <c r="AH411" s="260"/>
      <c r="AI411" s="261"/>
      <c r="AJ411" s="261"/>
      <c r="AK411" s="261"/>
      <c r="AL411" s="25">
        <f>SUM(AL412:AL427)</f>
        <v>348</v>
      </c>
      <c r="AM411" s="25">
        <f>SUM(AM412:AM427)</f>
        <v>91</v>
      </c>
      <c r="AN411" s="25">
        <f>SUM(AN412:AN427)</f>
        <v>257</v>
      </c>
    </row>
    <row r="412" spans="1:40" ht="21.75" customHeight="1" outlineLevel="1">
      <c r="A412" s="218" t="s">
        <v>25</v>
      </c>
      <c r="B412" s="218"/>
      <c r="C412" s="250">
        <v>500</v>
      </c>
      <c r="D412" s="250">
        <v>0</v>
      </c>
      <c r="E412" s="250">
        <v>408</v>
      </c>
      <c r="F412" s="250">
        <v>0</v>
      </c>
      <c r="G412" s="250"/>
      <c r="H412" s="250"/>
      <c r="I412" s="250">
        <v>408</v>
      </c>
      <c r="J412" s="250">
        <v>408</v>
      </c>
      <c r="K412" s="250"/>
      <c r="L412" s="250">
        <v>0</v>
      </c>
      <c r="M412" s="250">
        <v>0</v>
      </c>
      <c r="N412" s="250"/>
      <c r="O412" s="250">
        <v>0</v>
      </c>
      <c r="P412" s="250">
        <v>0</v>
      </c>
      <c r="Q412" s="250"/>
      <c r="R412" s="250"/>
      <c r="S412" s="250">
        <v>0</v>
      </c>
      <c r="T412" s="250">
        <v>0</v>
      </c>
      <c r="U412" s="250">
        <v>0</v>
      </c>
      <c r="V412" s="250">
        <v>0</v>
      </c>
      <c r="W412" s="250">
        <v>0</v>
      </c>
      <c r="X412" s="250">
        <v>1</v>
      </c>
      <c r="Y412" s="250">
        <v>0</v>
      </c>
      <c r="Z412" s="250"/>
      <c r="AA412" s="250"/>
      <c r="AB412" s="250">
        <v>0</v>
      </c>
      <c r="AC412" s="250">
        <v>0</v>
      </c>
      <c r="AD412" s="250">
        <v>0</v>
      </c>
      <c r="AE412" s="250"/>
      <c r="AF412" s="250">
        <v>0</v>
      </c>
      <c r="AG412" s="250">
        <v>91</v>
      </c>
      <c r="AH412" s="250"/>
      <c r="AI412" s="251" t="s">
        <v>357</v>
      </c>
      <c r="AJ412" s="251"/>
      <c r="AK412" s="251"/>
      <c r="AL412" s="65"/>
      <c r="AM412" s="71"/>
      <c r="AN412" s="71"/>
    </row>
    <row r="413" spans="1:40" ht="21.75" customHeight="1" outlineLevel="1">
      <c r="A413" s="218" t="s">
        <v>189</v>
      </c>
      <c r="B413" s="218"/>
      <c r="C413" s="250">
        <v>450</v>
      </c>
      <c r="D413" s="250">
        <v>54</v>
      </c>
      <c r="E413" s="250">
        <v>280</v>
      </c>
      <c r="F413" s="250">
        <v>0</v>
      </c>
      <c r="G413" s="250"/>
      <c r="H413" s="250"/>
      <c r="I413" s="250">
        <v>280</v>
      </c>
      <c r="J413" s="250">
        <v>272</v>
      </c>
      <c r="K413" s="250"/>
      <c r="L413" s="250">
        <v>0</v>
      </c>
      <c r="M413" s="250">
        <v>0</v>
      </c>
      <c r="N413" s="250"/>
      <c r="O413" s="250">
        <v>0</v>
      </c>
      <c r="P413" s="250">
        <v>0</v>
      </c>
      <c r="Q413" s="250"/>
      <c r="R413" s="250"/>
      <c r="S413" s="250">
        <v>0</v>
      </c>
      <c r="T413" s="250">
        <v>8</v>
      </c>
      <c r="U413" s="250">
        <v>0</v>
      </c>
      <c r="V413" s="250">
        <v>0</v>
      </c>
      <c r="W413" s="250">
        <v>0</v>
      </c>
      <c r="X413" s="250">
        <v>0</v>
      </c>
      <c r="Y413" s="250">
        <v>0</v>
      </c>
      <c r="Z413" s="250"/>
      <c r="AA413" s="250"/>
      <c r="AB413" s="250">
        <v>0</v>
      </c>
      <c r="AC413" s="250">
        <v>0</v>
      </c>
      <c r="AD413" s="250">
        <v>0</v>
      </c>
      <c r="AE413" s="250"/>
      <c r="AF413" s="250">
        <v>0</v>
      </c>
      <c r="AG413" s="250">
        <v>116</v>
      </c>
      <c r="AH413" s="250"/>
      <c r="AI413" s="251" t="s">
        <v>358</v>
      </c>
      <c r="AJ413" s="251"/>
      <c r="AK413" s="251"/>
      <c r="AL413" s="65"/>
      <c r="AM413" s="71"/>
      <c r="AN413" s="71"/>
    </row>
    <row r="414" spans="1:40" ht="21.75" customHeight="1" outlineLevel="1">
      <c r="A414" s="218" t="s">
        <v>190</v>
      </c>
      <c r="B414" s="218"/>
      <c r="C414" s="250">
        <v>36</v>
      </c>
      <c r="D414" s="250">
        <v>0</v>
      </c>
      <c r="E414" s="250">
        <v>27</v>
      </c>
      <c r="F414" s="250">
        <v>0</v>
      </c>
      <c r="G414" s="250"/>
      <c r="H414" s="250"/>
      <c r="I414" s="250">
        <v>27</v>
      </c>
      <c r="J414" s="250">
        <v>0</v>
      </c>
      <c r="K414" s="250"/>
      <c r="L414" s="250">
        <v>0</v>
      </c>
      <c r="M414" s="250">
        <v>0</v>
      </c>
      <c r="N414" s="250"/>
      <c r="O414" s="250">
        <v>0</v>
      </c>
      <c r="P414" s="250">
        <v>0</v>
      </c>
      <c r="Q414" s="250"/>
      <c r="R414" s="250"/>
      <c r="S414" s="250">
        <v>0</v>
      </c>
      <c r="T414" s="250">
        <v>27</v>
      </c>
      <c r="U414" s="250">
        <v>0</v>
      </c>
      <c r="V414" s="250">
        <v>0</v>
      </c>
      <c r="W414" s="250">
        <v>0</v>
      </c>
      <c r="X414" s="250">
        <v>0</v>
      </c>
      <c r="Y414" s="250">
        <v>0</v>
      </c>
      <c r="Z414" s="250"/>
      <c r="AA414" s="250"/>
      <c r="AB414" s="250">
        <v>0</v>
      </c>
      <c r="AC414" s="250">
        <v>0</v>
      </c>
      <c r="AD414" s="250">
        <v>0</v>
      </c>
      <c r="AE414" s="250"/>
      <c r="AF414" s="250">
        <v>0</v>
      </c>
      <c r="AG414" s="250">
        <v>9</v>
      </c>
      <c r="AH414" s="250"/>
      <c r="AI414" s="251" t="s">
        <v>359</v>
      </c>
      <c r="AJ414" s="251"/>
      <c r="AK414" s="251"/>
      <c r="AL414" s="65"/>
      <c r="AM414" s="71"/>
      <c r="AN414" s="71"/>
    </row>
    <row r="415" spans="1:40" ht="21.75" customHeight="1" outlineLevel="1">
      <c r="A415" s="218" t="s">
        <v>191</v>
      </c>
      <c r="B415" s="218"/>
      <c r="C415" s="250">
        <v>40</v>
      </c>
      <c r="D415" s="250">
        <v>0</v>
      </c>
      <c r="E415" s="250">
        <v>24</v>
      </c>
      <c r="F415" s="250">
        <v>0</v>
      </c>
      <c r="G415" s="250"/>
      <c r="H415" s="250"/>
      <c r="I415" s="250">
        <v>24</v>
      </c>
      <c r="J415" s="250">
        <v>24</v>
      </c>
      <c r="K415" s="250"/>
      <c r="L415" s="250">
        <v>0</v>
      </c>
      <c r="M415" s="250">
        <v>0</v>
      </c>
      <c r="N415" s="250"/>
      <c r="O415" s="250">
        <v>0</v>
      </c>
      <c r="P415" s="250">
        <v>0</v>
      </c>
      <c r="Q415" s="250"/>
      <c r="R415" s="250"/>
      <c r="S415" s="250">
        <v>0</v>
      </c>
      <c r="T415" s="250">
        <v>0</v>
      </c>
      <c r="U415" s="250">
        <v>0</v>
      </c>
      <c r="V415" s="250">
        <v>0</v>
      </c>
      <c r="W415" s="250">
        <v>0</v>
      </c>
      <c r="X415" s="250">
        <v>0</v>
      </c>
      <c r="Y415" s="250">
        <v>0</v>
      </c>
      <c r="Z415" s="250"/>
      <c r="AA415" s="250"/>
      <c r="AB415" s="250">
        <v>0</v>
      </c>
      <c r="AC415" s="250">
        <v>0</v>
      </c>
      <c r="AD415" s="250">
        <v>0</v>
      </c>
      <c r="AE415" s="250"/>
      <c r="AF415" s="250">
        <v>0</v>
      </c>
      <c r="AG415" s="250">
        <v>16</v>
      </c>
      <c r="AH415" s="250"/>
      <c r="AI415" s="251" t="s">
        <v>360</v>
      </c>
      <c r="AJ415" s="251"/>
      <c r="AK415" s="251"/>
      <c r="AL415" s="65">
        <f>SUM(AM415:AN415)</f>
        <v>24</v>
      </c>
      <c r="AM415" s="71">
        <f>SUM(F415)</f>
        <v>0</v>
      </c>
      <c r="AN415" s="71">
        <f>SUM(I415)</f>
        <v>24</v>
      </c>
    </row>
    <row r="416" spans="1:40" ht="21.75" customHeight="1" outlineLevel="1">
      <c r="A416" s="218" t="s">
        <v>192</v>
      </c>
      <c r="B416" s="218"/>
      <c r="C416" s="250">
        <v>68</v>
      </c>
      <c r="D416" s="250">
        <v>0</v>
      </c>
      <c r="E416" s="250">
        <v>42</v>
      </c>
      <c r="F416" s="250">
        <v>0</v>
      </c>
      <c r="G416" s="250"/>
      <c r="H416" s="250"/>
      <c r="I416" s="250">
        <v>42</v>
      </c>
      <c r="J416" s="250">
        <v>42</v>
      </c>
      <c r="K416" s="250"/>
      <c r="L416" s="250">
        <v>0</v>
      </c>
      <c r="M416" s="250">
        <v>0</v>
      </c>
      <c r="N416" s="250"/>
      <c r="O416" s="250">
        <v>0</v>
      </c>
      <c r="P416" s="250">
        <v>0</v>
      </c>
      <c r="Q416" s="250"/>
      <c r="R416" s="250"/>
      <c r="S416" s="250">
        <v>0</v>
      </c>
      <c r="T416" s="250">
        <v>0</v>
      </c>
      <c r="U416" s="250">
        <v>0</v>
      </c>
      <c r="V416" s="250">
        <v>0</v>
      </c>
      <c r="W416" s="250">
        <v>0</v>
      </c>
      <c r="X416" s="250">
        <v>0</v>
      </c>
      <c r="Y416" s="250">
        <v>0</v>
      </c>
      <c r="Z416" s="250"/>
      <c r="AA416" s="250"/>
      <c r="AB416" s="250">
        <v>0</v>
      </c>
      <c r="AC416" s="250">
        <v>0</v>
      </c>
      <c r="AD416" s="250">
        <v>0</v>
      </c>
      <c r="AE416" s="250"/>
      <c r="AF416" s="250">
        <v>0</v>
      </c>
      <c r="AG416" s="250">
        <v>26</v>
      </c>
      <c r="AH416" s="250"/>
      <c r="AI416" s="251" t="s">
        <v>250</v>
      </c>
      <c r="AJ416" s="251"/>
      <c r="AK416" s="251"/>
      <c r="AL416" s="65"/>
      <c r="AM416" s="71"/>
      <c r="AN416" s="71"/>
    </row>
    <row r="417" spans="1:40" ht="21.75" customHeight="1" outlineLevel="1">
      <c r="A417" s="218" t="s">
        <v>193</v>
      </c>
      <c r="B417" s="218"/>
      <c r="C417" s="250">
        <v>108</v>
      </c>
      <c r="D417" s="250">
        <v>0</v>
      </c>
      <c r="E417" s="250">
        <v>37</v>
      </c>
      <c r="F417" s="250">
        <v>30</v>
      </c>
      <c r="G417" s="250"/>
      <c r="H417" s="250"/>
      <c r="I417" s="250">
        <v>7</v>
      </c>
      <c r="J417" s="250">
        <v>3</v>
      </c>
      <c r="K417" s="250"/>
      <c r="L417" s="250">
        <v>2</v>
      </c>
      <c r="M417" s="250">
        <v>1</v>
      </c>
      <c r="N417" s="250"/>
      <c r="O417" s="250">
        <v>0</v>
      </c>
      <c r="P417" s="250">
        <v>0</v>
      </c>
      <c r="Q417" s="250"/>
      <c r="R417" s="250"/>
      <c r="S417" s="250">
        <v>1</v>
      </c>
      <c r="T417" s="250">
        <v>0</v>
      </c>
      <c r="U417" s="250">
        <v>0</v>
      </c>
      <c r="V417" s="250">
        <v>0</v>
      </c>
      <c r="W417" s="250">
        <v>0</v>
      </c>
      <c r="X417" s="250">
        <v>0</v>
      </c>
      <c r="Y417" s="250">
        <v>0</v>
      </c>
      <c r="Z417" s="250"/>
      <c r="AA417" s="250"/>
      <c r="AB417" s="250">
        <v>0</v>
      </c>
      <c r="AC417" s="250">
        <v>2</v>
      </c>
      <c r="AD417" s="250">
        <v>0</v>
      </c>
      <c r="AE417" s="250"/>
      <c r="AF417" s="250">
        <v>35</v>
      </c>
      <c r="AG417" s="250">
        <v>36</v>
      </c>
      <c r="AH417" s="250"/>
      <c r="AI417" s="251" t="s">
        <v>290</v>
      </c>
      <c r="AJ417" s="251" t="s">
        <v>361</v>
      </c>
      <c r="AK417" s="251"/>
      <c r="AL417" s="65">
        <f>SUM(AM417:AN417)</f>
        <v>6</v>
      </c>
      <c r="AM417" s="71">
        <v>6</v>
      </c>
      <c r="AN417" s="71"/>
    </row>
    <row r="418" spans="1:40" ht="21.75" customHeight="1" outlineLevel="1">
      <c r="A418" s="218" t="s">
        <v>194</v>
      </c>
      <c r="B418" s="218"/>
      <c r="C418" s="250">
        <v>705</v>
      </c>
      <c r="D418" s="250">
        <v>69</v>
      </c>
      <c r="E418" s="250">
        <v>625</v>
      </c>
      <c r="F418" s="250">
        <v>370</v>
      </c>
      <c r="G418" s="250"/>
      <c r="H418" s="250"/>
      <c r="I418" s="250">
        <v>255</v>
      </c>
      <c r="J418" s="250">
        <v>83</v>
      </c>
      <c r="K418" s="250"/>
      <c r="L418" s="250">
        <v>11</v>
      </c>
      <c r="M418" s="250">
        <v>21</v>
      </c>
      <c r="N418" s="250"/>
      <c r="O418" s="250">
        <v>0</v>
      </c>
      <c r="P418" s="250">
        <v>21</v>
      </c>
      <c r="Q418" s="250"/>
      <c r="R418" s="250"/>
      <c r="S418" s="250">
        <v>67</v>
      </c>
      <c r="T418" s="250">
        <v>52</v>
      </c>
      <c r="U418" s="250">
        <v>0</v>
      </c>
      <c r="V418" s="250">
        <v>0</v>
      </c>
      <c r="W418" s="250">
        <v>9</v>
      </c>
      <c r="X418" s="250">
        <v>0</v>
      </c>
      <c r="Y418" s="250">
        <v>0</v>
      </c>
      <c r="Z418" s="250"/>
      <c r="AA418" s="250"/>
      <c r="AB418" s="250">
        <v>0</v>
      </c>
      <c r="AC418" s="250">
        <v>47</v>
      </c>
      <c r="AD418" s="250">
        <v>10</v>
      </c>
      <c r="AE418" s="250"/>
      <c r="AF418" s="250">
        <v>2</v>
      </c>
      <c r="AG418" s="250">
        <v>0</v>
      </c>
      <c r="AH418" s="250"/>
      <c r="AI418" s="251" t="s">
        <v>262</v>
      </c>
      <c r="AJ418" s="251"/>
      <c r="AK418" s="251"/>
      <c r="AL418" s="65"/>
      <c r="AM418" s="66"/>
      <c r="AN418" s="66"/>
    </row>
    <row r="419" spans="1:40" ht="21.75" customHeight="1" outlineLevel="1">
      <c r="A419" s="218" t="s">
        <v>26</v>
      </c>
      <c r="B419" s="218"/>
      <c r="C419" s="250">
        <v>292</v>
      </c>
      <c r="D419" s="250">
        <v>2</v>
      </c>
      <c r="E419" s="250">
        <v>176</v>
      </c>
      <c r="F419" s="250">
        <v>18</v>
      </c>
      <c r="G419" s="250"/>
      <c r="H419" s="250"/>
      <c r="I419" s="250">
        <v>158</v>
      </c>
      <c r="J419" s="250">
        <v>116</v>
      </c>
      <c r="K419" s="250"/>
      <c r="L419" s="250">
        <v>30</v>
      </c>
      <c r="M419" s="250">
        <v>10</v>
      </c>
      <c r="N419" s="250"/>
      <c r="O419" s="250">
        <v>0</v>
      </c>
      <c r="P419" s="250">
        <v>0</v>
      </c>
      <c r="Q419" s="250"/>
      <c r="R419" s="250"/>
      <c r="S419" s="250">
        <v>1</v>
      </c>
      <c r="T419" s="250">
        <v>1</v>
      </c>
      <c r="U419" s="250">
        <v>0</v>
      </c>
      <c r="V419" s="250">
        <v>0</v>
      </c>
      <c r="W419" s="250">
        <v>0</v>
      </c>
      <c r="X419" s="250">
        <v>0</v>
      </c>
      <c r="Y419" s="250">
        <v>0</v>
      </c>
      <c r="Z419" s="250"/>
      <c r="AA419" s="250"/>
      <c r="AB419" s="250">
        <v>0</v>
      </c>
      <c r="AC419" s="250">
        <v>1</v>
      </c>
      <c r="AD419" s="250">
        <v>0</v>
      </c>
      <c r="AE419" s="250"/>
      <c r="AF419" s="250">
        <v>10</v>
      </c>
      <c r="AG419" s="250">
        <v>104</v>
      </c>
      <c r="AH419" s="250"/>
      <c r="AI419" s="251" t="s">
        <v>207</v>
      </c>
      <c r="AJ419" s="251"/>
      <c r="AK419" s="251"/>
      <c r="AL419" s="65"/>
      <c r="AM419" s="71"/>
      <c r="AN419" s="71"/>
    </row>
    <row r="420" spans="1:40" ht="21.75" customHeight="1" outlineLevel="1">
      <c r="A420" s="218" t="s">
        <v>195</v>
      </c>
      <c r="B420" s="218"/>
      <c r="C420" s="250">
        <v>292</v>
      </c>
      <c r="D420" s="250">
        <v>4</v>
      </c>
      <c r="E420" s="250">
        <v>288</v>
      </c>
      <c r="F420" s="250">
        <v>0</v>
      </c>
      <c r="G420" s="250"/>
      <c r="H420" s="250"/>
      <c r="I420" s="250">
        <v>288</v>
      </c>
      <c r="J420" s="250">
        <v>0</v>
      </c>
      <c r="K420" s="250"/>
      <c r="L420" s="250">
        <v>0</v>
      </c>
      <c r="M420" s="250">
        <v>288</v>
      </c>
      <c r="N420" s="250"/>
      <c r="O420" s="250">
        <v>0</v>
      </c>
      <c r="P420" s="250">
        <v>0</v>
      </c>
      <c r="Q420" s="250"/>
      <c r="R420" s="250"/>
      <c r="S420" s="250">
        <v>0</v>
      </c>
      <c r="T420" s="250">
        <v>0</v>
      </c>
      <c r="U420" s="250">
        <v>0</v>
      </c>
      <c r="V420" s="250">
        <v>0</v>
      </c>
      <c r="W420" s="250">
        <v>0</v>
      </c>
      <c r="X420" s="250">
        <v>0</v>
      </c>
      <c r="Y420" s="250">
        <v>0</v>
      </c>
      <c r="Z420" s="250"/>
      <c r="AA420" s="250"/>
      <c r="AB420" s="250">
        <v>0</v>
      </c>
      <c r="AC420" s="250">
        <v>0</v>
      </c>
      <c r="AD420" s="250">
        <v>0</v>
      </c>
      <c r="AE420" s="250"/>
      <c r="AF420" s="250">
        <v>0</v>
      </c>
      <c r="AG420" s="250">
        <v>0</v>
      </c>
      <c r="AH420" s="250"/>
      <c r="AI420" s="251" t="s">
        <v>196</v>
      </c>
      <c r="AJ420" s="251"/>
      <c r="AK420" s="251"/>
      <c r="AL420" s="65"/>
      <c r="AM420" s="71"/>
      <c r="AN420" s="71"/>
    </row>
    <row r="421" spans="1:40" ht="21.75" customHeight="1" outlineLevel="1">
      <c r="A421" s="218" t="s">
        <v>197</v>
      </c>
      <c r="B421" s="218"/>
      <c r="C421" s="250">
        <v>1414</v>
      </c>
      <c r="D421" s="250">
        <v>37</v>
      </c>
      <c r="E421" s="250">
        <v>1045</v>
      </c>
      <c r="F421" s="250">
        <v>199</v>
      </c>
      <c r="G421" s="250"/>
      <c r="H421" s="250"/>
      <c r="I421" s="250">
        <v>846</v>
      </c>
      <c r="J421" s="250">
        <v>431</v>
      </c>
      <c r="K421" s="250"/>
      <c r="L421" s="250">
        <v>340</v>
      </c>
      <c r="M421" s="250">
        <v>3</v>
      </c>
      <c r="N421" s="250"/>
      <c r="O421" s="250">
        <v>0</v>
      </c>
      <c r="P421" s="250">
        <v>0</v>
      </c>
      <c r="Q421" s="250"/>
      <c r="R421" s="250"/>
      <c r="S421" s="250">
        <v>18</v>
      </c>
      <c r="T421" s="250">
        <v>54</v>
      </c>
      <c r="U421" s="250">
        <v>0</v>
      </c>
      <c r="V421" s="250">
        <v>0</v>
      </c>
      <c r="W421" s="250">
        <v>0</v>
      </c>
      <c r="X421" s="250">
        <v>0</v>
      </c>
      <c r="Y421" s="250">
        <v>0</v>
      </c>
      <c r="Z421" s="250"/>
      <c r="AA421" s="250"/>
      <c r="AB421" s="250">
        <v>1</v>
      </c>
      <c r="AC421" s="250">
        <v>0</v>
      </c>
      <c r="AD421" s="250">
        <v>27</v>
      </c>
      <c r="AE421" s="250"/>
      <c r="AF421" s="250">
        <v>4</v>
      </c>
      <c r="AG421" s="250">
        <v>328</v>
      </c>
      <c r="AH421" s="250"/>
      <c r="AI421" s="251" t="s">
        <v>203</v>
      </c>
      <c r="AJ421" s="251"/>
      <c r="AK421" s="251"/>
      <c r="AL421" s="65"/>
      <c r="AM421" s="71"/>
      <c r="AN421" s="71"/>
    </row>
    <row r="422" spans="1:40" ht="21.75" customHeight="1" outlineLevel="1">
      <c r="A422" s="218" t="s">
        <v>27</v>
      </c>
      <c r="B422" s="218"/>
      <c r="C422" s="250">
        <v>516</v>
      </c>
      <c r="D422" s="250">
        <v>48</v>
      </c>
      <c r="E422" s="250">
        <v>462</v>
      </c>
      <c r="F422" s="250">
        <v>0</v>
      </c>
      <c r="G422" s="250"/>
      <c r="H422" s="250"/>
      <c r="I422" s="250">
        <v>462</v>
      </c>
      <c r="J422" s="250">
        <v>229</v>
      </c>
      <c r="K422" s="250"/>
      <c r="L422" s="250">
        <v>205</v>
      </c>
      <c r="M422" s="250">
        <v>28</v>
      </c>
      <c r="N422" s="250"/>
      <c r="O422" s="250">
        <v>0</v>
      </c>
      <c r="P422" s="250">
        <v>0</v>
      </c>
      <c r="Q422" s="250"/>
      <c r="R422" s="250"/>
      <c r="S422" s="250">
        <v>0</v>
      </c>
      <c r="T422" s="250">
        <v>0</v>
      </c>
      <c r="U422" s="250">
        <v>0</v>
      </c>
      <c r="V422" s="250">
        <v>0</v>
      </c>
      <c r="W422" s="250">
        <v>0</v>
      </c>
      <c r="X422" s="250">
        <v>6</v>
      </c>
      <c r="Y422" s="250">
        <v>0</v>
      </c>
      <c r="Z422" s="250"/>
      <c r="AA422" s="250"/>
      <c r="AB422" s="250">
        <v>9</v>
      </c>
      <c r="AC422" s="250">
        <v>0</v>
      </c>
      <c r="AD422" s="250">
        <v>0</v>
      </c>
      <c r="AE422" s="250"/>
      <c r="AF422" s="250">
        <v>0</v>
      </c>
      <c r="AG422" s="250">
        <v>0</v>
      </c>
      <c r="AH422" s="250"/>
      <c r="AI422" s="251" t="s">
        <v>287</v>
      </c>
      <c r="AJ422" s="251"/>
      <c r="AK422" s="251"/>
      <c r="AL422" s="65"/>
      <c r="AM422" s="71"/>
      <c r="AN422" s="71"/>
    </row>
    <row r="423" spans="1:40" ht="21.75" customHeight="1" outlineLevel="1">
      <c r="A423" s="218" t="s">
        <v>28</v>
      </c>
      <c r="B423" s="218"/>
      <c r="C423" s="250">
        <v>320</v>
      </c>
      <c r="D423" s="250">
        <v>5</v>
      </c>
      <c r="E423" s="250">
        <v>254</v>
      </c>
      <c r="F423" s="250">
        <v>0</v>
      </c>
      <c r="G423" s="250"/>
      <c r="H423" s="250"/>
      <c r="I423" s="250">
        <v>254</v>
      </c>
      <c r="J423" s="250">
        <v>184</v>
      </c>
      <c r="K423" s="250"/>
      <c r="L423" s="250">
        <v>70</v>
      </c>
      <c r="M423" s="250">
        <v>0</v>
      </c>
      <c r="N423" s="250"/>
      <c r="O423" s="250">
        <v>0</v>
      </c>
      <c r="P423" s="250">
        <v>0</v>
      </c>
      <c r="Q423" s="250"/>
      <c r="R423" s="250"/>
      <c r="S423" s="250">
        <v>0</v>
      </c>
      <c r="T423" s="250">
        <v>0</v>
      </c>
      <c r="U423" s="250">
        <v>0</v>
      </c>
      <c r="V423" s="250">
        <v>0</v>
      </c>
      <c r="W423" s="250">
        <v>0</v>
      </c>
      <c r="X423" s="250">
        <v>0</v>
      </c>
      <c r="Y423" s="250">
        <v>0</v>
      </c>
      <c r="Z423" s="250"/>
      <c r="AA423" s="250"/>
      <c r="AB423" s="250">
        <v>0</v>
      </c>
      <c r="AC423" s="250">
        <v>0</v>
      </c>
      <c r="AD423" s="250">
        <v>0</v>
      </c>
      <c r="AE423" s="250"/>
      <c r="AF423" s="250">
        <v>0</v>
      </c>
      <c r="AG423" s="250">
        <v>61</v>
      </c>
      <c r="AH423" s="250"/>
      <c r="AI423" s="251" t="s">
        <v>198</v>
      </c>
      <c r="AJ423" s="251"/>
      <c r="AK423" s="251"/>
      <c r="AL423" s="65"/>
      <c r="AM423" s="71"/>
      <c r="AN423" s="71"/>
    </row>
    <row r="424" spans="1:40" ht="21.75" customHeight="1" outlineLevel="1">
      <c r="A424" s="218" t="s">
        <v>29</v>
      </c>
      <c r="B424" s="218"/>
      <c r="C424" s="250">
        <v>592</v>
      </c>
      <c r="D424" s="250">
        <v>0</v>
      </c>
      <c r="E424" s="250">
        <v>584</v>
      </c>
      <c r="F424" s="250">
        <v>0</v>
      </c>
      <c r="G424" s="250"/>
      <c r="H424" s="250"/>
      <c r="I424" s="250">
        <v>584</v>
      </c>
      <c r="J424" s="250">
        <v>0</v>
      </c>
      <c r="K424" s="250"/>
      <c r="L424" s="250">
        <v>5</v>
      </c>
      <c r="M424" s="250">
        <v>579</v>
      </c>
      <c r="N424" s="250"/>
      <c r="O424" s="250">
        <v>0</v>
      </c>
      <c r="P424" s="250">
        <v>0</v>
      </c>
      <c r="Q424" s="250"/>
      <c r="R424" s="250"/>
      <c r="S424" s="250">
        <v>0</v>
      </c>
      <c r="T424" s="250">
        <v>0</v>
      </c>
      <c r="U424" s="250">
        <v>0</v>
      </c>
      <c r="V424" s="250">
        <v>0</v>
      </c>
      <c r="W424" s="250">
        <v>0</v>
      </c>
      <c r="X424" s="250">
        <v>2</v>
      </c>
      <c r="Y424" s="250">
        <v>0</v>
      </c>
      <c r="Z424" s="250"/>
      <c r="AA424" s="250"/>
      <c r="AB424" s="250">
        <v>0</v>
      </c>
      <c r="AC424" s="250">
        <v>0</v>
      </c>
      <c r="AD424" s="250">
        <v>0</v>
      </c>
      <c r="AE424" s="250"/>
      <c r="AF424" s="250">
        <v>0</v>
      </c>
      <c r="AG424" s="250">
        <v>6</v>
      </c>
      <c r="AH424" s="250"/>
      <c r="AI424" s="251" t="s">
        <v>208</v>
      </c>
      <c r="AJ424" s="251"/>
      <c r="AK424" s="251"/>
      <c r="AL424" s="65"/>
      <c r="AM424" s="71"/>
      <c r="AN424" s="71"/>
    </row>
    <row r="425" spans="1:40" ht="21.75" customHeight="1" outlineLevel="1">
      <c r="A425" s="218" t="s">
        <v>30</v>
      </c>
      <c r="B425" s="218"/>
      <c r="C425" s="250">
        <v>516</v>
      </c>
      <c r="D425" s="250">
        <v>5</v>
      </c>
      <c r="E425" s="250">
        <v>494</v>
      </c>
      <c r="F425" s="250">
        <v>0</v>
      </c>
      <c r="G425" s="250"/>
      <c r="H425" s="250"/>
      <c r="I425" s="250">
        <v>494</v>
      </c>
      <c r="J425" s="250">
        <v>249</v>
      </c>
      <c r="K425" s="250"/>
      <c r="L425" s="250">
        <v>241</v>
      </c>
      <c r="M425" s="250">
        <v>4</v>
      </c>
      <c r="N425" s="250"/>
      <c r="O425" s="250">
        <v>0</v>
      </c>
      <c r="P425" s="250">
        <v>0</v>
      </c>
      <c r="Q425" s="250"/>
      <c r="R425" s="250"/>
      <c r="S425" s="250">
        <v>0</v>
      </c>
      <c r="T425" s="250">
        <v>0</v>
      </c>
      <c r="U425" s="250">
        <v>0</v>
      </c>
      <c r="V425" s="250">
        <v>0</v>
      </c>
      <c r="W425" s="250">
        <v>0</v>
      </c>
      <c r="X425" s="250">
        <v>10</v>
      </c>
      <c r="Y425" s="250">
        <v>0</v>
      </c>
      <c r="Z425" s="250"/>
      <c r="AA425" s="250"/>
      <c r="AB425" s="250">
        <v>12</v>
      </c>
      <c r="AC425" s="250">
        <v>0</v>
      </c>
      <c r="AD425" s="250">
        <v>0</v>
      </c>
      <c r="AE425" s="250"/>
      <c r="AF425" s="250">
        <v>0</v>
      </c>
      <c r="AG425" s="250">
        <v>7</v>
      </c>
      <c r="AH425" s="250"/>
      <c r="AI425" s="251" t="s">
        <v>247</v>
      </c>
      <c r="AJ425" s="251"/>
      <c r="AK425" s="251"/>
      <c r="AL425" s="65"/>
      <c r="AM425" s="71"/>
      <c r="AN425" s="71"/>
    </row>
    <row r="426" spans="1:40" ht="21.75" customHeight="1" outlineLevel="1">
      <c r="A426" s="218" t="s">
        <v>199</v>
      </c>
      <c r="B426" s="218"/>
      <c r="C426" s="250">
        <v>1031</v>
      </c>
      <c r="D426" s="250">
        <v>98</v>
      </c>
      <c r="E426" s="250">
        <v>714</v>
      </c>
      <c r="F426" s="250">
        <v>0</v>
      </c>
      <c r="G426" s="250"/>
      <c r="H426" s="250"/>
      <c r="I426" s="250">
        <v>714</v>
      </c>
      <c r="J426" s="250">
        <v>20</v>
      </c>
      <c r="K426" s="250"/>
      <c r="L426" s="250">
        <v>694</v>
      </c>
      <c r="M426" s="250">
        <v>0</v>
      </c>
      <c r="N426" s="250"/>
      <c r="O426" s="250">
        <v>0</v>
      </c>
      <c r="P426" s="250">
        <v>0</v>
      </c>
      <c r="Q426" s="250"/>
      <c r="R426" s="250"/>
      <c r="S426" s="250">
        <v>0</v>
      </c>
      <c r="T426" s="250">
        <v>0</v>
      </c>
      <c r="U426" s="250">
        <v>0</v>
      </c>
      <c r="V426" s="250">
        <v>0</v>
      </c>
      <c r="W426" s="250">
        <v>0</v>
      </c>
      <c r="X426" s="250">
        <v>3</v>
      </c>
      <c r="Y426" s="250">
        <v>0</v>
      </c>
      <c r="Z426" s="250"/>
      <c r="AA426" s="250"/>
      <c r="AB426" s="250">
        <v>15</v>
      </c>
      <c r="AC426" s="250">
        <v>0</v>
      </c>
      <c r="AD426" s="250">
        <v>0</v>
      </c>
      <c r="AE426" s="250"/>
      <c r="AF426" s="250">
        <v>0</v>
      </c>
      <c r="AG426" s="250">
        <v>216</v>
      </c>
      <c r="AH426" s="250"/>
      <c r="AI426" s="251" t="s">
        <v>204</v>
      </c>
      <c r="AJ426" s="251"/>
      <c r="AK426" s="251"/>
      <c r="AL426" s="65"/>
      <c r="AM426" s="71"/>
      <c r="AN426" s="71"/>
    </row>
    <row r="427" spans="1:40" ht="21.75" customHeight="1" outlineLevel="1" thickBot="1">
      <c r="A427" s="218" t="s">
        <v>200</v>
      </c>
      <c r="B427" s="218"/>
      <c r="C427" s="250">
        <v>476</v>
      </c>
      <c r="D427" s="250">
        <v>66</v>
      </c>
      <c r="E427" s="250">
        <v>318</v>
      </c>
      <c r="F427" s="250">
        <v>85</v>
      </c>
      <c r="G427" s="250"/>
      <c r="H427" s="250"/>
      <c r="I427" s="250">
        <v>233</v>
      </c>
      <c r="J427" s="250">
        <v>124</v>
      </c>
      <c r="K427" s="250"/>
      <c r="L427" s="250">
        <v>49</v>
      </c>
      <c r="M427" s="250">
        <v>47</v>
      </c>
      <c r="N427" s="250"/>
      <c r="O427" s="250">
        <v>0</v>
      </c>
      <c r="P427" s="250">
        <v>0</v>
      </c>
      <c r="Q427" s="250"/>
      <c r="R427" s="250"/>
      <c r="S427" s="250">
        <v>11</v>
      </c>
      <c r="T427" s="250">
        <v>2</v>
      </c>
      <c r="U427" s="250">
        <v>0</v>
      </c>
      <c r="V427" s="250">
        <v>0</v>
      </c>
      <c r="W427" s="250">
        <v>8</v>
      </c>
      <c r="X427" s="250">
        <v>0</v>
      </c>
      <c r="Y427" s="250">
        <v>1</v>
      </c>
      <c r="Z427" s="250"/>
      <c r="AA427" s="250"/>
      <c r="AB427" s="250">
        <v>13</v>
      </c>
      <c r="AC427" s="250">
        <v>10</v>
      </c>
      <c r="AD427" s="250">
        <v>7</v>
      </c>
      <c r="AE427" s="250"/>
      <c r="AF427" s="250">
        <v>15</v>
      </c>
      <c r="AG427" s="250">
        <v>69</v>
      </c>
      <c r="AH427" s="250"/>
      <c r="AI427" s="251" t="s">
        <v>362</v>
      </c>
      <c r="AJ427" s="251"/>
      <c r="AK427" s="251"/>
      <c r="AL427" s="71">
        <f>SUM(AM427:AN427)</f>
        <v>318</v>
      </c>
      <c r="AM427" s="71">
        <f>SUM(F427)</f>
        <v>85</v>
      </c>
      <c r="AN427" s="71">
        <f>SUM(I427)</f>
        <v>233</v>
      </c>
    </row>
    <row r="428" spans="1:40" s="168" customFormat="1" ht="21.75" customHeight="1" thickBot="1">
      <c r="A428" s="217" t="s">
        <v>31</v>
      </c>
      <c r="B428" s="217"/>
      <c r="C428" s="260">
        <v>7078</v>
      </c>
      <c r="D428" s="260">
        <v>405</v>
      </c>
      <c r="E428" s="260">
        <v>5571</v>
      </c>
      <c r="F428" s="260">
        <v>1161</v>
      </c>
      <c r="G428" s="260"/>
      <c r="H428" s="260"/>
      <c r="I428" s="260">
        <v>4410</v>
      </c>
      <c r="J428" s="260">
        <v>1538</v>
      </c>
      <c r="K428" s="260"/>
      <c r="L428" s="260">
        <v>1501</v>
      </c>
      <c r="M428" s="260">
        <v>947</v>
      </c>
      <c r="N428" s="260"/>
      <c r="O428" s="260">
        <v>0</v>
      </c>
      <c r="P428" s="260">
        <v>124</v>
      </c>
      <c r="Q428" s="260"/>
      <c r="R428" s="260"/>
      <c r="S428" s="260">
        <v>165</v>
      </c>
      <c r="T428" s="260">
        <v>135</v>
      </c>
      <c r="U428" s="260">
        <v>0</v>
      </c>
      <c r="V428" s="260">
        <v>0</v>
      </c>
      <c r="W428" s="260">
        <v>21</v>
      </c>
      <c r="X428" s="260">
        <v>34</v>
      </c>
      <c r="Y428" s="260">
        <v>3</v>
      </c>
      <c r="Z428" s="260"/>
      <c r="AA428" s="260"/>
      <c r="AB428" s="260">
        <v>85</v>
      </c>
      <c r="AC428" s="260">
        <v>137</v>
      </c>
      <c r="AD428" s="260">
        <v>174</v>
      </c>
      <c r="AE428" s="260"/>
      <c r="AF428" s="260">
        <v>279</v>
      </c>
      <c r="AG428" s="260">
        <v>768</v>
      </c>
      <c r="AH428" s="260"/>
      <c r="AI428" s="261"/>
      <c r="AJ428" s="261"/>
      <c r="AK428" s="261"/>
      <c r="AL428" s="79">
        <f ca="1">SUM(AM428:AN428)</f>
        <v>0</v>
      </c>
      <c r="AM428" s="79">
        <f ca="1">SUM(AM427:AM448)</f>
        <v>0</v>
      </c>
      <c r="AN428" s="79">
        <f ca="1">SUM(AN427:AN448)</f>
        <v>0</v>
      </c>
    </row>
    <row r="429" spans="1:40" ht="21.75" customHeight="1" outlineLevel="1">
      <c r="A429" s="218" t="s">
        <v>32</v>
      </c>
      <c r="B429" s="218"/>
      <c r="C429" s="250">
        <v>534</v>
      </c>
      <c r="D429" s="250">
        <v>55</v>
      </c>
      <c r="E429" s="250">
        <v>396</v>
      </c>
      <c r="F429" s="250">
        <v>0</v>
      </c>
      <c r="G429" s="250"/>
      <c r="H429" s="250"/>
      <c r="I429" s="250">
        <v>396</v>
      </c>
      <c r="J429" s="250">
        <v>74</v>
      </c>
      <c r="K429" s="250"/>
      <c r="L429" s="250">
        <v>317</v>
      </c>
      <c r="M429" s="250">
        <v>5</v>
      </c>
      <c r="N429" s="250"/>
      <c r="O429" s="250">
        <v>0</v>
      </c>
      <c r="P429" s="250">
        <v>0</v>
      </c>
      <c r="Q429" s="250"/>
      <c r="R429" s="250"/>
      <c r="S429" s="250">
        <v>0</v>
      </c>
      <c r="T429" s="250">
        <v>0</v>
      </c>
      <c r="U429" s="250">
        <v>0</v>
      </c>
      <c r="V429" s="250">
        <v>0</v>
      </c>
      <c r="W429" s="250">
        <v>0</v>
      </c>
      <c r="X429" s="250">
        <v>7</v>
      </c>
      <c r="Y429" s="250">
        <v>0</v>
      </c>
      <c r="Z429" s="250"/>
      <c r="AA429" s="250"/>
      <c r="AB429" s="250">
        <v>17</v>
      </c>
      <c r="AC429" s="250">
        <v>0</v>
      </c>
      <c r="AD429" s="250">
        <v>0</v>
      </c>
      <c r="AE429" s="250"/>
      <c r="AF429" s="250">
        <v>0</v>
      </c>
      <c r="AG429" s="250">
        <v>76</v>
      </c>
      <c r="AH429" s="250"/>
      <c r="AI429" s="251" t="s">
        <v>268</v>
      </c>
      <c r="AJ429" s="251"/>
      <c r="AK429" s="251"/>
      <c r="AL429" s="71"/>
      <c r="AM429" s="71"/>
      <c r="AN429" s="71"/>
    </row>
    <row r="430" spans="1:40" ht="21.75" customHeight="1" outlineLevel="1">
      <c r="A430" s="218" t="s">
        <v>33</v>
      </c>
      <c r="B430" s="218"/>
      <c r="C430" s="250">
        <v>676</v>
      </c>
      <c r="D430" s="250">
        <v>0</v>
      </c>
      <c r="E430" s="250">
        <v>565</v>
      </c>
      <c r="F430" s="250">
        <v>420</v>
      </c>
      <c r="G430" s="250"/>
      <c r="H430" s="250"/>
      <c r="I430" s="250">
        <v>145</v>
      </c>
      <c r="J430" s="250">
        <v>17</v>
      </c>
      <c r="K430" s="250"/>
      <c r="L430" s="250">
        <v>3</v>
      </c>
      <c r="M430" s="250">
        <v>5</v>
      </c>
      <c r="N430" s="250"/>
      <c r="O430" s="250">
        <v>0</v>
      </c>
      <c r="P430" s="250">
        <v>20</v>
      </c>
      <c r="Q430" s="250"/>
      <c r="R430" s="250"/>
      <c r="S430" s="250">
        <v>66</v>
      </c>
      <c r="T430" s="250">
        <v>34</v>
      </c>
      <c r="U430" s="250">
        <v>0</v>
      </c>
      <c r="V430" s="250">
        <v>0</v>
      </c>
      <c r="W430" s="250">
        <v>8</v>
      </c>
      <c r="X430" s="250">
        <v>0</v>
      </c>
      <c r="Y430" s="250">
        <v>0</v>
      </c>
      <c r="Z430" s="250"/>
      <c r="AA430" s="250"/>
      <c r="AB430" s="250">
        <v>0</v>
      </c>
      <c r="AC430" s="250">
        <v>26</v>
      </c>
      <c r="AD430" s="250">
        <v>2</v>
      </c>
      <c r="AE430" s="250"/>
      <c r="AF430" s="250">
        <v>87</v>
      </c>
      <c r="AG430" s="250">
        <v>16</v>
      </c>
      <c r="AH430" s="250"/>
      <c r="AI430" s="251" t="s">
        <v>263</v>
      </c>
      <c r="AJ430" s="251" t="s">
        <v>363</v>
      </c>
      <c r="AK430" s="251"/>
      <c r="AL430" s="71"/>
      <c r="AM430" s="71"/>
      <c r="AN430" s="71"/>
    </row>
    <row r="431" spans="1:40" ht="21.75" customHeight="1" outlineLevel="1">
      <c r="A431" s="218" t="s">
        <v>34</v>
      </c>
      <c r="B431" s="218"/>
      <c r="C431" s="250">
        <v>280</v>
      </c>
      <c r="D431" s="250">
        <v>0</v>
      </c>
      <c r="E431" s="250">
        <v>272</v>
      </c>
      <c r="F431" s="250">
        <v>0</v>
      </c>
      <c r="G431" s="250"/>
      <c r="H431" s="250"/>
      <c r="I431" s="250">
        <v>272</v>
      </c>
      <c r="J431" s="250">
        <v>179</v>
      </c>
      <c r="K431" s="250"/>
      <c r="L431" s="250">
        <v>93</v>
      </c>
      <c r="M431" s="250">
        <v>0</v>
      </c>
      <c r="N431" s="250"/>
      <c r="O431" s="250">
        <v>0</v>
      </c>
      <c r="P431" s="250">
        <v>0</v>
      </c>
      <c r="Q431" s="250"/>
      <c r="R431" s="250"/>
      <c r="S431" s="250">
        <v>0</v>
      </c>
      <c r="T431" s="250">
        <v>0</v>
      </c>
      <c r="U431" s="250">
        <v>0</v>
      </c>
      <c r="V431" s="250">
        <v>0</v>
      </c>
      <c r="W431" s="250">
        <v>0</v>
      </c>
      <c r="X431" s="250">
        <v>8</v>
      </c>
      <c r="Y431" s="250">
        <v>0</v>
      </c>
      <c r="Z431" s="250"/>
      <c r="AA431" s="250"/>
      <c r="AB431" s="250">
        <v>0</v>
      </c>
      <c r="AC431" s="250">
        <v>0</v>
      </c>
      <c r="AD431" s="250">
        <v>0</v>
      </c>
      <c r="AE431" s="250"/>
      <c r="AF431" s="250">
        <v>0</v>
      </c>
      <c r="AG431" s="250">
        <v>0</v>
      </c>
      <c r="AH431" s="250"/>
      <c r="AI431" s="251" t="s">
        <v>210</v>
      </c>
      <c r="AJ431" s="251"/>
      <c r="AK431" s="251"/>
      <c r="AL431" s="65"/>
      <c r="AM431" s="71"/>
      <c r="AN431" s="71"/>
    </row>
    <row r="432" spans="1:40" ht="21.75" customHeight="1" outlineLevel="1">
      <c r="A432" s="218" t="s">
        <v>35</v>
      </c>
      <c r="B432" s="218"/>
      <c r="C432" s="250">
        <v>224</v>
      </c>
      <c r="D432" s="250">
        <v>2</v>
      </c>
      <c r="E432" s="250">
        <v>177</v>
      </c>
      <c r="F432" s="250">
        <v>0</v>
      </c>
      <c r="G432" s="250"/>
      <c r="H432" s="250"/>
      <c r="I432" s="250">
        <v>177</v>
      </c>
      <c r="J432" s="250">
        <v>177</v>
      </c>
      <c r="K432" s="250"/>
      <c r="L432" s="250">
        <v>0</v>
      </c>
      <c r="M432" s="250">
        <v>0</v>
      </c>
      <c r="N432" s="250"/>
      <c r="O432" s="250">
        <v>0</v>
      </c>
      <c r="P432" s="250">
        <v>0</v>
      </c>
      <c r="Q432" s="250"/>
      <c r="R432" s="250"/>
      <c r="S432" s="250">
        <v>0</v>
      </c>
      <c r="T432" s="250">
        <v>0</v>
      </c>
      <c r="U432" s="250">
        <v>0</v>
      </c>
      <c r="V432" s="250">
        <v>0</v>
      </c>
      <c r="W432" s="250">
        <v>0</v>
      </c>
      <c r="X432" s="250">
        <v>0</v>
      </c>
      <c r="Y432" s="250">
        <v>0</v>
      </c>
      <c r="Z432" s="250"/>
      <c r="AA432" s="250"/>
      <c r="AB432" s="250">
        <v>0</v>
      </c>
      <c r="AC432" s="250">
        <v>0</v>
      </c>
      <c r="AD432" s="250">
        <v>0</v>
      </c>
      <c r="AE432" s="250"/>
      <c r="AF432" s="250">
        <v>0</v>
      </c>
      <c r="AG432" s="250">
        <v>45</v>
      </c>
      <c r="AH432" s="250"/>
      <c r="AI432" s="251" t="s">
        <v>211</v>
      </c>
      <c r="AJ432" s="251"/>
      <c r="AK432" s="251"/>
      <c r="AL432" s="65"/>
      <c r="AM432" s="71"/>
      <c r="AN432" s="71"/>
    </row>
    <row r="433" spans="1:40" ht="21.75" customHeight="1" outlineLevel="1">
      <c r="A433" s="218" t="s">
        <v>212</v>
      </c>
      <c r="B433" s="218"/>
      <c r="C433" s="250">
        <v>192</v>
      </c>
      <c r="D433" s="250">
        <v>0</v>
      </c>
      <c r="E433" s="250">
        <v>185</v>
      </c>
      <c r="F433" s="250">
        <v>0</v>
      </c>
      <c r="G433" s="250"/>
      <c r="H433" s="250"/>
      <c r="I433" s="250">
        <v>185</v>
      </c>
      <c r="J433" s="250">
        <v>185</v>
      </c>
      <c r="K433" s="250"/>
      <c r="L433" s="250">
        <v>0</v>
      </c>
      <c r="M433" s="250">
        <v>0</v>
      </c>
      <c r="N433" s="250"/>
      <c r="O433" s="250">
        <v>0</v>
      </c>
      <c r="P433" s="250">
        <v>0</v>
      </c>
      <c r="Q433" s="250"/>
      <c r="R433" s="250"/>
      <c r="S433" s="250">
        <v>0</v>
      </c>
      <c r="T433" s="250">
        <v>0</v>
      </c>
      <c r="U433" s="250">
        <v>0</v>
      </c>
      <c r="V433" s="250">
        <v>0</v>
      </c>
      <c r="W433" s="250">
        <v>0</v>
      </c>
      <c r="X433" s="250">
        <v>1</v>
      </c>
      <c r="Y433" s="250">
        <v>0</v>
      </c>
      <c r="Z433" s="250"/>
      <c r="AA433" s="250"/>
      <c r="AB433" s="250">
        <v>0</v>
      </c>
      <c r="AC433" s="250">
        <v>0</v>
      </c>
      <c r="AD433" s="250">
        <v>0</v>
      </c>
      <c r="AE433" s="250"/>
      <c r="AF433" s="250">
        <v>0</v>
      </c>
      <c r="AG433" s="250">
        <v>6</v>
      </c>
      <c r="AH433" s="250"/>
      <c r="AI433" s="251" t="s">
        <v>236</v>
      </c>
      <c r="AJ433" s="251"/>
      <c r="AK433" s="251"/>
      <c r="AL433" s="65"/>
      <c r="AM433" s="71"/>
      <c r="AN433" s="71"/>
    </row>
    <row r="434" spans="1:40" ht="21.75" customHeight="1" outlineLevel="1">
      <c r="A434" s="218" t="s">
        <v>36</v>
      </c>
      <c r="B434" s="218"/>
      <c r="C434" s="250">
        <v>416</v>
      </c>
      <c r="D434" s="250">
        <v>22</v>
      </c>
      <c r="E434" s="250">
        <v>265</v>
      </c>
      <c r="F434" s="250">
        <v>88</v>
      </c>
      <c r="G434" s="250"/>
      <c r="H434" s="250"/>
      <c r="I434" s="250">
        <v>177</v>
      </c>
      <c r="J434" s="250">
        <v>39</v>
      </c>
      <c r="K434" s="250"/>
      <c r="L434" s="250">
        <v>41</v>
      </c>
      <c r="M434" s="250">
        <v>93</v>
      </c>
      <c r="N434" s="250"/>
      <c r="O434" s="250">
        <v>0</v>
      </c>
      <c r="P434" s="250">
        <v>0</v>
      </c>
      <c r="Q434" s="250"/>
      <c r="R434" s="250"/>
      <c r="S434" s="250">
        <v>3</v>
      </c>
      <c r="T434" s="250">
        <v>1</v>
      </c>
      <c r="U434" s="250">
        <v>0</v>
      </c>
      <c r="V434" s="250">
        <v>0</v>
      </c>
      <c r="W434" s="250">
        <v>0</v>
      </c>
      <c r="X434" s="250">
        <v>3</v>
      </c>
      <c r="Y434" s="250">
        <v>3</v>
      </c>
      <c r="Z434" s="250"/>
      <c r="AA434" s="250"/>
      <c r="AB434" s="250">
        <v>13</v>
      </c>
      <c r="AC434" s="250">
        <v>88</v>
      </c>
      <c r="AD434" s="250">
        <v>168</v>
      </c>
      <c r="AE434" s="250"/>
      <c r="AF434" s="250">
        <v>1</v>
      </c>
      <c r="AG434" s="250">
        <v>125</v>
      </c>
      <c r="AH434" s="250"/>
      <c r="AI434" s="251" t="s">
        <v>237</v>
      </c>
      <c r="AJ434" s="251" t="s">
        <v>353</v>
      </c>
      <c r="AK434" s="251"/>
      <c r="AL434" s="65"/>
      <c r="AM434" s="71"/>
      <c r="AN434" s="71"/>
    </row>
    <row r="435" spans="1:40" ht="21.75" customHeight="1" outlineLevel="1">
      <c r="A435" s="218" t="s">
        <v>37</v>
      </c>
      <c r="B435" s="218"/>
      <c r="C435" s="250">
        <v>246</v>
      </c>
      <c r="D435" s="250">
        <v>0</v>
      </c>
      <c r="E435" s="250">
        <v>227</v>
      </c>
      <c r="F435" s="250">
        <v>197</v>
      </c>
      <c r="G435" s="250"/>
      <c r="H435" s="250"/>
      <c r="I435" s="250">
        <v>30</v>
      </c>
      <c r="J435" s="250">
        <v>5</v>
      </c>
      <c r="K435" s="250"/>
      <c r="L435" s="250">
        <v>4</v>
      </c>
      <c r="M435" s="250">
        <v>0</v>
      </c>
      <c r="N435" s="250"/>
      <c r="O435" s="250">
        <v>0</v>
      </c>
      <c r="P435" s="250">
        <v>0</v>
      </c>
      <c r="Q435" s="250"/>
      <c r="R435" s="250"/>
      <c r="S435" s="250">
        <v>21</v>
      </c>
      <c r="T435" s="250">
        <v>0</v>
      </c>
      <c r="U435" s="250">
        <v>0</v>
      </c>
      <c r="V435" s="250">
        <v>0</v>
      </c>
      <c r="W435" s="250">
        <v>3</v>
      </c>
      <c r="X435" s="250">
        <v>0</v>
      </c>
      <c r="Y435" s="250">
        <v>0</v>
      </c>
      <c r="Z435" s="250"/>
      <c r="AA435" s="250"/>
      <c r="AB435" s="250">
        <v>0</v>
      </c>
      <c r="AC435" s="250">
        <v>0</v>
      </c>
      <c r="AD435" s="250">
        <v>0</v>
      </c>
      <c r="AE435" s="250"/>
      <c r="AF435" s="250">
        <v>16</v>
      </c>
      <c r="AG435" s="250">
        <v>0</v>
      </c>
      <c r="AH435" s="250"/>
      <c r="AI435" s="251" t="s">
        <v>364</v>
      </c>
      <c r="AJ435" s="251"/>
      <c r="AK435" s="251"/>
      <c r="AL435" s="65"/>
      <c r="AM435" s="71"/>
      <c r="AN435" s="71"/>
    </row>
    <row r="436" spans="1:40" ht="21.75" customHeight="1" outlineLevel="1">
      <c r="A436" s="218" t="s">
        <v>141</v>
      </c>
      <c r="B436" s="218"/>
      <c r="C436" s="250">
        <v>56</v>
      </c>
      <c r="D436" s="250">
        <v>0</v>
      </c>
      <c r="E436" s="250">
        <v>49</v>
      </c>
      <c r="F436" s="250">
        <v>0</v>
      </c>
      <c r="G436" s="250"/>
      <c r="H436" s="250"/>
      <c r="I436" s="250">
        <v>49</v>
      </c>
      <c r="J436" s="250">
        <v>1</v>
      </c>
      <c r="K436" s="250"/>
      <c r="L436" s="250">
        <v>0</v>
      </c>
      <c r="M436" s="250">
        <v>0</v>
      </c>
      <c r="N436" s="250"/>
      <c r="O436" s="250">
        <v>0</v>
      </c>
      <c r="P436" s="250">
        <v>0</v>
      </c>
      <c r="Q436" s="250"/>
      <c r="R436" s="250"/>
      <c r="S436" s="250">
        <v>0</v>
      </c>
      <c r="T436" s="250">
        <v>48</v>
      </c>
      <c r="U436" s="250">
        <v>0</v>
      </c>
      <c r="V436" s="250">
        <v>0</v>
      </c>
      <c r="W436" s="250">
        <v>0</v>
      </c>
      <c r="X436" s="250">
        <v>0</v>
      </c>
      <c r="Y436" s="250">
        <v>0</v>
      </c>
      <c r="Z436" s="250"/>
      <c r="AA436" s="250"/>
      <c r="AB436" s="250">
        <v>0</v>
      </c>
      <c r="AC436" s="250">
        <v>0</v>
      </c>
      <c r="AD436" s="250">
        <v>0</v>
      </c>
      <c r="AE436" s="250"/>
      <c r="AF436" s="250">
        <v>0</v>
      </c>
      <c r="AG436" s="250">
        <v>7</v>
      </c>
      <c r="AH436" s="250"/>
      <c r="AI436" s="251" t="s">
        <v>293</v>
      </c>
      <c r="AJ436" s="251"/>
      <c r="AK436" s="251"/>
      <c r="AL436" s="65"/>
      <c r="AM436" s="71"/>
      <c r="AN436" s="71"/>
    </row>
    <row r="437" spans="1:40" ht="21.75" customHeight="1" outlineLevel="1">
      <c r="A437" s="218" t="s">
        <v>214</v>
      </c>
      <c r="B437" s="218"/>
      <c r="C437" s="250">
        <v>420</v>
      </c>
      <c r="D437" s="250">
        <v>2</v>
      </c>
      <c r="E437" s="250">
        <v>369</v>
      </c>
      <c r="F437" s="250">
        <v>4</v>
      </c>
      <c r="G437" s="250"/>
      <c r="H437" s="250"/>
      <c r="I437" s="250">
        <v>365</v>
      </c>
      <c r="J437" s="250">
        <v>2</v>
      </c>
      <c r="K437" s="250"/>
      <c r="L437" s="250">
        <v>5</v>
      </c>
      <c r="M437" s="250">
        <v>356</v>
      </c>
      <c r="N437" s="250"/>
      <c r="O437" s="250">
        <v>0</v>
      </c>
      <c r="P437" s="250">
        <v>0</v>
      </c>
      <c r="Q437" s="250"/>
      <c r="R437" s="250"/>
      <c r="S437" s="250">
        <v>2</v>
      </c>
      <c r="T437" s="250">
        <v>0</v>
      </c>
      <c r="U437" s="250">
        <v>0</v>
      </c>
      <c r="V437" s="250">
        <v>0</v>
      </c>
      <c r="W437" s="250">
        <v>0</v>
      </c>
      <c r="X437" s="250">
        <v>1</v>
      </c>
      <c r="Y437" s="250">
        <v>0</v>
      </c>
      <c r="Z437" s="250"/>
      <c r="AA437" s="250"/>
      <c r="AB437" s="250">
        <v>23</v>
      </c>
      <c r="AC437" s="250">
        <v>0</v>
      </c>
      <c r="AD437" s="250">
        <v>0</v>
      </c>
      <c r="AE437" s="250"/>
      <c r="AF437" s="250">
        <v>2</v>
      </c>
      <c r="AG437" s="250">
        <v>46</v>
      </c>
      <c r="AH437" s="250"/>
      <c r="AI437" s="251" t="s">
        <v>271</v>
      </c>
      <c r="AJ437" s="251" t="s">
        <v>365</v>
      </c>
      <c r="AK437" s="251"/>
      <c r="AL437" s="71"/>
      <c r="AM437" s="71"/>
      <c r="AN437" s="71"/>
    </row>
    <row r="438" spans="1:40" ht="21.75" customHeight="1" outlineLevel="1">
      <c r="A438" s="218" t="s">
        <v>215</v>
      </c>
      <c r="B438" s="218"/>
      <c r="C438" s="250">
        <v>1031</v>
      </c>
      <c r="D438" s="250">
        <v>142</v>
      </c>
      <c r="E438" s="250">
        <v>816</v>
      </c>
      <c r="F438" s="250">
        <v>0</v>
      </c>
      <c r="G438" s="250"/>
      <c r="H438" s="250"/>
      <c r="I438" s="250">
        <v>816</v>
      </c>
      <c r="J438" s="250">
        <v>6</v>
      </c>
      <c r="K438" s="250"/>
      <c r="L438" s="250">
        <v>399</v>
      </c>
      <c r="M438" s="250">
        <v>411</v>
      </c>
      <c r="N438" s="250"/>
      <c r="O438" s="250">
        <v>0</v>
      </c>
      <c r="P438" s="250">
        <v>0</v>
      </c>
      <c r="Q438" s="250"/>
      <c r="R438" s="250"/>
      <c r="S438" s="250">
        <v>0</v>
      </c>
      <c r="T438" s="250">
        <v>0</v>
      </c>
      <c r="U438" s="250">
        <v>0</v>
      </c>
      <c r="V438" s="250">
        <v>0</v>
      </c>
      <c r="W438" s="250">
        <v>0</v>
      </c>
      <c r="X438" s="250">
        <v>14</v>
      </c>
      <c r="Y438" s="250">
        <v>0</v>
      </c>
      <c r="Z438" s="250"/>
      <c r="AA438" s="250"/>
      <c r="AB438" s="250">
        <v>27</v>
      </c>
      <c r="AC438" s="250">
        <v>0</v>
      </c>
      <c r="AD438" s="250">
        <v>0</v>
      </c>
      <c r="AE438" s="250"/>
      <c r="AF438" s="250">
        <v>0</v>
      </c>
      <c r="AG438" s="250">
        <v>59</v>
      </c>
      <c r="AH438" s="250"/>
      <c r="AI438" s="251" t="s">
        <v>254</v>
      </c>
      <c r="AJ438" s="251"/>
      <c r="AK438" s="251"/>
      <c r="AL438" s="71"/>
      <c r="AM438" s="71"/>
      <c r="AN438" s="71"/>
    </row>
    <row r="439" spans="1:40" ht="21.75" customHeight="1" outlineLevel="1">
      <c r="A439" s="218" t="s">
        <v>216</v>
      </c>
      <c r="B439" s="218"/>
      <c r="C439" s="250">
        <v>486</v>
      </c>
      <c r="D439" s="250">
        <v>82</v>
      </c>
      <c r="E439" s="250">
        <v>106</v>
      </c>
      <c r="F439" s="250">
        <v>22</v>
      </c>
      <c r="G439" s="250"/>
      <c r="H439" s="250"/>
      <c r="I439" s="250">
        <v>84</v>
      </c>
      <c r="J439" s="250">
        <v>30</v>
      </c>
      <c r="K439" s="250"/>
      <c r="L439" s="250">
        <v>28</v>
      </c>
      <c r="M439" s="250">
        <v>20</v>
      </c>
      <c r="N439" s="250"/>
      <c r="O439" s="250">
        <v>0</v>
      </c>
      <c r="P439" s="250">
        <v>0</v>
      </c>
      <c r="Q439" s="250"/>
      <c r="R439" s="250"/>
      <c r="S439" s="250">
        <v>5</v>
      </c>
      <c r="T439" s="250">
        <v>1</v>
      </c>
      <c r="U439" s="250">
        <v>0</v>
      </c>
      <c r="V439" s="250">
        <v>0</v>
      </c>
      <c r="W439" s="250">
        <v>0</v>
      </c>
      <c r="X439" s="250">
        <v>0</v>
      </c>
      <c r="Y439" s="250">
        <v>0</v>
      </c>
      <c r="Z439" s="250"/>
      <c r="AA439" s="250"/>
      <c r="AB439" s="250">
        <v>0</v>
      </c>
      <c r="AC439" s="250">
        <v>3</v>
      </c>
      <c r="AD439" s="250">
        <v>3</v>
      </c>
      <c r="AE439" s="250"/>
      <c r="AF439" s="250">
        <v>100</v>
      </c>
      <c r="AG439" s="250">
        <v>198</v>
      </c>
      <c r="AH439" s="250"/>
      <c r="AI439" s="251" t="s">
        <v>229</v>
      </c>
      <c r="AJ439" s="251" t="s">
        <v>366</v>
      </c>
      <c r="AK439" s="251"/>
      <c r="AL439" s="67"/>
      <c r="AM439" s="71"/>
      <c r="AN439" s="71"/>
    </row>
    <row r="440" spans="1:40" ht="21.75" customHeight="1" outlineLevel="1">
      <c r="A440" s="218" t="s">
        <v>38</v>
      </c>
      <c r="B440" s="218"/>
      <c r="C440" s="250">
        <v>28</v>
      </c>
      <c r="D440" s="250">
        <v>0</v>
      </c>
      <c r="E440" s="250">
        <v>22</v>
      </c>
      <c r="F440" s="250">
        <v>0</v>
      </c>
      <c r="G440" s="250"/>
      <c r="H440" s="250"/>
      <c r="I440" s="250">
        <v>22</v>
      </c>
      <c r="J440" s="250">
        <v>22</v>
      </c>
      <c r="K440" s="250"/>
      <c r="L440" s="250">
        <v>0</v>
      </c>
      <c r="M440" s="250">
        <v>0</v>
      </c>
      <c r="N440" s="250"/>
      <c r="O440" s="250">
        <v>0</v>
      </c>
      <c r="P440" s="250">
        <v>0</v>
      </c>
      <c r="Q440" s="250"/>
      <c r="R440" s="250"/>
      <c r="S440" s="250">
        <v>0</v>
      </c>
      <c r="T440" s="250">
        <v>0</v>
      </c>
      <c r="U440" s="250">
        <v>0</v>
      </c>
      <c r="V440" s="250">
        <v>0</v>
      </c>
      <c r="W440" s="250">
        <v>0</v>
      </c>
      <c r="X440" s="250">
        <v>0</v>
      </c>
      <c r="Y440" s="250">
        <v>0</v>
      </c>
      <c r="Z440" s="250"/>
      <c r="AA440" s="250"/>
      <c r="AB440" s="250">
        <v>0</v>
      </c>
      <c r="AC440" s="250">
        <v>0</v>
      </c>
      <c r="AD440" s="250">
        <v>0</v>
      </c>
      <c r="AE440" s="250"/>
      <c r="AF440" s="250">
        <v>0</v>
      </c>
      <c r="AG440" s="250">
        <v>6</v>
      </c>
      <c r="AH440" s="250"/>
      <c r="AI440" s="251" t="s">
        <v>240</v>
      </c>
      <c r="AJ440" s="251"/>
      <c r="AK440" s="251"/>
      <c r="AL440" s="65"/>
      <c r="AM440" s="71"/>
      <c r="AN440" s="71"/>
    </row>
    <row r="441" spans="1:40" ht="21.75" customHeight="1" outlineLevel="1">
      <c r="A441" s="218" t="s">
        <v>217</v>
      </c>
      <c r="B441" s="218"/>
      <c r="C441" s="250">
        <v>546</v>
      </c>
      <c r="D441" s="250">
        <v>2</v>
      </c>
      <c r="E441" s="250">
        <v>523</v>
      </c>
      <c r="F441" s="250">
        <v>0</v>
      </c>
      <c r="G441" s="250"/>
      <c r="H441" s="250"/>
      <c r="I441" s="250">
        <v>523</v>
      </c>
      <c r="J441" s="250">
        <v>2</v>
      </c>
      <c r="K441" s="250"/>
      <c r="L441" s="250">
        <v>469</v>
      </c>
      <c r="M441" s="250">
        <v>52</v>
      </c>
      <c r="N441" s="250"/>
      <c r="O441" s="250">
        <v>0</v>
      </c>
      <c r="P441" s="250">
        <v>0</v>
      </c>
      <c r="Q441" s="250"/>
      <c r="R441" s="250"/>
      <c r="S441" s="250">
        <v>0</v>
      </c>
      <c r="T441" s="250">
        <v>0</v>
      </c>
      <c r="U441" s="250">
        <v>0</v>
      </c>
      <c r="V441" s="250">
        <v>0</v>
      </c>
      <c r="W441" s="250">
        <v>0</v>
      </c>
      <c r="X441" s="250">
        <v>0</v>
      </c>
      <c r="Y441" s="250">
        <v>0</v>
      </c>
      <c r="Z441" s="250"/>
      <c r="AA441" s="250"/>
      <c r="AB441" s="250">
        <v>5</v>
      </c>
      <c r="AC441" s="250">
        <v>0</v>
      </c>
      <c r="AD441" s="250">
        <v>0</v>
      </c>
      <c r="AE441" s="250"/>
      <c r="AF441" s="250">
        <v>0</v>
      </c>
      <c r="AG441" s="250">
        <v>21</v>
      </c>
      <c r="AH441" s="250"/>
      <c r="AI441" s="251" t="s">
        <v>218</v>
      </c>
      <c r="AJ441" s="251"/>
      <c r="AK441" s="251"/>
      <c r="AL441" s="65"/>
      <c r="AM441" s="71"/>
      <c r="AN441" s="71"/>
    </row>
    <row r="442" spans="1:40" ht="21.75" customHeight="1" outlineLevel="1">
      <c r="A442" s="218" t="s">
        <v>39</v>
      </c>
      <c r="B442" s="218"/>
      <c r="C442" s="250">
        <v>152</v>
      </c>
      <c r="D442" s="250">
        <v>0</v>
      </c>
      <c r="E442" s="250">
        <v>150</v>
      </c>
      <c r="F442" s="250">
        <v>0</v>
      </c>
      <c r="G442" s="250"/>
      <c r="H442" s="250"/>
      <c r="I442" s="250">
        <v>150</v>
      </c>
      <c r="J442" s="250">
        <v>150</v>
      </c>
      <c r="K442" s="250"/>
      <c r="L442" s="250">
        <v>0</v>
      </c>
      <c r="M442" s="250">
        <v>0</v>
      </c>
      <c r="N442" s="250"/>
      <c r="O442" s="250">
        <v>0</v>
      </c>
      <c r="P442" s="250">
        <v>0</v>
      </c>
      <c r="Q442" s="250"/>
      <c r="R442" s="250"/>
      <c r="S442" s="250">
        <v>0</v>
      </c>
      <c r="T442" s="250">
        <v>0</v>
      </c>
      <c r="U442" s="250">
        <v>0</v>
      </c>
      <c r="V442" s="250">
        <v>0</v>
      </c>
      <c r="W442" s="250">
        <v>0</v>
      </c>
      <c r="X442" s="250">
        <v>0</v>
      </c>
      <c r="Y442" s="250">
        <v>0</v>
      </c>
      <c r="Z442" s="250"/>
      <c r="AA442" s="250"/>
      <c r="AB442" s="250">
        <v>0</v>
      </c>
      <c r="AC442" s="250">
        <v>0</v>
      </c>
      <c r="AD442" s="250">
        <v>0</v>
      </c>
      <c r="AE442" s="250"/>
      <c r="AF442" s="250">
        <v>0</v>
      </c>
      <c r="AG442" s="250">
        <v>2</v>
      </c>
      <c r="AH442" s="250"/>
      <c r="AI442" s="251" t="s">
        <v>367</v>
      </c>
      <c r="AJ442" s="251"/>
      <c r="AK442" s="251"/>
      <c r="AL442" s="65"/>
      <c r="AM442" s="71"/>
      <c r="AN442" s="71"/>
    </row>
    <row r="443" spans="1:40" ht="21.75" customHeight="1" outlineLevel="1">
      <c r="A443" s="218" t="s">
        <v>220</v>
      </c>
      <c r="B443" s="218"/>
      <c r="C443" s="250">
        <v>908</v>
      </c>
      <c r="D443" s="250">
        <v>0</v>
      </c>
      <c r="E443" s="250">
        <v>747</v>
      </c>
      <c r="F443" s="250">
        <v>179</v>
      </c>
      <c r="G443" s="250"/>
      <c r="H443" s="250"/>
      <c r="I443" s="250">
        <v>568</v>
      </c>
      <c r="J443" s="250">
        <v>287</v>
      </c>
      <c r="K443" s="250"/>
      <c r="L443" s="250">
        <v>142</v>
      </c>
      <c r="M443" s="250">
        <v>5</v>
      </c>
      <c r="N443" s="250"/>
      <c r="O443" s="250">
        <v>0</v>
      </c>
      <c r="P443" s="250">
        <v>38</v>
      </c>
      <c r="Q443" s="250"/>
      <c r="R443" s="250"/>
      <c r="S443" s="250">
        <v>68</v>
      </c>
      <c r="T443" s="250">
        <v>28</v>
      </c>
      <c r="U443" s="250">
        <v>0</v>
      </c>
      <c r="V443" s="250">
        <v>0</v>
      </c>
      <c r="W443" s="250">
        <v>3</v>
      </c>
      <c r="X443" s="250">
        <v>0</v>
      </c>
      <c r="Y443" s="250">
        <v>0</v>
      </c>
      <c r="Z443" s="250"/>
      <c r="AA443" s="250"/>
      <c r="AB443" s="250">
        <v>0</v>
      </c>
      <c r="AC443" s="250">
        <v>20</v>
      </c>
      <c r="AD443" s="250">
        <v>1</v>
      </c>
      <c r="AE443" s="250"/>
      <c r="AF443" s="250">
        <v>61</v>
      </c>
      <c r="AG443" s="250">
        <v>97</v>
      </c>
      <c r="AH443" s="250"/>
      <c r="AI443" s="251" t="s">
        <v>221</v>
      </c>
      <c r="AJ443" s="251"/>
      <c r="AK443" s="251"/>
      <c r="AL443" s="65"/>
      <c r="AM443" s="71"/>
      <c r="AN443" s="71"/>
    </row>
    <row r="444" spans="1:40" ht="21.75" customHeight="1" outlineLevel="1">
      <c r="A444" s="218" t="s">
        <v>222</v>
      </c>
      <c r="B444" s="218"/>
      <c r="C444" s="250">
        <v>75</v>
      </c>
      <c r="D444" s="250">
        <v>0</v>
      </c>
      <c r="E444" s="250">
        <v>52</v>
      </c>
      <c r="F444" s="250">
        <v>0</v>
      </c>
      <c r="G444" s="250"/>
      <c r="H444" s="250"/>
      <c r="I444" s="250">
        <v>52</v>
      </c>
      <c r="J444" s="250">
        <v>52</v>
      </c>
      <c r="K444" s="250"/>
      <c r="L444" s="250">
        <v>0</v>
      </c>
      <c r="M444" s="250">
        <v>0</v>
      </c>
      <c r="N444" s="250"/>
      <c r="O444" s="250">
        <v>0</v>
      </c>
      <c r="P444" s="250">
        <v>0</v>
      </c>
      <c r="Q444" s="250"/>
      <c r="R444" s="250"/>
      <c r="S444" s="250">
        <v>0</v>
      </c>
      <c r="T444" s="250">
        <v>0</v>
      </c>
      <c r="U444" s="250">
        <v>0</v>
      </c>
      <c r="V444" s="250">
        <v>0</v>
      </c>
      <c r="W444" s="250">
        <v>0</v>
      </c>
      <c r="X444" s="250">
        <v>0</v>
      </c>
      <c r="Y444" s="250">
        <v>0</v>
      </c>
      <c r="Z444" s="250"/>
      <c r="AA444" s="250"/>
      <c r="AB444" s="250">
        <v>0</v>
      </c>
      <c r="AC444" s="250">
        <v>0</v>
      </c>
      <c r="AD444" s="250">
        <v>0</v>
      </c>
      <c r="AE444" s="250"/>
      <c r="AF444" s="250">
        <v>0</v>
      </c>
      <c r="AG444" s="250">
        <v>23</v>
      </c>
      <c r="AH444" s="250"/>
      <c r="AI444" s="251" t="s">
        <v>368</v>
      </c>
      <c r="AJ444" s="251"/>
      <c r="AK444" s="251"/>
      <c r="AL444" s="65"/>
      <c r="AM444" s="71"/>
      <c r="AN444" s="71"/>
    </row>
    <row r="445" spans="1:40" ht="21.75" customHeight="1" outlineLevel="1">
      <c r="A445" s="218" t="s">
        <v>40</v>
      </c>
      <c r="B445" s="218"/>
      <c r="C445" s="250">
        <v>0</v>
      </c>
      <c r="D445" s="250">
        <v>0</v>
      </c>
      <c r="E445" s="250">
        <v>0</v>
      </c>
      <c r="F445" s="250">
        <v>0</v>
      </c>
      <c r="G445" s="250"/>
      <c r="H445" s="250"/>
      <c r="I445" s="250">
        <v>0</v>
      </c>
      <c r="J445" s="250">
        <v>0</v>
      </c>
      <c r="K445" s="250"/>
      <c r="L445" s="250">
        <v>0</v>
      </c>
      <c r="M445" s="250">
        <v>0</v>
      </c>
      <c r="N445" s="250"/>
      <c r="O445" s="250">
        <v>0</v>
      </c>
      <c r="P445" s="250">
        <v>0</v>
      </c>
      <c r="Q445" s="250"/>
      <c r="R445" s="250"/>
      <c r="S445" s="250">
        <v>0</v>
      </c>
      <c r="T445" s="250">
        <v>0</v>
      </c>
      <c r="U445" s="250">
        <v>0</v>
      </c>
      <c r="V445" s="250">
        <v>0</v>
      </c>
      <c r="W445" s="250">
        <v>0</v>
      </c>
      <c r="X445" s="250">
        <v>0</v>
      </c>
      <c r="Y445" s="250">
        <v>0</v>
      </c>
      <c r="Z445" s="250"/>
      <c r="AA445" s="250"/>
      <c r="AB445" s="250">
        <v>0</v>
      </c>
      <c r="AC445" s="250">
        <v>0</v>
      </c>
      <c r="AD445" s="250">
        <v>0</v>
      </c>
      <c r="AE445" s="250"/>
      <c r="AF445" s="250">
        <v>0</v>
      </c>
      <c r="AG445" s="250">
        <v>0</v>
      </c>
      <c r="AH445" s="250"/>
      <c r="AI445" s="251" t="s">
        <v>303</v>
      </c>
      <c r="AJ445" s="251"/>
      <c r="AK445" s="251"/>
      <c r="AL445" s="65"/>
      <c r="AM445" s="71"/>
      <c r="AN445" s="71"/>
    </row>
    <row r="446" spans="1:40" ht="21.75" customHeight="1" outlineLevel="1">
      <c r="A446" s="218" t="s">
        <v>41</v>
      </c>
      <c r="B446" s="218"/>
      <c r="C446" s="250">
        <v>400</v>
      </c>
      <c r="D446" s="250">
        <v>50</v>
      </c>
      <c r="E446" s="250">
        <v>310</v>
      </c>
      <c r="F446" s="250">
        <v>0</v>
      </c>
      <c r="G446" s="250"/>
      <c r="H446" s="250"/>
      <c r="I446" s="250">
        <v>310</v>
      </c>
      <c r="J446" s="250">
        <v>310</v>
      </c>
      <c r="K446" s="250"/>
      <c r="L446" s="250">
        <v>0</v>
      </c>
      <c r="M446" s="250">
        <v>0</v>
      </c>
      <c r="N446" s="250"/>
      <c r="O446" s="250">
        <v>0</v>
      </c>
      <c r="P446" s="250">
        <v>0</v>
      </c>
      <c r="Q446" s="250"/>
      <c r="R446" s="250"/>
      <c r="S446" s="250">
        <v>0</v>
      </c>
      <c r="T446" s="250">
        <v>0</v>
      </c>
      <c r="U446" s="250">
        <v>0</v>
      </c>
      <c r="V446" s="250">
        <v>0</v>
      </c>
      <c r="W446" s="250">
        <v>0</v>
      </c>
      <c r="X446" s="250">
        <v>0</v>
      </c>
      <c r="Y446" s="250">
        <v>0</v>
      </c>
      <c r="Z446" s="250"/>
      <c r="AA446" s="250"/>
      <c r="AB446" s="250">
        <v>0</v>
      </c>
      <c r="AC446" s="250">
        <v>0</v>
      </c>
      <c r="AD446" s="250">
        <v>0</v>
      </c>
      <c r="AE446" s="250"/>
      <c r="AF446" s="250">
        <v>0</v>
      </c>
      <c r="AG446" s="250">
        <v>40</v>
      </c>
      <c r="AH446" s="250"/>
      <c r="AI446" s="251" t="s">
        <v>225</v>
      </c>
      <c r="AJ446" s="251"/>
      <c r="AK446" s="251"/>
      <c r="AL446" s="65"/>
      <c r="AM446" s="71"/>
      <c r="AN446" s="71"/>
    </row>
    <row r="447" spans="1:40" ht="21.75" customHeight="1" outlineLevel="1">
      <c r="A447" s="218" t="s">
        <v>42</v>
      </c>
      <c r="B447" s="218"/>
      <c r="C447" s="250">
        <v>384</v>
      </c>
      <c r="D447" s="250">
        <v>48</v>
      </c>
      <c r="E447" s="250">
        <v>317</v>
      </c>
      <c r="F447" s="250">
        <v>251</v>
      </c>
      <c r="G447" s="250"/>
      <c r="H447" s="250"/>
      <c r="I447" s="250">
        <v>66</v>
      </c>
      <c r="J447" s="250">
        <v>0</v>
      </c>
      <c r="K447" s="250"/>
      <c r="L447" s="250">
        <v>0</v>
      </c>
      <c r="M447" s="250">
        <v>0</v>
      </c>
      <c r="N447" s="250"/>
      <c r="O447" s="250">
        <v>0</v>
      </c>
      <c r="P447" s="250">
        <v>66</v>
      </c>
      <c r="Q447" s="250"/>
      <c r="R447" s="250"/>
      <c r="S447" s="250">
        <v>0</v>
      </c>
      <c r="T447" s="250">
        <v>0</v>
      </c>
      <c r="U447" s="250">
        <v>0</v>
      </c>
      <c r="V447" s="250">
        <v>0</v>
      </c>
      <c r="W447" s="250">
        <v>7</v>
      </c>
      <c r="X447" s="250">
        <v>0</v>
      </c>
      <c r="Y447" s="250">
        <v>0</v>
      </c>
      <c r="Z447" s="250"/>
      <c r="AA447" s="250"/>
      <c r="AB447" s="250">
        <v>0</v>
      </c>
      <c r="AC447" s="250">
        <v>0</v>
      </c>
      <c r="AD447" s="250">
        <v>0</v>
      </c>
      <c r="AE447" s="250"/>
      <c r="AF447" s="250">
        <v>12</v>
      </c>
      <c r="AG447" s="250">
        <v>0</v>
      </c>
      <c r="AH447" s="250"/>
      <c r="AI447" s="251" t="s">
        <v>369</v>
      </c>
      <c r="AJ447" s="251"/>
      <c r="AK447" s="251"/>
      <c r="AL447" s="65"/>
      <c r="AM447" s="71"/>
      <c r="AN447" s="71"/>
    </row>
    <row r="448" spans="1:40" ht="21.75" customHeight="1" outlineLevel="1" thickBot="1">
      <c r="A448" s="218" t="s">
        <v>227</v>
      </c>
      <c r="B448" s="218"/>
      <c r="C448" s="250">
        <v>24</v>
      </c>
      <c r="D448" s="250">
        <v>0</v>
      </c>
      <c r="E448" s="250">
        <v>23</v>
      </c>
      <c r="F448" s="250">
        <v>0</v>
      </c>
      <c r="G448" s="250"/>
      <c r="H448" s="250"/>
      <c r="I448" s="250">
        <v>23</v>
      </c>
      <c r="J448" s="250">
        <v>0</v>
      </c>
      <c r="K448" s="250"/>
      <c r="L448" s="250">
        <v>0</v>
      </c>
      <c r="M448" s="250">
        <v>0</v>
      </c>
      <c r="N448" s="250"/>
      <c r="O448" s="250">
        <v>0</v>
      </c>
      <c r="P448" s="250">
        <v>0</v>
      </c>
      <c r="Q448" s="250"/>
      <c r="R448" s="250"/>
      <c r="S448" s="250">
        <v>0</v>
      </c>
      <c r="T448" s="250">
        <v>23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/>
      <c r="AA448" s="250"/>
      <c r="AB448" s="250">
        <v>0</v>
      </c>
      <c r="AC448" s="250">
        <v>0</v>
      </c>
      <c r="AD448" s="250">
        <v>0</v>
      </c>
      <c r="AE448" s="250"/>
      <c r="AF448" s="250">
        <v>0</v>
      </c>
      <c r="AG448" s="250">
        <v>1</v>
      </c>
      <c r="AH448" s="250"/>
      <c r="AI448" s="251" t="s">
        <v>346</v>
      </c>
      <c r="AJ448" s="251"/>
      <c r="AK448" s="251"/>
      <c r="AL448" s="65"/>
      <c r="AM448" s="71"/>
      <c r="AN448" s="71"/>
    </row>
    <row r="449" spans="1:41" ht="21.75" customHeight="1" thickBot="1">
      <c r="A449" s="244" t="s">
        <v>43</v>
      </c>
      <c r="B449" s="244"/>
      <c r="C449" s="260">
        <v>14434</v>
      </c>
      <c r="D449" s="260">
        <v>793</v>
      </c>
      <c r="E449" s="260">
        <v>11349</v>
      </c>
      <c r="F449" s="260">
        <v>1863</v>
      </c>
      <c r="G449" s="260"/>
      <c r="H449" s="260"/>
      <c r="I449" s="260">
        <v>9486</v>
      </c>
      <c r="J449" s="260">
        <v>3723</v>
      </c>
      <c r="K449" s="260"/>
      <c r="L449" s="260">
        <v>3148</v>
      </c>
      <c r="M449" s="260">
        <v>1928</v>
      </c>
      <c r="N449" s="260"/>
      <c r="O449" s="260">
        <v>0</v>
      </c>
      <c r="P449" s="260">
        <v>145</v>
      </c>
      <c r="Q449" s="260"/>
      <c r="R449" s="260"/>
      <c r="S449" s="260">
        <v>263</v>
      </c>
      <c r="T449" s="260">
        <v>279</v>
      </c>
      <c r="U449" s="260">
        <v>0</v>
      </c>
      <c r="V449" s="260">
        <v>0</v>
      </c>
      <c r="W449" s="260">
        <v>38</v>
      </c>
      <c r="X449" s="260">
        <v>56</v>
      </c>
      <c r="Y449" s="260">
        <v>4</v>
      </c>
      <c r="Z449" s="260"/>
      <c r="AA449" s="260"/>
      <c r="AB449" s="260">
        <v>135</v>
      </c>
      <c r="AC449" s="260">
        <v>197</v>
      </c>
      <c r="AD449" s="260">
        <v>218</v>
      </c>
      <c r="AE449" s="260"/>
      <c r="AF449" s="260">
        <v>345</v>
      </c>
      <c r="AG449" s="260">
        <v>1853</v>
      </c>
      <c r="AH449" s="260"/>
      <c r="AI449" s="262"/>
      <c r="AJ449" s="262"/>
      <c r="AK449" s="262"/>
      <c r="AL449" s="29">
        <f>SUM(AL411)</f>
        <v>348</v>
      </c>
      <c r="AM449" s="29">
        <f>SUM(AM411)</f>
        <v>91</v>
      </c>
      <c r="AN449" s="29">
        <f>SUM(AN411)</f>
        <v>257</v>
      </c>
      <c r="AO449" s="142">
        <f>IF(E449&gt;0,1,0)</f>
        <v>1</v>
      </c>
    </row>
    <row r="450" spans="1:41" ht="12" customHeight="1">
      <c r="A450" s="185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5"/>
      <c r="AL450" s="187"/>
      <c r="AM450" s="80"/>
      <c r="AN450" s="188"/>
    </row>
    <row r="451" spans="1:41" ht="12" customHeight="1" thickBot="1">
      <c r="A451" s="145"/>
      <c r="B451" s="144"/>
      <c r="C451" s="144"/>
      <c r="D451" s="144"/>
      <c r="E451" s="144"/>
      <c r="F451" s="144"/>
      <c r="G451" s="170"/>
      <c r="H451" s="170"/>
      <c r="I451" s="170"/>
      <c r="J451" s="170"/>
      <c r="K451" s="170"/>
      <c r="L451" s="170"/>
      <c r="M451" s="170"/>
      <c r="N451" s="145"/>
      <c r="O451" s="145"/>
      <c r="P451" s="145"/>
      <c r="Q451" s="144"/>
      <c r="R451" s="170"/>
      <c r="S451" s="170"/>
      <c r="T451" s="170"/>
      <c r="U451" s="170"/>
      <c r="V451" s="170"/>
      <c r="W451" s="170"/>
      <c r="X451" s="170"/>
      <c r="Y451" s="170"/>
      <c r="Z451" s="144"/>
      <c r="AA451" s="145"/>
      <c r="AB451" s="145"/>
      <c r="AC451" s="171">
        <f>SUM(AC449:AD449)</f>
        <v>415</v>
      </c>
      <c r="AD451" s="145"/>
      <c r="AE451" s="170"/>
      <c r="AF451" s="170"/>
      <c r="AG451" s="170"/>
      <c r="AH451" s="170"/>
      <c r="AI451" s="170"/>
      <c r="AJ451" s="170"/>
      <c r="AK451" s="145"/>
      <c r="AM451" s="81"/>
      <c r="AN451" s="189"/>
    </row>
    <row r="452" spans="1:41" ht="12" customHeight="1" thickBot="1">
      <c r="A452" s="145" t="s">
        <v>48</v>
      </c>
      <c r="B452" s="170">
        <v>39644</v>
      </c>
      <c r="C452" s="145" t="s">
        <v>49</v>
      </c>
      <c r="D452" s="145"/>
      <c r="E452" s="145"/>
      <c r="F452" s="145"/>
      <c r="G452" s="170"/>
      <c r="H452" s="170"/>
      <c r="I452" s="170"/>
      <c r="J452" s="170"/>
      <c r="K452" s="170"/>
      <c r="L452" s="170"/>
      <c r="M452" s="170"/>
      <c r="N452" s="145"/>
      <c r="O452" s="145"/>
      <c r="P452" s="145"/>
      <c r="Q452" s="144"/>
      <c r="R452" s="170"/>
      <c r="S452" s="170"/>
      <c r="T452" s="170"/>
      <c r="U452" s="170"/>
      <c r="V452" s="170"/>
      <c r="W452" s="170"/>
      <c r="X452" s="170"/>
      <c r="Y452" s="170"/>
      <c r="Z452" s="144"/>
      <c r="AA452" s="145"/>
      <c r="AB452" s="145"/>
      <c r="AC452" s="145"/>
      <c r="AD452" s="145"/>
      <c r="AE452" s="170"/>
      <c r="AF452" s="170"/>
      <c r="AG452" s="170"/>
      <c r="AH452" s="170"/>
      <c r="AI452" s="170"/>
      <c r="AJ452" s="170"/>
      <c r="AK452" s="145"/>
      <c r="AM452" s="189"/>
      <c r="AN452" s="82"/>
    </row>
    <row r="453" spans="1:41" ht="12" customHeight="1" thickBot="1">
      <c r="A453" s="145" t="s">
        <v>50</v>
      </c>
      <c r="B453" s="145"/>
      <c r="C453" s="144"/>
      <c r="D453" s="144"/>
      <c r="E453" s="144"/>
      <c r="F453" s="144"/>
      <c r="G453" s="170"/>
      <c r="H453" s="170"/>
      <c r="I453" s="170"/>
      <c r="J453" s="170"/>
      <c r="K453" s="170"/>
      <c r="L453" s="170"/>
      <c r="M453" s="170"/>
      <c r="N453" s="143" t="s">
        <v>51</v>
      </c>
      <c r="O453" s="143"/>
      <c r="P453" s="145"/>
      <c r="Q453" s="144"/>
      <c r="R453" s="172" t="s">
        <v>52</v>
      </c>
      <c r="S453" s="170"/>
      <c r="T453" s="170"/>
      <c r="U453" s="170"/>
      <c r="V453" s="170"/>
      <c r="W453" s="170"/>
      <c r="X453" s="170"/>
      <c r="Y453" s="170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5"/>
      <c r="AM453" s="189"/>
      <c r="AN453" s="82"/>
    </row>
    <row r="454" spans="1:41" ht="12" customHeight="1" thickBot="1">
      <c r="A454" s="145"/>
      <c r="B454" s="145"/>
      <c r="C454" s="145" t="s">
        <v>53</v>
      </c>
      <c r="D454" s="145"/>
      <c r="E454" s="145"/>
      <c r="F454" s="145"/>
      <c r="G454" s="170"/>
      <c r="H454" s="170"/>
      <c r="I454" s="170"/>
      <c r="J454" s="170"/>
      <c r="K454" s="170"/>
      <c r="L454" s="170"/>
      <c r="M454" s="170"/>
      <c r="N454" s="145"/>
      <c r="O454" s="145"/>
      <c r="P454" s="145"/>
      <c r="Q454" s="145"/>
      <c r="R454" s="170"/>
      <c r="S454" s="170"/>
      <c r="T454" s="170"/>
      <c r="U454" s="170"/>
      <c r="V454" s="170"/>
      <c r="W454" s="170"/>
      <c r="X454" s="170"/>
      <c r="Y454" s="170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M454" s="189"/>
      <c r="AN454" s="81"/>
    </row>
    <row r="455" spans="1:41" ht="12" customHeight="1" thickBot="1">
      <c r="A455" s="145"/>
      <c r="B455" s="145"/>
      <c r="C455" s="145"/>
      <c r="D455" s="145"/>
      <c r="E455" s="145"/>
      <c r="F455" s="145"/>
      <c r="G455" s="170"/>
      <c r="H455" s="170"/>
      <c r="I455" s="170"/>
      <c r="J455" s="170"/>
      <c r="K455" s="170"/>
      <c r="L455" s="170"/>
      <c r="M455" s="170"/>
      <c r="N455" s="145"/>
      <c r="O455" s="145"/>
      <c r="P455" s="145"/>
      <c r="Q455" s="145"/>
      <c r="R455" s="170"/>
      <c r="S455" s="170"/>
      <c r="T455" s="170"/>
      <c r="U455" s="170"/>
      <c r="V455" s="170"/>
      <c r="W455" s="170"/>
      <c r="X455" s="170"/>
      <c r="Y455" s="170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</row>
    <row r="457" spans="1:41" ht="18" customHeight="1">
      <c r="A457" s="173" t="s">
        <v>79</v>
      </c>
      <c r="B457" s="144"/>
      <c r="C457" s="144"/>
      <c r="D457" s="144"/>
      <c r="E457" s="144"/>
      <c r="F457" s="144"/>
      <c r="G457" s="144"/>
      <c r="H457" s="144"/>
      <c r="I457" s="144"/>
      <c r="J457" s="144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4"/>
      <c r="AI457" s="144"/>
      <c r="AJ457" s="144"/>
      <c r="AK457" s="145"/>
    </row>
    <row r="458" spans="1:41" ht="13.5" customHeight="1" thickBot="1"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5"/>
    </row>
    <row r="459" spans="1:41" ht="21.75" customHeight="1">
      <c r="A459" s="146" t="s">
        <v>55</v>
      </c>
      <c r="B459" s="147"/>
      <c r="C459" s="148" t="s">
        <v>17</v>
      </c>
      <c r="D459" s="148" t="s">
        <v>56</v>
      </c>
      <c r="E459" s="148" t="s">
        <v>3</v>
      </c>
      <c r="F459" s="148" t="s">
        <v>4</v>
      </c>
      <c r="G459" s="148"/>
      <c r="H459" s="148"/>
      <c r="I459" s="148" t="s">
        <v>5</v>
      </c>
      <c r="J459" s="149" t="s">
        <v>6</v>
      </c>
      <c r="K459" s="149"/>
      <c r="L459" s="149"/>
      <c r="M459" s="149"/>
      <c r="N459" s="149"/>
      <c r="O459" s="149"/>
      <c r="P459" s="149"/>
      <c r="Q459" s="149"/>
      <c r="R459" s="149"/>
      <c r="S459" s="149"/>
      <c r="T459" s="148" t="s">
        <v>16</v>
      </c>
      <c r="U459" s="148" t="s">
        <v>7</v>
      </c>
      <c r="V459" s="148"/>
      <c r="W459" s="148" t="s">
        <v>8</v>
      </c>
      <c r="X459" s="148"/>
      <c r="Y459" s="148" t="s">
        <v>9</v>
      </c>
      <c r="Z459" s="148"/>
      <c r="AA459" s="148"/>
      <c r="AB459" s="148"/>
      <c r="AC459" s="148" t="s">
        <v>10</v>
      </c>
      <c r="AD459" s="148"/>
      <c r="AE459" s="148"/>
      <c r="AF459" s="148" t="s">
        <v>11</v>
      </c>
      <c r="AG459" s="148"/>
      <c r="AH459" s="148"/>
      <c r="AI459" s="150" t="s">
        <v>57</v>
      </c>
      <c r="AJ459" s="151" t="s">
        <v>23</v>
      </c>
      <c r="AK459" s="152"/>
      <c r="AL459" s="153" t="s">
        <v>91</v>
      </c>
      <c r="AM459" s="154"/>
      <c r="AN459" s="155"/>
    </row>
    <row r="460" spans="1:41" ht="21.75" customHeight="1">
      <c r="A460" s="156"/>
      <c r="B460" s="157"/>
      <c r="C460" s="158"/>
      <c r="D460" s="158"/>
      <c r="E460" s="158"/>
      <c r="F460" s="158"/>
      <c r="G460" s="158"/>
      <c r="H460" s="158"/>
      <c r="I460" s="158"/>
      <c r="J460" s="158" t="s">
        <v>12</v>
      </c>
      <c r="K460" s="150"/>
      <c r="L460" s="158" t="s">
        <v>13</v>
      </c>
      <c r="M460" s="158" t="s">
        <v>14</v>
      </c>
      <c r="N460" s="150"/>
      <c r="O460" s="158" t="s">
        <v>15</v>
      </c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9"/>
      <c r="AJ460" s="159"/>
      <c r="AK460" s="160"/>
      <c r="AL460" s="161"/>
      <c r="AM460" s="162"/>
      <c r="AN460" s="163"/>
    </row>
    <row r="461" spans="1:41" ht="21.75" customHeight="1" thickBot="1">
      <c r="A461" s="164"/>
      <c r="B461" s="165"/>
      <c r="C461" s="94"/>
      <c r="D461" s="94"/>
      <c r="E461" s="94"/>
      <c r="F461" s="94"/>
      <c r="G461" s="94"/>
      <c r="H461" s="94"/>
      <c r="I461" s="94"/>
      <c r="J461" s="94"/>
      <c r="K461" s="95"/>
      <c r="L461" s="94"/>
      <c r="M461" s="94"/>
      <c r="N461" s="95"/>
      <c r="O461" s="94" t="s">
        <v>18</v>
      </c>
      <c r="P461" s="94" t="s">
        <v>19</v>
      </c>
      <c r="Q461" s="94"/>
      <c r="R461" s="94"/>
      <c r="S461" s="94" t="s">
        <v>20</v>
      </c>
      <c r="T461" s="94"/>
      <c r="U461" s="94" t="s">
        <v>21</v>
      </c>
      <c r="V461" s="94" t="s">
        <v>22</v>
      </c>
      <c r="W461" s="94" t="s">
        <v>21</v>
      </c>
      <c r="X461" s="94" t="s">
        <v>22</v>
      </c>
      <c r="Y461" s="94" t="s">
        <v>21</v>
      </c>
      <c r="Z461" s="94"/>
      <c r="AA461" s="94"/>
      <c r="AB461" s="94" t="s">
        <v>22</v>
      </c>
      <c r="AC461" s="94" t="s">
        <v>21</v>
      </c>
      <c r="AD461" s="94" t="s">
        <v>22</v>
      </c>
      <c r="AE461" s="94"/>
      <c r="AF461" s="94" t="s">
        <v>21</v>
      </c>
      <c r="AG461" s="94" t="s">
        <v>22</v>
      </c>
      <c r="AH461" s="94"/>
      <c r="AI461" s="95"/>
      <c r="AJ461" s="95"/>
      <c r="AK461" s="96"/>
      <c r="AL461" s="69" t="s">
        <v>90</v>
      </c>
      <c r="AM461" s="70" t="s">
        <v>130</v>
      </c>
      <c r="AN461" s="70" t="s">
        <v>131</v>
      </c>
    </row>
    <row r="462" spans="1:41" ht="21.75" customHeight="1" thickBot="1">
      <c r="A462" s="217" t="s">
        <v>24</v>
      </c>
      <c r="B462" s="217"/>
      <c r="C462" s="213">
        <v>7356</v>
      </c>
      <c r="D462" s="213">
        <v>346</v>
      </c>
      <c r="E462" s="213">
        <v>5752</v>
      </c>
      <c r="F462" s="213">
        <v>670</v>
      </c>
      <c r="G462" s="213"/>
      <c r="H462" s="213"/>
      <c r="I462" s="213">
        <v>5082</v>
      </c>
      <c r="J462" s="213">
        <v>2194</v>
      </c>
      <c r="K462" s="213"/>
      <c r="L462" s="213">
        <v>1645</v>
      </c>
      <c r="M462" s="213">
        <v>982</v>
      </c>
      <c r="N462" s="213"/>
      <c r="O462" s="213">
        <v>0</v>
      </c>
      <c r="P462" s="213">
        <v>21</v>
      </c>
      <c r="Q462" s="213"/>
      <c r="R462" s="213"/>
      <c r="S462" s="213">
        <v>94</v>
      </c>
      <c r="T462" s="213">
        <v>146</v>
      </c>
      <c r="U462" s="213">
        <v>0</v>
      </c>
      <c r="V462" s="213">
        <v>0</v>
      </c>
      <c r="W462" s="213">
        <v>17</v>
      </c>
      <c r="X462" s="213">
        <v>21</v>
      </c>
      <c r="Y462" s="213">
        <v>1</v>
      </c>
      <c r="Z462" s="213"/>
      <c r="AA462" s="213"/>
      <c r="AB462" s="213">
        <v>49</v>
      </c>
      <c r="AC462" s="213">
        <v>56</v>
      </c>
      <c r="AD462" s="213">
        <v>44</v>
      </c>
      <c r="AE462" s="213"/>
      <c r="AF462" s="213">
        <v>127</v>
      </c>
      <c r="AG462" s="213">
        <v>1093</v>
      </c>
      <c r="AH462" s="213"/>
      <c r="AI462" s="214"/>
      <c r="AJ462" s="214"/>
      <c r="AK462" s="214"/>
      <c r="AL462" s="25">
        <f>SUM(AL463:AL478)</f>
        <v>350</v>
      </c>
      <c r="AM462" s="25">
        <f>SUM(AM463:AM478)</f>
        <v>91</v>
      </c>
      <c r="AN462" s="25">
        <f>SUM(AN463:AN478)</f>
        <v>259</v>
      </c>
    </row>
    <row r="463" spans="1:41" ht="21.75" customHeight="1" outlineLevel="1">
      <c r="A463" s="218" t="s">
        <v>25</v>
      </c>
      <c r="B463" s="218"/>
      <c r="C463" s="250">
        <v>500</v>
      </c>
      <c r="D463" s="250">
        <v>0</v>
      </c>
      <c r="E463" s="250">
        <v>415</v>
      </c>
      <c r="F463" s="250">
        <v>0</v>
      </c>
      <c r="G463" s="250"/>
      <c r="H463" s="250"/>
      <c r="I463" s="250">
        <v>415</v>
      </c>
      <c r="J463" s="250">
        <v>415</v>
      </c>
      <c r="K463" s="250"/>
      <c r="L463" s="250">
        <v>0</v>
      </c>
      <c r="M463" s="250">
        <v>0</v>
      </c>
      <c r="N463" s="250"/>
      <c r="O463" s="250">
        <v>0</v>
      </c>
      <c r="P463" s="250">
        <v>0</v>
      </c>
      <c r="Q463" s="250"/>
      <c r="R463" s="250"/>
      <c r="S463" s="250">
        <v>0</v>
      </c>
      <c r="T463" s="250">
        <v>0</v>
      </c>
      <c r="U463" s="250">
        <v>0</v>
      </c>
      <c r="V463" s="250">
        <v>0</v>
      </c>
      <c r="W463" s="250">
        <v>0</v>
      </c>
      <c r="X463" s="250">
        <v>2</v>
      </c>
      <c r="Y463" s="250">
        <v>0</v>
      </c>
      <c r="Z463" s="250"/>
      <c r="AA463" s="250"/>
      <c r="AB463" s="250">
        <v>0</v>
      </c>
      <c r="AC463" s="250">
        <v>0</v>
      </c>
      <c r="AD463" s="250">
        <v>0</v>
      </c>
      <c r="AE463" s="250"/>
      <c r="AF463" s="250">
        <v>0</v>
      </c>
      <c r="AG463" s="250">
        <v>83</v>
      </c>
      <c r="AH463" s="250"/>
      <c r="AI463" s="251" t="s">
        <v>370</v>
      </c>
      <c r="AJ463" s="251"/>
      <c r="AK463" s="251"/>
      <c r="AL463" s="65"/>
      <c r="AM463" s="71"/>
      <c r="AN463" s="71"/>
    </row>
    <row r="464" spans="1:41" ht="21.75" customHeight="1" outlineLevel="1">
      <c r="A464" s="218" t="s">
        <v>189</v>
      </c>
      <c r="B464" s="218"/>
      <c r="C464" s="250">
        <v>450</v>
      </c>
      <c r="D464" s="250">
        <v>54</v>
      </c>
      <c r="E464" s="250">
        <v>280</v>
      </c>
      <c r="F464" s="250">
        <v>0</v>
      </c>
      <c r="G464" s="250"/>
      <c r="H464" s="250"/>
      <c r="I464" s="250">
        <v>280</v>
      </c>
      <c r="J464" s="250">
        <v>272</v>
      </c>
      <c r="K464" s="250"/>
      <c r="L464" s="250">
        <v>0</v>
      </c>
      <c r="M464" s="250">
        <v>0</v>
      </c>
      <c r="N464" s="250"/>
      <c r="O464" s="250">
        <v>0</v>
      </c>
      <c r="P464" s="250">
        <v>0</v>
      </c>
      <c r="Q464" s="250"/>
      <c r="R464" s="250"/>
      <c r="S464" s="250">
        <v>0</v>
      </c>
      <c r="T464" s="250">
        <v>8</v>
      </c>
      <c r="U464" s="250">
        <v>0</v>
      </c>
      <c r="V464" s="250">
        <v>0</v>
      </c>
      <c r="W464" s="250">
        <v>0</v>
      </c>
      <c r="X464" s="250">
        <v>0</v>
      </c>
      <c r="Y464" s="250">
        <v>0</v>
      </c>
      <c r="Z464" s="250"/>
      <c r="AA464" s="250"/>
      <c r="AB464" s="250">
        <v>0</v>
      </c>
      <c r="AC464" s="250">
        <v>0</v>
      </c>
      <c r="AD464" s="250">
        <v>0</v>
      </c>
      <c r="AE464" s="250"/>
      <c r="AF464" s="250">
        <v>0</v>
      </c>
      <c r="AG464" s="250">
        <v>116</v>
      </c>
      <c r="AH464" s="250"/>
      <c r="AI464" s="251" t="s">
        <v>337</v>
      </c>
      <c r="AJ464" s="251"/>
      <c r="AK464" s="251"/>
      <c r="AL464" s="65"/>
      <c r="AM464" s="71"/>
      <c r="AN464" s="71"/>
    </row>
    <row r="465" spans="1:40" ht="21.75" customHeight="1" outlineLevel="1">
      <c r="A465" s="218" t="s">
        <v>190</v>
      </c>
      <c r="B465" s="218"/>
      <c r="C465" s="250">
        <v>36</v>
      </c>
      <c r="D465" s="250">
        <v>0</v>
      </c>
      <c r="E465" s="250">
        <v>27</v>
      </c>
      <c r="F465" s="250">
        <v>0</v>
      </c>
      <c r="G465" s="250"/>
      <c r="H465" s="250"/>
      <c r="I465" s="250">
        <v>27</v>
      </c>
      <c r="J465" s="250">
        <v>0</v>
      </c>
      <c r="K465" s="250"/>
      <c r="L465" s="250">
        <v>0</v>
      </c>
      <c r="M465" s="250">
        <v>0</v>
      </c>
      <c r="N465" s="250"/>
      <c r="O465" s="250">
        <v>0</v>
      </c>
      <c r="P465" s="250">
        <v>0</v>
      </c>
      <c r="Q465" s="250"/>
      <c r="R465" s="250"/>
      <c r="S465" s="250">
        <v>0</v>
      </c>
      <c r="T465" s="250">
        <v>27</v>
      </c>
      <c r="U465" s="250">
        <v>0</v>
      </c>
      <c r="V465" s="250">
        <v>0</v>
      </c>
      <c r="W465" s="250">
        <v>0</v>
      </c>
      <c r="X465" s="250">
        <v>0</v>
      </c>
      <c r="Y465" s="250">
        <v>0</v>
      </c>
      <c r="Z465" s="250"/>
      <c r="AA465" s="250"/>
      <c r="AB465" s="250">
        <v>0</v>
      </c>
      <c r="AC465" s="250">
        <v>0</v>
      </c>
      <c r="AD465" s="250">
        <v>0</v>
      </c>
      <c r="AE465" s="250"/>
      <c r="AF465" s="250">
        <v>0</v>
      </c>
      <c r="AG465" s="250">
        <v>9</v>
      </c>
      <c r="AH465" s="250"/>
      <c r="AI465" s="251" t="s">
        <v>371</v>
      </c>
      <c r="AJ465" s="251"/>
      <c r="AK465" s="251"/>
      <c r="AL465" s="65"/>
      <c r="AM465" s="71"/>
      <c r="AN465" s="71"/>
    </row>
    <row r="466" spans="1:40" ht="21.75" customHeight="1" outlineLevel="1">
      <c r="A466" s="218" t="s">
        <v>191</v>
      </c>
      <c r="B466" s="218"/>
      <c r="C466" s="250">
        <v>40</v>
      </c>
      <c r="D466" s="250">
        <v>0</v>
      </c>
      <c r="E466" s="250">
        <v>24</v>
      </c>
      <c r="F466" s="250">
        <v>0</v>
      </c>
      <c r="G466" s="250"/>
      <c r="H466" s="250"/>
      <c r="I466" s="250">
        <v>24</v>
      </c>
      <c r="J466" s="250">
        <v>24</v>
      </c>
      <c r="K466" s="250"/>
      <c r="L466" s="250">
        <v>0</v>
      </c>
      <c r="M466" s="250">
        <v>0</v>
      </c>
      <c r="N466" s="250"/>
      <c r="O466" s="250">
        <v>0</v>
      </c>
      <c r="P466" s="250">
        <v>0</v>
      </c>
      <c r="Q466" s="250"/>
      <c r="R466" s="250"/>
      <c r="S466" s="250">
        <v>0</v>
      </c>
      <c r="T466" s="250">
        <v>0</v>
      </c>
      <c r="U466" s="250">
        <v>0</v>
      </c>
      <c r="V466" s="250">
        <v>0</v>
      </c>
      <c r="W466" s="250">
        <v>0</v>
      </c>
      <c r="X466" s="250">
        <v>0</v>
      </c>
      <c r="Y466" s="250">
        <v>0</v>
      </c>
      <c r="Z466" s="250"/>
      <c r="AA466" s="250"/>
      <c r="AB466" s="250">
        <v>0</v>
      </c>
      <c r="AC466" s="250">
        <v>0</v>
      </c>
      <c r="AD466" s="250">
        <v>0</v>
      </c>
      <c r="AE466" s="250"/>
      <c r="AF466" s="250">
        <v>0</v>
      </c>
      <c r="AG466" s="250">
        <v>16</v>
      </c>
      <c r="AH466" s="250"/>
      <c r="AI466" s="251" t="s">
        <v>372</v>
      </c>
      <c r="AJ466" s="251"/>
      <c r="AK466" s="251"/>
      <c r="AL466" s="65">
        <f>SUM(AM466:AN466)</f>
        <v>24</v>
      </c>
      <c r="AM466" s="71">
        <f>SUM(F466)</f>
        <v>0</v>
      </c>
      <c r="AN466" s="71">
        <f>SUM(I466)</f>
        <v>24</v>
      </c>
    </row>
    <row r="467" spans="1:40" ht="21.75" customHeight="1" outlineLevel="1">
      <c r="A467" s="218" t="s">
        <v>192</v>
      </c>
      <c r="B467" s="218"/>
      <c r="C467" s="250">
        <v>68</v>
      </c>
      <c r="D467" s="250">
        <v>0</v>
      </c>
      <c r="E467" s="250">
        <v>42</v>
      </c>
      <c r="F467" s="250">
        <v>0</v>
      </c>
      <c r="G467" s="250"/>
      <c r="H467" s="250"/>
      <c r="I467" s="250">
        <v>42</v>
      </c>
      <c r="J467" s="250">
        <v>42</v>
      </c>
      <c r="K467" s="250"/>
      <c r="L467" s="250">
        <v>0</v>
      </c>
      <c r="M467" s="250">
        <v>0</v>
      </c>
      <c r="N467" s="250"/>
      <c r="O467" s="250">
        <v>0</v>
      </c>
      <c r="P467" s="250">
        <v>0</v>
      </c>
      <c r="Q467" s="250"/>
      <c r="R467" s="250"/>
      <c r="S467" s="250">
        <v>0</v>
      </c>
      <c r="T467" s="250">
        <v>0</v>
      </c>
      <c r="U467" s="250">
        <v>0</v>
      </c>
      <c r="V467" s="250">
        <v>0</v>
      </c>
      <c r="W467" s="250">
        <v>0</v>
      </c>
      <c r="X467" s="250">
        <v>0</v>
      </c>
      <c r="Y467" s="250">
        <v>0</v>
      </c>
      <c r="Z467" s="250"/>
      <c r="AA467" s="250"/>
      <c r="AB467" s="250">
        <v>0</v>
      </c>
      <c r="AC467" s="250">
        <v>0</v>
      </c>
      <c r="AD467" s="250">
        <v>0</v>
      </c>
      <c r="AE467" s="250"/>
      <c r="AF467" s="250">
        <v>0</v>
      </c>
      <c r="AG467" s="250">
        <v>26</v>
      </c>
      <c r="AH467" s="250"/>
      <c r="AI467" s="251" t="s">
        <v>349</v>
      </c>
      <c r="AJ467" s="251"/>
      <c r="AK467" s="251"/>
      <c r="AL467" s="65"/>
      <c r="AM467" s="71"/>
      <c r="AN467" s="71"/>
    </row>
    <row r="468" spans="1:40" ht="21.75" customHeight="1" outlineLevel="1">
      <c r="A468" s="218" t="s">
        <v>193</v>
      </c>
      <c r="B468" s="218"/>
      <c r="C468" s="250">
        <v>108</v>
      </c>
      <c r="D468" s="250">
        <v>0</v>
      </c>
      <c r="E468" s="250">
        <v>38</v>
      </c>
      <c r="F468" s="250">
        <v>30</v>
      </c>
      <c r="G468" s="250"/>
      <c r="H468" s="250"/>
      <c r="I468" s="250">
        <v>8</v>
      </c>
      <c r="J468" s="250">
        <v>4</v>
      </c>
      <c r="K468" s="250"/>
      <c r="L468" s="250">
        <v>2</v>
      </c>
      <c r="M468" s="250">
        <v>1</v>
      </c>
      <c r="N468" s="250"/>
      <c r="O468" s="250">
        <v>0</v>
      </c>
      <c r="P468" s="250">
        <v>0</v>
      </c>
      <c r="Q468" s="250"/>
      <c r="R468" s="250"/>
      <c r="S468" s="250">
        <v>1</v>
      </c>
      <c r="T468" s="250">
        <v>0</v>
      </c>
      <c r="U468" s="250">
        <v>0</v>
      </c>
      <c r="V468" s="250">
        <v>0</v>
      </c>
      <c r="W468" s="250">
        <v>0</v>
      </c>
      <c r="X468" s="250">
        <v>0</v>
      </c>
      <c r="Y468" s="250">
        <v>0</v>
      </c>
      <c r="Z468" s="250"/>
      <c r="AA468" s="250"/>
      <c r="AB468" s="250">
        <v>0</v>
      </c>
      <c r="AC468" s="250">
        <v>2</v>
      </c>
      <c r="AD468" s="250">
        <v>0</v>
      </c>
      <c r="AE468" s="250"/>
      <c r="AF468" s="250">
        <v>35</v>
      </c>
      <c r="AG468" s="250">
        <v>35</v>
      </c>
      <c r="AH468" s="250"/>
      <c r="AI468" s="251" t="s">
        <v>206</v>
      </c>
      <c r="AJ468" s="251" t="s">
        <v>235</v>
      </c>
      <c r="AK468" s="251"/>
      <c r="AL468" s="65">
        <f>SUM(AM468:AN468)</f>
        <v>6</v>
      </c>
      <c r="AM468" s="71">
        <v>6</v>
      </c>
      <c r="AN468" s="71"/>
    </row>
    <row r="469" spans="1:40" ht="21.75" customHeight="1" outlineLevel="1">
      <c r="A469" s="218" t="s">
        <v>194</v>
      </c>
      <c r="B469" s="218"/>
      <c r="C469" s="250">
        <v>705</v>
      </c>
      <c r="D469" s="250">
        <v>31</v>
      </c>
      <c r="E469" s="250">
        <v>605</v>
      </c>
      <c r="F469" s="250">
        <v>346</v>
      </c>
      <c r="G469" s="250"/>
      <c r="H469" s="250"/>
      <c r="I469" s="250">
        <v>259</v>
      </c>
      <c r="J469" s="250">
        <v>83</v>
      </c>
      <c r="K469" s="250"/>
      <c r="L469" s="250">
        <v>11</v>
      </c>
      <c r="M469" s="250">
        <v>21</v>
      </c>
      <c r="N469" s="250"/>
      <c r="O469" s="250">
        <v>0</v>
      </c>
      <c r="P469" s="250">
        <v>21</v>
      </c>
      <c r="Q469" s="250"/>
      <c r="R469" s="250"/>
      <c r="S469" s="250">
        <v>68</v>
      </c>
      <c r="T469" s="250">
        <v>55</v>
      </c>
      <c r="U469" s="250">
        <v>0</v>
      </c>
      <c r="V469" s="250">
        <v>0</v>
      </c>
      <c r="W469" s="250">
        <v>9</v>
      </c>
      <c r="X469" s="250">
        <v>0</v>
      </c>
      <c r="Y469" s="250">
        <v>0</v>
      </c>
      <c r="Z469" s="250"/>
      <c r="AA469" s="250"/>
      <c r="AB469" s="250">
        <v>0</v>
      </c>
      <c r="AC469" s="250">
        <v>45</v>
      </c>
      <c r="AD469" s="250">
        <v>10</v>
      </c>
      <c r="AE469" s="250"/>
      <c r="AF469" s="250">
        <v>60</v>
      </c>
      <c r="AG469" s="250">
        <v>0</v>
      </c>
      <c r="AH469" s="250"/>
      <c r="AI469" s="251" t="s">
        <v>262</v>
      </c>
      <c r="AJ469" s="251"/>
      <c r="AK469" s="251"/>
      <c r="AL469" s="65"/>
      <c r="AM469" s="66"/>
      <c r="AN469" s="66"/>
    </row>
    <row r="470" spans="1:40" ht="21.75" customHeight="1" outlineLevel="1">
      <c r="A470" s="218" t="s">
        <v>26</v>
      </c>
      <c r="B470" s="218"/>
      <c r="C470" s="250">
        <v>292</v>
      </c>
      <c r="D470" s="250">
        <v>2</v>
      </c>
      <c r="E470" s="250">
        <v>174</v>
      </c>
      <c r="F470" s="250">
        <v>17</v>
      </c>
      <c r="G470" s="250"/>
      <c r="H470" s="250"/>
      <c r="I470" s="250">
        <v>157</v>
      </c>
      <c r="J470" s="250">
        <v>114</v>
      </c>
      <c r="K470" s="250"/>
      <c r="L470" s="250">
        <v>30</v>
      </c>
      <c r="M470" s="250">
        <v>11</v>
      </c>
      <c r="N470" s="250"/>
      <c r="O470" s="250">
        <v>0</v>
      </c>
      <c r="P470" s="250">
        <v>0</v>
      </c>
      <c r="Q470" s="250"/>
      <c r="R470" s="250"/>
      <c r="S470" s="250">
        <v>1</v>
      </c>
      <c r="T470" s="250">
        <v>1</v>
      </c>
      <c r="U470" s="250">
        <v>0</v>
      </c>
      <c r="V470" s="250">
        <v>0</v>
      </c>
      <c r="W470" s="250">
        <v>0</v>
      </c>
      <c r="X470" s="250">
        <v>0</v>
      </c>
      <c r="Y470" s="250">
        <v>0</v>
      </c>
      <c r="Z470" s="250"/>
      <c r="AA470" s="250"/>
      <c r="AB470" s="250">
        <v>0</v>
      </c>
      <c r="AC470" s="250">
        <v>1</v>
      </c>
      <c r="AD470" s="250">
        <v>0</v>
      </c>
      <c r="AE470" s="250"/>
      <c r="AF470" s="250">
        <v>11</v>
      </c>
      <c r="AG470" s="250">
        <v>105</v>
      </c>
      <c r="AH470" s="250"/>
      <c r="AI470" s="251" t="s">
        <v>201</v>
      </c>
      <c r="AJ470" s="251"/>
      <c r="AK470" s="251"/>
      <c r="AL470" s="65"/>
      <c r="AM470" s="71"/>
      <c r="AN470" s="71"/>
    </row>
    <row r="471" spans="1:40" ht="21.75" customHeight="1" outlineLevel="1">
      <c r="A471" s="218" t="s">
        <v>195</v>
      </c>
      <c r="B471" s="218"/>
      <c r="C471" s="250">
        <v>292</v>
      </c>
      <c r="D471" s="250">
        <v>4</v>
      </c>
      <c r="E471" s="250">
        <v>288</v>
      </c>
      <c r="F471" s="250">
        <v>0</v>
      </c>
      <c r="G471" s="250"/>
      <c r="H471" s="250"/>
      <c r="I471" s="250">
        <v>288</v>
      </c>
      <c r="J471" s="250">
        <v>0</v>
      </c>
      <c r="K471" s="250"/>
      <c r="L471" s="250">
        <v>0</v>
      </c>
      <c r="M471" s="250">
        <v>288</v>
      </c>
      <c r="N471" s="250"/>
      <c r="O471" s="250">
        <v>0</v>
      </c>
      <c r="P471" s="250">
        <v>0</v>
      </c>
      <c r="Q471" s="250"/>
      <c r="R471" s="250"/>
      <c r="S471" s="250">
        <v>0</v>
      </c>
      <c r="T471" s="250">
        <v>0</v>
      </c>
      <c r="U471" s="250">
        <v>0</v>
      </c>
      <c r="V471" s="250">
        <v>0</v>
      </c>
      <c r="W471" s="250">
        <v>0</v>
      </c>
      <c r="X471" s="250">
        <v>0</v>
      </c>
      <c r="Y471" s="250">
        <v>0</v>
      </c>
      <c r="Z471" s="250"/>
      <c r="AA471" s="250"/>
      <c r="AB471" s="250">
        <v>0</v>
      </c>
      <c r="AC471" s="250">
        <v>0</v>
      </c>
      <c r="AD471" s="250">
        <v>0</v>
      </c>
      <c r="AE471" s="250"/>
      <c r="AF471" s="250">
        <v>0</v>
      </c>
      <c r="AG471" s="250">
        <v>0</v>
      </c>
      <c r="AH471" s="250"/>
      <c r="AI471" s="251" t="s">
        <v>352</v>
      </c>
      <c r="AJ471" s="251"/>
      <c r="AK471" s="251"/>
      <c r="AL471" s="65"/>
      <c r="AM471" s="71"/>
      <c r="AN471" s="71"/>
    </row>
    <row r="472" spans="1:40" ht="21.75" customHeight="1" outlineLevel="1">
      <c r="A472" s="218" t="s">
        <v>197</v>
      </c>
      <c r="B472" s="218"/>
      <c r="C472" s="250">
        <v>1414</v>
      </c>
      <c r="D472" s="250">
        <v>37</v>
      </c>
      <c r="E472" s="250">
        <v>1033</v>
      </c>
      <c r="F472" s="250">
        <v>192</v>
      </c>
      <c r="G472" s="250"/>
      <c r="H472" s="250"/>
      <c r="I472" s="250">
        <v>841</v>
      </c>
      <c r="J472" s="250">
        <v>435</v>
      </c>
      <c r="K472" s="250"/>
      <c r="L472" s="250">
        <v>339</v>
      </c>
      <c r="M472" s="250">
        <v>3</v>
      </c>
      <c r="N472" s="250"/>
      <c r="O472" s="250">
        <v>0</v>
      </c>
      <c r="P472" s="250">
        <v>0</v>
      </c>
      <c r="Q472" s="250"/>
      <c r="R472" s="250"/>
      <c r="S472" s="250">
        <v>12</v>
      </c>
      <c r="T472" s="250">
        <v>52</v>
      </c>
      <c r="U472" s="250">
        <v>0</v>
      </c>
      <c r="V472" s="250">
        <v>0</v>
      </c>
      <c r="W472" s="250">
        <v>0</v>
      </c>
      <c r="X472" s="250">
        <v>0</v>
      </c>
      <c r="Y472" s="250">
        <v>0</v>
      </c>
      <c r="Z472" s="250"/>
      <c r="AA472" s="250"/>
      <c r="AB472" s="250">
        <v>1</v>
      </c>
      <c r="AC472" s="250">
        <v>0</v>
      </c>
      <c r="AD472" s="250">
        <v>27</v>
      </c>
      <c r="AE472" s="250"/>
      <c r="AF472" s="250">
        <v>8</v>
      </c>
      <c r="AG472" s="250">
        <v>336</v>
      </c>
      <c r="AH472" s="250"/>
      <c r="AI472" s="251" t="s">
        <v>203</v>
      </c>
      <c r="AJ472" s="251"/>
      <c r="AK472" s="251"/>
      <c r="AL472" s="65"/>
      <c r="AM472" s="71"/>
      <c r="AN472" s="71"/>
    </row>
    <row r="473" spans="1:40" ht="21.75" customHeight="1" outlineLevel="1">
      <c r="A473" s="218" t="s">
        <v>27</v>
      </c>
      <c r="B473" s="218"/>
      <c r="C473" s="250">
        <v>516</v>
      </c>
      <c r="D473" s="250">
        <v>48</v>
      </c>
      <c r="E473" s="250">
        <v>461</v>
      </c>
      <c r="F473" s="250">
        <v>0</v>
      </c>
      <c r="G473" s="250"/>
      <c r="H473" s="250"/>
      <c r="I473" s="250">
        <v>461</v>
      </c>
      <c r="J473" s="250">
        <v>229</v>
      </c>
      <c r="K473" s="250"/>
      <c r="L473" s="250">
        <v>204</v>
      </c>
      <c r="M473" s="250">
        <v>28</v>
      </c>
      <c r="N473" s="250"/>
      <c r="O473" s="250">
        <v>0</v>
      </c>
      <c r="P473" s="250">
        <v>0</v>
      </c>
      <c r="Q473" s="250"/>
      <c r="R473" s="250"/>
      <c r="S473" s="250">
        <v>0</v>
      </c>
      <c r="T473" s="250">
        <v>0</v>
      </c>
      <c r="U473" s="250">
        <v>0</v>
      </c>
      <c r="V473" s="250">
        <v>0</v>
      </c>
      <c r="W473" s="250">
        <v>0</v>
      </c>
      <c r="X473" s="250">
        <v>6</v>
      </c>
      <c r="Y473" s="250">
        <v>0</v>
      </c>
      <c r="Z473" s="250"/>
      <c r="AA473" s="250"/>
      <c r="AB473" s="250">
        <v>9</v>
      </c>
      <c r="AC473" s="250">
        <v>0</v>
      </c>
      <c r="AD473" s="250">
        <v>0</v>
      </c>
      <c r="AE473" s="250"/>
      <c r="AF473" s="250">
        <v>0</v>
      </c>
      <c r="AG473" s="250">
        <v>1</v>
      </c>
      <c r="AH473" s="250"/>
      <c r="AI473" s="251" t="s">
        <v>320</v>
      </c>
      <c r="AJ473" s="251"/>
      <c r="AK473" s="251"/>
      <c r="AL473" s="65"/>
      <c r="AM473" s="71"/>
      <c r="AN473" s="71"/>
    </row>
    <row r="474" spans="1:40" ht="21.75" customHeight="1" outlineLevel="1">
      <c r="A474" s="218" t="s">
        <v>28</v>
      </c>
      <c r="B474" s="218"/>
      <c r="C474" s="250">
        <v>320</v>
      </c>
      <c r="D474" s="250">
        <v>5</v>
      </c>
      <c r="E474" s="250">
        <v>253</v>
      </c>
      <c r="F474" s="250">
        <v>0</v>
      </c>
      <c r="G474" s="250"/>
      <c r="H474" s="250"/>
      <c r="I474" s="250">
        <v>253</v>
      </c>
      <c r="J474" s="250">
        <v>184</v>
      </c>
      <c r="K474" s="250"/>
      <c r="L474" s="250">
        <v>69</v>
      </c>
      <c r="M474" s="250">
        <v>0</v>
      </c>
      <c r="N474" s="250"/>
      <c r="O474" s="250">
        <v>0</v>
      </c>
      <c r="P474" s="250">
        <v>0</v>
      </c>
      <c r="Q474" s="250"/>
      <c r="R474" s="250"/>
      <c r="S474" s="250">
        <v>0</v>
      </c>
      <c r="T474" s="250">
        <v>0</v>
      </c>
      <c r="U474" s="250">
        <v>0</v>
      </c>
      <c r="V474" s="250">
        <v>0</v>
      </c>
      <c r="W474" s="250">
        <v>0</v>
      </c>
      <c r="X474" s="250">
        <v>0</v>
      </c>
      <c r="Y474" s="250">
        <v>0</v>
      </c>
      <c r="Z474" s="250"/>
      <c r="AA474" s="250"/>
      <c r="AB474" s="250">
        <v>0</v>
      </c>
      <c r="AC474" s="250">
        <v>0</v>
      </c>
      <c r="AD474" s="250">
        <v>0</v>
      </c>
      <c r="AE474" s="250"/>
      <c r="AF474" s="250">
        <v>0</v>
      </c>
      <c r="AG474" s="250">
        <v>62</v>
      </c>
      <c r="AH474" s="250"/>
      <c r="AI474" s="251" t="s">
        <v>373</v>
      </c>
      <c r="AJ474" s="251"/>
      <c r="AK474" s="251"/>
      <c r="AL474" s="65"/>
      <c r="AM474" s="71"/>
      <c r="AN474" s="71"/>
    </row>
    <row r="475" spans="1:40" ht="21.75" customHeight="1" outlineLevel="1">
      <c r="A475" s="218" t="s">
        <v>29</v>
      </c>
      <c r="B475" s="218"/>
      <c r="C475" s="250">
        <v>592</v>
      </c>
      <c r="D475" s="250">
        <v>0</v>
      </c>
      <c r="E475" s="250">
        <v>579</v>
      </c>
      <c r="F475" s="250">
        <v>0</v>
      </c>
      <c r="G475" s="250"/>
      <c r="H475" s="250"/>
      <c r="I475" s="250">
        <v>579</v>
      </c>
      <c r="J475" s="250">
        <v>0</v>
      </c>
      <c r="K475" s="250"/>
      <c r="L475" s="250">
        <v>0</v>
      </c>
      <c r="M475" s="250">
        <v>579</v>
      </c>
      <c r="N475" s="250"/>
      <c r="O475" s="250">
        <v>0</v>
      </c>
      <c r="P475" s="250">
        <v>0</v>
      </c>
      <c r="Q475" s="250"/>
      <c r="R475" s="250"/>
      <c r="S475" s="250">
        <v>0</v>
      </c>
      <c r="T475" s="250">
        <v>0</v>
      </c>
      <c r="U475" s="250">
        <v>0</v>
      </c>
      <c r="V475" s="250">
        <v>0</v>
      </c>
      <c r="W475" s="250">
        <v>0</v>
      </c>
      <c r="X475" s="250">
        <v>2</v>
      </c>
      <c r="Y475" s="250">
        <v>0</v>
      </c>
      <c r="Z475" s="250"/>
      <c r="AA475" s="250"/>
      <c r="AB475" s="250">
        <v>0</v>
      </c>
      <c r="AC475" s="250">
        <v>0</v>
      </c>
      <c r="AD475" s="250">
        <v>0</v>
      </c>
      <c r="AE475" s="250"/>
      <c r="AF475" s="250">
        <v>0</v>
      </c>
      <c r="AG475" s="250">
        <v>11</v>
      </c>
      <c r="AH475" s="250"/>
      <c r="AI475" s="251" t="s">
        <v>205</v>
      </c>
      <c r="AJ475" s="251"/>
      <c r="AK475" s="251"/>
      <c r="AL475" s="65"/>
      <c r="AM475" s="71"/>
      <c r="AN475" s="71"/>
    </row>
    <row r="476" spans="1:40" ht="21.75" customHeight="1" outlineLevel="1">
      <c r="A476" s="218" t="s">
        <v>30</v>
      </c>
      <c r="B476" s="218"/>
      <c r="C476" s="250">
        <v>516</v>
      </c>
      <c r="D476" s="250">
        <v>5</v>
      </c>
      <c r="E476" s="250">
        <v>495</v>
      </c>
      <c r="F476" s="250">
        <v>0</v>
      </c>
      <c r="G476" s="250"/>
      <c r="H476" s="250"/>
      <c r="I476" s="250">
        <v>495</v>
      </c>
      <c r="J476" s="250">
        <v>250</v>
      </c>
      <c r="K476" s="250"/>
      <c r="L476" s="250">
        <v>241</v>
      </c>
      <c r="M476" s="250">
        <v>4</v>
      </c>
      <c r="N476" s="250"/>
      <c r="O476" s="250">
        <v>0</v>
      </c>
      <c r="P476" s="250">
        <v>0</v>
      </c>
      <c r="Q476" s="250"/>
      <c r="R476" s="250"/>
      <c r="S476" s="250">
        <v>0</v>
      </c>
      <c r="T476" s="250">
        <v>0</v>
      </c>
      <c r="U476" s="250">
        <v>0</v>
      </c>
      <c r="V476" s="250">
        <v>0</v>
      </c>
      <c r="W476" s="250">
        <v>0</v>
      </c>
      <c r="X476" s="250">
        <v>8</v>
      </c>
      <c r="Y476" s="250">
        <v>0</v>
      </c>
      <c r="Z476" s="250"/>
      <c r="AA476" s="250"/>
      <c r="AB476" s="250">
        <v>11</v>
      </c>
      <c r="AC476" s="250">
        <v>0</v>
      </c>
      <c r="AD476" s="250">
        <v>0</v>
      </c>
      <c r="AE476" s="250"/>
      <c r="AF476" s="250">
        <v>0</v>
      </c>
      <c r="AG476" s="250">
        <v>8</v>
      </c>
      <c r="AH476" s="250"/>
      <c r="AI476" s="251" t="s">
        <v>247</v>
      </c>
      <c r="AJ476" s="251"/>
      <c r="AK476" s="251"/>
      <c r="AL476" s="65"/>
      <c r="AM476" s="71"/>
      <c r="AN476" s="71"/>
    </row>
    <row r="477" spans="1:40" ht="21.75" customHeight="1" outlineLevel="1">
      <c r="A477" s="218" t="s">
        <v>199</v>
      </c>
      <c r="B477" s="218"/>
      <c r="C477" s="250">
        <v>1031</v>
      </c>
      <c r="D477" s="250">
        <v>94</v>
      </c>
      <c r="E477" s="250">
        <v>718</v>
      </c>
      <c r="F477" s="250">
        <v>0</v>
      </c>
      <c r="G477" s="250"/>
      <c r="H477" s="250"/>
      <c r="I477" s="250">
        <v>718</v>
      </c>
      <c r="J477" s="250">
        <v>18</v>
      </c>
      <c r="K477" s="250"/>
      <c r="L477" s="250">
        <v>700</v>
      </c>
      <c r="M477" s="250">
        <v>0</v>
      </c>
      <c r="N477" s="250"/>
      <c r="O477" s="250">
        <v>0</v>
      </c>
      <c r="P477" s="250">
        <v>0</v>
      </c>
      <c r="Q477" s="250"/>
      <c r="R477" s="250"/>
      <c r="S477" s="250">
        <v>0</v>
      </c>
      <c r="T477" s="250">
        <v>0</v>
      </c>
      <c r="U477" s="250">
        <v>0</v>
      </c>
      <c r="V477" s="250">
        <v>0</v>
      </c>
      <c r="W477" s="250">
        <v>0</v>
      </c>
      <c r="X477" s="250">
        <v>3</v>
      </c>
      <c r="Y477" s="250">
        <v>0</v>
      </c>
      <c r="Z477" s="250"/>
      <c r="AA477" s="250"/>
      <c r="AB477" s="250">
        <v>15</v>
      </c>
      <c r="AC477" s="250">
        <v>0</v>
      </c>
      <c r="AD477" s="250">
        <v>0</v>
      </c>
      <c r="AE477" s="250"/>
      <c r="AF477" s="250">
        <v>0</v>
      </c>
      <c r="AG477" s="250">
        <v>216</v>
      </c>
      <c r="AH477" s="250"/>
      <c r="AI477" s="251" t="s">
        <v>304</v>
      </c>
      <c r="AJ477" s="251"/>
      <c r="AK477" s="251"/>
      <c r="AL477" s="65"/>
      <c r="AM477" s="71"/>
      <c r="AN477" s="71"/>
    </row>
    <row r="478" spans="1:40" ht="21.75" customHeight="1" outlineLevel="1" thickBot="1">
      <c r="A478" s="218" t="s">
        <v>200</v>
      </c>
      <c r="B478" s="218"/>
      <c r="C478" s="250">
        <v>476</v>
      </c>
      <c r="D478" s="250">
        <v>66</v>
      </c>
      <c r="E478" s="250">
        <v>320</v>
      </c>
      <c r="F478" s="250">
        <v>85</v>
      </c>
      <c r="G478" s="250"/>
      <c r="H478" s="250"/>
      <c r="I478" s="250">
        <v>235</v>
      </c>
      <c r="J478" s="250">
        <v>124</v>
      </c>
      <c r="K478" s="250"/>
      <c r="L478" s="250">
        <v>49</v>
      </c>
      <c r="M478" s="250">
        <v>47</v>
      </c>
      <c r="N478" s="250"/>
      <c r="O478" s="250">
        <v>0</v>
      </c>
      <c r="P478" s="250">
        <v>0</v>
      </c>
      <c r="Q478" s="250"/>
      <c r="R478" s="250"/>
      <c r="S478" s="250">
        <v>12</v>
      </c>
      <c r="T478" s="250">
        <v>3</v>
      </c>
      <c r="U478" s="250">
        <v>0</v>
      </c>
      <c r="V478" s="250">
        <v>0</v>
      </c>
      <c r="W478" s="250">
        <v>8</v>
      </c>
      <c r="X478" s="250">
        <v>0</v>
      </c>
      <c r="Y478" s="250">
        <v>1</v>
      </c>
      <c r="Z478" s="250"/>
      <c r="AA478" s="250"/>
      <c r="AB478" s="250">
        <v>13</v>
      </c>
      <c r="AC478" s="250">
        <v>8</v>
      </c>
      <c r="AD478" s="250">
        <v>7</v>
      </c>
      <c r="AE478" s="250"/>
      <c r="AF478" s="250">
        <v>13</v>
      </c>
      <c r="AG478" s="250">
        <v>69</v>
      </c>
      <c r="AH478" s="250"/>
      <c r="AI478" s="251" t="s">
        <v>228</v>
      </c>
      <c r="AJ478" s="251"/>
      <c r="AK478" s="251"/>
      <c r="AL478" s="71">
        <f>SUM(AM478:AN478)</f>
        <v>320</v>
      </c>
      <c r="AM478" s="71">
        <f>SUM(F478)</f>
        <v>85</v>
      </c>
      <c r="AN478" s="71">
        <f>SUM(I478)</f>
        <v>235</v>
      </c>
    </row>
    <row r="479" spans="1:40" s="168" customFormat="1" ht="21.75" customHeight="1" thickBot="1">
      <c r="A479" s="217" t="s">
        <v>31</v>
      </c>
      <c r="B479" s="217"/>
      <c r="C479" s="213">
        <v>7078</v>
      </c>
      <c r="D479" s="213">
        <v>404</v>
      </c>
      <c r="E479" s="213">
        <v>5583</v>
      </c>
      <c r="F479" s="213">
        <v>1169</v>
      </c>
      <c r="G479" s="213"/>
      <c r="H479" s="213"/>
      <c r="I479" s="213">
        <v>4414</v>
      </c>
      <c r="J479" s="213">
        <v>1570</v>
      </c>
      <c r="K479" s="213"/>
      <c r="L479" s="213">
        <v>1502</v>
      </c>
      <c r="M479" s="213">
        <v>959</v>
      </c>
      <c r="N479" s="213"/>
      <c r="O479" s="213">
        <v>0</v>
      </c>
      <c r="P479" s="213">
        <v>123</v>
      </c>
      <c r="Q479" s="213"/>
      <c r="R479" s="213"/>
      <c r="S479" s="213">
        <v>124</v>
      </c>
      <c r="T479" s="213">
        <v>136</v>
      </c>
      <c r="U479" s="213">
        <v>0</v>
      </c>
      <c r="V479" s="213">
        <v>0</v>
      </c>
      <c r="W479" s="213">
        <v>27</v>
      </c>
      <c r="X479" s="213">
        <v>38</v>
      </c>
      <c r="Y479" s="213">
        <v>3</v>
      </c>
      <c r="Z479" s="213"/>
      <c r="AA479" s="213"/>
      <c r="AB479" s="213">
        <v>84</v>
      </c>
      <c r="AC479" s="213">
        <v>136</v>
      </c>
      <c r="AD479" s="213">
        <v>175</v>
      </c>
      <c r="AE479" s="213"/>
      <c r="AF479" s="213">
        <v>243</v>
      </c>
      <c r="AG479" s="213">
        <v>783</v>
      </c>
      <c r="AH479" s="213"/>
      <c r="AI479" s="214"/>
      <c r="AJ479" s="214"/>
      <c r="AK479" s="214"/>
      <c r="AL479" s="79">
        <f ca="1">SUM(AM479:AN479)</f>
        <v>0</v>
      </c>
      <c r="AM479" s="79">
        <f ca="1">SUM(AM478:AM499)</f>
        <v>0</v>
      </c>
      <c r="AN479" s="79">
        <f ca="1">SUM(AN478:AN499)</f>
        <v>0</v>
      </c>
    </row>
    <row r="480" spans="1:40" ht="21.75" customHeight="1" outlineLevel="1">
      <c r="A480" s="218" t="s">
        <v>32</v>
      </c>
      <c r="B480" s="218"/>
      <c r="C480" s="250">
        <v>534</v>
      </c>
      <c r="D480" s="250">
        <v>54</v>
      </c>
      <c r="E480" s="250">
        <v>398</v>
      </c>
      <c r="F480" s="250">
        <v>0</v>
      </c>
      <c r="G480" s="250"/>
      <c r="H480" s="250"/>
      <c r="I480" s="250">
        <v>398</v>
      </c>
      <c r="J480" s="250">
        <v>81</v>
      </c>
      <c r="K480" s="250"/>
      <c r="L480" s="250">
        <v>312</v>
      </c>
      <c r="M480" s="250">
        <v>5</v>
      </c>
      <c r="N480" s="250"/>
      <c r="O480" s="250">
        <v>0</v>
      </c>
      <c r="P480" s="250">
        <v>0</v>
      </c>
      <c r="Q480" s="250"/>
      <c r="R480" s="250"/>
      <c r="S480" s="250">
        <v>0</v>
      </c>
      <c r="T480" s="250">
        <v>0</v>
      </c>
      <c r="U480" s="250">
        <v>0</v>
      </c>
      <c r="V480" s="250">
        <v>0</v>
      </c>
      <c r="W480" s="250">
        <v>0</v>
      </c>
      <c r="X480" s="250">
        <v>4</v>
      </c>
      <c r="Y480" s="250">
        <v>0</v>
      </c>
      <c r="Z480" s="250"/>
      <c r="AA480" s="250"/>
      <c r="AB480" s="250">
        <v>15</v>
      </c>
      <c r="AC480" s="250">
        <v>0</v>
      </c>
      <c r="AD480" s="250">
        <v>0</v>
      </c>
      <c r="AE480" s="250"/>
      <c r="AF480" s="250">
        <v>0</v>
      </c>
      <c r="AG480" s="250">
        <v>78</v>
      </c>
      <c r="AH480" s="250"/>
      <c r="AI480" s="251" t="s">
        <v>268</v>
      </c>
      <c r="AJ480" s="251"/>
      <c r="AK480" s="251"/>
      <c r="AL480" s="71"/>
      <c r="AM480" s="71"/>
      <c r="AN480" s="71"/>
    </row>
    <row r="481" spans="1:40" ht="21.75" customHeight="1" outlineLevel="1">
      <c r="A481" s="218" t="s">
        <v>33</v>
      </c>
      <c r="B481" s="218"/>
      <c r="C481" s="250">
        <v>676</v>
      </c>
      <c r="D481" s="250">
        <v>0</v>
      </c>
      <c r="E481" s="250">
        <v>577</v>
      </c>
      <c r="F481" s="250">
        <v>432</v>
      </c>
      <c r="G481" s="250"/>
      <c r="H481" s="250"/>
      <c r="I481" s="250">
        <v>145</v>
      </c>
      <c r="J481" s="250">
        <v>38</v>
      </c>
      <c r="K481" s="250"/>
      <c r="L481" s="250">
        <v>12</v>
      </c>
      <c r="M481" s="250">
        <v>11</v>
      </c>
      <c r="N481" s="250"/>
      <c r="O481" s="250">
        <v>0</v>
      </c>
      <c r="P481" s="250">
        <v>12</v>
      </c>
      <c r="Q481" s="250"/>
      <c r="R481" s="250"/>
      <c r="S481" s="250">
        <v>39</v>
      </c>
      <c r="T481" s="250">
        <v>33</v>
      </c>
      <c r="U481" s="250">
        <v>0</v>
      </c>
      <c r="V481" s="250">
        <v>0</v>
      </c>
      <c r="W481" s="250">
        <v>9</v>
      </c>
      <c r="X481" s="250">
        <v>4</v>
      </c>
      <c r="Y481" s="250">
        <v>0</v>
      </c>
      <c r="Z481" s="250"/>
      <c r="AA481" s="250"/>
      <c r="AB481" s="250">
        <v>0</v>
      </c>
      <c r="AC481" s="250">
        <v>24</v>
      </c>
      <c r="AD481" s="250">
        <v>3</v>
      </c>
      <c r="AE481" s="250"/>
      <c r="AF481" s="250">
        <v>78</v>
      </c>
      <c r="AG481" s="250">
        <v>8</v>
      </c>
      <c r="AH481" s="250"/>
      <c r="AI481" s="251" t="s">
        <v>263</v>
      </c>
      <c r="AJ481" s="251" t="s">
        <v>374</v>
      </c>
      <c r="AK481" s="251"/>
      <c r="AL481" s="71"/>
      <c r="AM481" s="71"/>
      <c r="AN481" s="71"/>
    </row>
    <row r="482" spans="1:40" ht="21.75" customHeight="1" outlineLevel="1">
      <c r="A482" s="218" t="s">
        <v>34</v>
      </c>
      <c r="B482" s="218"/>
      <c r="C482" s="250">
        <v>280</v>
      </c>
      <c r="D482" s="250">
        <v>0</v>
      </c>
      <c r="E482" s="250">
        <v>272</v>
      </c>
      <c r="F482" s="250">
        <v>0</v>
      </c>
      <c r="G482" s="250"/>
      <c r="H482" s="250"/>
      <c r="I482" s="250">
        <v>272</v>
      </c>
      <c r="J482" s="250">
        <v>179</v>
      </c>
      <c r="K482" s="250"/>
      <c r="L482" s="250">
        <v>93</v>
      </c>
      <c r="M482" s="250">
        <v>0</v>
      </c>
      <c r="N482" s="250"/>
      <c r="O482" s="250">
        <v>0</v>
      </c>
      <c r="P482" s="250">
        <v>0</v>
      </c>
      <c r="Q482" s="250"/>
      <c r="R482" s="250"/>
      <c r="S482" s="250">
        <v>0</v>
      </c>
      <c r="T482" s="250">
        <v>0</v>
      </c>
      <c r="U482" s="250">
        <v>0</v>
      </c>
      <c r="V482" s="250">
        <v>0</v>
      </c>
      <c r="W482" s="250">
        <v>0</v>
      </c>
      <c r="X482" s="250">
        <v>8</v>
      </c>
      <c r="Y482" s="250">
        <v>0</v>
      </c>
      <c r="Z482" s="250"/>
      <c r="AA482" s="250"/>
      <c r="AB482" s="250">
        <v>0</v>
      </c>
      <c r="AC482" s="250">
        <v>0</v>
      </c>
      <c r="AD482" s="250">
        <v>0</v>
      </c>
      <c r="AE482" s="250"/>
      <c r="AF482" s="250">
        <v>0</v>
      </c>
      <c r="AG482" s="250">
        <v>0</v>
      </c>
      <c r="AH482" s="250"/>
      <c r="AI482" s="251" t="s">
        <v>375</v>
      </c>
      <c r="AJ482" s="251"/>
      <c r="AK482" s="251"/>
      <c r="AL482" s="65"/>
      <c r="AM482" s="71"/>
      <c r="AN482" s="71"/>
    </row>
    <row r="483" spans="1:40" ht="21.75" customHeight="1" outlineLevel="1">
      <c r="A483" s="218" t="s">
        <v>35</v>
      </c>
      <c r="B483" s="218"/>
      <c r="C483" s="250">
        <v>224</v>
      </c>
      <c r="D483" s="250">
        <v>2</v>
      </c>
      <c r="E483" s="250">
        <v>183</v>
      </c>
      <c r="F483" s="250">
        <v>0</v>
      </c>
      <c r="G483" s="250"/>
      <c r="H483" s="250"/>
      <c r="I483" s="250">
        <v>183</v>
      </c>
      <c r="J483" s="250">
        <v>183</v>
      </c>
      <c r="K483" s="250"/>
      <c r="L483" s="250">
        <v>0</v>
      </c>
      <c r="M483" s="250">
        <v>0</v>
      </c>
      <c r="N483" s="250"/>
      <c r="O483" s="250">
        <v>0</v>
      </c>
      <c r="P483" s="250">
        <v>0</v>
      </c>
      <c r="Q483" s="250"/>
      <c r="R483" s="250"/>
      <c r="S483" s="250">
        <v>0</v>
      </c>
      <c r="T483" s="250">
        <v>0</v>
      </c>
      <c r="U483" s="250">
        <v>0</v>
      </c>
      <c r="V483" s="250">
        <v>0</v>
      </c>
      <c r="W483" s="250">
        <v>0</v>
      </c>
      <c r="X483" s="250">
        <v>0</v>
      </c>
      <c r="Y483" s="250">
        <v>0</v>
      </c>
      <c r="Z483" s="250"/>
      <c r="AA483" s="250"/>
      <c r="AB483" s="250">
        <v>0</v>
      </c>
      <c r="AC483" s="250">
        <v>0</v>
      </c>
      <c r="AD483" s="250">
        <v>0</v>
      </c>
      <c r="AE483" s="250"/>
      <c r="AF483" s="250">
        <v>0</v>
      </c>
      <c r="AG483" s="250">
        <v>39</v>
      </c>
      <c r="AH483" s="250"/>
      <c r="AI483" s="251" t="s">
        <v>211</v>
      </c>
      <c r="AJ483" s="251"/>
      <c r="AK483" s="251"/>
      <c r="AL483" s="65"/>
      <c r="AM483" s="71"/>
      <c r="AN483" s="71"/>
    </row>
    <row r="484" spans="1:40" ht="21.75" customHeight="1" outlineLevel="1">
      <c r="A484" s="218" t="s">
        <v>212</v>
      </c>
      <c r="B484" s="218"/>
      <c r="C484" s="250">
        <v>192</v>
      </c>
      <c r="D484" s="250">
        <v>0</v>
      </c>
      <c r="E484" s="250">
        <v>183</v>
      </c>
      <c r="F484" s="250">
        <v>0</v>
      </c>
      <c r="G484" s="250"/>
      <c r="H484" s="250"/>
      <c r="I484" s="250">
        <v>183</v>
      </c>
      <c r="J484" s="250">
        <v>183</v>
      </c>
      <c r="K484" s="250"/>
      <c r="L484" s="250">
        <v>0</v>
      </c>
      <c r="M484" s="250">
        <v>0</v>
      </c>
      <c r="N484" s="250"/>
      <c r="O484" s="250">
        <v>0</v>
      </c>
      <c r="P484" s="250">
        <v>0</v>
      </c>
      <c r="Q484" s="250"/>
      <c r="R484" s="250"/>
      <c r="S484" s="250">
        <v>0</v>
      </c>
      <c r="T484" s="250">
        <v>0</v>
      </c>
      <c r="U484" s="250">
        <v>0</v>
      </c>
      <c r="V484" s="250">
        <v>0</v>
      </c>
      <c r="W484" s="250">
        <v>0</v>
      </c>
      <c r="X484" s="250">
        <v>0</v>
      </c>
      <c r="Y484" s="250">
        <v>0</v>
      </c>
      <c r="Z484" s="250"/>
      <c r="AA484" s="250"/>
      <c r="AB484" s="250">
        <v>0</v>
      </c>
      <c r="AC484" s="250">
        <v>0</v>
      </c>
      <c r="AD484" s="250">
        <v>0</v>
      </c>
      <c r="AE484" s="250"/>
      <c r="AF484" s="250">
        <v>0</v>
      </c>
      <c r="AG484" s="250">
        <v>9</v>
      </c>
      <c r="AH484" s="250"/>
      <c r="AI484" s="251" t="s">
        <v>236</v>
      </c>
      <c r="AJ484" s="251"/>
      <c r="AK484" s="251"/>
      <c r="AL484" s="65"/>
      <c r="AM484" s="71"/>
      <c r="AN484" s="71"/>
    </row>
    <row r="485" spans="1:40" ht="21.75" customHeight="1" outlineLevel="1">
      <c r="A485" s="218" t="s">
        <v>36</v>
      </c>
      <c r="B485" s="218"/>
      <c r="C485" s="250">
        <v>416</v>
      </c>
      <c r="D485" s="250">
        <v>22</v>
      </c>
      <c r="E485" s="250">
        <v>267</v>
      </c>
      <c r="F485" s="250">
        <v>89</v>
      </c>
      <c r="G485" s="250"/>
      <c r="H485" s="250"/>
      <c r="I485" s="250">
        <v>178</v>
      </c>
      <c r="J485" s="250">
        <v>39</v>
      </c>
      <c r="K485" s="250"/>
      <c r="L485" s="250">
        <v>40</v>
      </c>
      <c r="M485" s="250">
        <v>95</v>
      </c>
      <c r="N485" s="250"/>
      <c r="O485" s="250">
        <v>0</v>
      </c>
      <c r="P485" s="250">
        <v>0</v>
      </c>
      <c r="Q485" s="250"/>
      <c r="R485" s="250"/>
      <c r="S485" s="250">
        <v>3</v>
      </c>
      <c r="T485" s="250">
        <v>1</v>
      </c>
      <c r="U485" s="250">
        <v>0</v>
      </c>
      <c r="V485" s="250">
        <v>0</v>
      </c>
      <c r="W485" s="250">
        <v>0</v>
      </c>
      <c r="X485" s="250">
        <v>3</v>
      </c>
      <c r="Y485" s="250">
        <v>3</v>
      </c>
      <c r="Z485" s="250"/>
      <c r="AA485" s="250"/>
      <c r="AB485" s="250">
        <v>13</v>
      </c>
      <c r="AC485" s="250">
        <v>89</v>
      </c>
      <c r="AD485" s="250">
        <v>168</v>
      </c>
      <c r="AE485" s="250"/>
      <c r="AF485" s="250">
        <v>0</v>
      </c>
      <c r="AG485" s="250">
        <v>124</v>
      </c>
      <c r="AH485" s="250"/>
      <c r="AI485" s="251" t="s">
        <v>237</v>
      </c>
      <c r="AJ485" s="251" t="s">
        <v>311</v>
      </c>
      <c r="AK485" s="251"/>
      <c r="AL485" s="65"/>
      <c r="AM485" s="71"/>
      <c r="AN485" s="71"/>
    </row>
    <row r="486" spans="1:40" ht="21.75" customHeight="1" outlineLevel="1">
      <c r="A486" s="218" t="s">
        <v>37</v>
      </c>
      <c r="B486" s="218"/>
      <c r="C486" s="250">
        <v>246</v>
      </c>
      <c r="D486" s="250">
        <v>0</v>
      </c>
      <c r="E486" s="250">
        <v>222</v>
      </c>
      <c r="F486" s="250">
        <v>195</v>
      </c>
      <c r="G486" s="250"/>
      <c r="H486" s="250"/>
      <c r="I486" s="250">
        <v>27</v>
      </c>
      <c r="J486" s="250">
        <v>2</v>
      </c>
      <c r="K486" s="250"/>
      <c r="L486" s="250">
        <v>0</v>
      </c>
      <c r="M486" s="250">
        <v>0</v>
      </c>
      <c r="N486" s="250"/>
      <c r="O486" s="250">
        <v>0</v>
      </c>
      <c r="P486" s="250">
        <v>0</v>
      </c>
      <c r="Q486" s="250"/>
      <c r="R486" s="250"/>
      <c r="S486" s="250">
        <v>25</v>
      </c>
      <c r="T486" s="250">
        <v>0</v>
      </c>
      <c r="U486" s="250">
        <v>0</v>
      </c>
      <c r="V486" s="250">
        <v>0</v>
      </c>
      <c r="W486" s="250">
        <v>3</v>
      </c>
      <c r="X486" s="250">
        <v>0</v>
      </c>
      <c r="Y486" s="250">
        <v>0</v>
      </c>
      <c r="Z486" s="250"/>
      <c r="AA486" s="250"/>
      <c r="AB486" s="250">
        <v>0</v>
      </c>
      <c r="AC486" s="250">
        <v>0</v>
      </c>
      <c r="AD486" s="250">
        <v>0</v>
      </c>
      <c r="AE486" s="250"/>
      <c r="AF486" s="250">
        <v>21</v>
      </c>
      <c r="AG486" s="250">
        <v>0</v>
      </c>
      <c r="AH486" s="250"/>
      <c r="AI486" s="251" t="s">
        <v>376</v>
      </c>
      <c r="AJ486" s="251"/>
      <c r="AK486" s="251"/>
      <c r="AL486" s="65"/>
      <c r="AM486" s="71"/>
      <c r="AN486" s="71"/>
    </row>
    <row r="487" spans="1:40" ht="21.75" customHeight="1" outlineLevel="1">
      <c r="A487" s="218" t="s">
        <v>141</v>
      </c>
      <c r="B487" s="218"/>
      <c r="C487" s="250">
        <v>56</v>
      </c>
      <c r="D487" s="250">
        <v>0</v>
      </c>
      <c r="E487" s="250">
        <v>49</v>
      </c>
      <c r="F487" s="250">
        <v>0</v>
      </c>
      <c r="G487" s="250"/>
      <c r="H487" s="250"/>
      <c r="I487" s="250">
        <v>49</v>
      </c>
      <c r="J487" s="250">
        <v>1</v>
      </c>
      <c r="K487" s="250"/>
      <c r="L487" s="250">
        <v>0</v>
      </c>
      <c r="M487" s="250">
        <v>0</v>
      </c>
      <c r="N487" s="250"/>
      <c r="O487" s="250">
        <v>0</v>
      </c>
      <c r="P487" s="250">
        <v>0</v>
      </c>
      <c r="Q487" s="250"/>
      <c r="R487" s="250"/>
      <c r="S487" s="250">
        <v>0</v>
      </c>
      <c r="T487" s="250">
        <v>48</v>
      </c>
      <c r="U487" s="250">
        <v>0</v>
      </c>
      <c r="V487" s="250">
        <v>0</v>
      </c>
      <c r="W487" s="250">
        <v>0</v>
      </c>
      <c r="X487" s="250">
        <v>0</v>
      </c>
      <c r="Y487" s="250">
        <v>0</v>
      </c>
      <c r="Z487" s="250"/>
      <c r="AA487" s="250"/>
      <c r="AB487" s="250">
        <v>0</v>
      </c>
      <c r="AC487" s="250">
        <v>0</v>
      </c>
      <c r="AD487" s="250">
        <v>0</v>
      </c>
      <c r="AE487" s="250"/>
      <c r="AF487" s="250">
        <v>0</v>
      </c>
      <c r="AG487" s="250">
        <v>7</v>
      </c>
      <c r="AH487" s="250"/>
      <c r="AI487" s="251" t="s">
        <v>377</v>
      </c>
      <c r="AJ487" s="251"/>
      <c r="AK487" s="251"/>
      <c r="AL487" s="65"/>
      <c r="AM487" s="71"/>
      <c r="AN487" s="71"/>
    </row>
    <row r="488" spans="1:40" ht="21.75" customHeight="1" outlineLevel="1">
      <c r="A488" s="218" t="s">
        <v>214</v>
      </c>
      <c r="B488" s="218"/>
      <c r="C488" s="250">
        <v>420</v>
      </c>
      <c r="D488" s="250">
        <v>2</v>
      </c>
      <c r="E488" s="250">
        <v>370</v>
      </c>
      <c r="F488" s="250">
        <v>4</v>
      </c>
      <c r="G488" s="250"/>
      <c r="H488" s="250"/>
      <c r="I488" s="250">
        <v>366</v>
      </c>
      <c r="J488" s="250">
        <v>2</v>
      </c>
      <c r="K488" s="250"/>
      <c r="L488" s="250">
        <v>5</v>
      </c>
      <c r="M488" s="250">
        <v>359</v>
      </c>
      <c r="N488" s="250"/>
      <c r="O488" s="250">
        <v>0</v>
      </c>
      <c r="P488" s="250">
        <v>0</v>
      </c>
      <c r="Q488" s="250"/>
      <c r="R488" s="250"/>
      <c r="S488" s="250">
        <v>0</v>
      </c>
      <c r="T488" s="250">
        <v>0</v>
      </c>
      <c r="U488" s="250">
        <v>0</v>
      </c>
      <c r="V488" s="250">
        <v>0</v>
      </c>
      <c r="W488" s="250">
        <v>0</v>
      </c>
      <c r="X488" s="250">
        <v>0</v>
      </c>
      <c r="Y488" s="250">
        <v>0</v>
      </c>
      <c r="Z488" s="250"/>
      <c r="AA488" s="250"/>
      <c r="AB488" s="250">
        <v>23</v>
      </c>
      <c r="AC488" s="250">
        <v>0</v>
      </c>
      <c r="AD488" s="250">
        <v>0</v>
      </c>
      <c r="AE488" s="250"/>
      <c r="AF488" s="250">
        <v>2</v>
      </c>
      <c r="AG488" s="250">
        <v>46</v>
      </c>
      <c r="AH488" s="250"/>
      <c r="AI488" s="251" t="s">
        <v>271</v>
      </c>
      <c r="AJ488" s="251"/>
      <c r="AK488" s="251"/>
      <c r="AL488" s="71"/>
      <c r="AM488" s="71"/>
      <c r="AN488" s="71"/>
    </row>
    <row r="489" spans="1:40" ht="21.75" customHeight="1" outlineLevel="1">
      <c r="A489" s="218" t="s">
        <v>215</v>
      </c>
      <c r="B489" s="218"/>
      <c r="C489" s="250">
        <v>1031</v>
      </c>
      <c r="D489" s="250">
        <v>142</v>
      </c>
      <c r="E489" s="250">
        <v>814</v>
      </c>
      <c r="F489" s="250">
        <v>0</v>
      </c>
      <c r="G489" s="250"/>
      <c r="H489" s="250"/>
      <c r="I489" s="250">
        <v>814</v>
      </c>
      <c r="J489" s="250">
        <v>6</v>
      </c>
      <c r="K489" s="250"/>
      <c r="L489" s="250">
        <v>398</v>
      </c>
      <c r="M489" s="250">
        <v>410</v>
      </c>
      <c r="N489" s="250"/>
      <c r="O489" s="250">
        <v>0</v>
      </c>
      <c r="P489" s="250">
        <v>0</v>
      </c>
      <c r="Q489" s="250"/>
      <c r="R489" s="250"/>
      <c r="S489" s="250">
        <v>0</v>
      </c>
      <c r="T489" s="250">
        <v>0</v>
      </c>
      <c r="U489" s="250">
        <v>0</v>
      </c>
      <c r="V489" s="250">
        <v>0</v>
      </c>
      <c r="W489" s="250">
        <v>0</v>
      </c>
      <c r="X489" s="250">
        <v>17</v>
      </c>
      <c r="Y489" s="250">
        <v>0</v>
      </c>
      <c r="Z489" s="250"/>
      <c r="AA489" s="250"/>
      <c r="AB489" s="250">
        <v>28</v>
      </c>
      <c r="AC489" s="250">
        <v>0</v>
      </c>
      <c r="AD489" s="250">
        <v>0</v>
      </c>
      <c r="AE489" s="250"/>
      <c r="AF489" s="250">
        <v>0</v>
      </c>
      <c r="AG489" s="250">
        <v>58</v>
      </c>
      <c r="AH489" s="250"/>
      <c r="AI489" s="251" t="s">
        <v>254</v>
      </c>
      <c r="AJ489" s="251"/>
      <c r="AK489" s="251"/>
      <c r="AL489" s="71"/>
      <c r="AM489" s="71"/>
      <c r="AN489" s="71"/>
    </row>
    <row r="490" spans="1:40" ht="21.75" customHeight="1" outlineLevel="1">
      <c r="A490" s="218" t="s">
        <v>216</v>
      </c>
      <c r="B490" s="218"/>
      <c r="C490" s="250">
        <v>486</v>
      </c>
      <c r="D490" s="250">
        <v>82</v>
      </c>
      <c r="E490" s="250">
        <v>106</v>
      </c>
      <c r="F490" s="250">
        <v>25</v>
      </c>
      <c r="G490" s="250"/>
      <c r="H490" s="250"/>
      <c r="I490" s="250">
        <v>81</v>
      </c>
      <c r="J490" s="250">
        <v>30</v>
      </c>
      <c r="K490" s="250"/>
      <c r="L490" s="250">
        <v>28</v>
      </c>
      <c r="M490" s="250">
        <v>20</v>
      </c>
      <c r="N490" s="250"/>
      <c r="O490" s="250">
        <v>0</v>
      </c>
      <c r="P490" s="250">
        <v>0</v>
      </c>
      <c r="Q490" s="250"/>
      <c r="R490" s="250"/>
      <c r="S490" s="250">
        <v>2</v>
      </c>
      <c r="T490" s="250">
        <v>1</v>
      </c>
      <c r="U490" s="250">
        <v>0</v>
      </c>
      <c r="V490" s="250">
        <v>0</v>
      </c>
      <c r="W490" s="250">
        <v>0</v>
      </c>
      <c r="X490" s="250">
        <v>0</v>
      </c>
      <c r="Y490" s="250">
        <v>0</v>
      </c>
      <c r="Z490" s="250"/>
      <c r="AA490" s="250"/>
      <c r="AB490" s="250">
        <v>0</v>
      </c>
      <c r="AC490" s="250">
        <v>3</v>
      </c>
      <c r="AD490" s="250">
        <v>3</v>
      </c>
      <c r="AE490" s="250"/>
      <c r="AF490" s="250">
        <v>75</v>
      </c>
      <c r="AG490" s="250">
        <v>223</v>
      </c>
      <c r="AH490" s="250"/>
      <c r="AI490" s="251" t="s">
        <v>239</v>
      </c>
      <c r="AJ490" s="251"/>
      <c r="AK490" s="251"/>
      <c r="AL490" s="67"/>
      <c r="AM490" s="71"/>
      <c r="AN490" s="71"/>
    </row>
    <row r="491" spans="1:40" ht="21.75" customHeight="1" outlineLevel="1">
      <c r="A491" s="218" t="s">
        <v>38</v>
      </c>
      <c r="B491" s="218"/>
      <c r="C491" s="250">
        <v>28</v>
      </c>
      <c r="D491" s="250">
        <v>0</v>
      </c>
      <c r="E491" s="250">
        <v>22</v>
      </c>
      <c r="F491" s="250">
        <v>0</v>
      </c>
      <c r="G491" s="250"/>
      <c r="H491" s="250"/>
      <c r="I491" s="250">
        <v>22</v>
      </c>
      <c r="J491" s="250">
        <v>22</v>
      </c>
      <c r="K491" s="250"/>
      <c r="L491" s="250">
        <v>0</v>
      </c>
      <c r="M491" s="250">
        <v>0</v>
      </c>
      <c r="N491" s="250"/>
      <c r="O491" s="250">
        <v>0</v>
      </c>
      <c r="P491" s="250">
        <v>0</v>
      </c>
      <c r="Q491" s="250"/>
      <c r="R491" s="250"/>
      <c r="S491" s="250">
        <v>0</v>
      </c>
      <c r="T491" s="250">
        <v>0</v>
      </c>
      <c r="U491" s="250">
        <v>0</v>
      </c>
      <c r="V491" s="250">
        <v>0</v>
      </c>
      <c r="W491" s="250">
        <v>0</v>
      </c>
      <c r="X491" s="250">
        <v>0</v>
      </c>
      <c r="Y491" s="250">
        <v>0</v>
      </c>
      <c r="Z491" s="250"/>
      <c r="AA491" s="250"/>
      <c r="AB491" s="250">
        <v>0</v>
      </c>
      <c r="AC491" s="250">
        <v>0</v>
      </c>
      <c r="AD491" s="250">
        <v>0</v>
      </c>
      <c r="AE491" s="250"/>
      <c r="AF491" s="250">
        <v>0</v>
      </c>
      <c r="AG491" s="250">
        <v>6</v>
      </c>
      <c r="AH491" s="250"/>
      <c r="AI491" s="251" t="s">
        <v>378</v>
      </c>
      <c r="AJ491" s="251"/>
      <c r="AK491" s="251"/>
      <c r="AL491" s="65"/>
      <c r="AM491" s="71"/>
      <c r="AN491" s="71"/>
    </row>
    <row r="492" spans="1:40" ht="21.75" customHeight="1" outlineLevel="1">
      <c r="A492" s="218" t="s">
        <v>217</v>
      </c>
      <c r="B492" s="218"/>
      <c r="C492" s="250">
        <v>546</v>
      </c>
      <c r="D492" s="250">
        <v>2</v>
      </c>
      <c r="E492" s="250">
        <v>520</v>
      </c>
      <c r="F492" s="250">
        <v>0</v>
      </c>
      <c r="G492" s="250"/>
      <c r="H492" s="250"/>
      <c r="I492" s="250">
        <v>520</v>
      </c>
      <c r="J492" s="250">
        <v>0</v>
      </c>
      <c r="K492" s="250"/>
      <c r="L492" s="250">
        <v>468</v>
      </c>
      <c r="M492" s="250">
        <v>52</v>
      </c>
      <c r="N492" s="250"/>
      <c r="O492" s="250">
        <v>0</v>
      </c>
      <c r="P492" s="250">
        <v>0</v>
      </c>
      <c r="Q492" s="250"/>
      <c r="R492" s="250"/>
      <c r="S492" s="250">
        <v>0</v>
      </c>
      <c r="T492" s="250">
        <v>0</v>
      </c>
      <c r="U492" s="250">
        <v>0</v>
      </c>
      <c r="V492" s="250">
        <v>0</v>
      </c>
      <c r="W492" s="250">
        <v>0</v>
      </c>
      <c r="X492" s="250">
        <v>1</v>
      </c>
      <c r="Y492" s="250">
        <v>0</v>
      </c>
      <c r="Z492" s="250"/>
      <c r="AA492" s="250"/>
      <c r="AB492" s="250">
        <v>5</v>
      </c>
      <c r="AC492" s="250">
        <v>0</v>
      </c>
      <c r="AD492" s="250">
        <v>0</v>
      </c>
      <c r="AE492" s="250"/>
      <c r="AF492" s="250">
        <v>0</v>
      </c>
      <c r="AG492" s="250">
        <v>23</v>
      </c>
      <c r="AH492" s="250"/>
      <c r="AI492" s="251" t="s">
        <v>218</v>
      </c>
      <c r="AJ492" s="251"/>
      <c r="AK492" s="251"/>
      <c r="AL492" s="65"/>
      <c r="AM492" s="71"/>
      <c r="AN492" s="71"/>
    </row>
    <row r="493" spans="1:40" ht="21.75" customHeight="1" outlineLevel="1">
      <c r="A493" s="218" t="s">
        <v>39</v>
      </c>
      <c r="B493" s="218"/>
      <c r="C493" s="250">
        <v>152</v>
      </c>
      <c r="D493" s="250">
        <v>0</v>
      </c>
      <c r="E493" s="250">
        <v>149</v>
      </c>
      <c r="F493" s="250">
        <v>0</v>
      </c>
      <c r="G493" s="250"/>
      <c r="H493" s="250"/>
      <c r="I493" s="250">
        <v>149</v>
      </c>
      <c r="J493" s="250">
        <v>149</v>
      </c>
      <c r="K493" s="250"/>
      <c r="L493" s="250">
        <v>0</v>
      </c>
      <c r="M493" s="250">
        <v>0</v>
      </c>
      <c r="N493" s="250"/>
      <c r="O493" s="250">
        <v>0</v>
      </c>
      <c r="P493" s="250">
        <v>0</v>
      </c>
      <c r="Q493" s="250"/>
      <c r="R493" s="250"/>
      <c r="S493" s="250">
        <v>0</v>
      </c>
      <c r="T493" s="250">
        <v>0</v>
      </c>
      <c r="U493" s="250">
        <v>0</v>
      </c>
      <c r="V493" s="250">
        <v>0</v>
      </c>
      <c r="W493" s="250">
        <v>0</v>
      </c>
      <c r="X493" s="250">
        <v>1</v>
      </c>
      <c r="Y493" s="250">
        <v>0</v>
      </c>
      <c r="Z493" s="250"/>
      <c r="AA493" s="250"/>
      <c r="AB493" s="250">
        <v>0</v>
      </c>
      <c r="AC493" s="250">
        <v>0</v>
      </c>
      <c r="AD493" s="250">
        <v>0</v>
      </c>
      <c r="AE493" s="250"/>
      <c r="AF493" s="250">
        <v>0</v>
      </c>
      <c r="AG493" s="250">
        <v>2</v>
      </c>
      <c r="AH493" s="250"/>
      <c r="AI493" s="251" t="s">
        <v>219</v>
      </c>
      <c r="AJ493" s="251"/>
      <c r="AK493" s="251"/>
      <c r="AL493" s="65"/>
      <c r="AM493" s="71"/>
      <c r="AN493" s="71"/>
    </row>
    <row r="494" spans="1:40" ht="21.75" customHeight="1" outlineLevel="1">
      <c r="A494" s="218" t="s">
        <v>220</v>
      </c>
      <c r="B494" s="218"/>
      <c r="C494" s="250">
        <v>908</v>
      </c>
      <c r="D494" s="250">
        <v>0</v>
      </c>
      <c r="E494" s="250">
        <v>750</v>
      </c>
      <c r="F494" s="250">
        <v>184</v>
      </c>
      <c r="G494" s="250"/>
      <c r="H494" s="250"/>
      <c r="I494" s="250">
        <v>566</v>
      </c>
      <c r="J494" s="250">
        <v>292</v>
      </c>
      <c r="K494" s="250"/>
      <c r="L494" s="250">
        <v>146</v>
      </c>
      <c r="M494" s="250">
        <v>7</v>
      </c>
      <c r="N494" s="250"/>
      <c r="O494" s="250">
        <v>0</v>
      </c>
      <c r="P494" s="250">
        <v>36</v>
      </c>
      <c r="Q494" s="250"/>
      <c r="R494" s="250"/>
      <c r="S494" s="250">
        <v>55</v>
      </c>
      <c r="T494" s="250">
        <v>30</v>
      </c>
      <c r="U494" s="250">
        <v>0</v>
      </c>
      <c r="V494" s="250">
        <v>0</v>
      </c>
      <c r="W494" s="250">
        <v>5</v>
      </c>
      <c r="X494" s="250">
        <v>0</v>
      </c>
      <c r="Y494" s="250">
        <v>0</v>
      </c>
      <c r="Z494" s="250"/>
      <c r="AA494" s="250"/>
      <c r="AB494" s="250">
        <v>0</v>
      </c>
      <c r="AC494" s="250">
        <v>20</v>
      </c>
      <c r="AD494" s="250">
        <v>1</v>
      </c>
      <c r="AE494" s="250"/>
      <c r="AF494" s="250">
        <v>56</v>
      </c>
      <c r="AG494" s="250">
        <v>97</v>
      </c>
      <c r="AH494" s="250"/>
      <c r="AI494" s="251" t="s">
        <v>221</v>
      </c>
      <c r="AJ494" s="251"/>
      <c r="AK494" s="251"/>
      <c r="AL494" s="65"/>
      <c r="AM494" s="71"/>
      <c r="AN494" s="71"/>
    </row>
    <row r="495" spans="1:40" ht="21.75" customHeight="1" outlineLevel="1">
      <c r="A495" s="218" t="s">
        <v>222</v>
      </c>
      <c r="B495" s="218"/>
      <c r="C495" s="250">
        <v>75</v>
      </c>
      <c r="D495" s="250">
        <v>0</v>
      </c>
      <c r="E495" s="250">
        <v>51</v>
      </c>
      <c r="F495" s="250">
        <v>0</v>
      </c>
      <c r="G495" s="250"/>
      <c r="H495" s="250"/>
      <c r="I495" s="250">
        <v>51</v>
      </c>
      <c r="J495" s="250">
        <v>51</v>
      </c>
      <c r="K495" s="250"/>
      <c r="L495" s="250">
        <v>0</v>
      </c>
      <c r="M495" s="250">
        <v>0</v>
      </c>
      <c r="N495" s="250"/>
      <c r="O495" s="250">
        <v>0</v>
      </c>
      <c r="P495" s="250">
        <v>0</v>
      </c>
      <c r="Q495" s="250"/>
      <c r="R495" s="250"/>
      <c r="S495" s="250">
        <v>0</v>
      </c>
      <c r="T495" s="250">
        <v>0</v>
      </c>
      <c r="U495" s="250">
        <v>0</v>
      </c>
      <c r="V495" s="250">
        <v>0</v>
      </c>
      <c r="W495" s="250">
        <v>0</v>
      </c>
      <c r="X495" s="250">
        <v>0</v>
      </c>
      <c r="Y495" s="250">
        <v>0</v>
      </c>
      <c r="Z495" s="250"/>
      <c r="AA495" s="250"/>
      <c r="AB495" s="250">
        <v>0</v>
      </c>
      <c r="AC495" s="250">
        <v>0</v>
      </c>
      <c r="AD495" s="250">
        <v>0</v>
      </c>
      <c r="AE495" s="250"/>
      <c r="AF495" s="250">
        <v>0</v>
      </c>
      <c r="AG495" s="250">
        <v>24</v>
      </c>
      <c r="AH495" s="250"/>
      <c r="AI495" s="251" t="s">
        <v>379</v>
      </c>
      <c r="AJ495" s="251"/>
      <c r="AK495" s="251"/>
      <c r="AL495" s="65"/>
      <c r="AM495" s="71"/>
      <c r="AN495" s="71"/>
    </row>
    <row r="496" spans="1:40" ht="21.75" customHeight="1" outlineLevel="1">
      <c r="A496" s="218" t="s">
        <v>40</v>
      </c>
      <c r="B496" s="218"/>
      <c r="C496" s="250">
        <v>0</v>
      </c>
      <c r="D496" s="250">
        <v>0</v>
      </c>
      <c r="E496" s="250">
        <v>0</v>
      </c>
      <c r="F496" s="250">
        <v>0</v>
      </c>
      <c r="G496" s="250"/>
      <c r="H496" s="250"/>
      <c r="I496" s="250">
        <v>0</v>
      </c>
      <c r="J496" s="250">
        <v>0</v>
      </c>
      <c r="K496" s="250"/>
      <c r="L496" s="250">
        <v>0</v>
      </c>
      <c r="M496" s="250">
        <v>0</v>
      </c>
      <c r="N496" s="250"/>
      <c r="O496" s="250">
        <v>0</v>
      </c>
      <c r="P496" s="250">
        <v>0</v>
      </c>
      <c r="Q496" s="250"/>
      <c r="R496" s="250"/>
      <c r="S496" s="250">
        <v>0</v>
      </c>
      <c r="T496" s="250">
        <v>0</v>
      </c>
      <c r="U496" s="250">
        <v>0</v>
      </c>
      <c r="V496" s="250">
        <v>0</v>
      </c>
      <c r="W496" s="250">
        <v>0</v>
      </c>
      <c r="X496" s="250">
        <v>0</v>
      </c>
      <c r="Y496" s="250">
        <v>0</v>
      </c>
      <c r="Z496" s="250"/>
      <c r="AA496" s="250"/>
      <c r="AB496" s="250">
        <v>0</v>
      </c>
      <c r="AC496" s="250">
        <v>0</v>
      </c>
      <c r="AD496" s="250">
        <v>0</v>
      </c>
      <c r="AE496" s="250"/>
      <c r="AF496" s="250">
        <v>0</v>
      </c>
      <c r="AG496" s="250">
        <v>0</v>
      </c>
      <c r="AH496" s="250"/>
      <c r="AI496" s="251" t="s">
        <v>223</v>
      </c>
      <c r="AJ496" s="251"/>
      <c r="AK496" s="251"/>
      <c r="AL496" s="65"/>
      <c r="AM496" s="71"/>
      <c r="AN496" s="71"/>
    </row>
    <row r="497" spans="1:41" ht="21.75" customHeight="1" outlineLevel="1">
      <c r="A497" s="218" t="s">
        <v>41</v>
      </c>
      <c r="B497" s="218"/>
      <c r="C497" s="250">
        <v>400</v>
      </c>
      <c r="D497" s="250">
        <v>50</v>
      </c>
      <c r="E497" s="250">
        <v>312</v>
      </c>
      <c r="F497" s="250">
        <v>0</v>
      </c>
      <c r="G497" s="250"/>
      <c r="H497" s="250"/>
      <c r="I497" s="250">
        <v>312</v>
      </c>
      <c r="J497" s="250">
        <v>312</v>
      </c>
      <c r="K497" s="250"/>
      <c r="L497" s="250">
        <v>0</v>
      </c>
      <c r="M497" s="250">
        <v>0</v>
      </c>
      <c r="N497" s="250"/>
      <c r="O497" s="250">
        <v>0</v>
      </c>
      <c r="P497" s="250">
        <v>0</v>
      </c>
      <c r="Q497" s="250"/>
      <c r="R497" s="250"/>
      <c r="S497" s="250">
        <v>0</v>
      </c>
      <c r="T497" s="250">
        <v>0</v>
      </c>
      <c r="U497" s="250">
        <v>0</v>
      </c>
      <c r="V497" s="250">
        <v>0</v>
      </c>
      <c r="W497" s="250">
        <v>0</v>
      </c>
      <c r="X497" s="250">
        <v>0</v>
      </c>
      <c r="Y497" s="250">
        <v>0</v>
      </c>
      <c r="Z497" s="250"/>
      <c r="AA497" s="250"/>
      <c r="AB497" s="250">
        <v>0</v>
      </c>
      <c r="AC497" s="250">
        <v>0</v>
      </c>
      <c r="AD497" s="250">
        <v>0</v>
      </c>
      <c r="AE497" s="250"/>
      <c r="AF497" s="250">
        <v>0</v>
      </c>
      <c r="AG497" s="250">
        <v>38</v>
      </c>
      <c r="AH497" s="250"/>
      <c r="AI497" s="251" t="s">
        <v>225</v>
      </c>
      <c r="AJ497" s="251"/>
      <c r="AK497" s="251"/>
      <c r="AL497" s="65"/>
      <c r="AM497" s="71"/>
      <c r="AN497" s="71"/>
    </row>
    <row r="498" spans="1:41" ht="21.75" customHeight="1" outlineLevel="1">
      <c r="A498" s="218" t="s">
        <v>42</v>
      </c>
      <c r="B498" s="218"/>
      <c r="C498" s="250">
        <v>384</v>
      </c>
      <c r="D498" s="250">
        <v>48</v>
      </c>
      <c r="E498" s="250">
        <v>315</v>
      </c>
      <c r="F498" s="250">
        <v>240</v>
      </c>
      <c r="G498" s="250"/>
      <c r="H498" s="250"/>
      <c r="I498" s="250">
        <v>75</v>
      </c>
      <c r="J498" s="250">
        <v>0</v>
      </c>
      <c r="K498" s="250"/>
      <c r="L498" s="250">
        <v>0</v>
      </c>
      <c r="M498" s="250">
        <v>0</v>
      </c>
      <c r="N498" s="250"/>
      <c r="O498" s="250">
        <v>0</v>
      </c>
      <c r="P498" s="250">
        <v>75</v>
      </c>
      <c r="Q498" s="250"/>
      <c r="R498" s="250"/>
      <c r="S498" s="250">
        <v>0</v>
      </c>
      <c r="T498" s="250">
        <v>0</v>
      </c>
      <c r="U498" s="250">
        <v>0</v>
      </c>
      <c r="V498" s="250">
        <v>0</v>
      </c>
      <c r="W498" s="250">
        <v>10</v>
      </c>
      <c r="X498" s="250">
        <v>0</v>
      </c>
      <c r="Y498" s="250">
        <v>0</v>
      </c>
      <c r="Z498" s="250"/>
      <c r="AA498" s="250"/>
      <c r="AB498" s="250">
        <v>0</v>
      </c>
      <c r="AC498" s="250">
        <v>0</v>
      </c>
      <c r="AD498" s="250">
        <v>0</v>
      </c>
      <c r="AE498" s="250"/>
      <c r="AF498" s="250">
        <v>11</v>
      </c>
      <c r="AG498" s="250">
        <v>0</v>
      </c>
      <c r="AH498" s="250"/>
      <c r="AI498" s="251" t="s">
        <v>226</v>
      </c>
      <c r="AJ498" s="251"/>
      <c r="AK498" s="251"/>
      <c r="AL498" s="65"/>
      <c r="AM498" s="71"/>
      <c r="AN498" s="71"/>
    </row>
    <row r="499" spans="1:41" ht="21.75" customHeight="1" outlineLevel="1" thickBot="1">
      <c r="A499" s="218" t="s">
        <v>227</v>
      </c>
      <c r="B499" s="218"/>
      <c r="C499" s="250">
        <v>24</v>
      </c>
      <c r="D499" s="250">
        <v>0</v>
      </c>
      <c r="E499" s="250">
        <v>23</v>
      </c>
      <c r="F499" s="250">
        <v>0</v>
      </c>
      <c r="G499" s="250"/>
      <c r="H499" s="250"/>
      <c r="I499" s="250">
        <v>23</v>
      </c>
      <c r="J499" s="250">
        <v>0</v>
      </c>
      <c r="K499" s="250"/>
      <c r="L499" s="250">
        <v>0</v>
      </c>
      <c r="M499" s="250">
        <v>0</v>
      </c>
      <c r="N499" s="250"/>
      <c r="O499" s="250">
        <v>0</v>
      </c>
      <c r="P499" s="250">
        <v>0</v>
      </c>
      <c r="Q499" s="250"/>
      <c r="R499" s="250"/>
      <c r="S499" s="250">
        <v>0</v>
      </c>
      <c r="T499" s="250">
        <v>23</v>
      </c>
      <c r="U499" s="250">
        <v>0</v>
      </c>
      <c r="V499" s="250">
        <v>0</v>
      </c>
      <c r="W499" s="250">
        <v>0</v>
      </c>
      <c r="X499" s="250">
        <v>0</v>
      </c>
      <c r="Y499" s="250">
        <v>0</v>
      </c>
      <c r="Z499" s="250"/>
      <c r="AA499" s="250"/>
      <c r="AB499" s="250">
        <v>0</v>
      </c>
      <c r="AC499" s="250">
        <v>0</v>
      </c>
      <c r="AD499" s="250">
        <v>0</v>
      </c>
      <c r="AE499" s="250"/>
      <c r="AF499" s="250">
        <v>0</v>
      </c>
      <c r="AG499" s="250">
        <v>1</v>
      </c>
      <c r="AH499" s="250"/>
      <c r="AI499" s="251" t="s">
        <v>346</v>
      </c>
      <c r="AJ499" s="251"/>
      <c r="AK499" s="251"/>
      <c r="AL499" s="65"/>
      <c r="AM499" s="71"/>
      <c r="AN499" s="71"/>
    </row>
    <row r="500" spans="1:41" ht="21.75" customHeight="1" thickBot="1">
      <c r="A500" s="244" t="s">
        <v>43</v>
      </c>
      <c r="B500" s="244"/>
      <c r="C500" s="213">
        <v>14434</v>
      </c>
      <c r="D500" s="213">
        <v>750</v>
      </c>
      <c r="E500" s="213">
        <v>11335</v>
      </c>
      <c r="F500" s="213">
        <v>1839</v>
      </c>
      <c r="G500" s="213"/>
      <c r="H500" s="213"/>
      <c r="I500" s="213">
        <v>9496</v>
      </c>
      <c r="J500" s="213">
        <v>3764</v>
      </c>
      <c r="K500" s="213"/>
      <c r="L500" s="213">
        <v>3147</v>
      </c>
      <c r="M500" s="213">
        <v>1941</v>
      </c>
      <c r="N500" s="213"/>
      <c r="O500" s="213">
        <v>0</v>
      </c>
      <c r="P500" s="213">
        <v>144</v>
      </c>
      <c r="Q500" s="213"/>
      <c r="R500" s="213"/>
      <c r="S500" s="213">
        <v>218</v>
      </c>
      <c r="T500" s="213">
        <v>282</v>
      </c>
      <c r="U500" s="213">
        <v>0</v>
      </c>
      <c r="V500" s="213">
        <v>0</v>
      </c>
      <c r="W500" s="213">
        <v>44</v>
      </c>
      <c r="X500" s="213">
        <v>59</v>
      </c>
      <c r="Y500" s="213">
        <v>4</v>
      </c>
      <c r="Z500" s="213"/>
      <c r="AA500" s="213"/>
      <c r="AB500" s="213">
        <v>133</v>
      </c>
      <c r="AC500" s="213">
        <v>192</v>
      </c>
      <c r="AD500" s="213">
        <v>219</v>
      </c>
      <c r="AE500" s="213"/>
      <c r="AF500" s="213">
        <v>370</v>
      </c>
      <c r="AG500" s="213">
        <v>1876</v>
      </c>
      <c r="AH500" s="213"/>
      <c r="AI500" s="244"/>
      <c r="AJ500" s="244"/>
      <c r="AK500" s="244"/>
      <c r="AL500" s="29">
        <f>SUM(AL462)</f>
        <v>350</v>
      </c>
      <c r="AM500" s="29">
        <f>SUM(AM462)</f>
        <v>91</v>
      </c>
      <c r="AN500" s="29">
        <f>SUM(AN462)</f>
        <v>259</v>
      </c>
      <c r="AO500" s="142">
        <f>IF(E500&gt;0,1,0)</f>
        <v>1</v>
      </c>
    </row>
    <row r="501" spans="1:41" ht="12" customHeight="1" thickBot="1">
      <c r="A501" s="145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3" t="s">
        <v>44</v>
      </c>
      <c r="O501" s="143"/>
      <c r="P501" s="143"/>
      <c r="Q501" s="144"/>
      <c r="R501" s="170" t="s">
        <v>45</v>
      </c>
      <c r="S501" s="170"/>
      <c r="T501" s="170"/>
      <c r="U501" s="170"/>
      <c r="V501" s="170"/>
      <c r="W501" s="170"/>
      <c r="X501" s="170"/>
      <c r="Y501" s="170"/>
      <c r="Z501" s="144"/>
      <c r="AA501" s="145" t="s">
        <v>46</v>
      </c>
      <c r="AB501" s="145"/>
      <c r="AC501" s="145">
        <f>SUM(AC500:AE500)</f>
        <v>411</v>
      </c>
      <c r="AD501" s="145"/>
      <c r="AE501" s="172" t="s">
        <v>47</v>
      </c>
      <c r="AF501" s="170"/>
      <c r="AG501" s="170"/>
      <c r="AH501" s="170"/>
      <c r="AI501" s="170"/>
      <c r="AJ501" s="170"/>
      <c r="AK501" s="145"/>
    </row>
    <row r="502" spans="1:41" ht="12" customHeight="1" thickBot="1">
      <c r="A502" s="145"/>
      <c r="B502" s="144"/>
      <c r="C502" s="144"/>
      <c r="D502" s="144"/>
      <c r="E502" s="144"/>
      <c r="F502" s="144"/>
      <c r="G502" s="170"/>
      <c r="H502" s="170"/>
      <c r="I502" s="170"/>
      <c r="J502" s="170"/>
      <c r="K502" s="170"/>
      <c r="L502" s="170"/>
      <c r="M502" s="170"/>
      <c r="N502" s="145"/>
      <c r="O502" s="145"/>
      <c r="P502" s="145"/>
      <c r="Q502" s="144"/>
      <c r="R502" s="170"/>
      <c r="S502" s="170"/>
      <c r="T502" s="170"/>
      <c r="U502" s="170"/>
      <c r="V502" s="170"/>
      <c r="W502" s="170"/>
      <c r="X502" s="170"/>
      <c r="Y502" s="170"/>
      <c r="Z502" s="144"/>
      <c r="AA502" s="145"/>
      <c r="AB502" s="145"/>
      <c r="AC502" s="145"/>
      <c r="AD502" s="145"/>
      <c r="AE502" s="170"/>
      <c r="AF502" s="170"/>
      <c r="AG502" s="170"/>
      <c r="AH502" s="170"/>
      <c r="AI502" s="170"/>
      <c r="AJ502" s="170"/>
      <c r="AK502" s="145"/>
    </row>
    <row r="503" spans="1:41" ht="12" customHeight="1" thickBot="1">
      <c r="A503" s="145" t="s">
        <v>48</v>
      </c>
      <c r="B503" s="170">
        <v>39644</v>
      </c>
      <c r="C503" s="145" t="s">
        <v>49</v>
      </c>
      <c r="D503" s="145"/>
      <c r="E503" s="145"/>
      <c r="F503" s="145"/>
      <c r="G503" s="170"/>
      <c r="H503" s="170"/>
      <c r="I503" s="170"/>
      <c r="J503" s="170"/>
      <c r="K503" s="170"/>
      <c r="L503" s="170"/>
      <c r="M503" s="170"/>
      <c r="N503" s="145"/>
      <c r="O503" s="145"/>
      <c r="P503" s="145"/>
      <c r="Q503" s="144"/>
      <c r="R503" s="170"/>
      <c r="S503" s="170"/>
      <c r="T503" s="170"/>
      <c r="U503" s="170"/>
      <c r="V503" s="170"/>
      <c r="W503" s="170"/>
      <c r="X503" s="170"/>
      <c r="Y503" s="170"/>
      <c r="Z503" s="144"/>
      <c r="AA503" s="145"/>
      <c r="AB503" s="145"/>
      <c r="AC503" s="145"/>
      <c r="AD503" s="145"/>
      <c r="AE503" s="170"/>
      <c r="AF503" s="170"/>
      <c r="AG503" s="170"/>
      <c r="AH503" s="170"/>
      <c r="AI503" s="170"/>
      <c r="AJ503" s="170"/>
      <c r="AK503" s="145"/>
    </row>
    <row r="504" spans="1:41" ht="12" customHeight="1" thickBot="1">
      <c r="A504" s="145" t="s">
        <v>50</v>
      </c>
      <c r="B504" s="145"/>
      <c r="C504" s="144"/>
      <c r="D504" s="144"/>
      <c r="E504" s="144"/>
      <c r="F504" s="144"/>
      <c r="G504" s="170"/>
      <c r="H504" s="170"/>
      <c r="I504" s="170"/>
      <c r="J504" s="170"/>
      <c r="K504" s="170"/>
      <c r="L504" s="170"/>
      <c r="M504" s="170"/>
      <c r="N504" s="143" t="s">
        <v>51</v>
      </c>
      <c r="O504" s="143"/>
      <c r="P504" s="145"/>
      <c r="Q504" s="144"/>
      <c r="R504" s="172" t="s">
        <v>52</v>
      </c>
      <c r="S504" s="170"/>
      <c r="T504" s="170"/>
      <c r="U504" s="170"/>
      <c r="V504" s="170"/>
      <c r="W504" s="170"/>
      <c r="X504" s="170"/>
      <c r="Y504" s="170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5"/>
    </row>
    <row r="505" spans="1:41" ht="12" customHeight="1" thickBot="1">
      <c r="A505" s="145"/>
      <c r="B505" s="145"/>
      <c r="C505" s="145" t="s">
        <v>53</v>
      </c>
      <c r="D505" s="145"/>
      <c r="E505" s="145"/>
      <c r="F505" s="145"/>
      <c r="G505" s="170"/>
      <c r="H505" s="170"/>
      <c r="I505" s="170"/>
      <c r="J505" s="170"/>
      <c r="K505" s="170"/>
      <c r="L505" s="170"/>
      <c r="M505" s="170"/>
      <c r="N505" s="145"/>
      <c r="O505" s="145"/>
      <c r="P505" s="145"/>
      <c r="Q505" s="145"/>
      <c r="R505" s="170"/>
      <c r="S505" s="170"/>
      <c r="T505" s="170"/>
      <c r="U505" s="170"/>
      <c r="V505" s="170"/>
      <c r="W505" s="170"/>
      <c r="X505" s="170"/>
      <c r="Y505" s="170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</row>
    <row r="506" spans="1:41" ht="12" customHeight="1" thickBot="1">
      <c r="A506" s="145"/>
      <c r="B506" s="145"/>
      <c r="C506" s="145"/>
      <c r="D506" s="145"/>
      <c r="E506" s="145"/>
      <c r="F506" s="145"/>
      <c r="G506" s="170"/>
      <c r="H506" s="170"/>
      <c r="I506" s="170"/>
      <c r="J506" s="170"/>
      <c r="K506" s="170"/>
      <c r="L506" s="170"/>
      <c r="M506" s="170"/>
      <c r="N506" s="145"/>
      <c r="O506" s="145"/>
      <c r="P506" s="145"/>
      <c r="Q506" s="145"/>
      <c r="R506" s="170"/>
      <c r="S506" s="170"/>
      <c r="T506" s="170"/>
      <c r="U506" s="170"/>
      <c r="V506" s="170"/>
      <c r="W506" s="170"/>
      <c r="X506" s="170"/>
      <c r="Y506" s="170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</row>
    <row r="508" spans="1:41" ht="18" customHeight="1">
      <c r="A508" s="173" t="s">
        <v>78</v>
      </c>
      <c r="B508" s="144"/>
      <c r="C508" s="144"/>
      <c r="D508" s="144"/>
      <c r="E508" s="144"/>
      <c r="F508" s="144"/>
      <c r="G508" s="144"/>
      <c r="H508" s="144"/>
      <c r="I508" s="144"/>
      <c r="J508" s="144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4"/>
      <c r="AI508" s="144"/>
      <c r="AJ508" s="144"/>
      <c r="AK508" s="145"/>
    </row>
    <row r="509" spans="1:41" ht="13.5" customHeight="1" thickBot="1"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5"/>
    </row>
    <row r="510" spans="1:41" ht="21.75" customHeight="1">
      <c r="A510" s="146" t="s">
        <v>55</v>
      </c>
      <c r="B510" s="147"/>
      <c r="C510" s="148" t="s">
        <v>17</v>
      </c>
      <c r="D510" s="148" t="s">
        <v>56</v>
      </c>
      <c r="E510" s="148" t="s">
        <v>3</v>
      </c>
      <c r="F510" s="148" t="s">
        <v>4</v>
      </c>
      <c r="G510" s="148"/>
      <c r="H510" s="148"/>
      <c r="I510" s="148" t="s">
        <v>5</v>
      </c>
      <c r="J510" s="149" t="s">
        <v>6</v>
      </c>
      <c r="K510" s="149"/>
      <c r="L510" s="149"/>
      <c r="M510" s="149"/>
      <c r="N510" s="149"/>
      <c r="O510" s="149"/>
      <c r="P510" s="149"/>
      <c r="Q510" s="149"/>
      <c r="R510" s="149"/>
      <c r="S510" s="149"/>
      <c r="T510" s="148" t="s">
        <v>16</v>
      </c>
      <c r="U510" s="148" t="s">
        <v>7</v>
      </c>
      <c r="V510" s="148"/>
      <c r="W510" s="148" t="s">
        <v>8</v>
      </c>
      <c r="X510" s="148"/>
      <c r="Y510" s="148" t="s">
        <v>9</v>
      </c>
      <c r="Z510" s="148"/>
      <c r="AA510" s="148"/>
      <c r="AB510" s="148"/>
      <c r="AC510" s="148" t="s">
        <v>10</v>
      </c>
      <c r="AD510" s="148"/>
      <c r="AE510" s="148"/>
      <c r="AF510" s="148" t="s">
        <v>11</v>
      </c>
      <c r="AG510" s="148"/>
      <c r="AH510" s="148"/>
      <c r="AI510" s="150" t="s">
        <v>57</v>
      </c>
      <c r="AJ510" s="151" t="s">
        <v>23</v>
      </c>
      <c r="AK510" s="152"/>
      <c r="AL510" s="153" t="s">
        <v>91</v>
      </c>
      <c r="AM510" s="154"/>
      <c r="AN510" s="155"/>
    </row>
    <row r="511" spans="1:41" ht="21.75" customHeight="1">
      <c r="A511" s="156"/>
      <c r="B511" s="157"/>
      <c r="C511" s="158"/>
      <c r="D511" s="158"/>
      <c r="E511" s="158"/>
      <c r="F511" s="158"/>
      <c r="G511" s="158"/>
      <c r="H511" s="158"/>
      <c r="I511" s="158"/>
      <c r="J511" s="158" t="s">
        <v>12</v>
      </c>
      <c r="K511" s="150"/>
      <c r="L511" s="158" t="s">
        <v>13</v>
      </c>
      <c r="M511" s="158" t="s">
        <v>14</v>
      </c>
      <c r="N511" s="150"/>
      <c r="O511" s="158" t="s">
        <v>15</v>
      </c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  <c r="AC511" s="158"/>
      <c r="AD511" s="158"/>
      <c r="AE511" s="158"/>
      <c r="AF511" s="158"/>
      <c r="AG511" s="158"/>
      <c r="AH511" s="158"/>
      <c r="AI511" s="159"/>
      <c r="AJ511" s="159"/>
      <c r="AK511" s="160"/>
      <c r="AL511" s="161"/>
      <c r="AM511" s="162"/>
      <c r="AN511" s="163"/>
    </row>
    <row r="512" spans="1:41" ht="21.75" customHeight="1" thickBot="1">
      <c r="A512" s="164"/>
      <c r="B512" s="165"/>
      <c r="C512" s="94"/>
      <c r="D512" s="94"/>
      <c r="E512" s="94"/>
      <c r="F512" s="94"/>
      <c r="G512" s="94"/>
      <c r="H512" s="94"/>
      <c r="I512" s="94"/>
      <c r="J512" s="94"/>
      <c r="K512" s="95"/>
      <c r="L512" s="94"/>
      <c r="M512" s="94"/>
      <c r="N512" s="95"/>
      <c r="O512" s="94" t="s">
        <v>18</v>
      </c>
      <c r="P512" s="94" t="s">
        <v>19</v>
      </c>
      <c r="Q512" s="94"/>
      <c r="R512" s="94"/>
      <c r="S512" s="94" t="s">
        <v>20</v>
      </c>
      <c r="T512" s="94"/>
      <c r="U512" s="94" t="s">
        <v>21</v>
      </c>
      <c r="V512" s="94" t="s">
        <v>22</v>
      </c>
      <c r="W512" s="94" t="s">
        <v>21</v>
      </c>
      <c r="X512" s="94" t="s">
        <v>22</v>
      </c>
      <c r="Y512" s="94" t="s">
        <v>21</v>
      </c>
      <c r="Z512" s="94"/>
      <c r="AA512" s="94"/>
      <c r="AB512" s="94" t="s">
        <v>22</v>
      </c>
      <c r="AC512" s="94" t="s">
        <v>21</v>
      </c>
      <c r="AD512" s="94" t="s">
        <v>22</v>
      </c>
      <c r="AE512" s="94"/>
      <c r="AF512" s="94" t="s">
        <v>21</v>
      </c>
      <c r="AG512" s="94" t="s">
        <v>22</v>
      </c>
      <c r="AH512" s="94"/>
      <c r="AI512" s="95"/>
      <c r="AJ512" s="95"/>
      <c r="AK512" s="96"/>
      <c r="AL512" s="69" t="s">
        <v>90</v>
      </c>
      <c r="AM512" s="70" t="s">
        <v>130</v>
      </c>
      <c r="AN512" s="70" t="s">
        <v>131</v>
      </c>
    </row>
    <row r="513" spans="1:42" ht="21.75" customHeight="1" thickBot="1">
      <c r="A513" s="176" t="s">
        <v>24</v>
      </c>
      <c r="B513" s="177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/>
      <c r="AH513" s="166"/>
      <c r="AI513" s="167"/>
      <c r="AJ513" s="167"/>
      <c r="AK513" s="167"/>
      <c r="AL513" s="25">
        <f>SUM(AL514:AL529)</f>
        <v>0</v>
      </c>
      <c r="AM513" s="25">
        <f>SUM(AM514:AM529)</f>
        <v>0</v>
      </c>
      <c r="AN513" s="25">
        <f>SUM(AN514:AN529)</f>
        <v>0</v>
      </c>
      <c r="AP513" s="187"/>
    </row>
    <row r="514" spans="1:42" ht="21.75" customHeight="1" outlineLevel="1">
      <c r="A514" s="178" t="s">
        <v>25</v>
      </c>
      <c r="B514" s="178"/>
      <c r="C514" s="179"/>
      <c r="D514" s="179"/>
      <c r="E514" s="179"/>
      <c r="F514" s="179"/>
      <c r="G514" s="179"/>
      <c r="H514" s="179"/>
      <c r="I514" s="179"/>
      <c r="J514" s="179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79"/>
      <c r="AG514" s="179"/>
      <c r="AH514" s="179"/>
      <c r="AI514" s="180"/>
      <c r="AJ514" s="180"/>
      <c r="AK514" s="180"/>
      <c r="AL514" s="65"/>
      <c r="AM514" s="71"/>
      <c r="AN514" s="71"/>
    </row>
    <row r="515" spans="1:42" ht="21.75" customHeight="1" outlineLevel="1">
      <c r="A515" s="178" t="s">
        <v>151</v>
      </c>
      <c r="B515" s="178"/>
      <c r="C515" s="179"/>
      <c r="D515" s="179"/>
      <c r="E515" s="179"/>
      <c r="F515" s="179"/>
      <c r="G515" s="179"/>
      <c r="H515" s="179"/>
      <c r="I515" s="179"/>
      <c r="J515" s="179"/>
      <c r="K515" s="179"/>
      <c r="L515" s="179"/>
      <c r="M515" s="179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  <c r="X515" s="179"/>
      <c r="Y515" s="179"/>
      <c r="Z515" s="179"/>
      <c r="AA515" s="179"/>
      <c r="AB515" s="179"/>
      <c r="AC515" s="179"/>
      <c r="AD515" s="179"/>
      <c r="AE515" s="179"/>
      <c r="AF515" s="179"/>
      <c r="AG515" s="179"/>
      <c r="AH515" s="179"/>
      <c r="AI515" s="180"/>
      <c r="AJ515" s="180"/>
      <c r="AK515" s="180"/>
      <c r="AL515" s="65"/>
      <c r="AM515" s="71"/>
      <c r="AN515" s="71"/>
    </row>
    <row r="516" spans="1:42" ht="21.75" customHeight="1" outlineLevel="1">
      <c r="A516" s="178" t="s">
        <v>152</v>
      </c>
      <c r="B516" s="178"/>
      <c r="C516" s="179"/>
      <c r="D516" s="179"/>
      <c r="E516" s="179"/>
      <c r="F516" s="179"/>
      <c r="G516" s="179"/>
      <c r="H516" s="179"/>
      <c r="I516" s="179"/>
      <c r="J516" s="179"/>
      <c r="K516" s="179"/>
      <c r="L516" s="179"/>
      <c r="M516" s="179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  <c r="X516" s="179"/>
      <c r="Y516" s="179"/>
      <c r="Z516" s="179"/>
      <c r="AA516" s="179"/>
      <c r="AB516" s="179"/>
      <c r="AC516" s="179"/>
      <c r="AD516" s="179"/>
      <c r="AE516" s="179"/>
      <c r="AF516" s="179"/>
      <c r="AG516" s="179"/>
      <c r="AH516" s="179"/>
      <c r="AI516" s="180"/>
      <c r="AJ516" s="180"/>
      <c r="AK516" s="180"/>
      <c r="AL516" s="65"/>
      <c r="AM516" s="71"/>
      <c r="AN516" s="71"/>
    </row>
    <row r="517" spans="1:42" ht="21.75" customHeight="1" outlineLevel="1">
      <c r="A517" s="178" t="s">
        <v>153</v>
      </c>
      <c r="B517" s="178"/>
      <c r="C517" s="179"/>
      <c r="D517" s="179"/>
      <c r="E517" s="179"/>
      <c r="F517" s="179"/>
      <c r="G517" s="179"/>
      <c r="H517" s="179"/>
      <c r="I517" s="179"/>
      <c r="J517" s="179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  <c r="X517" s="179"/>
      <c r="Y517" s="179"/>
      <c r="Z517" s="179"/>
      <c r="AA517" s="179"/>
      <c r="AB517" s="179"/>
      <c r="AC517" s="179"/>
      <c r="AD517" s="179"/>
      <c r="AE517" s="179"/>
      <c r="AF517" s="179"/>
      <c r="AG517" s="179"/>
      <c r="AH517" s="179"/>
      <c r="AI517" s="180"/>
      <c r="AJ517" s="180"/>
      <c r="AK517" s="180"/>
      <c r="AL517" s="65">
        <f>SUM(AM517:AN517)</f>
        <v>0</v>
      </c>
      <c r="AM517" s="71">
        <f>SUM(F517)</f>
        <v>0</v>
      </c>
      <c r="AN517" s="71">
        <f>SUM(I517)</f>
        <v>0</v>
      </c>
    </row>
    <row r="518" spans="1:42" ht="21.75" customHeight="1" outlineLevel="1">
      <c r="A518" s="178" t="s">
        <v>154</v>
      </c>
      <c r="B518" s="178"/>
      <c r="C518" s="179"/>
      <c r="D518" s="179"/>
      <c r="E518" s="179"/>
      <c r="F518" s="179"/>
      <c r="G518" s="179"/>
      <c r="H518" s="179"/>
      <c r="I518" s="179"/>
      <c r="J518" s="179"/>
      <c r="K518" s="179"/>
      <c r="L518" s="179"/>
      <c r="M518" s="179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  <c r="AC518" s="179"/>
      <c r="AD518" s="179"/>
      <c r="AE518" s="179"/>
      <c r="AF518" s="179"/>
      <c r="AG518" s="179"/>
      <c r="AH518" s="179"/>
      <c r="AI518" s="180"/>
      <c r="AJ518" s="180"/>
      <c r="AK518" s="180"/>
      <c r="AL518" s="65"/>
      <c r="AM518" s="71"/>
      <c r="AN518" s="71"/>
    </row>
    <row r="519" spans="1:42" ht="21.75" customHeight="1" outlineLevel="1">
      <c r="A519" s="178" t="s">
        <v>155</v>
      </c>
      <c r="B519" s="178"/>
      <c r="C519" s="179"/>
      <c r="D519" s="179"/>
      <c r="E519" s="179"/>
      <c r="F519" s="179"/>
      <c r="G519" s="179"/>
      <c r="H519" s="179"/>
      <c r="I519" s="179"/>
      <c r="J519" s="179"/>
      <c r="K519" s="179"/>
      <c r="L519" s="179"/>
      <c r="M519" s="179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  <c r="X519" s="179"/>
      <c r="Y519" s="179"/>
      <c r="Z519" s="179"/>
      <c r="AA519" s="179"/>
      <c r="AB519" s="179"/>
      <c r="AC519" s="179"/>
      <c r="AD519" s="179"/>
      <c r="AE519" s="179"/>
      <c r="AF519" s="179"/>
      <c r="AG519" s="179"/>
      <c r="AH519" s="179"/>
      <c r="AI519" s="180"/>
      <c r="AJ519" s="180"/>
      <c r="AK519" s="180"/>
      <c r="AL519" s="65">
        <f>SUM(AM519:AN519)</f>
        <v>0</v>
      </c>
      <c r="AM519" s="71"/>
      <c r="AN519" s="71"/>
    </row>
    <row r="520" spans="1:42" ht="21.75" customHeight="1" outlineLevel="1">
      <c r="A520" s="178" t="s">
        <v>156</v>
      </c>
      <c r="B520" s="178"/>
      <c r="C520" s="179"/>
      <c r="D520" s="179"/>
      <c r="E520" s="179"/>
      <c r="F520" s="179"/>
      <c r="G520" s="179"/>
      <c r="H520" s="179"/>
      <c r="I520" s="179"/>
      <c r="J520" s="179"/>
      <c r="K520" s="179"/>
      <c r="L520" s="179"/>
      <c r="M520" s="179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  <c r="X520" s="179"/>
      <c r="Y520" s="179"/>
      <c r="Z520" s="179"/>
      <c r="AA520" s="179"/>
      <c r="AB520" s="179"/>
      <c r="AC520" s="179"/>
      <c r="AD520" s="179"/>
      <c r="AE520" s="179"/>
      <c r="AF520" s="179"/>
      <c r="AG520" s="179"/>
      <c r="AH520" s="179"/>
      <c r="AI520" s="180"/>
      <c r="AJ520" s="180"/>
      <c r="AK520" s="180"/>
      <c r="AL520" s="65"/>
      <c r="AM520" s="66"/>
      <c r="AN520" s="66"/>
    </row>
    <row r="521" spans="1:42" ht="21.75" customHeight="1" outlineLevel="1">
      <c r="A521" s="178" t="s">
        <v>157</v>
      </c>
      <c r="B521" s="178"/>
      <c r="C521" s="179"/>
      <c r="D521" s="179"/>
      <c r="E521" s="179"/>
      <c r="F521" s="179"/>
      <c r="G521" s="179"/>
      <c r="H521" s="179"/>
      <c r="I521" s="179"/>
      <c r="J521" s="179"/>
      <c r="K521" s="179"/>
      <c r="L521" s="179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  <c r="X521" s="179"/>
      <c r="Y521" s="179"/>
      <c r="Z521" s="179"/>
      <c r="AA521" s="179"/>
      <c r="AB521" s="179"/>
      <c r="AC521" s="179"/>
      <c r="AD521" s="179"/>
      <c r="AE521" s="179"/>
      <c r="AF521" s="179"/>
      <c r="AG521" s="179"/>
      <c r="AH521" s="179"/>
      <c r="AI521" s="180"/>
      <c r="AJ521" s="180"/>
      <c r="AK521" s="180"/>
      <c r="AL521" s="65"/>
      <c r="AM521" s="71"/>
      <c r="AN521" s="71"/>
    </row>
    <row r="522" spans="1:42" ht="21.75" customHeight="1" outlineLevel="1">
      <c r="A522" s="178" t="s">
        <v>158</v>
      </c>
      <c r="B522" s="178"/>
      <c r="C522" s="179"/>
      <c r="D522" s="179"/>
      <c r="E522" s="179"/>
      <c r="F522" s="179"/>
      <c r="G522" s="179"/>
      <c r="H522" s="179"/>
      <c r="I522" s="179"/>
      <c r="J522" s="179"/>
      <c r="K522" s="179"/>
      <c r="L522" s="179"/>
      <c r="M522" s="179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  <c r="X522" s="179"/>
      <c r="Y522" s="179"/>
      <c r="Z522" s="179"/>
      <c r="AA522" s="179"/>
      <c r="AB522" s="179"/>
      <c r="AC522" s="179"/>
      <c r="AD522" s="179"/>
      <c r="AE522" s="179"/>
      <c r="AF522" s="179"/>
      <c r="AG522" s="179"/>
      <c r="AH522" s="179"/>
      <c r="AI522" s="180"/>
      <c r="AJ522" s="180"/>
      <c r="AK522" s="180"/>
      <c r="AL522" s="65"/>
      <c r="AM522" s="71"/>
      <c r="AN522" s="71"/>
    </row>
    <row r="523" spans="1:42" ht="21.75" customHeight="1" outlineLevel="1">
      <c r="A523" s="178" t="s">
        <v>159</v>
      </c>
      <c r="B523" s="178"/>
      <c r="C523" s="179"/>
      <c r="D523" s="179"/>
      <c r="E523" s="179"/>
      <c r="F523" s="179"/>
      <c r="G523" s="179"/>
      <c r="H523" s="179"/>
      <c r="I523" s="179"/>
      <c r="J523" s="179"/>
      <c r="K523" s="179"/>
      <c r="L523" s="179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  <c r="X523" s="179"/>
      <c r="Y523" s="179"/>
      <c r="Z523" s="179"/>
      <c r="AA523" s="179"/>
      <c r="AB523" s="179"/>
      <c r="AC523" s="179"/>
      <c r="AD523" s="179"/>
      <c r="AE523" s="179"/>
      <c r="AF523" s="179"/>
      <c r="AG523" s="179"/>
      <c r="AH523" s="179"/>
      <c r="AI523" s="180"/>
      <c r="AJ523" s="180"/>
      <c r="AK523" s="180"/>
      <c r="AL523" s="65"/>
      <c r="AM523" s="71"/>
      <c r="AN523" s="71"/>
    </row>
    <row r="524" spans="1:42" ht="21.75" customHeight="1" outlineLevel="1">
      <c r="A524" s="178" t="s">
        <v>27</v>
      </c>
      <c r="B524" s="178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  <c r="AA524" s="179"/>
      <c r="AB524" s="179"/>
      <c r="AC524" s="179"/>
      <c r="AD524" s="179"/>
      <c r="AE524" s="179"/>
      <c r="AF524" s="179"/>
      <c r="AG524" s="179"/>
      <c r="AH524" s="179"/>
      <c r="AI524" s="180"/>
      <c r="AJ524" s="180"/>
      <c r="AK524" s="180"/>
      <c r="AL524" s="65"/>
      <c r="AM524" s="71"/>
      <c r="AN524" s="71"/>
    </row>
    <row r="525" spans="1:42" ht="21.75" customHeight="1" outlineLevel="1">
      <c r="A525" s="178" t="s">
        <v>28</v>
      </c>
      <c r="B525" s="178"/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  <c r="AB525" s="179"/>
      <c r="AC525" s="179"/>
      <c r="AD525" s="179"/>
      <c r="AE525" s="179"/>
      <c r="AF525" s="179"/>
      <c r="AG525" s="179"/>
      <c r="AH525" s="179"/>
      <c r="AI525" s="180"/>
      <c r="AJ525" s="180"/>
      <c r="AK525" s="180"/>
      <c r="AL525" s="65"/>
      <c r="AM525" s="71"/>
      <c r="AN525" s="71"/>
    </row>
    <row r="526" spans="1:42" ht="21.75" customHeight="1" outlineLevel="1">
      <c r="A526" s="178" t="s">
        <v>29</v>
      </c>
      <c r="B526" s="178"/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  <c r="AB526" s="179"/>
      <c r="AC526" s="179"/>
      <c r="AD526" s="179"/>
      <c r="AE526" s="179"/>
      <c r="AF526" s="179"/>
      <c r="AG526" s="179"/>
      <c r="AH526" s="179"/>
      <c r="AI526" s="180"/>
      <c r="AJ526" s="180"/>
      <c r="AK526" s="180"/>
      <c r="AL526" s="65"/>
      <c r="AM526" s="71"/>
      <c r="AN526" s="71"/>
    </row>
    <row r="527" spans="1:42" ht="21.75" customHeight="1" outlineLevel="1">
      <c r="A527" s="178" t="s">
        <v>30</v>
      </c>
      <c r="B527" s="178"/>
      <c r="C527" s="179"/>
      <c r="D527" s="179"/>
      <c r="E527" s="179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  <c r="AC527" s="179"/>
      <c r="AD527" s="179"/>
      <c r="AE527" s="179"/>
      <c r="AF527" s="179"/>
      <c r="AG527" s="179"/>
      <c r="AH527" s="179"/>
      <c r="AI527" s="180"/>
      <c r="AJ527" s="180"/>
      <c r="AK527" s="180"/>
      <c r="AL527" s="65"/>
      <c r="AM527" s="71"/>
      <c r="AN527" s="71"/>
    </row>
    <row r="528" spans="1:42" ht="21.75" customHeight="1" outlineLevel="1">
      <c r="A528" s="178" t="s">
        <v>160</v>
      </c>
      <c r="B528" s="178"/>
      <c r="C528" s="179"/>
      <c r="D528" s="179"/>
      <c r="E528" s="179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80"/>
      <c r="AJ528" s="180"/>
      <c r="AK528" s="180"/>
      <c r="AL528" s="65"/>
      <c r="AM528" s="71"/>
      <c r="AN528" s="71"/>
    </row>
    <row r="529" spans="1:40" ht="21.75" customHeight="1" outlineLevel="1" thickBot="1">
      <c r="A529" s="178" t="s">
        <v>161</v>
      </c>
      <c r="B529" s="178"/>
      <c r="C529" s="179"/>
      <c r="D529" s="179"/>
      <c r="E529" s="179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80"/>
      <c r="AJ529" s="180"/>
      <c r="AK529" s="180"/>
      <c r="AL529" s="71">
        <f>SUM(AM529:AN529)</f>
        <v>0</v>
      </c>
      <c r="AM529" s="71">
        <f>SUM(F529)</f>
        <v>0</v>
      </c>
      <c r="AN529" s="71">
        <f>SUM(I529)</f>
        <v>0</v>
      </c>
    </row>
    <row r="530" spans="1:40" s="168" customFormat="1" ht="21.75" customHeight="1" thickBot="1">
      <c r="A530" s="181" t="s">
        <v>31</v>
      </c>
      <c r="B530" s="182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/>
      <c r="AH530" s="166"/>
      <c r="AI530" s="167"/>
      <c r="AJ530" s="167"/>
      <c r="AK530" s="167"/>
      <c r="AL530" s="79">
        <f ca="1">SUM(AM530:AN530)</f>
        <v>0</v>
      </c>
      <c r="AM530" s="79">
        <f ca="1">SUM(AM529:AM550)</f>
        <v>0</v>
      </c>
      <c r="AN530" s="79">
        <f ca="1">SUM(AN529:AN550)</f>
        <v>0</v>
      </c>
    </row>
    <row r="531" spans="1:40" ht="21.75" customHeight="1" outlineLevel="1">
      <c r="A531" s="178" t="s">
        <v>32</v>
      </c>
      <c r="B531" s="178"/>
      <c r="C531" s="179"/>
      <c r="D531" s="179"/>
      <c r="E531" s="179"/>
      <c r="F531" s="179"/>
      <c r="G531" s="179"/>
      <c r="H531" s="179"/>
      <c r="I531" s="179"/>
      <c r="J531" s="179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80"/>
      <c r="AJ531" s="180"/>
      <c r="AK531" s="180"/>
      <c r="AL531" s="71"/>
      <c r="AM531" s="71"/>
      <c r="AN531" s="71"/>
    </row>
    <row r="532" spans="1:40" ht="21.75" customHeight="1" outlineLevel="1">
      <c r="A532" s="178" t="s">
        <v>33</v>
      </c>
      <c r="B532" s="178"/>
      <c r="C532" s="179"/>
      <c r="D532" s="179"/>
      <c r="E532" s="179"/>
      <c r="F532" s="179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80"/>
      <c r="AJ532" s="180"/>
      <c r="AK532" s="180"/>
      <c r="AL532" s="71"/>
      <c r="AM532" s="71"/>
      <c r="AN532" s="71"/>
    </row>
    <row r="533" spans="1:40" ht="21.75" customHeight="1" outlineLevel="1">
      <c r="A533" s="178" t="s">
        <v>34</v>
      </c>
      <c r="B533" s="178"/>
      <c r="C533" s="179"/>
      <c r="D533" s="179"/>
      <c r="E533" s="179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80"/>
      <c r="AJ533" s="180"/>
      <c r="AK533" s="180"/>
      <c r="AL533" s="65"/>
      <c r="AM533" s="71"/>
      <c r="AN533" s="71"/>
    </row>
    <row r="534" spans="1:40" ht="21.75" customHeight="1" outlineLevel="1">
      <c r="A534" s="178" t="s">
        <v>35</v>
      </c>
      <c r="B534" s="178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80"/>
      <c r="AJ534" s="180"/>
      <c r="AK534" s="180"/>
      <c r="AL534" s="65"/>
      <c r="AM534" s="71"/>
      <c r="AN534" s="71"/>
    </row>
    <row r="535" spans="1:40" ht="21.75" customHeight="1" outlineLevel="1">
      <c r="A535" s="178" t="s">
        <v>162</v>
      </c>
      <c r="B535" s="178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80"/>
      <c r="AJ535" s="180"/>
      <c r="AK535" s="180"/>
      <c r="AL535" s="65"/>
      <c r="AM535" s="71"/>
      <c r="AN535" s="71"/>
    </row>
    <row r="536" spans="1:40" ht="21.75" customHeight="1" outlineLevel="1">
      <c r="A536" s="178" t="s">
        <v>163</v>
      </c>
      <c r="B536" s="178"/>
      <c r="C536" s="179"/>
      <c r="D536" s="179"/>
      <c r="E536" s="179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80"/>
      <c r="AJ536" s="180"/>
      <c r="AK536" s="180"/>
      <c r="AL536" s="65"/>
      <c r="AM536" s="71"/>
      <c r="AN536" s="71"/>
    </row>
    <row r="537" spans="1:40" ht="21.75" customHeight="1" outlineLevel="1">
      <c r="A537" s="178" t="s">
        <v>37</v>
      </c>
      <c r="B537" s="178"/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  <c r="AA537" s="179"/>
      <c r="AB537" s="179"/>
      <c r="AC537" s="179"/>
      <c r="AD537" s="179"/>
      <c r="AE537" s="179"/>
      <c r="AF537" s="179"/>
      <c r="AG537" s="179"/>
      <c r="AH537" s="179"/>
      <c r="AI537" s="180"/>
      <c r="AJ537" s="180"/>
      <c r="AK537" s="180"/>
      <c r="AL537" s="65"/>
      <c r="AM537" s="71"/>
      <c r="AN537" s="71"/>
    </row>
    <row r="538" spans="1:40" ht="21.75" customHeight="1" outlineLevel="1">
      <c r="A538" s="178" t="s">
        <v>141</v>
      </c>
      <c r="B538" s="178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  <c r="AA538" s="179"/>
      <c r="AB538" s="179"/>
      <c r="AC538" s="179"/>
      <c r="AD538" s="179"/>
      <c r="AE538" s="179"/>
      <c r="AF538" s="179"/>
      <c r="AG538" s="179"/>
      <c r="AH538" s="179"/>
      <c r="AI538" s="180"/>
      <c r="AJ538" s="180"/>
      <c r="AK538" s="180"/>
      <c r="AL538" s="65"/>
      <c r="AM538" s="71"/>
      <c r="AN538" s="71"/>
    </row>
    <row r="539" spans="1:40" ht="21.75" customHeight="1" outlineLevel="1">
      <c r="A539" s="178" t="s">
        <v>164</v>
      </c>
      <c r="B539" s="178"/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79"/>
      <c r="AG539" s="179"/>
      <c r="AH539" s="179"/>
      <c r="AI539" s="180"/>
      <c r="AJ539" s="180"/>
      <c r="AK539" s="180"/>
      <c r="AL539" s="71"/>
      <c r="AM539" s="71"/>
      <c r="AN539" s="71"/>
    </row>
    <row r="540" spans="1:40" ht="21.75" customHeight="1" outlineLevel="1">
      <c r="A540" s="178" t="s">
        <v>165</v>
      </c>
      <c r="B540" s="178"/>
      <c r="C540" s="179"/>
      <c r="D540" s="179"/>
      <c r="E540" s="179"/>
      <c r="F540" s="179"/>
      <c r="G540" s="179"/>
      <c r="H540" s="179"/>
      <c r="I540" s="179"/>
      <c r="J540" s="179"/>
      <c r="K540" s="179"/>
      <c r="L540" s="179"/>
      <c r="M540" s="179"/>
      <c r="N540" s="179"/>
      <c r="O540" s="179"/>
      <c r="P540" s="179"/>
      <c r="Q540" s="179"/>
      <c r="R540" s="179"/>
      <c r="S540" s="179"/>
      <c r="T540" s="179"/>
      <c r="U540" s="179"/>
      <c r="V540" s="179"/>
      <c r="W540" s="179"/>
      <c r="X540" s="179"/>
      <c r="Y540" s="179"/>
      <c r="Z540" s="179"/>
      <c r="AA540" s="179"/>
      <c r="AB540" s="179"/>
      <c r="AC540" s="179"/>
      <c r="AD540" s="179"/>
      <c r="AE540" s="179"/>
      <c r="AF540" s="179"/>
      <c r="AG540" s="179"/>
      <c r="AH540" s="179"/>
      <c r="AI540" s="180"/>
      <c r="AJ540" s="180"/>
      <c r="AK540" s="180"/>
      <c r="AL540" s="71"/>
      <c r="AM540" s="71"/>
      <c r="AN540" s="71"/>
    </row>
    <row r="541" spans="1:40" ht="21.75" customHeight="1" outlineLevel="1">
      <c r="A541" s="178" t="s">
        <v>166</v>
      </c>
      <c r="B541" s="178"/>
      <c r="C541" s="179"/>
      <c r="D541" s="179"/>
      <c r="E541" s="179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  <c r="AA541" s="179"/>
      <c r="AB541" s="179"/>
      <c r="AC541" s="179"/>
      <c r="AD541" s="179"/>
      <c r="AE541" s="179"/>
      <c r="AF541" s="179"/>
      <c r="AG541" s="179"/>
      <c r="AH541" s="179"/>
      <c r="AI541" s="180"/>
      <c r="AJ541" s="180"/>
      <c r="AK541" s="180"/>
      <c r="AL541" s="67"/>
      <c r="AM541" s="71"/>
      <c r="AN541" s="71"/>
    </row>
    <row r="542" spans="1:40" ht="21.75" customHeight="1" outlineLevel="1">
      <c r="A542" s="178" t="s">
        <v>38</v>
      </c>
      <c r="B542" s="178"/>
      <c r="C542" s="179"/>
      <c r="D542" s="179"/>
      <c r="E542" s="179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  <c r="AA542" s="179"/>
      <c r="AB542" s="179"/>
      <c r="AC542" s="179"/>
      <c r="AD542" s="179"/>
      <c r="AE542" s="179"/>
      <c r="AF542" s="179"/>
      <c r="AG542" s="179"/>
      <c r="AH542" s="179"/>
      <c r="AI542" s="180"/>
      <c r="AJ542" s="180"/>
      <c r="AK542" s="180"/>
      <c r="AL542" s="65"/>
      <c r="AM542" s="71"/>
      <c r="AN542" s="71"/>
    </row>
    <row r="543" spans="1:40" ht="21.75" customHeight="1" outlineLevel="1">
      <c r="A543" s="178" t="s">
        <v>167</v>
      </c>
      <c r="B543" s="178"/>
      <c r="C543" s="179"/>
      <c r="D543" s="179"/>
      <c r="E543" s="179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  <c r="AA543" s="179"/>
      <c r="AB543" s="179"/>
      <c r="AC543" s="179"/>
      <c r="AD543" s="179"/>
      <c r="AE543" s="179"/>
      <c r="AF543" s="179"/>
      <c r="AG543" s="179"/>
      <c r="AH543" s="179"/>
      <c r="AI543" s="180"/>
      <c r="AJ543" s="180"/>
      <c r="AK543" s="180"/>
      <c r="AL543" s="65"/>
      <c r="AM543" s="71"/>
      <c r="AN543" s="71"/>
    </row>
    <row r="544" spans="1:40" ht="21.75" customHeight="1" outlineLevel="1">
      <c r="A544" s="178" t="s">
        <v>39</v>
      </c>
      <c r="B544" s="178"/>
      <c r="C544" s="179"/>
      <c r="D544" s="179"/>
      <c r="E544" s="179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  <c r="AA544" s="179"/>
      <c r="AB544" s="179"/>
      <c r="AC544" s="179"/>
      <c r="AD544" s="179"/>
      <c r="AE544" s="179"/>
      <c r="AF544" s="179"/>
      <c r="AG544" s="179"/>
      <c r="AH544" s="179"/>
      <c r="AI544" s="180"/>
      <c r="AJ544" s="180"/>
      <c r="AK544" s="180"/>
      <c r="AL544" s="65"/>
      <c r="AM544" s="71"/>
      <c r="AN544" s="71"/>
    </row>
    <row r="545" spans="1:42" ht="21.75" customHeight="1" outlineLevel="1">
      <c r="A545" s="178" t="s">
        <v>168</v>
      </c>
      <c r="B545" s="178"/>
      <c r="C545" s="179"/>
      <c r="D545" s="179"/>
      <c r="E545" s="179"/>
      <c r="F545" s="179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  <c r="X545" s="179"/>
      <c r="Y545" s="179"/>
      <c r="Z545" s="179"/>
      <c r="AA545" s="179"/>
      <c r="AB545" s="179"/>
      <c r="AC545" s="179"/>
      <c r="AD545" s="179"/>
      <c r="AE545" s="179"/>
      <c r="AF545" s="179"/>
      <c r="AG545" s="179"/>
      <c r="AH545" s="179"/>
      <c r="AI545" s="180"/>
      <c r="AJ545" s="180"/>
      <c r="AK545" s="180"/>
      <c r="AL545" s="65"/>
      <c r="AM545" s="71"/>
      <c r="AN545" s="71"/>
    </row>
    <row r="546" spans="1:42" ht="21.75" customHeight="1" outlineLevel="1">
      <c r="A546" s="178" t="s">
        <v>169</v>
      </c>
      <c r="B546" s="178"/>
      <c r="C546" s="179"/>
      <c r="D546" s="179"/>
      <c r="E546" s="179"/>
      <c r="F546" s="179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9"/>
      <c r="AE546" s="179"/>
      <c r="AF546" s="179"/>
      <c r="AG546" s="179"/>
      <c r="AH546" s="179"/>
      <c r="AI546" s="180"/>
      <c r="AJ546" s="180"/>
      <c r="AK546" s="180"/>
      <c r="AL546" s="65"/>
      <c r="AM546" s="71"/>
      <c r="AN546" s="71"/>
    </row>
    <row r="547" spans="1:42" ht="21.75" customHeight="1" outlineLevel="1">
      <c r="A547" s="178" t="s">
        <v>170</v>
      </c>
      <c r="B547" s="178"/>
      <c r="C547" s="179"/>
      <c r="D547" s="179"/>
      <c r="E547" s="179"/>
      <c r="F547" s="179"/>
      <c r="G547" s="179"/>
      <c r="H547" s="179"/>
      <c r="I547" s="179"/>
      <c r="J547" s="179"/>
      <c r="K547" s="179"/>
      <c r="L547" s="179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79"/>
      <c r="AG547" s="179"/>
      <c r="AH547" s="179"/>
      <c r="AI547" s="180"/>
      <c r="AJ547" s="180"/>
      <c r="AK547" s="180"/>
      <c r="AL547" s="65"/>
      <c r="AM547" s="71"/>
      <c r="AN547" s="71"/>
    </row>
    <row r="548" spans="1:42" ht="21.75" customHeight="1" outlineLevel="1">
      <c r="A548" s="178" t="s">
        <v>41</v>
      </c>
      <c r="B548" s="178"/>
      <c r="C548" s="179"/>
      <c r="D548" s="179"/>
      <c r="E548" s="179"/>
      <c r="F548" s="179"/>
      <c r="G548" s="179"/>
      <c r="H548" s="179"/>
      <c r="I548" s="179"/>
      <c r="J548" s="179"/>
      <c r="K548" s="179"/>
      <c r="L548" s="179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79"/>
      <c r="AG548" s="179"/>
      <c r="AH548" s="179"/>
      <c r="AI548" s="180"/>
      <c r="AJ548" s="180"/>
      <c r="AK548" s="180"/>
      <c r="AL548" s="65"/>
      <c r="AM548" s="71"/>
      <c r="AN548" s="71"/>
    </row>
    <row r="549" spans="1:42" ht="21.75" customHeight="1" outlineLevel="1">
      <c r="A549" s="178" t="s">
        <v>42</v>
      </c>
      <c r="B549" s="178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9"/>
      <c r="AE549" s="179"/>
      <c r="AF549" s="179"/>
      <c r="AG549" s="179"/>
      <c r="AH549" s="179"/>
      <c r="AI549" s="180"/>
      <c r="AJ549" s="180"/>
      <c r="AK549" s="180"/>
      <c r="AL549" s="65"/>
      <c r="AM549" s="71"/>
      <c r="AN549" s="71"/>
    </row>
    <row r="550" spans="1:42" ht="21.75" customHeight="1" outlineLevel="1" thickBot="1">
      <c r="A550" s="178" t="s">
        <v>171</v>
      </c>
      <c r="B550" s="178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9"/>
      <c r="AE550" s="179"/>
      <c r="AF550" s="179"/>
      <c r="AG550" s="179"/>
      <c r="AH550" s="179"/>
      <c r="AI550" s="180"/>
      <c r="AJ550" s="180"/>
      <c r="AK550" s="180"/>
      <c r="AL550" s="65"/>
      <c r="AM550" s="71"/>
      <c r="AN550" s="71"/>
    </row>
    <row r="551" spans="1:42" ht="21.75" customHeight="1" thickBot="1">
      <c r="A551" s="183" t="s">
        <v>43</v>
      </c>
      <c r="B551" s="183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9"/>
      <c r="AJ551" s="169"/>
      <c r="AK551" s="169"/>
      <c r="AL551" s="29">
        <f>SUM(AL513)</f>
        <v>0</v>
      </c>
      <c r="AM551" s="29">
        <f>SUM(AM513)</f>
        <v>0</v>
      </c>
      <c r="AN551" s="29">
        <f>SUM(AN513)</f>
        <v>0</v>
      </c>
      <c r="AO551" s="142">
        <f>IF(E551&gt;0,1,0)</f>
        <v>0</v>
      </c>
      <c r="AP551" s="187"/>
    </row>
    <row r="552" spans="1:42" ht="12" customHeight="1" thickBot="1">
      <c r="A552" s="145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3" t="s">
        <v>44</v>
      </c>
      <c r="O552" s="143"/>
      <c r="P552" s="143"/>
      <c r="Q552" s="144"/>
      <c r="R552" s="170" t="s">
        <v>45</v>
      </c>
      <c r="S552" s="170"/>
      <c r="T552" s="170"/>
      <c r="U552" s="170"/>
      <c r="V552" s="170"/>
      <c r="W552" s="170"/>
      <c r="X552" s="170"/>
      <c r="Y552" s="170"/>
      <c r="Z552" s="144"/>
      <c r="AA552" s="145" t="s">
        <v>46</v>
      </c>
      <c r="AB552" s="145"/>
      <c r="AC552" s="145">
        <f>SUM(AC551:AE551)</f>
        <v>0</v>
      </c>
      <c r="AD552" s="145"/>
      <c r="AE552" s="172" t="s">
        <v>47</v>
      </c>
      <c r="AF552" s="170"/>
      <c r="AG552" s="170"/>
      <c r="AH552" s="170"/>
      <c r="AI552" s="170"/>
      <c r="AJ552" s="170"/>
      <c r="AK552" s="145"/>
    </row>
    <row r="553" spans="1:42" ht="12" customHeight="1" thickBot="1">
      <c r="A553" s="145"/>
      <c r="B553" s="144"/>
      <c r="C553" s="144"/>
      <c r="D553" s="144"/>
      <c r="E553" s="144"/>
      <c r="F553" s="144"/>
      <c r="G553" s="170"/>
      <c r="H553" s="170"/>
      <c r="I553" s="170"/>
      <c r="J553" s="170"/>
      <c r="K553" s="170"/>
      <c r="L553" s="170"/>
      <c r="M553" s="170"/>
      <c r="N553" s="145"/>
      <c r="O553" s="145"/>
      <c r="P553" s="145"/>
      <c r="Q553" s="144"/>
      <c r="R553" s="170"/>
      <c r="S553" s="170"/>
      <c r="T553" s="170"/>
      <c r="U553" s="170"/>
      <c r="V553" s="170"/>
      <c r="W553" s="170"/>
      <c r="X553" s="170"/>
      <c r="Y553" s="170"/>
      <c r="Z553" s="144"/>
      <c r="AA553" s="145"/>
      <c r="AB553" s="145"/>
      <c r="AC553" s="145"/>
      <c r="AD553" s="145"/>
      <c r="AE553" s="170"/>
      <c r="AF553" s="170"/>
      <c r="AG553" s="170"/>
      <c r="AH553" s="170"/>
      <c r="AI553" s="170"/>
      <c r="AJ553" s="170"/>
      <c r="AK553" s="145"/>
    </row>
    <row r="554" spans="1:42" ht="12" customHeight="1" thickBot="1">
      <c r="A554" s="145" t="s">
        <v>48</v>
      </c>
      <c r="B554" s="170">
        <v>39644</v>
      </c>
      <c r="C554" s="145" t="s">
        <v>49</v>
      </c>
      <c r="D554" s="145"/>
      <c r="E554" s="145"/>
      <c r="F554" s="145"/>
      <c r="G554" s="170"/>
      <c r="H554" s="170"/>
      <c r="I554" s="170"/>
      <c r="J554" s="170"/>
      <c r="K554" s="170"/>
      <c r="L554" s="170"/>
      <c r="M554" s="170"/>
      <c r="N554" s="145"/>
      <c r="O554" s="145"/>
      <c r="P554" s="145"/>
      <c r="Q554" s="144"/>
      <c r="R554" s="170"/>
      <c r="S554" s="170"/>
      <c r="T554" s="170"/>
      <c r="U554" s="170"/>
      <c r="V554" s="170"/>
      <c r="W554" s="170"/>
      <c r="X554" s="170"/>
      <c r="Y554" s="170"/>
      <c r="Z554" s="144"/>
      <c r="AA554" s="145"/>
      <c r="AB554" s="145"/>
      <c r="AC554" s="145"/>
      <c r="AD554" s="145"/>
      <c r="AE554" s="170"/>
      <c r="AF554" s="170"/>
      <c r="AG554" s="170"/>
      <c r="AH554" s="170"/>
      <c r="AI554" s="170"/>
      <c r="AJ554" s="170"/>
      <c r="AK554" s="145"/>
    </row>
    <row r="555" spans="1:42" ht="12" customHeight="1" thickBot="1">
      <c r="A555" s="145" t="s">
        <v>50</v>
      </c>
      <c r="B555" s="145"/>
      <c r="C555" s="144"/>
      <c r="D555" s="144"/>
      <c r="E555" s="144"/>
      <c r="F555" s="144"/>
      <c r="G555" s="170"/>
      <c r="H555" s="170"/>
      <c r="I555" s="170"/>
      <c r="J555" s="170"/>
      <c r="K555" s="170"/>
      <c r="L555" s="170"/>
      <c r="M555" s="170"/>
      <c r="N555" s="143" t="s">
        <v>51</v>
      </c>
      <c r="O555" s="143"/>
      <c r="P555" s="145"/>
      <c r="Q555" s="144"/>
      <c r="R555" s="172" t="s">
        <v>52</v>
      </c>
      <c r="S555" s="170"/>
      <c r="T555" s="170"/>
      <c r="U555" s="170"/>
      <c r="V555" s="170"/>
      <c r="W555" s="170"/>
      <c r="X555" s="170"/>
      <c r="Y555" s="170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5"/>
    </row>
    <row r="556" spans="1:42" ht="12" customHeight="1" thickBot="1">
      <c r="A556" s="145"/>
      <c r="B556" s="145"/>
      <c r="C556" s="145" t="s">
        <v>53</v>
      </c>
      <c r="D556" s="145"/>
      <c r="E556" s="145"/>
      <c r="F556" s="145"/>
      <c r="G556" s="170"/>
      <c r="H556" s="170"/>
      <c r="I556" s="170"/>
      <c r="J556" s="170"/>
      <c r="K556" s="170"/>
      <c r="L556" s="170"/>
      <c r="M556" s="170"/>
      <c r="N556" s="145"/>
      <c r="O556" s="145"/>
      <c r="P556" s="145"/>
      <c r="Q556" s="145"/>
      <c r="R556" s="170"/>
      <c r="S556" s="170"/>
      <c r="T556" s="170"/>
      <c r="U556" s="170"/>
      <c r="V556" s="170"/>
      <c r="W556" s="170"/>
      <c r="X556" s="170"/>
      <c r="Y556" s="170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</row>
    <row r="557" spans="1:42" ht="12" customHeight="1" thickBot="1">
      <c r="A557" s="145"/>
      <c r="B557" s="145"/>
      <c r="C557" s="145"/>
      <c r="D557" s="145"/>
      <c r="E557" s="145"/>
      <c r="F557" s="145"/>
      <c r="G557" s="170"/>
      <c r="H557" s="170"/>
      <c r="I557" s="170"/>
      <c r="J557" s="170"/>
      <c r="K557" s="170"/>
      <c r="L557" s="170"/>
      <c r="M557" s="170"/>
      <c r="N557" s="145"/>
      <c r="O557" s="145"/>
      <c r="P557" s="145"/>
      <c r="Q557" s="145"/>
      <c r="R557" s="170"/>
      <c r="S557" s="170"/>
      <c r="T557" s="170"/>
      <c r="U557" s="170"/>
      <c r="V557" s="170"/>
      <c r="W557" s="170"/>
      <c r="X557" s="170"/>
      <c r="Y557" s="170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</row>
    <row r="559" spans="1:42" ht="18" customHeight="1">
      <c r="A559" s="173" t="s">
        <v>77</v>
      </c>
      <c r="B559" s="144"/>
      <c r="C559" s="144"/>
      <c r="D559" s="144"/>
      <c r="E559" s="144"/>
      <c r="F559" s="144"/>
      <c r="G559" s="144"/>
      <c r="H559" s="144"/>
      <c r="I559" s="144"/>
      <c r="J559" s="144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4"/>
      <c r="AI559" s="144"/>
      <c r="AJ559" s="144"/>
      <c r="AK559" s="145"/>
    </row>
    <row r="560" spans="1:42" ht="13.5" customHeight="1" thickBot="1"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5"/>
    </row>
    <row r="561" spans="1:40" ht="21.75" customHeight="1">
      <c r="A561" s="146" t="s">
        <v>55</v>
      </c>
      <c r="B561" s="147"/>
      <c r="C561" s="148" t="s">
        <v>17</v>
      </c>
      <c r="D561" s="148" t="s">
        <v>56</v>
      </c>
      <c r="E561" s="148" t="s">
        <v>3</v>
      </c>
      <c r="F561" s="148" t="s">
        <v>4</v>
      </c>
      <c r="G561" s="148"/>
      <c r="H561" s="148"/>
      <c r="I561" s="148" t="s">
        <v>5</v>
      </c>
      <c r="J561" s="149" t="s">
        <v>6</v>
      </c>
      <c r="K561" s="149"/>
      <c r="L561" s="149"/>
      <c r="M561" s="149"/>
      <c r="N561" s="149"/>
      <c r="O561" s="149"/>
      <c r="P561" s="149"/>
      <c r="Q561" s="149"/>
      <c r="R561" s="149"/>
      <c r="S561" s="149"/>
      <c r="T561" s="148" t="s">
        <v>16</v>
      </c>
      <c r="U561" s="148" t="s">
        <v>7</v>
      </c>
      <c r="V561" s="148"/>
      <c r="W561" s="148" t="s">
        <v>8</v>
      </c>
      <c r="X561" s="148"/>
      <c r="Y561" s="148" t="s">
        <v>9</v>
      </c>
      <c r="Z561" s="148"/>
      <c r="AA561" s="148"/>
      <c r="AB561" s="148"/>
      <c r="AC561" s="148" t="s">
        <v>10</v>
      </c>
      <c r="AD561" s="148"/>
      <c r="AE561" s="148"/>
      <c r="AF561" s="148" t="s">
        <v>11</v>
      </c>
      <c r="AG561" s="148"/>
      <c r="AH561" s="148"/>
      <c r="AI561" s="150" t="s">
        <v>57</v>
      </c>
      <c r="AJ561" s="151" t="s">
        <v>23</v>
      </c>
      <c r="AK561" s="152"/>
      <c r="AL561" s="153" t="s">
        <v>91</v>
      </c>
      <c r="AM561" s="154"/>
      <c r="AN561" s="155"/>
    </row>
    <row r="562" spans="1:40" ht="21.75" customHeight="1">
      <c r="A562" s="156"/>
      <c r="B562" s="157"/>
      <c r="C562" s="158"/>
      <c r="D562" s="158"/>
      <c r="E562" s="158"/>
      <c r="F562" s="158"/>
      <c r="G562" s="158"/>
      <c r="H562" s="158"/>
      <c r="I562" s="158"/>
      <c r="J562" s="158" t="s">
        <v>12</v>
      </c>
      <c r="K562" s="150"/>
      <c r="L562" s="158" t="s">
        <v>13</v>
      </c>
      <c r="M562" s="158" t="s">
        <v>14</v>
      </c>
      <c r="N562" s="150"/>
      <c r="O562" s="158" t="s">
        <v>15</v>
      </c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  <c r="AE562" s="158"/>
      <c r="AF562" s="158"/>
      <c r="AG562" s="158"/>
      <c r="AH562" s="158"/>
      <c r="AI562" s="159"/>
      <c r="AJ562" s="159"/>
      <c r="AK562" s="160"/>
      <c r="AL562" s="161"/>
      <c r="AM562" s="162"/>
      <c r="AN562" s="163"/>
    </row>
    <row r="563" spans="1:40" ht="21.75" customHeight="1" thickBot="1">
      <c r="A563" s="164"/>
      <c r="B563" s="165"/>
      <c r="C563" s="94"/>
      <c r="D563" s="94"/>
      <c r="E563" s="94"/>
      <c r="F563" s="94"/>
      <c r="G563" s="94"/>
      <c r="H563" s="94"/>
      <c r="I563" s="94"/>
      <c r="J563" s="94"/>
      <c r="K563" s="95"/>
      <c r="L563" s="94"/>
      <c r="M563" s="94"/>
      <c r="N563" s="95"/>
      <c r="O563" s="94" t="s">
        <v>18</v>
      </c>
      <c r="P563" s="94" t="s">
        <v>19</v>
      </c>
      <c r="Q563" s="94"/>
      <c r="R563" s="94"/>
      <c r="S563" s="94" t="s">
        <v>20</v>
      </c>
      <c r="T563" s="94"/>
      <c r="U563" s="94" t="s">
        <v>21</v>
      </c>
      <c r="V563" s="94" t="s">
        <v>22</v>
      </c>
      <c r="W563" s="94" t="s">
        <v>21</v>
      </c>
      <c r="X563" s="94" t="s">
        <v>22</v>
      </c>
      <c r="Y563" s="94" t="s">
        <v>21</v>
      </c>
      <c r="Z563" s="94"/>
      <c r="AA563" s="94"/>
      <c r="AB563" s="94" t="s">
        <v>22</v>
      </c>
      <c r="AC563" s="94" t="s">
        <v>21</v>
      </c>
      <c r="AD563" s="94" t="s">
        <v>22</v>
      </c>
      <c r="AE563" s="94"/>
      <c r="AF563" s="94" t="s">
        <v>21</v>
      </c>
      <c r="AG563" s="94" t="s">
        <v>22</v>
      </c>
      <c r="AH563" s="94"/>
      <c r="AI563" s="95"/>
      <c r="AJ563" s="95"/>
      <c r="AK563" s="96"/>
      <c r="AL563" s="69" t="s">
        <v>90</v>
      </c>
      <c r="AM563" s="70" t="s">
        <v>130</v>
      </c>
      <c r="AN563" s="70" t="s">
        <v>131</v>
      </c>
    </row>
    <row r="564" spans="1:40" ht="21.75" customHeight="1" thickBot="1">
      <c r="A564" s="176" t="s">
        <v>24</v>
      </c>
      <c r="B564" s="177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7"/>
      <c r="AJ564" s="167"/>
      <c r="AK564" s="167"/>
      <c r="AL564" s="25">
        <f>SUM(AL565:AL580)</f>
        <v>0</v>
      </c>
      <c r="AM564" s="25">
        <f>SUM(AM565:AM580)</f>
        <v>0</v>
      </c>
      <c r="AN564" s="25">
        <f>SUM(AN565:AN580)</f>
        <v>0</v>
      </c>
    </row>
    <row r="565" spans="1:40" ht="21.75" customHeight="1" outlineLevel="1">
      <c r="A565" s="178" t="s">
        <v>25</v>
      </c>
      <c r="B565" s="178"/>
      <c r="C565" s="179"/>
      <c r="D565" s="179"/>
      <c r="E565" s="179"/>
      <c r="F565" s="179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80"/>
      <c r="AJ565" s="180"/>
      <c r="AK565" s="180"/>
      <c r="AL565" s="65"/>
      <c r="AM565" s="71"/>
      <c r="AN565" s="71"/>
    </row>
    <row r="566" spans="1:40" ht="21.75" customHeight="1" outlineLevel="1">
      <c r="A566" s="178" t="s">
        <v>151</v>
      </c>
      <c r="B566" s="178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80"/>
      <c r="AJ566" s="180"/>
      <c r="AK566" s="180"/>
      <c r="AL566" s="65"/>
      <c r="AM566" s="71"/>
      <c r="AN566" s="71"/>
    </row>
    <row r="567" spans="1:40" ht="21.75" customHeight="1" outlineLevel="1">
      <c r="A567" s="178" t="s">
        <v>152</v>
      </c>
      <c r="B567" s="178"/>
      <c r="C567" s="179"/>
      <c r="D567" s="179"/>
      <c r="E567" s="179"/>
      <c r="F567" s="179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80"/>
      <c r="AJ567" s="180"/>
      <c r="AK567" s="180"/>
      <c r="AL567" s="65"/>
      <c r="AM567" s="71"/>
      <c r="AN567" s="71"/>
    </row>
    <row r="568" spans="1:40" ht="21.75" customHeight="1" outlineLevel="1">
      <c r="A568" s="178" t="s">
        <v>153</v>
      </c>
      <c r="B568" s="178"/>
      <c r="C568" s="179"/>
      <c r="D568" s="179"/>
      <c r="E568" s="179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80"/>
      <c r="AJ568" s="180"/>
      <c r="AK568" s="180"/>
      <c r="AL568" s="65">
        <f>SUM(AM568:AN568)</f>
        <v>0</v>
      </c>
      <c r="AM568" s="71">
        <f>SUM(F568)</f>
        <v>0</v>
      </c>
      <c r="AN568" s="71">
        <f>SUM(I568)</f>
        <v>0</v>
      </c>
    </row>
    <row r="569" spans="1:40" ht="21.75" customHeight="1" outlineLevel="1">
      <c r="A569" s="178" t="s">
        <v>154</v>
      </c>
      <c r="B569" s="178"/>
      <c r="C569" s="179"/>
      <c r="D569" s="179"/>
      <c r="E569" s="179"/>
      <c r="F569" s="179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80"/>
      <c r="AJ569" s="180"/>
      <c r="AK569" s="180"/>
      <c r="AL569" s="65"/>
      <c r="AM569" s="71"/>
      <c r="AN569" s="71"/>
    </row>
    <row r="570" spans="1:40" ht="21.75" customHeight="1" outlineLevel="1">
      <c r="A570" s="178" t="s">
        <v>155</v>
      </c>
      <c r="B570" s="178"/>
      <c r="C570" s="179"/>
      <c r="D570" s="179"/>
      <c r="E570" s="179"/>
      <c r="F570" s="179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80"/>
      <c r="AJ570" s="180"/>
      <c r="AK570" s="180"/>
      <c r="AL570" s="65">
        <f>SUM(AM570:AN570)</f>
        <v>0</v>
      </c>
      <c r="AM570" s="71"/>
      <c r="AN570" s="71"/>
    </row>
    <row r="571" spans="1:40" ht="21.75" customHeight="1" outlineLevel="1">
      <c r="A571" s="178" t="s">
        <v>156</v>
      </c>
      <c r="B571" s="178"/>
      <c r="C571" s="179"/>
      <c r="D571" s="179"/>
      <c r="E571" s="179"/>
      <c r="F571" s="179"/>
      <c r="G571" s="179"/>
      <c r="H571" s="179"/>
      <c r="I571" s="179"/>
      <c r="J571" s="179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80"/>
      <c r="AJ571" s="180"/>
      <c r="AK571" s="180"/>
      <c r="AL571" s="65"/>
      <c r="AM571" s="66"/>
      <c r="AN571" s="66"/>
    </row>
    <row r="572" spans="1:40" ht="21.75" customHeight="1" outlineLevel="1">
      <c r="A572" s="178" t="s">
        <v>157</v>
      </c>
      <c r="B572" s="178"/>
      <c r="C572" s="179"/>
      <c r="D572" s="179"/>
      <c r="E572" s="179"/>
      <c r="F572" s="179"/>
      <c r="G572" s="179"/>
      <c r="H572" s="179"/>
      <c r="I572" s="179"/>
      <c r="J572" s="179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80"/>
      <c r="AJ572" s="180"/>
      <c r="AK572" s="180"/>
      <c r="AL572" s="65"/>
      <c r="AM572" s="71"/>
      <c r="AN572" s="71"/>
    </row>
    <row r="573" spans="1:40" ht="21.75" customHeight="1" outlineLevel="1">
      <c r="A573" s="178" t="s">
        <v>158</v>
      </c>
      <c r="B573" s="178"/>
      <c r="C573" s="179"/>
      <c r="D573" s="179"/>
      <c r="E573" s="179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  <c r="AA573" s="179"/>
      <c r="AB573" s="179"/>
      <c r="AC573" s="179"/>
      <c r="AD573" s="179"/>
      <c r="AE573" s="179"/>
      <c r="AF573" s="179"/>
      <c r="AG573" s="179"/>
      <c r="AH573" s="179"/>
      <c r="AI573" s="180"/>
      <c r="AJ573" s="180"/>
      <c r="AK573" s="180"/>
      <c r="AL573" s="65"/>
      <c r="AM573" s="71"/>
      <c r="AN573" s="71"/>
    </row>
    <row r="574" spans="1:40" ht="21.75" customHeight="1" outlineLevel="1">
      <c r="A574" s="178" t="s">
        <v>159</v>
      </c>
      <c r="B574" s="178"/>
      <c r="C574" s="179"/>
      <c r="D574" s="179"/>
      <c r="E574" s="179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  <c r="AA574" s="179"/>
      <c r="AB574" s="179"/>
      <c r="AC574" s="179"/>
      <c r="AD574" s="179"/>
      <c r="AE574" s="179"/>
      <c r="AF574" s="179"/>
      <c r="AG574" s="179"/>
      <c r="AH574" s="179"/>
      <c r="AI574" s="180"/>
      <c r="AJ574" s="180"/>
      <c r="AK574" s="180"/>
      <c r="AL574" s="65"/>
      <c r="AM574" s="71"/>
      <c r="AN574" s="71"/>
    </row>
    <row r="575" spans="1:40" ht="21.75" customHeight="1" outlineLevel="1">
      <c r="A575" s="178" t="s">
        <v>27</v>
      </c>
      <c r="B575" s="178"/>
      <c r="C575" s="179"/>
      <c r="D575" s="179"/>
      <c r="E575" s="179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  <c r="AA575" s="179"/>
      <c r="AB575" s="179"/>
      <c r="AC575" s="179"/>
      <c r="AD575" s="179"/>
      <c r="AE575" s="179"/>
      <c r="AF575" s="179"/>
      <c r="AG575" s="179"/>
      <c r="AH575" s="179"/>
      <c r="AI575" s="180"/>
      <c r="AJ575" s="180"/>
      <c r="AK575" s="180"/>
      <c r="AL575" s="65"/>
      <c r="AM575" s="71"/>
      <c r="AN575" s="71"/>
    </row>
    <row r="576" spans="1:40" ht="21.75" customHeight="1" outlineLevel="1">
      <c r="A576" s="178" t="s">
        <v>28</v>
      </c>
      <c r="B576" s="178"/>
      <c r="C576" s="179"/>
      <c r="D576" s="179"/>
      <c r="E576" s="179"/>
      <c r="F576" s="179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  <c r="AA576" s="179"/>
      <c r="AB576" s="179"/>
      <c r="AC576" s="179"/>
      <c r="AD576" s="179"/>
      <c r="AE576" s="179"/>
      <c r="AF576" s="179"/>
      <c r="AG576" s="179"/>
      <c r="AH576" s="179"/>
      <c r="AI576" s="180"/>
      <c r="AJ576" s="180"/>
      <c r="AK576" s="180"/>
      <c r="AL576" s="65"/>
      <c r="AM576" s="71"/>
      <c r="AN576" s="71"/>
    </row>
    <row r="577" spans="1:40" ht="21.75" customHeight="1" outlineLevel="1">
      <c r="A577" s="178" t="s">
        <v>29</v>
      </c>
      <c r="B577" s="178"/>
      <c r="C577" s="179"/>
      <c r="D577" s="179"/>
      <c r="E577" s="179"/>
      <c r="F577" s="179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  <c r="AA577" s="179"/>
      <c r="AB577" s="179"/>
      <c r="AC577" s="179"/>
      <c r="AD577" s="179"/>
      <c r="AE577" s="179"/>
      <c r="AF577" s="179"/>
      <c r="AG577" s="179"/>
      <c r="AH577" s="179"/>
      <c r="AI577" s="180"/>
      <c r="AJ577" s="180"/>
      <c r="AK577" s="180"/>
      <c r="AL577" s="65"/>
      <c r="AM577" s="71"/>
      <c r="AN577" s="71"/>
    </row>
    <row r="578" spans="1:40" ht="21.75" customHeight="1" outlineLevel="1">
      <c r="A578" s="178" t="s">
        <v>30</v>
      </c>
      <c r="B578" s="178"/>
      <c r="C578" s="179"/>
      <c r="D578" s="179"/>
      <c r="E578" s="179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  <c r="AA578" s="179"/>
      <c r="AB578" s="179"/>
      <c r="AC578" s="179"/>
      <c r="AD578" s="179"/>
      <c r="AE578" s="179"/>
      <c r="AF578" s="179"/>
      <c r="AG578" s="179"/>
      <c r="AH578" s="179"/>
      <c r="AI578" s="180"/>
      <c r="AJ578" s="180"/>
      <c r="AK578" s="180"/>
      <c r="AL578" s="65"/>
      <c r="AM578" s="71"/>
      <c r="AN578" s="71"/>
    </row>
    <row r="579" spans="1:40" ht="21.75" customHeight="1" outlineLevel="1">
      <c r="A579" s="178" t="s">
        <v>160</v>
      </c>
      <c r="B579" s="178"/>
      <c r="C579" s="179"/>
      <c r="D579" s="179"/>
      <c r="E579" s="179"/>
      <c r="F579" s="179"/>
      <c r="G579" s="179"/>
      <c r="H579" s="179"/>
      <c r="I579" s="179"/>
      <c r="J579" s="179"/>
      <c r="K579" s="179"/>
      <c r="L579" s="179"/>
      <c r="M579" s="179"/>
      <c r="N579" s="179"/>
      <c r="O579" s="179"/>
      <c r="P579" s="179"/>
      <c r="Q579" s="179"/>
      <c r="R579" s="179"/>
      <c r="S579" s="179"/>
      <c r="T579" s="179"/>
      <c r="U579" s="179"/>
      <c r="V579" s="179"/>
      <c r="W579" s="179"/>
      <c r="X579" s="179"/>
      <c r="Y579" s="179"/>
      <c r="Z579" s="179"/>
      <c r="AA579" s="179"/>
      <c r="AB579" s="179"/>
      <c r="AC579" s="179"/>
      <c r="AD579" s="179"/>
      <c r="AE579" s="179"/>
      <c r="AF579" s="179"/>
      <c r="AG579" s="179"/>
      <c r="AH579" s="179"/>
      <c r="AI579" s="180"/>
      <c r="AJ579" s="180"/>
      <c r="AK579" s="180"/>
      <c r="AL579" s="65"/>
      <c r="AM579" s="71"/>
      <c r="AN579" s="71"/>
    </row>
    <row r="580" spans="1:40" ht="21.75" customHeight="1" outlineLevel="1" thickBot="1">
      <c r="A580" s="178" t="s">
        <v>161</v>
      </c>
      <c r="B580" s="178"/>
      <c r="C580" s="179"/>
      <c r="D580" s="179"/>
      <c r="E580" s="179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  <c r="AB580" s="179"/>
      <c r="AC580" s="179"/>
      <c r="AD580" s="179"/>
      <c r="AE580" s="179"/>
      <c r="AF580" s="179"/>
      <c r="AG580" s="179"/>
      <c r="AH580" s="179"/>
      <c r="AI580" s="180"/>
      <c r="AJ580" s="180"/>
      <c r="AK580" s="180"/>
      <c r="AL580" s="71">
        <f>SUM(AM580:AN580)</f>
        <v>0</v>
      </c>
      <c r="AM580" s="71">
        <f>SUM(F580)</f>
        <v>0</v>
      </c>
      <c r="AN580" s="71">
        <f>SUM(I580)</f>
        <v>0</v>
      </c>
    </row>
    <row r="581" spans="1:40" s="168" customFormat="1" ht="21.75" customHeight="1" thickBot="1">
      <c r="A581" s="181" t="s">
        <v>31</v>
      </c>
      <c r="B581" s="182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/>
      <c r="AH581" s="166"/>
      <c r="AI581" s="167"/>
      <c r="AJ581" s="167"/>
      <c r="AK581" s="167"/>
      <c r="AL581" s="79">
        <f ca="1">SUM(AM581:AN581)</f>
        <v>0</v>
      </c>
      <c r="AM581" s="79">
        <f ca="1">SUM(AM580:AM601)</f>
        <v>0</v>
      </c>
      <c r="AN581" s="79">
        <f ca="1">SUM(AN580:AN601)</f>
        <v>0</v>
      </c>
    </row>
    <row r="582" spans="1:40" ht="21.75" customHeight="1" outlineLevel="1">
      <c r="A582" s="178" t="s">
        <v>32</v>
      </c>
      <c r="B582" s="178"/>
      <c r="C582" s="179"/>
      <c r="D582" s="179"/>
      <c r="E582" s="179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80"/>
      <c r="AJ582" s="180"/>
      <c r="AK582" s="180"/>
      <c r="AL582" s="71"/>
      <c r="AM582" s="71"/>
      <c r="AN582" s="71"/>
    </row>
    <row r="583" spans="1:40" ht="21.75" customHeight="1" outlineLevel="1">
      <c r="A583" s="178" t="s">
        <v>33</v>
      </c>
      <c r="B583" s="178"/>
      <c r="C583" s="179"/>
      <c r="D583" s="179"/>
      <c r="E583" s="179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80"/>
      <c r="AJ583" s="180"/>
      <c r="AK583" s="180"/>
      <c r="AL583" s="71"/>
      <c r="AM583" s="71"/>
      <c r="AN583" s="71"/>
    </row>
    <row r="584" spans="1:40" ht="21.75" customHeight="1" outlineLevel="1">
      <c r="A584" s="178" t="s">
        <v>34</v>
      </c>
      <c r="B584" s="178"/>
      <c r="C584" s="179"/>
      <c r="D584" s="179"/>
      <c r="E584" s="179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80"/>
      <c r="AJ584" s="180"/>
      <c r="AK584" s="180"/>
      <c r="AL584" s="65"/>
      <c r="AM584" s="71"/>
      <c r="AN584" s="71"/>
    </row>
    <row r="585" spans="1:40" ht="21.75" customHeight="1" outlineLevel="1">
      <c r="A585" s="178" t="s">
        <v>35</v>
      </c>
      <c r="B585" s="178"/>
      <c r="C585" s="179"/>
      <c r="D585" s="179"/>
      <c r="E585" s="179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80"/>
      <c r="AJ585" s="180"/>
      <c r="AK585" s="180"/>
      <c r="AL585" s="65"/>
      <c r="AM585" s="71"/>
      <c r="AN585" s="71"/>
    </row>
    <row r="586" spans="1:40" ht="21.75" customHeight="1" outlineLevel="1">
      <c r="A586" s="178" t="s">
        <v>162</v>
      </c>
      <c r="B586" s="178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80"/>
      <c r="AJ586" s="180"/>
      <c r="AK586" s="180"/>
      <c r="AL586" s="65"/>
      <c r="AM586" s="71"/>
      <c r="AN586" s="71"/>
    </row>
    <row r="587" spans="1:40" ht="21.75" customHeight="1" outlineLevel="1">
      <c r="A587" s="178" t="s">
        <v>163</v>
      </c>
      <c r="B587" s="178"/>
      <c r="C587" s="179"/>
      <c r="D587" s="179"/>
      <c r="E587" s="179"/>
      <c r="F587" s="179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80"/>
      <c r="AJ587" s="180"/>
      <c r="AK587" s="180"/>
      <c r="AL587" s="65"/>
      <c r="AM587" s="71"/>
      <c r="AN587" s="71"/>
    </row>
    <row r="588" spans="1:40" ht="21.75" customHeight="1" outlineLevel="1">
      <c r="A588" s="178" t="s">
        <v>37</v>
      </c>
      <c r="B588" s="178"/>
      <c r="C588" s="179"/>
      <c r="D588" s="179"/>
      <c r="E588" s="179"/>
      <c r="F588" s="179"/>
      <c r="G588" s="179"/>
      <c r="H588" s="179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80"/>
      <c r="AJ588" s="180"/>
      <c r="AK588" s="180"/>
      <c r="AL588" s="65"/>
      <c r="AM588" s="71"/>
      <c r="AN588" s="71"/>
    </row>
    <row r="589" spans="1:40" ht="21.75" customHeight="1" outlineLevel="1">
      <c r="A589" s="178" t="s">
        <v>141</v>
      </c>
      <c r="B589" s="178"/>
      <c r="C589" s="179"/>
      <c r="D589" s="179"/>
      <c r="E589" s="179"/>
      <c r="F589" s="179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80"/>
      <c r="AJ589" s="180"/>
      <c r="AK589" s="180"/>
      <c r="AL589" s="65"/>
      <c r="AM589" s="71"/>
      <c r="AN589" s="71"/>
    </row>
    <row r="590" spans="1:40" ht="21.75" customHeight="1" outlineLevel="1">
      <c r="A590" s="178" t="s">
        <v>164</v>
      </c>
      <c r="B590" s="178"/>
      <c r="C590" s="179"/>
      <c r="D590" s="179"/>
      <c r="E590" s="179"/>
      <c r="F590" s="179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80"/>
      <c r="AJ590" s="180"/>
      <c r="AK590" s="180"/>
      <c r="AL590" s="71"/>
      <c r="AM590" s="71"/>
      <c r="AN590" s="71"/>
    </row>
    <row r="591" spans="1:40" ht="21.75" customHeight="1" outlineLevel="1">
      <c r="A591" s="178" t="s">
        <v>165</v>
      </c>
      <c r="B591" s="178"/>
      <c r="C591" s="179"/>
      <c r="D591" s="179"/>
      <c r="E591" s="179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9"/>
      <c r="AE591" s="179"/>
      <c r="AF591" s="179"/>
      <c r="AG591" s="179"/>
      <c r="AH591" s="179"/>
      <c r="AI591" s="180"/>
      <c r="AJ591" s="180"/>
      <c r="AK591" s="180"/>
      <c r="AL591" s="71"/>
      <c r="AM591" s="71"/>
      <c r="AN591" s="71"/>
    </row>
    <row r="592" spans="1:40" ht="21.75" customHeight="1" outlineLevel="1">
      <c r="A592" s="178" t="s">
        <v>166</v>
      </c>
      <c r="B592" s="178"/>
      <c r="C592" s="179"/>
      <c r="D592" s="179"/>
      <c r="E592" s="179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  <c r="AA592" s="179"/>
      <c r="AB592" s="179"/>
      <c r="AC592" s="179"/>
      <c r="AD592" s="179"/>
      <c r="AE592" s="179"/>
      <c r="AF592" s="179"/>
      <c r="AG592" s="179"/>
      <c r="AH592" s="179"/>
      <c r="AI592" s="180"/>
      <c r="AJ592" s="180"/>
      <c r="AK592" s="180"/>
      <c r="AL592" s="67"/>
      <c r="AM592" s="71"/>
      <c r="AN592" s="71"/>
    </row>
    <row r="593" spans="1:41" ht="21.75" customHeight="1" outlineLevel="1">
      <c r="A593" s="178" t="s">
        <v>38</v>
      </c>
      <c r="B593" s="178"/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  <c r="AG593" s="179"/>
      <c r="AH593" s="179"/>
      <c r="AI593" s="180"/>
      <c r="AJ593" s="180"/>
      <c r="AK593" s="180"/>
      <c r="AL593" s="65"/>
      <c r="AM593" s="71"/>
      <c r="AN593" s="71"/>
    </row>
    <row r="594" spans="1:41" ht="21.75" customHeight="1" outlineLevel="1">
      <c r="A594" s="178" t="s">
        <v>167</v>
      </c>
      <c r="B594" s="178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  <c r="AA594" s="179"/>
      <c r="AB594" s="179"/>
      <c r="AC594" s="179"/>
      <c r="AD594" s="179"/>
      <c r="AE594" s="179"/>
      <c r="AF594" s="179"/>
      <c r="AG594" s="179"/>
      <c r="AH594" s="179"/>
      <c r="AI594" s="180"/>
      <c r="AJ594" s="180"/>
      <c r="AK594" s="180"/>
      <c r="AL594" s="65"/>
      <c r="AM594" s="71"/>
      <c r="AN594" s="71"/>
    </row>
    <row r="595" spans="1:41" ht="21.75" customHeight="1" outlineLevel="1">
      <c r="A595" s="178" t="s">
        <v>39</v>
      </c>
      <c r="B595" s="178"/>
      <c r="C595" s="179"/>
      <c r="D595" s="179"/>
      <c r="E595" s="179"/>
      <c r="F595" s="179"/>
      <c r="G595" s="179"/>
      <c r="H595" s="179"/>
      <c r="I595" s="179"/>
      <c r="J595" s="179"/>
      <c r="K595" s="179"/>
      <c r="L595" s="179"/>
      <c r="M595" s="179"/>
      <c r="N595" s="179"/>
      <c r="O595" s="179"/>
      <c r="P595" s="179"/>
      <c r="Q595" s="179"/>
      <c r="R595" s="179"/>
      <c r="S595" s="179"/>
      <c r="T595" s="179"/>
      <c r="U595" s="179"/>
      <c r="V595" s="179"/>
      <c r="W595" s="179"/>
      <c r="X595" s="179"/>
      <c r="Y595" s="179"/>
      <c r="Z595" s="179"/>
      <c r="AA595" s="179"/>
      <c r="AB595" s="179"/>
      <c r="AC595" s="179"/>
      <c r="AD595" s="179"/>
      <c r="AE595" s="179"/>
      <c r="AF595" s="179"/>
      <c r="AG595" s="179"/>
      <c r="AH595" s="179"/>
      <c r="AI595" s="180"/>
      <c r="AJ595" s="180"/>
      <c r="AK595" s="180"/>
      <c r="AL595" s="65"/>
      <c r="AM595" s="71"/>
      <c r="AN595" s="71"/>
    </row>
    <row r="596" spans="1:41" ht="21.75" customHeight="1" outlineLevel="1">
      <c r="A596" s="178" t="s">
        <v>168</v>
      </c>
      <c r="B596" s="178"/>
      <c r="C596" s="179"/>
      <c r="D596" s="179"/>
      <c r="E596" s="179"/>
      <c r="F596" s="179"/>
      <c r="G596" s="179"/>
      <c r="H596" s="179"/>
      <c r="I596" s="179"/>
      <c r="J596" s="179"/>
      <c r="K596" s="179"/>
      <c r="L596" s="179"/>
      <c r="M596" s="179"/>
      <c r="N596" s="179"/>
      <c r="O596" s="179"/>
      <c r="P596" s="179"/>
      <c r="Q596" s="179"/>
      <c r="R596" s="179"/>
      <c r="S596" s="179"/>
      <c r="T596" s="179"/>
      <c r="U596" s="179"/>
      <c r="V596" s="179"/>
      <c r="W596" s="179"/>
      <c r="X596" s="179"/>
      <c r="Y596" s="179"/>
      <c r="Z596" s="179"/>
      <c r="AA596" s="179"/>
      <c r="AB596" s="179"/>
      <c r="AC596" s="179"/>
      <c r="AD596" s="179"/>
      <c r="AE596" s="179"/>
      <c r="AF596" s="179"/>
      <c r="AG596" s="179"/>
      <c r="AH596" s="179"/>
      <c r="AI596" s="180"/>
      <c r="AJ596" s="180"/>
      <c r="AK596" s="180"/>
      <c r="AL596" s="65"/>
      <c r="AM596" s="71"/>
      <c r="AN596" s="71"/>
    </row>
    <row r="597" spans="1:41" ht="21.75" customHeight="1" outlineLevel="1">
      <c r="A597" s="178" t="s">
        <v>169</v>
      </c>
      <c r="B597" s="178"/>
      <c r="C597" s="179"/>
      <c r="D597" s="179"/>
      <c r="E597" s="179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  <c r="AA597" s="179"/>
      <c r="AB597" s="179"/>
      <c r="AC597" s="179"/>
      <c r="AD597" s="179"/>
      <c r="AE597" s="179"/>
      <c r="AF597" s="179"/>
      <c r="AG597" s="179"/>
      <c r="AH597" s="179"/>
      <c r="AI597" s="180"/>
      <c r="AJ597" s="180"/>
      <c r="AK597" s="180"/>
      <c r="AL597" s="65"/>
      <c r="AM597" s="71"/>
      <c r="AN597" s="71"/>
    </row>
    <row r="598" spans="1:41" ht="21.75" customHeight="1" outlineLevel="1">
      <c r="A598" s="178" t="s">
        <v>170</v>
      </c>
      <c r="B598" s="178"/>
      <c r="C598" s="179"/>
      <c r="D598" s="179"/>
      <c r="E598" s="179"/>
      <c r="F598" s="179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  <c r="AA598" s="179"/>
      <c r="AB598" s="179"/>
      <c r="AC598" s="179"/>
      <c r="AD598" s="179"/>
      <c r="AE598" s="179"/>
      <c r="AF598" s="179"/>
      <c r="AG598" s="179"/>
      <c r="AH598" s="179"/>
      <c r="AI598" s="180"/>
      <c r="AJ598" s="180"/>
      <c r="AK598" s="180"/>
      <c r="AL598" s="65"/>
      <c r="AM598" s="71"/>
      <c r="AN598" s="71"/>
    </row>
    <row r="599" spans="1:41" ht="21.75" customHeight="1" outlineLevel="1">
      <c r="A599" s="178" t="s">
        <v>41</v>
      </c>
      <c r="B599" s="178"/>
      <c r="C599" s="179"/>
      <c r="D599" s="179"/>
      <c r="E599" s="179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  <c r="AA599" s="179"/>
      <c r="AB599" s="179"/>
      <c r="AC599" s="179"/>
      <c r="AD599" s="179"/>
      <c r="AE599" s="179"/>
      <c r="AF599" s="179"/>
      <c r="AG599" s="179"/>
      <c r="AH599" s="179"/>
      <c r="AI599" s="180"/>
      <c r="AJ599" s="180"/>
      <c r="AK599" s="180"/>
      <c r="AL599" s="65"/>
      <c r="AM599" s="71"/>
      <c r="AN599" s="71"/>
    </row>
    <row r="600" spans="1:41" ht="21.75" customHeight="1" outlineLevel="1">
      <c r="A600" s="178" t="s">
        <v>42</v>
      </c>
      <c r="B600" s="178"/>
      <c r="C600" s="179"/>
      <c r="D600" s="179"/>
      <c r="E600" s="179"/>
      <c r="F600" s="179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80"/>
      <c r="AJ600" s="180"/>
      <c r="AK600" s="180"/>
      <c r="AL600" s="65"/>
      <c r="AM600" s="71"/>
      <c r="AN600" s="71"/>
    </row>
    <row r="601" spans="1:41" ht="21.75" customHeight="1" outlineLevel="1" thickBot="1">
      <c r="A601" s="178" t="s">
        <v>171</v>
      </c>
      <c r="B601" s="178"/>
      <c r="C601" s="179"/>
      <c r="D601" s="179"/>
      <c r="E601" s="179"/>
      <c r="F601" s="179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80"/>
      <c r="AJ601" s="180"/>
      <c r="AK601" s="180"/>
      <c r="AL601" s="65"/>
      <c r="AM601" s="71"/>
      <c r="AN601" s="71"/>
    </row>
    <row r="602" spans="1:41" ht="21.75" customHeight="1" thickBot="1">
      <c r="A602" s="183" t="s">
        <v>43</v>
      </c>
      <c r="B602" s="183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9"/>
      <c r="AJ602" s="169"/>
      <c r="AK602" s="169"/>
      <c r="AL602" s="29">
        <f>SUM(AL564)</f>
        <v>0</v>
      </c>
      <c r="AM602" s="29">
        <f>SUM(AM564)</f>
        <v>0</v>
      </c>
      <c r="AN602" s="29">
        <f>SUM(AN564)</f>
        <v>0</v>
      </c>
      <c r="AO602" s="142">
        <f>IF(E602&gt;0,1,0)</f>
        <v>0</v>
      </c>
    </row>
    <row r="603" spans="1:41" ht="12" customHeight="1" thickBot="1">
      <c r="A603" s="145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3" t="s">
        <v>44</v>
      </c>
      <c r="O603" s="143"/>
      <c r="P603" s="143"/>
      <c r="Q603" s="144"/>
      <c r="R603" s="170" t="s">
        <v>45</v>
      </c>
      <c r="S603" s="170"/>
      <c r="T603" s="170"/>
      <c r="U603" s="170"/>
      <c r="V603" s="170"/>
      <c r="W603" s="170"/>
      <c r="X603" s="170"/>
      <c r="Y603" s="170"/>
      <c r="Z603" s="144"/>
      <c r="AA603" s="145" t="s">
        <v>46</v>
      </c>
      <c r="AB603" s="145"/>
      <c r="AC603" s="145">
        <f>SUM(AC602:AE602)</f>
        <v>0</v>
      </c>
      <c r="AD603" s="145"/>
      <c r="AE603" s="172" t="s">
        <v>47</v>
      </c>
      <c r="AF603" s="170"/>
      <c r="AG603" s="170"/>
      <c r="AH603" s="170"/>
      <c r="AI603" s="170"/>
      <c r="AJ603" s="170"/>
      <c r="AK603" s="145"/>
    </row>
    <row r="604" spans="1:41" ht="12" customHeight="1" thickBot="1">
      <c r="A604" s="145"/>
      <c r="B604" s="144"/>
      <c r="C604" s="144"/>
      <c r="D604" s="144"/>
      <c r="E604" s="144"/>
      <c r="F604" s="144"/>
      <c r="G604" s="170"/>
      <c r="H604" s="170"/>
      <c r="I604" s="170"/>
      <c r="J604" s="170"/>
      <c r="K604" s="170"/>
      <c r="L604" s="170"/>
      <c r="M604" s="170"/>
      <c r="N604" s="145"/>
      <c r="O604" s="145"/>
      <c r="P604" s="145"/>
      <c r="Q604" s="144"/>
      <c r="R604" s="170"/>
      <c r="S604" s="170"/>
      <c r="T604" s="170"/>
      <c r="U604" s="170"/>
      <c r="V604" s="170"/>
      <c r="W604" s="170"/>
      <c r="X604" s="170"/>
      <c r="Y604" s="170"/>
      <c r="Z604" s="144"/>
      <c r="AA604" s="145"/>
      <c r="AB604" s="145"/>
      <c r="AC604" s="145"/>
      <c r="AD604" s="145"/>
      <c r="AE604" s="170"/>
      <c r="AF604" s="170"/>
      <c r="AG604" s="170"/>
      <c r="AH604" s="170"/>
      <c r="AI604" s="170"/>
      <c r="AJ604" s="170"/>
      <c r="AK604" s="145"/>
    </row>
    <row r="605" spans="1:41" ht="12" customHeight="1" thickBot="1">
      <c r="A605" s="145" t="s">
        <v>48</v>
      </c>
      <c r="B605" s="170">
        <v>39644</v>
      </c>
      <c r="C605" s="145" t="s">
        <v>49</v>
      </c>
      <c r="D605" s="145"/>
      <c r="E605" s="145"/>
      <c r="F605" s="145"/>
      <c r="G605" s="170"/>
      <c r="H605" s="170"/>
      <c r="I605" s="170"/>
      <c r="J605" s="170"/>
      <c r="K605" s="170"/>
      <c r="L605" s="170"/>
      <c r="M605" s="170"/>
      <c r="N605" s="145"/>
      <c r="O605" s="145"/>
      <c r="P605" s="145"/>
      <c r="Q605" s="144"/>
      <c r="R605" s="170"/>
      <c r="S605" s="170"/>
      <c r="T605" s="170"/>
      <c r="U605" s="170"/>
      <c r="V605" s="170"/>
      <c r="W605" s="170"/>
      <c r="X605" s="170"/>
      <c r="Y605" s="170"/>
      <c r="Z605" s="144"/>
      <c r="AA605" s="145"/>
      <c r="AB605" s="145"/>
      <c r="AC605" s="145"/>
      <c r="AD605" s="145"/>
      <c r="AE605" s="170"/>
      <c r="AF605" s="170"/>
      <c r="AG605" s="170"/>
      <c r="AH605" s="170"/>
      <c r="AI605" s="170"/>
      <c r="AJ605" s="170"/>
      <c r="AK605" s="145"/>
    </row>
    <row r="606" spans="1:41" ht="12" customHeight="1" thickBot="1">
      <c r="A606" s="145" t="s">
        <v>50</v>
      </c>
      <c r="B606" s="145"/>
      <c r="C606" s="144"/>
      <c r="D606" s="144"/>
      <c r="E606" s="144"/>
      <c r="F606" s="144"/>
      <c r="G606" s="170"/>
      <c r="H606" s="170"/>
      <c r="I606" s="170"/>
      <c r="J606" s="170"/>
      <c r="K606" s="170"/>
      <c r="L606" s="170"/>
      <c r="M606" s="170"/>
      <c r="N606" s="143" t="s">
        <v>51</v>
      </c>
      <c r="O606" s="143"/>
      <c r="P606" s="145"/>
      <c r="Q606" s="144"/>
      <c r="R606" s="172" t="s">
        <v>52</v>
      </c>
      <c r="S606" s="170"/>
      <c r="T606" s="170"/>
      <c r="U606" s="170"/>
      <c r="V606" s="170"/>
      <c r="W606" s="170"/>
      <c r="X606" s="170"/>
      <c r="Y606" s="170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5"/>
    </row>
    <row r="607" spans="1:41" ht="12" customHeight="1" thickBot="1">
      <c r="A607" s="145"/>
      <c r="B607" s="145"/>
      <c r="C607" s="145" t="s">
        <v>53</v>
      </c>
      <c r="D607" s="145"/>
      <c r="E607" s="145"/>
      <c r="F607" s="145"/>
      <c r="G607" s="170"/>
      <c r="H607" s="170"/>
      <c r="I607" s="170"/>
      <c r="J607" s="170"/>
      <c r="K607" s="170"/>
      <c r="L607" s="170"/>
      <c r="M607" s="170"/>
      <c r="N607" s="145"/>
      <c r="O607" s="145"/>
      <c r="P607" s="145"/>
      <c r="Q607" s="145"/>
      <c r="R607" s="170"/>
      <c r="S607" s="170"/>
      <c r="T607" s="170"/>
      <c r="U607" s="170"/>
      <c r="V607" s="170"/>
      <c r="W607" s="170"/>
      <c r="X607" s="170"/>
      <c r="Y607" s="170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</row>
    <row r="608" spans="1:41" ht="12" customHeight="1" thickBot="1">
      <c r="A608" s="145"/>
      <c r="B608" s="145"/>
      <c r="C608" s="145"/>
      <c r="D608" s="145"/>
      <c r="E608" s="145"/>
      <c r="F608" s="145"/>
      <c r="G608" s="170"/>
      <c r="H608" s="170"/>
      <c r="I608" s="170"/>
      <c r="J608" s="170"/>
      <c r="K608" s="170"/>
      <c r="L608" s="170"/>
      <c r="M608" s="170"/>
      <c r="N608" s="145"/>
      <c r="O608" s="145"/>
      <c r="P608" s="145"/>
      <c r="Q608" s="145"/>
      <c r="R608" s="170"/>
      <c r="S608" s="170"/>
      <c r="T608" s="170"/>
      <c r="U608" s="170"/>
      <c r="V608" s="170"/>
      <c r="W608" s="170"/>
      <c r="X608" s="170"/>
      <c r="Y608" s="170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</row>
    <row r="610" spans="1:40" ht="18" customHeight="1">
      <c r="A610" s="173" t="s">
        <v>76</v>
      </c>
      <c r="B610" s="144"/>
      <c r="C610" s="144"/>
      <c r="D610" s="144"/>
      <c r="E610" s="144"/>
      <c r="F610" s="144"/>
      <c r="G610" s="144"/>
      <c r="H610" s="144"/>
      <c r="I610" s="174">
        <f>SUM(I581,I564)</f>
        <v>0</v>
      </c>
      <c r="J610" s="144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4"/>
      <c r="AI610" s="144"/>
      <c r="AJ610" s="144"/>
      <c r="AK610" s="145"/>
    </row>
    <row r="611" spans="1:40" ht="13.5" customHeight="1" thickBot="1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5"/>
    </row>
    <row r="612" spans="1:40" ht="21.75" customHeight="1">
      <c r="A612" s="146" t="s">
        <v>55</v>
      </c>
      <c r="B612" s="147"/>
      <c r="C612" s="148" t="s">
        <v>17</v>
      </c>
      <c r="D612" s="148" t="s">
        <v>56</v>
      </c>
      <c r="E612" s="148" t="s">
        <v>3</v>
      </c>
      <c r="F612" s="148" t="s">
        <v>4</v>
      </c>
      <c r="G612" s="148"/>
      <c r="H612" s="148"/>
      <c r="I612" s="148" t="s">
        <v>5</v>
      </c>
      <c r="J612" s="149" t="s">
        <v>6</v>
      </c>
      <c r="K612" s="149"/>
      <c r="L612" s="149"/>
      <c r="M612" s="149"/>
      <c r="N612" s="149"/>
      <c r="O612" s="149"/>
      <c r="P612" s="149"/>
      <c r="Q612" s="149"/>
      <c r="R612" s="149"/>
      <c r="S612" s="149"/>
      <c r="T612" s="148" t="s">
        <v>16</v>
      </c>
      <c r="U612" s="148" t="s">
        <v>7</v>
      </c>
      <c r="V612" s="148"/>
      <c r="W612" s="148" t="s">
        <v>8</v>
      </c>
      <c r="X612" s="148"/>
      <c r="Y612" s="148" t="s">
        <v>9</v>
      </c>
      <c r="Z612" s="148"/>
      <c r="AA612" s="148"/>
      <c r="AB612" s="148"/>
      <c r="AC612" s="148" t="s">
        <v>10</v>
      </c>
      <c r="AD612" s="148"/>
      <c r="AE612" s="148"/>
      <c r="AF612" s="148" t="s">
        <v>11</v>
      </c>
      <c r="AG612" s="148"/>
      <c r="AH612" s="148"/>
      <c r="AI612" s="150" t="s">
        <v>57</v>
      </c>
      <c r="AJ612" s="151" t="s">
        <v>23</v>
      </c>
      <c r="AK612" s="152"/>
      <c r="AL612" s="153" t="s">
        <v>91</v>
      </c>
      <c r="AM612" s="154"/>
      <c r="AN612" s="155"/>
    </row>
    <row r="613" spans="1:40" ht="21.75" customHeight="1">
      <c r="A613" s="156"/>
      <c r="B613" s="157"/>
      <c r="C613" s="158"/>
      <c r="D613" s="158"/>
      <c r="E613" s="158"/>
      <c r="F613" s="158"/>
      <c r="G613" s="158"/>
      <c r="H613" s="158"/>
      <c r="I613" s="158"/>
      <c r="J613" s="158" t="s">
        <v>12</v>
      </c>
      <c r="K613" s="150"/>
      <c r="L613" s="158" t="s">
        <v>13</v>
      </c>
      <c r="M613" s="158" t="s">
        <v>14</v>
      </c>
      <c r="N613" s="150"/>
      <c r="O613" s="158" t="s">
        <v>15</v>
      </c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9"/>
      <c r="AJ613" s="159"/>
      <c r="AK613" s="160"/>
      <c r="AL613" s="161"/>
      <c r="AM613" s="162"/>
      <c r="AN613" s="163"/>
    </row>
    <row r="614" spans="1:40" ht="21.75" customHeight="1" thickBot="1">
      <c r="A614" s="164"/>
      <c r="B614" s="165"/>
      <c r="C614" s="94"/>
      <c r="D614" s="94"/>
      <c r="E614" s="94"/>
      <c r="F614" s="94"/>
      <c r="G614" s="94"/>
      <c r="H614" s="94"/>
      <c r="I614" s="94"/>
      <c r="J614" s="94"/>
      <c r="K614" s="95"/>
      <c r="L614" s="94"/>
      <c r="M614" s="94"/>
      <c r="N614" s="95"/>
      <c r="O614" s="94" t="s">
        <v>18</v>
      </c>
      <c r="P614" s="94" t="s">
        <v>19</v>
      </c>
      <c r="Q614" s="94"/>
      <c r="R614" s="94"/>
      <c r="S614" s="94" t="s">
        <v>20</v>
      </c>
      <c r="T614" s="94"/>
      <c r="U614" s="94" t="s">
        <v>21</v>
      </c>
      <c r="V614" s="94" t="s">
        <v>22</v>
      </c>
      <c r="W614" s="94" t="s">
        <v>21</v>
      </c>
      <c r="X614" s="94" t="s">
        <v>22</v>
      </c>
      <c r="Y614" s="94" t="s">
        <v>21</v>
      </c>
      <c r="Z614" s="94"/>
      <c r="AA614" s="94"/>
      <c r="AB614" s="94" t="s">
        <v>22</v>
      </c>
      <c r="AC614" s="94" t="s">
        <v>21</v>
      </c>
      <c r="AD614" s="94" t="s">
        <v>22</v>
      </c>
      <c r="AE614" s="94"/>
      <c r="AF614" s="94" t="s">
        <v>21</v>
      </c>
      <c r="AG614" s="94" t="s">
        <v>22</v>
      </c>
      <c r="AH614" s="94"/>
      <c r="AI614" s="95"/>
      <c r="AJ614" s="95"/>
      <c r="AK614" s="96"/>
      <c r="AL614" s="69" t="s">
        <v>90</v>
      </c>
      <c r="AM614" s="70" t="s">
        <v>130</v>
      </c>
      <c r="AN614" s="70" t="s">
        <v>131</v>
      </c>
    </row>
    <row r="615" spans="1:40" ht="21.75" customHeight="1" thickBot="1">
      <c r="A615" s="217" t="s">
        <v>24</v>
      </c>
      <c r="B615" s="217"/>
      <c r="C615" s="213">
        <v>7356</v>
      </c>
      <c r="D615" s="213">
        <v>342</v>
      </c>
      <c r="E615" s="213">
        <v>5777</v>
      </c>
      <c r="F615" s="213">
        <v>708</v>
      </c>
      <c r="G615" s="213"/>
      <c r="H615" s="213"/>
      <c r="I615" s="213">
        <v>5069</v>
      </c>
      <c r="J615" s="213">
        <v>2195</v>
      </c>
      <c r="K615" s="213"/>
      <c r="L615" s="213">
        <v>1648</v>
      </c>
      <c r="M615" s="213">
        <v>979</v>
      </c>
      <c r="N615" s="213"/>
      <c r="O615" s="213">
        <v>0</v>
      </c>
      <c r="P615" s="213">
        <v>55</v>
      </c>
      <c r="Q615" s="213"/>
      <c r="R615" s="213"/>
      <c r="S615" s="213">
        <v>47</v>
      </c>
      <c r="T615" s="213">
        <v>145</v>
      </c>
      <c r="U615" s="213">
        <v>0</v>
      </c>
      <c r="V615" s="213">
        <v>0</v>
      </c>
      <c r="W615" s="213">
        <v>10</v>
      </c>
      <c r="X615" s="213">
        <v>26</v>
      </c>
      <c r="Y615" s="213">
        <v>1</v>
      </c>
      <c r="Z615" s="213"/>
      <c r="AA615" s="213"/>
      <c r="AB615" s="213">
        <v>47</v>
      </c>
      <c r="AC615" s="213">
        <v>53</v>
      </c>
      <c r="AD615" s="213">
        <v>44</v>
      </c>
      <c r="AE615" s="213"/>
      <c r="AF615" s="213">
        <v>138</v>
      </c>
      <c r="AG615" s="213">
        <v>1063</v>
      </c>
      <c r="AH615" s="213"/>
      <c r="AI615" s="214"/>
      <c r="AJ615" s="214"/>
      <c r="AK615" s="214"/>
      <c r="AL615" s="25">
        <f>SUM(AL616:AL631)</f>
        <v>349</v>
      </c>
      <c r="AM615" s="25">
        <f>SUM(AM616:AM631)</f>
        <v>94</v>
      </c>
      <c r="AN615" s="25">
        <f>SUM(AN616:AN631)</f>
        <v>255</v>
      </c>
    </row>
    <row r="616" spans="1:40" ht="21.75" customHeight="1" outlineLevel="1">
      <c r="A616" s="218" t="s">
        <v>25</v>
      </c>
      <c r="B616" s="218"/>
      <c r="C616" s="250">
        <v>500</v>
      </c>
      <c r="D616" s="250">
        <v>0</v>
      </c>
      <c r="E616" s="250">
        <v>411</v>
      </c>
      <c r="F616" s="250">
        <v>0</v>
      </c>
      <c r="G616" s="250"/>
      <c r="H616" s="250"/>
      <c r="I616" s="250">
        <v>411</v>
      </c>
      <c r="J616" s="250">
        <v>411</v>
      </c>
      <c r="K616" s="250"/>
      <c r="L616" s="250">
        <v>0</v>
      </c>
      <c r="M616" s="250">
        <v>0</v>
      </c>
      <c r="N616" s="250"/>
      <c r="O616" s="250">
        <v>0</v>
      </c>
      <c r="P616" s="250">
        <v>0</v>
      </c>
      <c r="Q616" s="250"/>
      <c r="R616" s="250"/>
      <c r="S616" s="250">
        <v>0</v>
      </c>
      <c r="T616" s="250">
        <v>0</v>
      </c>
      <c r="U616" s="250">
        <v>0</v>
      </c>
      <c r="V616" s="250">
        <v>0</v>
      </c>
      <c r="W616" s="250">
        <v>0</v>
      </c>
      <c r="X616" s="250">
        <v>2</v>
      </c>
      <c r="Y616" s="250">
        <v>0</v>
      </c>
      <c r="Z616" s="250"/>
      <c r="AA616" s="250"/>
      <c r="AB616" s="250">
        <v>0</v>
      </c>
      <c r="AC616" s="250">
        <v>0</v>
      </c>
      <c r="AD616" s="250">
        <v>0</v>
      </c>
      <c r="AE616" s="250"/>
      <c r="AF616" s="250">
        <v>0</v>
      </c>
      <c r="AG616" s="250">
        <v>87</v>
      </c>
      <c r="AH616" s="250"/>
      <c r="AI616" s="251" t="s">
        <v>380</v>
      </c>
      <c r="AJ616" s="251"/>
      <c r="AK616" s="251"/>
      <c r="AL616" s="65"/>
      <c r="AM616" s="71"/>
      <c r="AN616" s="71"/>
    </row>
    <row r="617" spans="1:40" ht="21.75" customHeight="1" outlineLevel="1">
      <c r="A617" s="218" t="s">
        <v>189</v>
      </c>
      <c r="B617" s="218"/>
      <c r="C617" s="250">
        <v>450</v>
      </c>
      <c r="D617" s="250">
        <v>54</v>
      </c>
      <c r="E617" s="250">
        <v>280</v>
      </c>
      <c r="F617" s="250">
        <v>0</v>
      </c>
      <c r="G617" s="250"/>
      <c r="H617" s="250"/>
      <c r="I617" s="250">
        <v>280</v>
      </c>
      <c r="J617" s="250">
        <v>272</v>
      </c>
      <c r="K617" s="250"/>
      <c r="L617" s="250">
        <v>0</v>
      </c>
      <c r="M617" s="250">
        <v>0</v>
      </c>
      <c r="N617" s="250"/>
      <c r="O617" s="250">
        <v>0</v>
      </c>
      <c r="P617" s="250">
        <v>0</v>
      </c>
      <c r="Q617" s="250"/>
      <c r="R617" s="250"/>
      <c r="S617" s="250">
        <v>0</v>
      </c>
      <c r="T617" s="250">
        <v>8</v>
      </c>
      <c r="U617" s="250">
        <v>0</v>
      </c>
      <c r="V617" s="250">
        <v>0</v>
      </c>
      <c r="W617" s="250">
        <v>0</v>
      </c>
      <c r="X617" s="250">
        <v>1</v>
      </c>
      <c r="Y617" s="250">
        <v>0</v>
      </c>
      <c r="Z617" s="250"/>
      <c r="AA617" s="250"/>
      <c r="AB617" s="250">
        <v>0</v>
      </c>
      <c r="AC617" s="250">
        <v>0</v>
      </c>
      <c r="AD617" s="250">
        <v>0</v>
      </c>
      <c r="AE617" s="250"/>
      <c r="AF617" s="250">
        <v>0</v>
      </c>
      <c r="AG617" s="250">
        <v>115</v>
      </c>
      <c r="AH617" s="250"/>
      <c r="AI617" s="251" t="s">
        <v>380</v>
      </c>
      <c r="AJ617" s="251"/>
      <c r="AK617" s="251"/>
      <c r="AL617" s="65"/>
      <c r="AM617" s="71"/>
      <c r="AN617" s="71"/>
    </row>
    <row r="618" spans="1:40" ht="21.75" customHeight="1" outlineLevel="1">
      <c r="A618" s="218" t="s">
        <v>190</v>
      </c>
      <c r="B618" s="218"/>
      <c r="C618" s="250">
        <v>36</v>
      </c>
      <c r="D618" s="250">
        <v>0</v>
      </c>
      <c r="E618" s="250">
        <v>31</v>
      </c>
      <c r="F618" s="250">
        <v>0</v>
      </c>
      <c r="G618" s="250"/>
      <c r="H618" s="250"/>
      <c r="I618" s="250">
        <v>31</v>
      </c>
      <c r="J618" s="250">
        <v>0</v>
      </c>
      <c r="K618" s="250"/>
      <c r="L618" s="250">
        <v>0</v>
      </c>
      <c r="M618" s="250">
        <v>0</v>
      </c>
      <c r="N618" s="250"/>
      <c r="O618" s="250">
        <v>0</v>
      </c>
      <c r="P618" s="250">
        <v>0</v>
      </c>
      <c r="Q618" s="250"/>
      <c r="R618" s="250"/>
      <c r="S618" s="250">
        <v>0</v>
      </c>
      <c r="T618" s="250">
        <v>31</v>
      </c>
      <c r="U618" s="250">
        <v>0</v>
      </c>
      <c r="V618" s="250">
        <v>0</v>
      </c>
      <c r="W618" s="250">
        <v>0</v>
      </c>
      <c r="X618" s="250">
        <v>0</v>
      </c>
      <c r="Y618" s="250">
        <v>0</v>
      </c>
      <c r="Z618" s="250"/>
      <c r="AA618" s="250"/>
      <c r="AB618" s="250">
        <v>0</v>
      </c>
      <c r="AC618" s="250">
        <v>0</v>
      </c>
      <c r="AD618" s="250">
        <v>0</v>
      </c>
      <c r="AE618" s="250"/>
      <c r="AF618" s="250">
        <v>0</v>
      </c>
      <c r="AG618" s="250">
        <v>5</v>
      </c>
      <c r="AH618" s="250"/>
      <c r="AI618" s="251" t="s">
        <v>244</v>
      </c>
      <c r="AJ618" s="251"/>
      <c r="AK618" s="251"/>
      <c r="AL618" s="65"/>
      <c r="AM618" s="71"/>
      <c r="AN618" s="71"/>
    </row>
    <row r="619" spans="1:40" ht="21.75" customHeight="1" outlineLevel="1">
      <c r="A619" s="218" t="s">
        <v>191</v>
      </c>
      <c r="B619" s="218"/>
      <c r="C619" s="250">
        <v>40</v>
      </c>
      <c r="D619" s="250">
        <v>0</v>
      </c>
      <c r="E619" s="250">
        <v>24</v>
      </c>
      <c r="F619" s="250">
        <v>0</v>
      </c>
      <c r="G619" s="250"/>
      <c r="H619" s="250"/>
      <c r="I619" s="250">
        <v>24</v>
      </c>
      <c r="J619" s="250">
        <v>24</v>
      </c>
      <c r="K619" s="250"/>
      <c r="L619" s="250">
        <v>0</v>
      </c>
      <c r="M619" s="250">
        <v>0</v>
      </c>
      <c r="N619" s="250"/>
      <c r="O619" s="250">
        <v>0</v>
      </c>
      <c r="P619" s="250">
        <v>0</v>
      </c>
      <c r="Q619" s="250"/>
      <c r="R619" s="250"/>
      <c r="S619" s="250">
        <v>0</v>
      </c>
      <c r="T619" s="250">
        <v>0</v>
      </c>
      <c r="U619" s="250">
        <v>0</v>
      </c>
      <c r="V619" s="250">
        <v>0</v>
      </c>
      <c r="W619" s="250">
        <v>0</v>
      </c>
      <c r="X619" s="250">
        <v>0</v>
      </c>
      <c r="Y619" s="250">
        <v>0</v>
      </c>
      <c r="Z619" s="250"/>
      <c r="AA619" s="250"/>
      <c r="AB619" s="250">
        <v>0</v>
      </c>
      <c r="AC619" s="250">
        <v>0</v>
      </c>
      <c r="AD619" s="250">
        <v>0</v>
      </c>
      <c r="AE619" s="250"/>
      <c r="AF619" s="250">
        <v>0</v>
      </c>
      <c r="AG619" s="250">
        <v>16</v>
      </c>
      <c r="AH619" s="250"/>
      <c r="AI619" s="251" t="s">
        <v>381</v>
      </c>
      <c r="AJ619" s="251"/>
      <c r="AK619" s="251"/>
      <c r="AL619" s="65">
        <f>SUM(AM619:AN619)</f>
        <v>24</v>
      </c>
      <c r="AM619" s="71">
        <f>SUM(F619)</f>
        <v>0</v>
      </c>
      <c r="AN619" s="71">
        <f>SUM(I619)</f>
        <v>24</v>
      </c>
    </row>
    <row r="620" spans="1:40" ht="21.75" customHeight="1" outlineLevel="1">
      <c r="A620" s="218" t="s">
        <v>192</v>
      </c>
      <c r="B620" s="218"/>
      <c r="C620" s="250">
        <v>68</v>
      </c>
      <c r="D620" s="250">
        <v>0</v>
      </c>
      <c r="E620" s="250">
        <v>42</v>
      </c>
      <c r="F620" s="250">
        <v>0</v>
      </c>
      <c r="G620" s="250"/>
      <c r="H620" s="250"/>
      <c r="I620" s="250">
        <v>42</v>
      </c>
      <c r="J620" s="250">
        <v>42</v>
      </c>
      <c r="K620" s="250"/>
      <c r="L620" s="250">
        <v>0</v>
      </c>
      <c r="M620" s="250">
        <v>0</v>
      </c>
      <c r="N620" s="250"/>
      <c r="O620" s="250">
        <v>0</v>
      </c>
      <c r="P620" s="250">
        <v>0</v>
      </c>
      <c r="Q620" s="250"/>
      <c r="R620" s="250"/>
      <c r="S620" s="250">
        <v>0</v>
      </c>
      <c r="T620" s="250">
        <v>0</v>
      </c>
      <c r="U620" s="250">
        <v>0</v>
      </c>
      <c r="V620" s="250">
        <v>0</v>
      </c>
      <c r="W620" s="250">
        <v>0</v>
      </c>
      <c r="X620" s="250">
        <v>0</v>
      </c>
      <c r="Y620" s="250">
        <v>0</v>
      </c>
      <c r="Z620" s="250"/>
      <c r="AA620" s="250"/>
      <c r="AB620" s="250">
        <v>0</v>
      </c>
      <c r="AC620" s="250">
        <v>0</v>
      </c>
      <c r="AD620" s="250">
        <v>0</v>
      </c>
      <c r="AE620" s="250"/>
      <c r="AF620" s="250">
        <v>0</v>
      </c>
      <c r="AG620" s="250">
        <v>26</v>
      </c>
      <c r="AH620" s="250"/>
      <c r="AI620" s="251" t="s">
        <v>260</v>
      </c>
      <c r="AJ620" s="251"/>
      <c r="AK620" s="251"/>
      <c r="AL620" s="65"/>
      <c r="AM620" s="71"/>
      <c r="AN620" s="71"/>
    </row>
    <row r="621" spans="1:40" ht="21.75" customHeight="1" outlineLevel="1">
      <c r="A621" s="218" t="s">
        <v>193</v>
      </c>
      <c r="B621" s="218"/>
      <c r="C621" s="250">
        <v>108</v>
      </c>
      <c r="D621" s="250">
        <v>0</v>
      </c>
      <c r="E621" s="250">
        <v>38</v>
      </c>
      <c r="F621" s="250">
        <v>29</v>
      </c>
      <c r="G621" s="250"/>
      <c r="H621" s="250"/>
      <c r="I621" s="250">
        <v>9</v>
      </c>
      <c r="J621" s="250">
        <v>4</v>
      </c>
      <c r="K621" s="250"/>
      <c r="L621" s="250">
        <v>2</v>
      </c>
      <c r="M621" s="250">
        <v>0</v>
      </c>
      <c r="N621" s="250"/>
      <c r="O621" s="250">
        <v>0</v>
      </c>
      <c r="P621" s="250">
        <v>0</v>
      </c>
      <c r="Q621" s="250"/>
      <c r="R621" s="250"/>
      <c r="S621" s="250">
        <v>2</v>
      </c>
      <c r="T621" s="250">
        <v>1</v>
      </c>
      <c r="U621" s="250">
        <v>0</v>
      </c>
      <c r="V621" s="250">
        <v>0</v>
      </c>
      <c r="W621" s="250">
        <v>0</v>
      </c>
      <c r="X621" s="250">
        <v>0</v>
      </c>
      <c r="Y621" s="250">
        <v>0</v>
      </c>
      <c r="Z621" s="250"/>
      <c r="AA621" s="250"/>
      <c r="AB621" s="250">
        <v>0</v>
      </c>
      <c r="AC621" s="250">
        <v>3</v>
      </c>
      <c r="AD621" s="250">
        <v>0</v>
      </c>
      <c r="AE621" s="250"/>
      <c r="AF621" s="250">
        <v>35</v>
      </c>
      <c r="AG621" s="250">
        <v>35</v>
      </c>
      <c r="AH621" s="250"/>
      <c r="AI621" s="251" t="s">
        <v>290</v>
      </c>
      <c r="AJ621" s="251" t="s">
        <v>235</v>
      </c>
      <c r="AK621" s="251"/>
      <c r="AL621" s="65">
        <f>SUM(AM621:AN621)</f>
        <v>6</v>
      </c>
      <c r="AM621" s="71">
        <v>6</v>
      </c>
      <c r="AN621" s="71"/>
    </row>
    <row r="622" spans="1:40" ht="21.75" customHeight="1" outlineLevel="1">
      <c r="A622" s="218" t="s">
        <v>194</v>
      </c>
      <c r="B622" s="218"/>
      <c r="C622" s="250">
        <v>705</v>
      </c>
      <c r="D622" s="250">
        <v>30</v>
      </c>
      <c r="E622" s="250">
        <v>611</v>
      </c>
      <c r="F622" s="250">
        <v>376</v>
      </c>
      <c r="G622" s="250"/>
      <c r="H622" s="250"/>
      <c r="I622" s="250">
        <v>235</v>
      </c>
      <c r="J622" s="250">
        <v>85</v>
      </c>
      <c r="K622" s="250"/>
      <c r="L622" s="250">
        <v>14</v>
      </c>
      <c r="M622" s="250">
        <v>25</v>
      </c>
      <c r="N622" s="250"/>
      <c r="O622" s="250">
        <v>0</v>
      </c>
      <c r="P622" s="250">
        <v>55</v>
      </c>
      <c r="Q622" s="250"/>
      <c r="R622" s="250"/>
      <c r="S622" s="250">
        <v>20</v>
      </c>
      <c r="T622" s="250">
        <v>36</v>
      </c>
      <c r="U622" s="250">
        <v>0</v>
      </c>
      <c r="V622" s="250">
        <v>0</v>
      </c>
      <c r="W622" s="250">
        <v>2</v>
      </c>
      <c r="X622" s="250">
        <v>0</v>
      </c>
      <c r="Y622" s="250">
        <v>0</v>
      </c>
      <c r="Z622" s="250"/>
      <c r="AA622" s="250"/>
      <c r="AB622" s="250">
        <v>0</v>
      </c>
      <c r="AC622" s="250">
        <v>42</v>
      </c>
      <c r="AD622" s="250">
        <v>10</v>
      </c>
      <c r="AE622" s="250"/>
      <c r="AF622" s="250">
        <v>62</v>
      </c>
      <c r="AG622" s="250">
        <v>0</v>
      </c>
      <c r="AH622" s="250"/>
      <c r="AI622" s="251" t="s">
        <v>262</v>
      </c>
      <c r="AJ622" s="251"/>
      <c r="AK622" s="251"/>
      <c r="AL622" s="65"/>
      <c r="AM622" s="66"/>
      <c r="AN622" s="66"/>
    </row>
    <row r="623" spans="1:40" ht="21.75" customHeight="1" outlineLevel="1">
      <c r="A623" s="218" t="s">
        <v>26</v>
      </c>
      <c r="B623" s="218"/>
      <c r="C623" s="250">
        <v>292</v>
      </c>
      <c r="D623" s="250">
        <v>2</v>
      </c>
      <c r="E623" s="250">
        <v>173</v>
      </c>
      <c r="F623" s="250">
        <v>17</v>
      </c>
      <c r="G623" s="250"/>
      <c r="H623" s="250"/>
      <c r="I623" s="250">
        <v>156</v>
      </c>
      <c r="J623" s="250">
        <v>113</v>
      </c>
      <c r="K623" s="250"/>
      <c r="L623" s="250">
        <v>30</v>
      </c>
      <c r="M623" s="250">
        <v>11</v>
      </c>
      <c r="N623" s="250"/>
      <c r="O623" s="250">
        <v>0</v>
      </c>
      <c r="P623" s="250">
        <v>0</v>
      </c>
      <c r="Q623" s="250"/>
      <c r="R623" s="250"/>
      <c r="S623" s="250">
        <v>1</v>
      </c>
      <c r="T623" s="250">
        <v>1</v>
      </c>
      <c r="U623" s="250">
        <v>0</v>
      </c>
      <c r="V623" s="250">
        <v>0</v>
      </c>
      <c r="W623" s="250">
        <v>0</v>
      </c>
      <c r="X623" s="250">
        <v>0</v>
      </c>
      <c r="Y623" s="250">
        <v>0</v>
      </c>
      <c r="Z623" s="250"/>
      <c r="AA623" s="250"/>
      <c r="AB623" s="250">
        <v>0</v>
      </c>
      <c r="AC623" s="250">
        <v>0</v>
      </c>
      <c r="AD623" s="250">
        <v>0</v>
      </c>
      <c r="AE623" s="250"/>
      <c r="AF623" s="250">
        <v>10</v>
      </c>
      <c r="AG623" s="250">
        <v>107</v>
      </c>
      <c r="AH623" s="250"/>
      <c r="AI623" s="251" t="s">
        <v>382</v>
      </c>
      <c r="AJ623" s="251"/>
      <c r="AK623" s="251"/>
      <c r="AL623" s="65"/>
      <c r="AM623" s="71"/>
      <c r="AN623" s="71"/>
    </row>
    <row r="624" spans="1:40" ht="21.75" customHeight="1" outlineLevel="1">
      <c r="A624" s="218" t="s">
        <v>195</v>
      </c>
      <c r="B624" s="218"/>
      <c r="C624" s="250">
        <v>292</v>
      </c>
      <c r="D624" s="250">
        <v>4</v>
      </c>
      <c r="E624" s="250">
        <v>287</v>
      </c>
      <c r="F624" s="250">
        <v>0</v>
      </c>
      <c r="G624" s="250"/>
      <c r="H624" s="250"/>
      <c r="I624" s="250">
        <v>287</v>
      </c>
      <c r="J624" s="250">
        <v>0</v>
      </c>
      <c r="K624" s="250"/>
      <c r="L624" s="250">
        <v>0</v>
      </c>
      <c r="M624" s="250">
        <v>287</v>
      </c>
      <c r="N624" s="250"/>
      <c r="O624" s="250">
        <v>0</v>
      </c>
      <c r="P624" s="250">
        <v>0</v>
      </c>
      <c r="Q624" s="250"/>
      <c r="R624" s="250"/>
      <c r="S624" s="250">
        <v>0</v>
      </c>
      <c r="T624" s="250">
        <v>0</v>
      </c>
      <c r="U624" s="250">
        <v>0</v>
      </c>
      <c r="V624" s="250">
        <v>0</v>
      </c>
      <c r="W624" s="250">
        <v>0</v>
      </c>
      <c r="X624" s="250">
        <v>1</v>
      </c>
      <c r="Y624" s="250">
        <v>0</v>
      </c>
      <c r="Z624" s="250"/>
      <c r="AA624" s="250"/>
      <c r="AB624" s="250">
        <v>0</v>
      </c>
      <c r="AC624" s="250">
        <v>0</v>
      </c>
      <c r="AD624" s="250">
        <v>0</v>
      </c>
      <c r="AE624" s="250"/>
      <c r="AF624" s="250">
        <v>0</v>
      </c>
      <c r="AG624" s="250">
        <v>0</v>
      </c>
      <c r="AH624" s="250"/>
      <c r="AI624" s="251" t="s">
        <v>286</v>
      </c>
      <c r="AJ624" s="251"/>
      <c r="AK624" s="251"/>
      <c r="AL624" s="65"/>
      <c r="AM624" s="71"/>
      <c r="AN624" s="71"/>
    </row>
    <row r="625" spans="1:40" ht="21.75" customHeight="1" outlineLevel="1">
      <c r="A625" s="218" t="s">
        <v>197</v>
      </c>
      <c r="B625" s="218"/>
      <c r="C625" s="250">
        <v>1414</v>
      </c>
      <c r="D625" s="250">
        <v>37</v>
      </c>
      <c r="E625" s="250">
        <v>1062</v>
      </c>
      <c r="F625" s="250">
        <v>198</v>
      </c>
      <c r="G625" s="250"/>
      <c r="H625" s="250"/>
      <c r="I625" s="250">
        <v>864</v>
      </c>
      <c r="J625" s="250">
        <v>446</v>
      </c>
      <c r="K625" s="250"/>
      <c r="L625" s="250">
        <v>338</v>
      </c>
      <c r="M625" s="250">
        <v>3</v>
      </c>
      <c r="N625" s="250"/>
      <c r="O625" s="250">
        <v>0</v>
      </c>
      <c r="P625" s="250">
        <v>0</v>
      </c>
      <c r="Q625" s="250"/>
      <c r="R625" s="250"/>
      <c r="S625" s="250">
        <v>12</v>
      </c>
      <c r="T625" s="250">
        <v>65</v>
      </c>
      <c r="U625" s="250">
        <v>0</v>
      </c>
      <c r="V625" s="250">
        <v>0</v>
      </c>
      <c r="W625" s="250">
        <v>0</v>
      </c>
      <c r="X625" s="250">
        <v>0</v>
      </c>
      <c r="Y625" s="250">
        <v>0</v>
      </c>
      <c r="Z625" s="250"/>
      <c r="AA625" s="250"/>
      <c r="AB625" s="250">
        <v>0</v>
      </c>
      <c r="AC625" s="250">
        <v>0</v>
      </c>
      <c r="AD625" s="250">
        <v>27</v>
      </c>
      <c r="AE625" s="250"/>
      <c r="AF625" s="250">
        <v>21</v>
      </c>
      <c r="AG625" s="250">
        <v>294</v>
      </c>
      <c r="AH625" s="250"/>
      <c r="AI625" s="251" t="s">
        <v>203</v>
      </c>
      <c r="AJ625" s="251"/>
      <c r="AK625" s="251"/>
      <c r="AL625" s="65"/>
      <c r="AM625" s="71"/>
      <c r="AN625" s="71"/>
    </row>
    <row r="626" spans="1:40" ht="21.75" customHeight="1" outlineLevel="1">
      <c r="A626" s="218" t="s">
        <v>27</v>
      </c>
      <c r="B626" s="218"/>
      <c r="C626" s="250">
        <v>516</v>
      </c>
      <c r="D626" s="250">
        <v>48</v>
      </c>
      <c r="E626" s="250">
        <v>458</v>
      </c>
      <c r="F626" s="250">
        <v>0</v>
      </c>
      <c r="G626" s="250"/>
      <c r="H626" s="250"/>
      <c r="I626" s="250">
        <v>458</v>
      </c>
      <c r="J626" s="250">
        <v>228</v>
      </c>
      <c r="K626" s="250"/>
      <c r="L626" s="250">
        <v>202</v>
      </c>
      <c r="M626" s="250">
        <v>28</v>
      </c>
      <c r="N626" s="250"/>
      <c r="O626" s="250">
        <v>0</v>
      </c>
      <c r="P626" s="250">
        <v>0</v>
      </c>
      <c r="Q626" s="250"/>
      <c r="R626" s="250"/>
      <c r="S626" s="250">
        <v>0</v>
      </c>
      <c r="T626" s="250">
        <v>0</v>
      </c>
      <c r="U626" s="250">
        <v>0</v>
      </c>
      <c r="V626" s="250">
        <v>0</v>
      </c>
      <c r="W626" s="250">
        <v>0</v>
      </c>
      <c r="X626" s="250">
        <v>7</v>
      </c>
      <c r="Y626" s="250">
        <v>0</v>
      </c>
      <c r="Z626" s="250"/>
      <c r="AA626" s="250"/>
      <c r="AB626" s="250">
        <v>8</v>
      </c>
      <c r="AC626" s="250">
        <v>0</v>
      </c>
      <c r="AD626" s="250">
        <v>0</v>
      </c>
      <c r="AE626" s="250"/>
      <c r="AF626" s="250">
        <v>0</v>
      </c>
      <c r="AG626" s="250">
        <v>3</v>
      </c>
      <c r="AH626" s="250"/>
      <c r="AI626" s="251" t="s">
        <v>320</v>
      </c>
      <c r="AJ626" s="251"/>
      <c r="AK626" s="251"/>
      <c r="AL626" s="65"/>
      <c r="AM626" s="71"/>
      <c r="AN626" s="71"/>
    </row>
    <row r="627" spans="1:40" ht="21.75" customHeight="1" outlineLevel="1">
      <c r="A627" s="218" t="s">
        <v>28</v>
      </c>
      <c r="B627" s="218"/>
      <c r="C627" s="250">
        <v>320</v>
      </c>
      <c r="D627" s="250">
        <v>4</v>
      </c>
      <c r="E627" s="250">
        <v>253</v>
      </c>
      <c r="F627" s="250">
        <v>0</v>
      </c>
      <c r="G627" s="250"/>
      <c r="H627" s="250"/>
      <c r="I627" s="250">
        <v>253</v>
      </c>
      <c r="J627" s="250">
        <v>184</v>
      </c>
      <c r="K627" s="250"/>
      <c r="L627" s="250">
        <v>69</v>
      </c>
      <c r="M627" s="250">
        <v>0</v>
      </c>
      <c r="N627" s="250"/>
      <c r="O627" s="250">
        <v>0</v>
      </c>
      <c r="P627" s="250">
        <v>0</v>
      </c>
      <c r="Q627" s="250"/>
      <c r="R627" s="250"/>
      <c r="S627" s="250">
        <v>0</v>
      </c>
      <c r="T627" s="250">
        <v>0</v>
      </c>
      <c r="U627" s="250">
        <v>0</v>
      </c>
      <c r="V627" s="250">
        <v>0</v>
      </c>
      <c r="W627" s="250">
        <v>0</v>
      </c>
      <c r="X627" s="250">
        <v>0</v>
      </c>
      <c r="Y627" s="250">
        <v>0</v>
      </c>
      <c r="Z627" s="250"/>
      <c r="AA627" s="250"/>
      <c r="AB627" s="250">
        <v>0</v>
      </c>
      <c r="AC627" s="250">
        <v>0</v>
      </c>
      <c r="AD627" s="250">
        <v>0</v>
      </c>
      <c r="AE627" s="250"/>
      <c r="AF627" s="250">
        <v>0</v>
      </c>
      <c r="AG627" s="250">
        <v>63</v>
      </c>
      <c r="AH627" s="250"/>
      <c r="AI627" s="251" t="s">
        <v>198</v>
      </c>
      <c r="AJ627" s="251"/>
      <c r="AK627" s="251"/>
      <c r="AL627" s="65"/>
      <c r="AM627" s="71"/>
      <c r="AN627" s="71"/>
    </row>
    <row r="628" spans="1:40" ht="21.75" customHeight="1" outlineLevel="1">
      <c r="A628" s="218" t="s">
        <v>29</v>
      </c>
      <c r="B628" s="218"/>
      <c r="C628" s="250">
        <v>592</v>
      </c>
      <c r="D628" s="250">
        <v>0</v>
      </c>
      <c r="E628" s="250">
        <v>578</v>
      </c>
      <c r="F628" s="250">
        <v>0</v>
      </c>
      <c r="G628" s="250"/>
      <c r="H628" s="250"/>
      <c r="I628" s="250">
        <v>578</v>
      </c>
      <c r="J628" s="250">
        <v>0</v>
      </c>
      <c r="K628" s="250"/>
      <c r="L628" s="250">
        <v>4</v>
      </c>
      <c r="M628" s="250">
        <v>574</v>
      </c>
      <c r="N628" s="250"/>
      <c r="O628" s="250">
        <v>0</v>
      </c>
      <c r="P628" s="250">
        <v>0</v>
      </c>
      <c r="Q628" s="250"/>
      <c r="R628" s="250"/>
      <c r="S628" s="250">
        <v>0</v>
      </c>
      <c r="T628" s="250">
        <v>0</v>
      </c>
      <c r="U628" s="250">
        <v>0</v>
      </c>
      <c r="V628" s="250">
        <v>0</v>
      </c>
      <c r="W628" s="250">
        <v>0</v>
      </c>
      <c r="X628" s="250">
        <v>2</v>
      </c>
      <c r="Y628" s="250">
        <v>0</v>
      </c>
      <c r="Z628" s="250"/>
      <c r="AA628" s="250"/>
      <c r="AB628" s="250">
        <v>0</v>
      </c>
      <c r="AC628" s="250">
        <v>0</v>
      </c>
      <c r="AD628" s="250">
        <v>0</v>
      </c>
      <c r="AE628" s="250"/>
      <c r="AF628" s="250">
        <v>0</v>
      </c>
      <c r="AG628" s="250">
        <v>12</v>
      </c>
      <c r="AH628" s="250"/>
      <c r="AI628" s="251" t="s">
        <v>208</v>
      </c>
      <c r="AJ628" s="251"/>
      <c r="AK628" s="251"/>
      <c r="AL628" s="65"/>
      <c r="AM628" s="71"/>
      <c r="AN628" s="71"/>
    </row>
    <row r="629" spans="1:40" ht="21.75" customHeight="1" outlineLevel="1">
      <c r="A629" s="218" t="s">
        <v>30</v>
      </c>
      <c r="B629" s="218"/>
      <c r="C629" s="250">
        <v>516</v>
      </c>
      <c r="D629" s="250">
        <v>3</v>
      </c>
      <c r="E629" s="250">
        <v>494</v>
      </c>
      <c r="F629" s="250">
        <v>0</v>
      </c>
      <c r="G629" s="250"/>
      <c r="H629" s="250"/>
      <c r="I629" s="250">
        <v>494</v>
      </c>
      <c r="J629" s="250">
        <v>248</v>
      </c>
      <c r="K629" s="250"/>
      <c r="L629" s="250">
        <v>242</v>
      </c>
      <c r="M629" s="250">
        <v>4</v>
      </c>
      <c r="N629" s="250"/>
      <c r="O629" s="250">
        <v>0</v>
      </c>
      <c r="P629" s="250">
        <v>0</v>
      </c>
      <c r="Q629" s="250"/>
      <c r="R629" s="250"/>
      <c r="S629" s="250">
        <v>0</v>
      </c>
      <c r="T629" s="250">
        <v>0</v>
      </c>
      <c r="U629" s="250">
        <v>0</v>
      </c>
      <c r="V629" s="250">
        <v>0</v>
      </c>
      <c r="W629" s="250">
        <v>0</v>
      </c>
      <c r="X629" s="250">
        <v>9</v>
      </c>
      <c r="Y629" s="250">
        <v>0</v>
      </c>
      <c r="Z629" s="250"/>
      <c r="AA629" s="250"/>
      <c r="AB629" s="250">
        <v>11</v>
      </c>
      <c r="AC629" s="250">
        <v>0</v>
      </c>
      <c r="AD629" s="250">
        <v>0</v>
      </c>
      <c r="AE629" s="250"/>
      <c r="AF629" s="250">
        <v>0</v>
      </c>
      <c r="AG629" s="250">
        <v>10</v>
      </c>
      <c r="AH629" s="250"/>
      <c r="AI629" s="251" t="s">
        <v>247</v>
      </c>
      <c r="AJ629" s="251"/>
      <c r="AK629" s="251"/>
      <c r="AL629" s="65"/>
      <c r="AM629" s="71"/>
      <c r="AN629" s="71"/>
    </row>
    <row r="630" spans="1:40" ht="21.75" customHeight="1" outlineLevel="1">
      <c r="A630" s="218" t="s">
        <v>199</v>
      </c>
      <c r="B630" s="218"/>
      <c r="C630" s="250">
        <v>1031</v>
      </c>
      <c r="D630" s="250">
        <v>94</v>
      </c>
      <c r="E630" s="250">
        <v>716</v>
      </c>
      <c r="F630" s="250">
        <v>0</v>
      </c>
      <c r="G630" s="250"/>
      <c r="H630" s="250"/>
      <c r="I630" s="250">
        <v>716</v>
      </c>
      <c r="J630" s="250">
        <v>18</v>
      </c>
      <c r="K630" s="250"/>
      <c r="L630" s="250">
        <v>698</v>
      </c>
      <c r="M630" s="250">
        <v>0</v>
      </c>
      <c r="N630" s="250"/>
      <c r="O630" s="250">
        <v>0</v>
      </c>
      <c r="P630" s="250">
        <v>0</v>
      </c>
      <c r="Q630" s="250"/>
      <c r="R630" s="250"/>
      <c r="S630" s="250">
        <v>0</v>
      </c>
      <c r="T630" s="250">
        <v>0</v>
      </c>
      <c r="U630" s="250">
        <v>0</v>
      </c>
      <c r="V630" s="250">
        <v>0</v>
      </c>
      <c r="W630" s="250">
        <v>0</v>
      </c>
      <c r="X630" s="250">
        <v>4</v>
      </c>
      <c r="Y630" s="250">
        <v>0</v>
      </c>
      <c r="Z630" s="250"/>
      <c r="AA630" s="250"/>
      <c r="AB630" s="250">
        <v>15</v>
      </c>
      <c r="AC630" s="250">
        <v>0</v>
      </c>
      <c r="AD630" s="250">
        <v>0</v>
      </c>
      <c r="AE630" s="250"/>
      <c r="AF630" s="250">
        <v>0</v>
      </c>
      <c r="AG630" s="250">
        <v>217</v>
      </c>
      <c r="AH630" s="250"/>
      <c r="AI630" s="251" t="s">
        <v>204</v>
      </c>
      <c r="AJ630" s="251"/>
      <c r="AK630" s="251"/>
      <c r="AL630" s="65"/>
      <c r="AM630" s="71"/>
      <c r="AN630" s="71"/>
    </row>
    <row r="631" spans="1:40" ht="21.75" customHeight="1" outlineLevel="1" thickBot="1">
      <c r="A631" s="218" t="s">
        <v>200</v>
      </c>
      <c r="B631" s="218"/>
      <c r="C631" s="250">
        <v>476</v>
      </c>
      <c r="D631" s="250">
        <v>66</v>
      </c>
      <c r="E631" s="250">
        <v>319</v>
      </c>
      <c r="F631" s="250">
        <v>88</v>
      </c>
      <c r="G631" s="250"/>
      <c r="H631" s="250"/>
      <c r="I631" s="250">
        <v>231</v>
      </c>
      <c r="J631" s="250">
        <v>120</v>
      </c>
      <c r="K631" s="250"/>
      <c r="L631" s="250">
        <v>49</v>
      </c>
      <c r="M631" s="250">
        <v>47</v>
      </c>
      <c r="N631" s="250"/>
      <c r="O631" s="250">
        <v>0</v>
      </c>
      <c r="P631" s="250">
        <v>0</v>
      </c>
      <c r="Q631" s="250"/>
      <c r="R631" s="250"/>
      <c r="S631" s="250">
        <v>12</v>
      </c>
      <c r="T631" s="250">
        <v>3</v>
      </c>
      <c r="U631" s="250">
        <v>0</v>
      </c>
      <c r="V631" s="250">
        <v>0</v>
      </c>
      <c r="W631" s="250">
        <v>8</v>
      </c>
      <c r="X631" s="250">
        <v>0</v>
      </c>
      <c r="Y631" s="250">
        <v>1</v>
      </c>
      <c r="Z631" s="250"/>
      <c r="AA631" s="250"/>
      <c r="AB631" s="250">
        <v>13</v>
      </c>
      <c r="AC631" s="250">
        <v>8</v>
      </c>
      <c r="AD631" s="250">
        <v>7</v>
      </c>
      <c r="AE631" s="250"/>
      <c r="AF631" s="250">
        <v>10</v>
      </c>
      <c r="AG631" s="250">
        <v>73</v>
      </c>
      <c r="AH631" s="250"/>
      <c r="AI631" s="251" t="s">
        <v>383</v>
      </c>
      <c r="AJ631" s="251"/>
      <c r="AK631" s="251"/>
      <c r="AL631" s="71">
        <f>SUM(AM631:AN631)</f>
        <v>319</v>
      </c>
      <c r="AM631" s="71">
        <f>SUM(F631)</f>
        <v>88</v>
      </c>
      <c r="AN631" s="71">
        <f>SUM(I631)</f>
        <v>231</v>
      </c>
    </row>
    <row r="632" spans="1:40" s="168" customFormat="1" ht="21.75" customHeight="1" thickBot="1">
      <c r="A632" s="217" t="s">
        <v>31</v>
      </c>
      <c r="B632" s="217"/>
      <c r="C632" s="213">
        <v>7078</v>
      </c>
      <c r="D632" s="213">
        <v>426</v>
      </c>
      <c r="E632" s="213">
        <v>5599</v>
      </c>
      <c r="F632" s="213">
        <v>1185</v>
      </c>
      <c r="G632" s="213"/>
      <c r="H632" s="213"/>
      <c r="I632" s="213">
        <v>4414</v>
      </c>
      <c r="J632" s="213">
        <v>1561</v>
      </c>
      <c r="K632" s="213"/>
      <c r="L632" s="213">
        <v>1505</v>
      </c>
      <c r="M632" s="213">
        <v>958</v>
      </c>
      <c r="N632" s="213"/>
      <c r="O632" s="213">
        <v>0</v>
      </c>
      <c r="P632" s="213">
        <v>112</v>
      </c>
      <c r="Q632" s="213"/>
      <c r="R632" s="213"/>
      <c r="S632" s="213">
        <v>139</v>
      </c>
      <c r="T632" s="213">
        <v>139</v>
      </c>
      <c r="U632" s="213">
        <v>0</v>
      </c>
      <c r="V632" s="213">
        <v>1</v>
      </c>
      <c r="W632" s="213">
        <v>26</v>
      </c>
      <c r="X632" s="213">
        <v>38</v>
      </c>
      <c r="Y632" s="213">
        <v>3</v>
      </c>
      <c r="Z632" s="213"/>
      <c r="AA632" s="213"/>
      <c r="AB632" s="213">
        <v>73</v>
      </c>
      <c r="AC632" s="213">
        <v>140</v>
      </c>
      <c r="AD632" s="213">
        <v>171</v>
      </c>
      <c r="AE632" s="213"/>
      <c r="AF632" s="213">
        <v>196</v>
      </c>
      <c r="AG632" s="213">
        <v>793</v>
      </c>
      <c r="AH632" s="213"/>
      <c r="AI632" s="214"/>
      <c r="AJ632" s="214"/>
      <c r="AK632" s="214"/>
      <c r="AL632" s="79">
        <f ca="1">SUM(AM632:AN632)</f>
        <v>0</v>
      </c>
      <c r="AM632" s="79">
        <f ca="1">SUM(AM631:AM652)</f>
        <v>0</v>
      </c>
      <c r="AN632" s="79">
        <f ca="1">SUM(AN631:AN652)</f>
        <v>0</v>
      </c>
    </row>
    <row r="633" spans="1:40" ht="21.75" customHeight="1" outlineLevel="1">
      <c r="A633" s="218" t="s">
        <v>32</v>
      </c>
      <c r="B633" s="218"/>
      <c r="C633" s="250">
        <v>534</v>
      </c>
      <c r="D633" s="250">
        <v>52</v>
      </c>
      <c r="E633" s="250">
        <v>407</v>
      </c>
      <c r="F633" s="250">
        <v>0</v>
      </c>
      <c r="G633" s="250"/>
      <c r="H633" s="250"/>
      <c r="I633" s="250">
        <v>407</v>
      </c>
      <c r="J633" s="250">
        <v>84</v>
      </c>
      <c r="K633" s="250"/>
      <c r="L633" s="250">
        <v>318</v>
      </c>
      <c r="M633" s="250">
        <v>5</v>
      </c>
      <c r="N633" s="250"/>
      <c r="O633" s="250">
        <v>0</v>
      </c>
      <c r="P633" s="250">
        <v>0</v>
      </c>
      <c r="Q633" s="250"/>
      <c r="R633" s="250"/>
      <c r="S633" s="250">
        <v>0</v>
      </c>
      <c r="T633" s="250">
        <v>0</v>
      </c>
      <c r="U633" s="250">
        <v>0</v>
      </c>
      <c r="V633" s="250">
        <v>0</v>
      </c>
      <c r="W633" s="250">
        <v>0</v>
      </c>
      <c r="X633" s="250">
        <v>5</v>
      </c>
      <c r="Y633" s="250">
        <v>0</v>
      </c>
      <c r="Z633" s="250"/>
      <c r="AA633" s="250"/>
      <c r="AB633" s="250">
        <v>15</v>
      </c>
      <c r="AC633" s="250">
        <v>0</v>
      </c>
      <c r="AD633" s="250">
        <v>0</v>
      </c>
      <c r="AE633" s="250"/>
      <c r="AF633" s="250">
        <v>0</v>
      </c>
      <c r="AG633" s="250">
        <v>70</v>
      </c>
      <c r="AH633" s="250"/>
      <c r="AI633" s="251" t="s">
        <v>268</v>
      </c>
      <c r="AJ633" s="251"/>
      <c r="AK633" s="251"/>
      <c r="AL633" s="71"/>
      <c r="AM633" s="71"/>
      <c r="AN633" s="71"/>
    </row>
    <row r="634" spans="1:40" ht="21.75" customHeight="1" outlineLevel="1">
      <c r="A634" s="218" t="s">
        <v>33</v>
      </c>
      <c r="B634" s="218"/>
      <c r="C634" s="250">
        <v>676</v>
      </c>
      <c r="D634" s="250">
        <v>0</v>
      </c>
      <c r="E634" s="250">
        <v>581</v>
      </c>
      <c r="F634" s="250">
        <v>451</v>
      </c>
      <c r="G634" s="250"/>
      <c r="H634" s="250"/>
      <c r="I634" s="250">
        <v>130</v>
      </c>
      <c r="J634" s="250">
        <v>31</v>
      </c>
      <c r="K634" s="250"/>
      <c r="L634" s="250">
        <v>6</v>
      </c>
      <c r="M634" s="250">
        <v>11</v>
      </c>
      <c r="N634" s="250"/>
      <c r="O634" s="250">
        <v>0</v>
      </c>
      <c r="P634" s="250">
        <v>5</v>
      </c>
      <c r="Q634" s="250"/>
      <c r="R634" s="250"/>
      <c r="S634" s="250">
        <v>43</v>
      </c>
      <c r="T634" s="250">
        <v>34</v>
      </c>
      <c r="U634" s="250">
        <v>0</v>
      </c>
      <c r="V634" s="250">
        <v>0</v>
      </c>
      <c r="W634" s="250">
        <v>10</v>
      </c>
      <c r="X634" s="250">
        <v>5</v>
      </c>
      <c r="Y634" s="250">
        <v>0</v>
      </c>
      <c r="Z634" s="250"/>
      <c r="AA634" s="250"/>
      <c r="AB634" s="250">
        <v>0</v>
      </c>
      <c r="AC634" s="250">
        <v>28</v>
      </c>
      <c r="AD634" s="250">
        <v>2</v>
      </c>
      <c r="AE634" s="250"/>
      <c r="AF634" s="250">
        <v>72</v>
      </c>
      <c r="AG634" s="250">
        <v>8</v>
      </c>
      <c r="AH634" s="250"/>
      <c r="AI634" s="251" t="s">
        <v>263</v>
      </c>
      <c r="AJ634" s="251" t="s">
        <v>384</v>
      </c>
      <c r="AK634" s="251"/>
      <c r="AL634" s="71"/>
      <c r="AM634" s="71"/>
      <c r="AN634" s="71"/>
    </row>
    <row r="635" spans="1:40" ht="21.75" customHeight="1" outlineLevel="1">
      <c r="A635" s="218" t="s">
        <v>34</v>
      </c>
      <c r="B635" s="218"/>
      <c r="C635" s="250">
        <v>280</v>
      </c>
      <c r="D635" s="250">
        <v>0</v>
      </c>
      <c r="E635" s="250">
        <v>272</v>
      </c>
      <c r="F635" s="250">
        <v>0</v>
      </c>
      <c r="G635" s="250"/>
      <c r="H635" s="250"/>
      <c r="I635" s="250">
        <v>272</v>
      </c>
      <c r="J635" s="250">
        <v>179</v>
      </c>
      <c r="K635" s="250"/>
      <c r="L635" s="250">
        <v>93</v>
      </c>
      <c r="M635" s="250">
        <v>0</v>
      </c>
      <c r="N635" s="250"/>
      <c r="O635" s="250">
        <v>0</v>
      </c>
      <c r="P635" s="250">
        <v>0</v>
      </c>
      <c r="Q635" s="250"/>
      <c r="R635" s="250"/>
      <c r="S635" s="250">
        <v>0</v>
      </c>
      <c r="T635" s="250">
        <v>0</v>
      </c>
      <c r="U635" s="250">
        <v>0</v>
      </c>
      <c r="V635" s="250">
        <v>0</v>
      </c>
      <c r="W635" s="250">
        <v>0</v>
      </c>
      <c r="X635" s="250">
        <v>8</v>
      </c>
      <c r="Y635" s="250">
        <v>0</v>
      </c>
      <c r="Z635" s="250"/>
      <c r="AA635" s="250"/>
      <c r="AB635" s="250">
        <v>0</v>
      </c>
      <c r="AC635" s="250">
        <v>0</v>
      </c>
      <c r="AD635" s="250">
        <v>0</v>
      </c>
      <c r="AE635" s="250"/>
      <c r="AF635" s="250">
        <v>0</v>
      </c>
      <c r="AG635" s="250">
        <v>0</v>
      </c>
      <c r="AH635" s="250"/>
      <c r="AI635" s="251" t="s">
        <v>210</v>
      </c>
      <c r="AJ635" s="251"/>
      <c r="AK635" s="251"/>
      <c r="AL635" s="65"/>
      <c r="AM635" s="71"/>
      <c r="AN635" s="71"/>
    </row>
    <row r="636" spans="1:40" ht="21.75" customHeight="1" outlineLevel="1">
      <c r="A636" s="218" t="s">
        <v>35</v>
      </c>
      <c r="B636" s="218"/>
      <c r="C636" s="250">
        <v>224</v>
      </c>
      <c r="D636" s="250">
        <v>2</v>
      </c>
      <c r="E636" s="250">
        <v>191</v>
      </c>
      <c r="F636" s="250">
        <v>0</v>
      </c>
      <c r="G636" s="250"/>
      <c r="H636" s="250"/>
      <c r="I636" s="250">
        <v>191</v>
      </c>
      <c r="J636" s="250">
        <v>191</v>
      </c>
      <c r="K636" s="250"/>
      <c r="L636" s="250">
        <v>0</v>
      </c>
      <c r="M636" s="250">
        <v>0</v>
      </c>
      <c r="N636" s="250"/>
      <c r="O636" s="250">
        <v>0</v>
      </c>
      <c r="P636" s="250">
        <v>0</v>
      </c>
      <c r="Q636" s="250"/>
      <c r="R636" s="250"/>
      <c r="S636" s="250">
        <v>0</v>
      </c>
      <c r="T636" s="250">
        <v>0</v>
      </c>
      <c r="U636" s="250">
        <v>0</v>
      </c>
      <c r="V636" s="250">
        <v>0</v>
      </c>
      <c r="W636" s="250">
        <v>0</v>
      </c>
      <c r="X636" s="250">
        <v>0</v>
      </c>
      <c r="Y636" s="250">
        <v>0</v>
      </c>
      <c r="Z636" s="250"/>
      <c r="AA636" s="250"/>
      <c r="AB636" s="250">
        <v>0</v>
      </c>
      <c r="AC636" s="250">
        <v>0</v>
      </c>
      <c r="AD636" s="250">
        <v>0</v>
      </c>
      <c r="AE636" s="250"/>
      <c r="AF636" s="250">
        <v>0</v>
      </c>
      <c r="AG636" s="250">
        <v>31</v>
      </c>
      <c r="AH636" s="250"/>
      <c r="AI636" s="251" t="s">
        <v>385</v>
      </c>
      <c r="AJ636" s="251"/>
      <c r="AK636" s="251"/>
      <c r="AL636" s="65"/>
      <c r="AM636" s="71"/>
      <c r="AN636" s="71"/>
    </row>
    <row r="637" spans="1:40" ht="21.75" customHeight="1" outlineLevel="1">
      <c r="A637" s="218" t="s">
        <v>212</v>
      </c>
      <c r="B637" s="218"/>
      <c r="C637" s="250">
        <v>192</v>
      </c>
      <c r="D637" s="250">
        <v>0</v>
      </c>
      <c r="E637" s="250">
        <v>181</v>
      </c>
      <c r="F637" s="250">
        <v>0</v>
      </c>
      <c r="G637" s="250"/>
      <c r="H637" s="250"/>
      <c r="I637" s="250">
        <v>181</v>
      </c>
      <c r="J637" s="250">
        <v>181</v>
      </c>
      <c r="K637" s="250"/>
      <c r="L637" s="250">
        <v>0</v>
      </c>
      <c r="M637" s="250">
        <v>0</v>
      </c>
      <c r="N637" s="250"/>
      <c r="O637" s="250">
        <v>0</v>
      </c>
      <c r="P637" s="250">
        <v>0</v>
      </c>
      <c r="Q637" s="250"/>
      <c r="R637" s="250"/>
      <c r="S637" s="250">
        <v>0</v>
      </c>
      <c r="T637" s="250">
        <v>0</v>
      </c>
      <c r="U637" s="250">
        <v>0</v>
      </c>
      <c r="V637" s="250">
        <v>0</v>
      </c>
      <c r="W637" s="250">
        <v>0</v>
      </c>
      <c r="X637" s="250">
        <v>1</v>
      </c>
      <c r="Y637" s="250">
        <v>0</v>
      </c>
      <c r="Z637" s="250"/>
      <c r="AA637" s="250"/>
      <c r="AB637" s="250">
        <v>0</v>
      </c>
      <c r="AC637" s="250">
        <v>0</v>
      </c>
      <c r="AD637" s="250">
        <v>0</v>
      </c>
      <c r="AE637" s="250"/>
      <c r="AF637" s="250">
        <v>0</v>
      </c>
      <c r="AG637" s="250">
        <v>10</v>
      </c>
      <c r="AH637" s="250"/>
      <c r="AI637" s="251" t="s">
        <v>236</v>
      </c>
      <c r="AJ637" s="251"/>
      <c r="AK637" s="251"/>
      <c r="AL637" s="65"/>
      <c r="AM637" s="71"/>
      <c r="AN637" s="71"/>
    </row>
    <row r="638" spans="1:40" ht="21.75" customHeight="1" outlineLevel="1">
      <c r="A638" s="218" t="s">
        <v>36</v>
      </c>
      <c r="B638" s="218"/>
      <c r="C638" s="250">
        <v>416</v>
      </c>
      <c r="D638" s="250">
        <v>22</v>
      </c>
      <c r="E638" s="250">
        <v>264</v>
      </c>
      <c r="F638" s="250">
        <v>88</v>
      </c>
      <c r="G638" s="250"/>
      <c r="H638" s="250"/>
      <c r="I638" s="250">
        <v>176</v>
      </c>
      <c r="J638" s="250">
        <v>37</v>
      </c>
      <c r="K638" s="250"/>
      <c r="L638" s="250">
        <v>40</v>
      </c>
      <c r="M638" s="250">
        <v>95</v>
      </c>
      <c r="N638" s="250"/>
      <c r="O638" s="250">
        <v>0</v>
      </c>
      <c r="P638" s="250">
        <v>0</v>
      </c>
      <c r="Q638" s="250"/>
      <c r="R638" s="250"/>
      <c r="S638" s="250">
        <v>3</v>
      </c>
      <c r="T638" s="250">
        <v>1</v>
      </c>
      <c r="U638" s="250">
        <v>0</v>
      </c>
      <c r="V638" s="250">
        <v>0</v>
      </c>
      <c r="W638" s="250">
        <v>0</v>
      </c>
      <c r="X638" s="250">
        <v>3</v>
      </c>
      <c r="Y638" s="250">
        <v>3</v>
      </c>
      <c r="Z638" s="250"/>
      <c r="AA638" s="250"/>
      <c r="AB638" s="250">
        <v>13</v>
      </c>
      <c r="AC638" s="250">
        <v>88</v>
      </c>
      <c r="AD638" s="250">
        <v>166</v>
      </c>
      <c r="AE638" s="250"/>
      <c r="AF638" s="250">
        <v>3</v>
      </c>
      <c r="AG638" s="250">
        <v>124</v>
      </c>
      <c r="AH638" s="250"/>
      <c r="AI638" s="251" t="s">
        <v>237</v>
      </c>
      <c r="AJ638" s="251" t="s">
        <v>386</v>
      </c>
      <c r="AK638" s="251"/>
      <c r="AL638" s="65"/>
      <c r="AM638" s="71"/>
      <c r="AN638" s="71"/>
    </row>
    <row r="639" spans="1:40" ht="21.75" customHeight="1" outlineLevel="1">
      <c r="A639" s="218" t="s">
        <v>37</v>
      </c>
      <c r="B639" s="218"/>
      <c r="C639" s="250">
        <v>246</v>
      </c>
      <c r="D639" s="250">
        <v>0</v>
      </c>
      <c r="E639" s="250">
        <v>217</v>
      </c>
      <c r="F639" s="250">
        <v>185</v>
      </c>
      <c r="G639" s="250"/>
      <c r="H639" s="250"/>
      <c r="I639" s="250">
        <v>32</v>
      </c>
      <c r="J639" s="250">
        <v>2</v>
      </c>
      <c r="K639" s="250"/>
      <c r="L639" s="250">
        <v>0</v>
      </c>
      <c r="M639" s="250">
        <v>0</v>
      </c>
      <c r="N639" s="250"/>
      <c r="O639" s="250">
        <v>0</v>
      </c>
      <c r="P639" s="250">
        <v>10</v>
      </c>
      <c r="Q639" s="250"/>
      <c r="R639" s="250"/>
      <c r="S639" s="250">
        <v>20</v>
      </c>
      <c r="T639" s="250">
        <v>0</v>
      </c>
      <c r="U639" s="250">
        <v>0</v>
      </c>
      <c r="V639" s="250">
        <v>0</v>
      </c>
      <c r="W639" s="250">
        <v>3</v>
      </c>
      <c r="X639" s="250">
        <v>0</v>
      </c>
      <c r="Y639" s="250">
        <v>0</v>
      </c>
      <c r="Z639" s="250"/>
      <c r="AA639" s="250"/>
      <c r="AB639" s="250">
        <v>0</v>
      </c>
      <c r="AC639" s="250">
        <v>0</v>
      </c>
      <c r="AD639" s="250">
        <v>0</v>
      </c>
      <c r="AE639" s="250"/>
      <c r="AF639" s="250">
        <v>26</v>
      </c>
      <c r="AG639" s="250">
        <v>0</v>
      </c>
      <c r="AH639" s="250"/>
      <c r="AI639" s="251" t="s">
        <v>364</v>
      </c>
      <c r="AJ639" s="251"/>
      <c r="AK639" s="251"/>
      <c r="AL639" s="65"/>
      <c r="AM639" s="71"/>
      <c r="AN639" s="71"/>
    </row>
    <row r="640" spans="1:40" ht="21.75" customHeight="1" outlineLevel="1">
      <c r="A640" s="218" t="s">
        <v>141</v>
      </c>
      <c r="B640" s="218"/>
      <c r="C640" s="250">
        <v>56</v>
      </c>
      <c r="D640" s="250">
        <v>0</v>
      </c>
      <c r="E640" s="250">
        <v>49</v>
      </c>
      <c r="F640" s="250">
        <v>0</v>
      </c>
      <c r="G640" s="250"/>
      <c r="H640" s="250"/>
      <c r="I640" s="250">
        <v>49</v>
      </c>
      <c r="J640" s="250">
        <v>1</v>
      </c>
      <c r="K640" s="250"/>
      <c r="L640" s="250">
        <v>0</v>
      </c>
      <c r="M640" s="250">
        <v>0</v>
      </c>
      <c r="N640" s="250"/>
      <c r="O640" s="250">
        <v>0</v>
      </c>
      <c r="P640" s="250">
        <v>0</v>
      </c>
      <c r="Q640" s="250"/>
      <c r="R640" s="250"/>
      <c r="S640" s="250">
        <v>0</v>
      </c>
      <c r="T640" s="250">
        <v>48</v>
      </c>
      <c r="U640" s="250">
        <v>0</v>
      </c>
      <c r="V640" s="250">
        <v>0</v>
      </c>
      <c r="W640" s="250">
        <v>0</v>
      </c>
      <c r="X640" s="250">
        <v>0</v>
      </c>
      <c r="Y640" s="250">
        <v>0</v>
      </c>
      <c r="Z640" s="250"/>
      <c r="AA640" s="250"/>
      <c r="AB640" s="250">
        <v>0</v>
      </c>
      <c r="AC640" s="250">
        <v>0</v>
      </c>
      <c r="AD640" s="250">
        <v>0</v>
      </c>
      <c r="AE640" s="250"/>
      <c r="AF640" s="250">
        <v>0</v>
      </c>
      <c r="AG640" s="250">
        <v>7</v>
      </c>
      <c r="AH640" s="250"/>
      <c r="AI640" s="251" t="s">
        <v>387</v>
      </c>
      <c r="AJ640" s="251"/>
      <c r="AK640" s="251"/>
      <c r="AL640" s="65"/>
      <c r="AM640" s="71"/>
      <c r="AN640" s="71"/>
    </row>
    <row r="641" spans="1:41" ht="21.75" customHeight="1" outlineLevel="1">
      <c r="A641" s="218" t="s">
        <v>214</v>
      </c>
      <c r="B641" s="218"/>
      <c r="C641" s="250">
        <v>420</v>
      </c>
      <c r="D641" s="250">
        <v>2</v>
      </c>
      <c r="E641" s="250">
        <v>370</v>
      </c>
      <c r="F641" s="250">
        <v>4</v>
      </c>
      <c r="G641" s="250"/>
      <c r="H641" s="250"/>
      <c r="I641" s="250">
        <v>366</v>
      </c>
      <c r="J641" s="250">
        <v>2</v>
      </c>
      <c r="K641" s="250"/>
      <c r="L641" s="250">
        <v>5</v>
      </c>
      <c r="M641" s="250">
        <v>359</v>
      </c>
      <c r="N641" s="250"/>
      <c r="O641" s="250">
        <v>0</v>
      </c>
      <c r="P641" s="250">
        <v>0</v>
      </c>
      <c r="Q641" s="250"/>
      <c r="R641" s="250"/>
      <c r="S641" s="250">
        <v>0</v>
      </c>
      <c r="T641" s="250">
        <v>0</v>
      </c>
      <c r="U641" s="250">
        <v>0</v>
      </c>
      <c r="V641" s="250">
        <v>0</v>
      </c>
      <c r="W641" s="250">
        <v>0</v>
      </c>
      <c r="X641" s="250">
        <v>0</v>
      </c>
      <c r="Y641" s="250">
        <v>0</v>
      </c>
      <c r="Z641" s="250"/>
      <c r="AA641" s="250"/>
      <c r="AB641" s="250">
        <v>23</v>
      </c>
      <c r="AC641" s="250">
        <v>0</v>
      </c>
      <c r="AD641" s="250">
        <v>0</v>
      </c>
      <c r="AE641" s="250"/>
      <c r="AF641" s="250">
        <v>2</v>
      </c>
      <c r="AG641" s="250">
        <v>46</v>
      </c>
      <c r="AH641" s="250"/>
      <c r="AI641" s="251" t="s">
        <v>271</v>
      </c>
      <c r="AJ641" s="251"/>
      <c r="AK641" s="251"/>
      <c r="AL641" s="71"/>
      <c r="AM641" s="71"/>
      <c r="AN641" s="71"/>
    </row>
    <row r="642" spans="1:41" ht="21.75" customHeight="1" outlineLevel="1">
      <c r="A642" s="218" t="s">
        <v>215</v>
      </c>
      <c r="B642" s="218"/>
      <c r="C642" s="250">
        <v>1031</v>
      </c>
      <c r="D642" s="250">
        <v>142</v>
      </c>
      <c r="E642" s="250">
        <v>817</v>
      </c>
      <c r="F642" s="250">
        <v>0</v>
      </c>
      <c r="G642" s="250"/>
      <c r="H642" s="250"/>
      <c r="I642" s="250">
        <v>817</v>
      </c>
      <c r="J642" s="250">
        <v>6</v>
      </c>
      <c r="K642" s="250"/>
      <c r="L642" s="250">
        <v>403</v>
      </c>
      <c r="M642" s="250">
        <v>408</v>
      </c>
      <c r="N642" s="250"/>
      <c r="O642" s="250">
        <v>0</v>
      </c>
      <c r="P642" s="250">
        <v>0</v>
      </c>
      <c r="Q642" s="250"/>
      <c r="R642" s="250"/>
      <c r="S642" s="250">
        <v>0</v>
      </c>
      <c r="T642" s="250">
        <v>0</v>
      </c>
      <c r="U642" s="250">
        <v>0</v>
      </c>
      <c r="V642" s="250">
        <v>0</v>
      </c>
      <c r="W642" s="250">
        <v>0</v>
      </c>
      <c r="X642" s="250">
        <v>13</v>
      </c>
      <c r="Y642" s="250">
        <v>0</v>
      </c>
      <c r="Z642" s="250"/>
      <c r="AA642" s="250"/>
      <c r="AB642" s="250">
        <v>17</v>
      </c>
      <c r="AC642" s="250">
        <v>0</v>
      </c>
      <c r="AD642" s="250">
        <v>0</v>
      </c>
      <c r="AE642" s="250"/>
      <c r="AF642" s="250">
        <v>0</v>
      </c>
      <c r="AG642" s="250">
        <v>59</v>
      </c>
      <c r="AH642" s="250"/>
      <c r="AI642" s="251" t="s">
        <v>233</v>
      </c>
      <c r="AJ642" s="251"/>
      <c r="AK642" s="251"/>
      <c r="AL642" s="71"/>
      <c r="AM642" s="71"/>
      <c r="AN642" s="71"/>
    </row>
    <row r="643" spans="1:41" ht="21.75" customHeight="1" outlineLevel="1">
      <c r="A643" s="218" t="s">
        <v>216</v>
      </c>
      <c r="B643" s="218"/>
      <c r="C643" s="250">
        <v>486</v>
      </c>
      <c r="D643" s="250">
        <v>82</v>
      </c>
      <c r="E643" s="250">
        <v>110</v>
      </c>
      <c r="F643" s="250">
        <v>28</v>
      </c>
      <c r="G643" s="250"/>
      <c r="H643" s="250"/>
      <c r="I643" s="250">
        <v>82</v>
      </c>
      <c r="J643" s="250">
        <v>29</v>
      </c>
      <c r="K643" s="250"/>
      <c r="L643" s="250">
        <v>29</v>
      </c>
      <c r="M643" s="250">
        <v>21</v>
      </c>
      <c r="N643" s="250"/>
      <c r="O643" s="250">
        <v>0</v>
      </c>
      <c r="P643" s="250">
        <v>0</v>
      </c>
      <c r="Q643" s="250"/>
      <c r="R643" s="250"/>
      <c r="S643" s="250">
        <v>2</v>
      </c>
      <c r="T643" s="250">
        <v>1</v>
      </c>
      <c r="U643" s="250">
        <v>0</v>
      </c>
      <c r="V643" s="250">
        <v>0</v>
      </c>
      <c r="W643" s="250">
        <v>0</v>
      </c>
      <c r="X643" s="250">
        <v>0</v>
      </c>
      <c r="Y643" s="250">
        <v>0</v>
      </c>
      <c r="Z643" s="250"/>
      <c r="AA643" s="250"/>
      <c r="AB643" s="250">
        <v>0</v>
      </c>
      <c r="AC643" s="250">
        <v>2</v>
      </c>
      <c r="AD643" s="250">
        <v>2</v>
      </c>
      <c r="AE643" s="250"/>
      <c r="AF643" s="250">
        <v>53</v>
      </c>
      <c r="AG643" s="250">
        <v>241</v>
      </c>
      <c r="AH643" s="250"/>
      <c r="AI643" s="251" t="s">
        <v>229</v>
      </c>
      <c r="AJ643" s="251"/>
      <c r="AK643" s="251"/>
      <c r="AL643" s="67"/>
      <c r="AM643" s="71"/>
      <c r="AN643" s="71"/>
    </row>
    <row r="644" spans="1:41" ht="21.75" customHeight="1" outlineLevel="1">
      <c r="A644" s="218" t="s">
        <v>38</v>
      </c>
      <c r="B644" s="218"/>
      <c r="C644" s="250">
        <v>28</v>
      </c>
      <c r="D644" s="250">
        <v>0</v>
      </c>
      <c r="E644" s="250">
        <v>22</v>
      </c>
      <c r="F644" s="250">
        <v>0</v>
      </c>
      <c r="G644" s="250"/>
      <c r="H644" s="250"/>
      <c r="I644" s="250">
        <v>22</v>
      </c>
      <c r="J644" s="250">
        <v>22</v>
      </c>
      <c r="K644" s="250"/>
      <c r="L644" s="250">
        <v>0</v>
      </c>
      <c r="M644" s="250">
        <v>0</v>
      </c>
      <c r="N644" s="250"/>
      <c r="O644" s="250">
        <v>0</v>
      </c>
      <c r="P644" s="250">
        <v>0</v>
      </c>
      <c r="Q644" s="250"/>
      <c r="R644" s="250"/>
      <c r="S644" s="250">
        <v>0</v>
      </c>
      <c r="T644" s="250">
        <v>0</v>
      </c>
      <c r="U644" s="250">
        <v>0</v>
      </c>
      <c r="V644" s="250">
        <v>0</v>
      </c>
      <c r="W644" s="250">
        <v>0</v>
      </c>
      <c r="X644" s="250">
        <v>0</v>
      </c>
      <c r="Y644" s="250">
        <v>0</v>
      </c>
      <c r="Z644" s="250"/>
      <c r="AA644" s="250"/>
      <c r="AB644" s="250">
        <v>0</v>
      </c>
      <c r="AC644" s="250">
        <v>0</v>
      </c>
      <c r="AD644" s="250">
        <v>0</v>
      </c>
      <c r="AE644" s="250"/>
      <c r="AF644" s="250">
        <v>0</v>
      </c>
      <c r="AG644" s="250">
        <v>6</v>
      </c>
      <c r="AH644" s="250"/>
      <c r="AI644" s="251" t="s">
        <v>388</v>
      </c>
      <c r="AJ644" s="251"/>
      <c r="AK644" s="251"/>
      <c r="AL644" s="65"/>
      <c r="AM644" s="71"/>
      <c r="AN644" s="71"/>
    </row>
    <row r="645" spans="1:41" ht="21.75" customHeight="1" outlineLevel="1">
      <c r="A645" s="218" t="s">
        <v>217</v>
      </c>
      <c r="B645" s="218"/>
      <c r="C645" s="250">
        <v>546</v>
      </c>
      <c r="D645" s="250">
        <v>2</v>
      </c>
      <c r="E645" s="250">
        <v>518</v>
      </c>
      <c r="F645" s="250">
        <v>0</v>
      </c>
      <c r="G645" s="250"/>
      <c r="H645" s="250"/>
      <c r="I645" s="250">
        <v>518</v>
      </c>
      <c r="J645" s="250">
        <v>1</v>
      </c>
      <c r="K645" s="250"/>
      <c r="L645" s="250">
        <v>465</v>
      </c>
      <c r="M645" s="250">
        <v>52</v>
      </c>
      <c r="N645" s="250"/>
      <c r="O645" s="250">
        <v>0</v>
      </c>
      <c r="P645" s="250">
        <v>0</v>
      </c>
      <c r="Q645" s="250"/>
      <c r="R645" s="250"/>
      <c r="S645" s="250">
        <v>0</v>
      </c>
      <c r="T645" s="250">
        <v>0</v>
      </c>
      <c r="U645" s="250">
        <v>0</v>
      </c>
      <c r="V645" s="250">
        <v>0</v>
      </c>
      <c r="W645" s="250">
        <v>0</v>
      </c>
      <c r="X645" s="250">
        <v>1</v>
      </c>
      <c r="Y645" s="250">
        <v>0</v>
      </c>
      <c r="Z645" s="250"/>
      <c r="AA645" s="250"/>
      <c r="AB645" s="250">
        <v>5</v>
      </c>
      <c r="AC645" s="250">
        <v>0</v>
      </c>
      <c r="AD645" s="250">
        <v>0</v>
      </c>
      <c r="AE645" s="250"/>
      <c r="AF645" s="250">
        <v>0</v>
      </c>
      <c r="AG645" s="250">
        <v>25</v>
      </c>
      <c r="AH645" s="250"/>
      <c r="AI645" s="251" t="s">
        <v>218</v>
      </c>
      <c r="AJ645" s="251"/>
      <c r="AK645" s="251"/>
      <c r="AL645" s="65"/>
      <c r="AM645" s="71"/>
      <c r="AN645" s="71"/>
    </row>
    <row r="646" spans="1:41" ht="21.75" customHeight="1" outlineLevel="1">
      <c r="A646" s="218" t="s">
        <v>39</v>
      </c>
      <c r="B646" s="218"/>
      <c r="C646" s="250">
        <v>152</v>
      </c>
      <c r="D646" s="250">
        <v>0</v>
      </c>
      <c r="E646" s="250">
        <v>148</v>
      </c>
      <c r="F646" s="250">
        <v>0</v>
      </c>
      <c r="G646" s="250"/>
      <c r="H646" s="250"/>
      <c r="I646" s="250">
        <v>148</v>
      </c>
      <c r="J646" s="250">
        <v>148</v>
      </c>
      <c r="K646" s="250"/>
      <c r="L646" s="250">
        <v>0</v>
      </c>
      <c r="M646" s="250">
        <v>0</v>
      </c>
      <c r="N646" s="250"/>
      <c r="O646" s="250">
        <v>0</v>
      </c>
      <c r="P646" s="250">
        <v>0</v>
      </c>
      <c r="Q646" s="250"/>
      <c r="R646" s="250"/>
      <c r="S646" s="250">
        <v>0</v>
      </c>
      <c r="T646" s="250">
        <v>0</v>
      </c>
      <c r="U646" s="250">
        <v>0</v>
      </c>
      <c r="V646" s="250">
        <v>0</v>
      </c>
      <c r="W646" s="250">
        <v>0</v>
      </c>
      <c r="X646" s="250">
        <v>1</v>
      </c>
      <c r="Y646" s="250">
        <v>0</v>
      </c>
      <c r="Z646" s="250"/>
      <c r="AA646" s="250"/>
      <c r="AB646" s="250">
        <v>0</v>
      </c>
      <c r="AC646" s="250">
        <v>0</v>
      </c>
      <c r="AD646" s="250">
        <v>0</v>
      </c>
      <c r="AE646" s="250"/>
      <c r="AF646" s="250">
        <v>0</v>
      </c>
      <c r="AG646" s="250">
        <v>3</v>
      </c>
      <c r="AH646" s="250"/>
      <c r="AI646" s="251" t="s">
        <v>219</v>
      </c>
      <c r="AJ646" s="251"/>
      <c r="AK646" s="251"/>
      <c r="AL646" s="65"/>
      <c r="AM646" s="71"/>
      <c r="AN646" s="71"/>
    </row>
    <row r="647" spans="1:41" ht="21.75" customHeight="1" outlineLevel="1">
      <c r="A647" s="218" t="s">
        <v>220</v>
      </c>
      <c r="B647" s="218"/>
      <c r="C647" s="250">
        <v>908</v>
      </c>
      <c r="D647" s="250">
        <v>24</v>
      </c>
      <c r="E647" s="250">
        <v>754</v>
      </c>
      <c r="F647" s="250">
        <v>189</v>
      </c>
      <c r="G647" s="250"/>
      <c r="H647" s="250"/>
      <c r="I647" s="250">
        <v>565</v>
      </c>
      <c r="J647" s="250">
        <v>287</v>
      </c>
      <c r="K647" s="250"/>
      <c r="L647" s="250">
        <v>146</v>
      </c>
      <c r="M647" s="250">
        <v>7</v>
      </c>
      <c r="N647" s="250"/>
      <c r="O647" s="250">
        <v>0</v>
      </c>
      <c r="P647" s="250">
        <v>22</v>
      </c>
      <c r="Q647" s="250"/>
      <c r="R647" s="250"/>
      <c r="S647" s="250">
        <v>71</v>
      </c>
      <c r="T647" s="250">
        <v>32</v>
      </c>
      <c r="U647" s="250">
        <v>0</v>
      </c>
      <c r="V647" s="250">
        <v>1</v>
      </c>
      <c r="W647" s="250">
        <v>5</v>
      </c>
      <c r="X647" s="250">
        <v>0</v>
      </c>
      <c r="Y647" s="250">
        <v>0</v>
      </c>
      <c r="Z647" s="250"/>
      <c r="AA647" s="250"/>
      <c r="AB647" s="250">
        <v>0</v>
      </c>
      <c r="AC647" s="250">
        <v>22</v>
      </c>
      <c r="AD647" s="250">
        <v>1</v>
      </c>
      <c r="AE647" s="250"/>
      <c r="AF647" s="250">
        <v>27</v>
      </c>
      <c r="AG647" s="250">
        <v>98</v>
      </c>
      <c r="AH647" s="250"/>
      <c r="AI647" s="251" t="s">
        <v>221</v>
      </c>
      <c r="AJ647" s="251"/>
      <c r="AK647" s="251"/>
      <c r="AL647" s="65"/>
      <c r="AM647" s="71"/>
      <c r="AN647" s="71"/>
    </row>
    <row r="648" spans="1:41" ht="21.75" customHeight="1" outlineLevel="1">
      <c r="A648" s="218" t="s">
        <v>222</v>
      </c>
      <c r="B648" s="218"/>
      <c r="C648" s="250">
        <v>75</v>
      </c>
      <c r="D648" s="250">
        <v>0</v>
      </c>
      <c r="E648" s="250">
        <v>51</v>
      </c>
      <c r="F648" s="250">
        <v>0</v>
      </c>
      <c r="G648" s="250"/>
      <c r="H648" s="250"/>
      <c r="I648" s="250">
        <v>51</v>
      </c>
      <c r="J648" s="250">
        <v>51</v>
      </c>
      <c r="K648" s="250"/>
      <c r="L648" s="250">
        <v>0</v>
      </c>
      <c r="M648" s="250">
        <v>0</v>
      </c>
      <c r="N648" s="250"/>
      <c r="O648" s="250">
        <v>0</v>
      </c>
      <c r="P648" s="250">
        <v>0</v>
      </c>
      <c r="Q648" s="250"/>
      <c r="R648" s="250"/>
      <c r="S648" s="250">
        <v>0</v>
      </c>
      <c r="T648" s="250">
        <v>0</v>
      </c>
      <c r="U648" s="250">
        <v>0</v>
      </c>
      <c r="V648" s="250">
        <v>0</v>
      </c>
      <c r="W648" s="250">
        <v>0</v>
      </c>
      <c r="X648" s="250">
        <v>0</v>
      </c>
      <c r="Y648" s="250">
        <v>0</v>
      </c>
      <c r="Z648" s="250"/>
      <c r="AA648" s="250"/>
      <c r="AB648" s="250">
        <v>0</v>
      </c>
      <c r="AC648" s="250">
        <v>0</v>
      </c>
      <c r="AD648" s="250">
        <v>0</v>
      </c>
      <c r="AE648" s="250"/>
      <c r="AF648" s="250">
        <v>0</v>
      </c>
      <c r="AG648" s="250">
        <v>24</v>
      </c>
      <c r="AH648" s="250"/>
      <c r="AI648" s="251" t="s">
        <v>389</v>
      </c>
      <c r="AJ648" s="251"/>
      <c r="AK648" s="251"/>
      <c r="AL648" s="65"/>
      <c r="AM648" s="71"/>
      <c r="AN648" s="71"/>
    </row>
    <row r="649" spans="1:41" ht="21.75" customHeight="1" outlineLevel="1">
      <c r="A649" s="218" t="s">
        <v>40</v>
      </c>
      <c r="B649" s="218"/>
      <c r="C649" s="250">
        <v>0</v>
      </c>
      <c r="D649" s="250">
        <v>0</v>
      </c>
      <c r="E649" s="250">
        <v>0</v>
      </c>
      <c r="F649" s="250">
        <v>0</v>
      </c>
      <c r="G649" s="250"/>
      <c r="H649" s="250"/>
      <c r="I649" s="250">
        <v>0</v>
      </c>
      <c r="J649" s="250">
        <v>0</v>
      </c>
      <c r="K649" s="250"/>
      <c r="L649" s="250">
        <v>0</v>
      </c>
      <c r="M649" s="250">
        <v>0</v>
      </c>
      <c r="N649" s="250"/>
      <c r="O649" s="250">
        <v>0</v>
      </c>
      <c r="P649" s="250">
        <v>0</v>
      </c>
      <c r="Q649" s="250"/>
      <c r="R649" s="250"/>
      <c r="S649" s="250">
        <v>0</v>
      </c>
      <c r="T649" s="250">
        <v>0</v>
      </c>
      <c r="U649" s="250">
        <v>0</v>
      </c>
      <c r="V649" s="250">
        <v>0</v>
      </c>
      <c r="W649" s="250">
        <v>0</v>
      </c>
      <c r="X649" s="250">
        <v>0</v>
      </c>
      <c r="Y649" s="250">
        <v>0</v>
      </c>
      <c r="Z649" s="250"/>
      <c r="AA649" s="250"/>
      <c r="AB649" s="250">
        <v>0</v>
      </c>
      <c r="AC649" s="250">
        <v>0</v>
      </c>
      <c r="AD649" s="250">
        <v>0</v>
      </c>
      <c r="AE649" s="250"/>
      <c r="AF649" s="250">
        <v>0</v>
      </c>
      <c r="AG649" s="250">
        <v>0</v>
      </c>
      <c r="AH649" s="250"/>
      <c r="AI649" s="251" t="s">
        <v>303</v>
      </c>
      <c r="AJ649" s="251"/>
      <c r="AK649" s="251"/>
      <c r="AL649" s="65"/>
      <c r="AM649" s="71"/>
      <c r="AN649" s="71"/>
    </row>
    <row r="650" spans="1:41" ht="21.75" customHeight="1" outlineLevel="1">
      <c r="A650" s="218" t="s">
        <v>41</v>
      </c>
      <c r="B650" s="218"/>
      <c r="C650" s="250">
        <v>400</v>
      </c>
      <c r="D650" s="250">
        <v>50</v>
      </c>
      <c r="E650" s="250">
        <v>309</v>
      </c>
      <c r="F650" s="250">
        <v>0</v>
      </c>
      <c r="G650" s="250"/>
      <c r="H650" s="250"/>
      <c r="I650" s="250">
        <v>309</v>
      </c>
      <c r="J650" s="250">
        <v>309</v>
      </c>
      <c r="K650" s="250"/>
      <c r="L650" s="250">
        <v>0</v>
      </c>
      <c r="M650" s="250">
        <v>0</v>
      </c>
      <c r="N650" s="250"/>
      <c r="O650" s="250">
        <v>0</v>
      </c>
      <c r="P650" s="250">
        <v>0</v>
      </c>
      <c r="Q650" s="250"/>
      <c r="R650" s="250"/>
      <c r="S650" s="250">
        <v>0</v>
      </c>
      <c r="T650" s="250">
        <v>0</v>
      </c>
      <c r="U650" s="250">
        <v>0</v>
      </c>
      <c r="V650" s="250">
        <v>0</v>
      </c>
      <c r="W650" s="250">
        <v>0</v>
      </c>
      <c r="X650" s="250">
        <v>1</v>
      </c>
      <c r="Y650" s="250">
        <v>0</v>
      </c>
      <c r="Z650" s="250"/>
      <c r="AA650" s="250"/>
      <c r="AB650" s="250">
        <v>0</v>
      </c>
      <c r="AC650" s="250">
        <v>0</v>
      </c>
      <c r="AD650" s="250">
        <v>0</v>
      </c>
      <c r="AE650" s="250"/>
      <c r="AF650" s="250">
        <v>0</v>
      </c>
      <c r="AG650" s="250">
        <v>40</v>
      </c>
      <c r="AH650" s="250"/>
      <c r="AI650" s="251" t="s">
        <v>225</v>
      </c>
      <c r="AJ650" s="251"/>
      <c r="AK650" s="251"/>
      <c r="AL650" s="65"/>
      <c r="AM650" s="71"/>
      <c r="AN650" s="71"/>
    </row>
    <row r="651" spans="1:41" ht="21.75" customHeight="1" outlineLevel="1">
      <c r="A651" s="218" t="s">
        <v>42</v>
      </c>
      <c r="B651" s="218"/>
      <c r="C651" s="250">
        <v>384</v>
      </c>
      <c r="D651" s="250">
        <v>48</v>
      </c>
      <c r="E651" s="250">
        <v>315</v>
      </c>
      <c r="F651" s="250">
        <v>240</v>
      </c>
      <c r="G651" s="250"/>
      <c r="H651" s="250"/>
      <c r="I651" s="250">
        <v>75</v>
      </c>
      <c r="J651" s="250">
        <v>0</v>
      </c>
      <c r="K651" s="250"/>
      <c r="L651" s="250">
        <v>0</v>
      </c>
      <c r="M651" s="250">
        <v>0</v>
      </c>
      <c r="N651" s="250"/>
      <c r="O651" s="250">
        <v>0</v>
      </c>
      <c r="P651" s="250">
        <v>75</v>
      </c>
      <c r="Q651" s="250"/>
      <c r="R651" s="250"/>
      <c r="S651" s="250">
        <v>0</v>
      </c>
      <c r="T651" s="250">
        <v>0</v>
      </c>
      <c r="U651" s="250">
        <v>0</v>
      </c>
      <c r="V651" s="250">
        <v>0</v>
      </c>
      <c r="W651" s="250">
        <v>8</v>
      </c>
      <c r="X651" s="250">
        <v>0</v>
      </c>
      <c r="Y651" s="250">
        <v>0</v>
      </c>
      <c r="Z651" s="250"/>
      <c r="AA651" s="250"/>
      <c r="AB651" s="250">
        <v>0</v>
      </c>
      <c r="AC651" s="250">
        <v>0</v>
      </c>
      <c r="AD651" s="250">
        <v>0</v>
      </c>
      <c r="AE651" s="250"/>
      <c r="AF651" s="250">
        <v>13</v>
      </c>
      <c r="AG651" s="250">
        <v>0</v>
      </c>
      <c r="AH651" s="250"/>
      <c r="AI651" s="251" t="s">
        <v>226</v>
      </c>
      <c r="AJ651" s="251"/>
      <c r="AK651" s="251"/>
      <c r="AL651" s="65"/>
      <c r="AM651" s="71"/>
      <c r="AN651" s="71"/>
    </row>
    <row r="652" spans="1:41" ht="21.75" customHeight="1" outlineLevel="1" thickBot="1">
      <c r="A652" s="218" t="s">
        <v>227</v>
      </c>
      <c r="B652" s="218"/>
      <c r="C652" s="250">
        <v>24</v>
      </c>
      <c r="D652" s="250">
        <v>0</v>
      </c>
      <c r="E652" s="250">
        <v>23</v>
      </c>
      <c r="F652" s="250">
        <v>0</v>
      </c>
      <c r="G652" s="250"/>
      <c r="H652" s="250"/>
      <c r="I652" s="250">
        <v>23</v>
      </c>
      <c r="J652" s="250">
        <v>0</v>
      </c>
      <c r="K652" s="250"/>
      <c r="L652" s="250">
        <v>0</v>
      </c>
      <c r="M652" s="250">
        <v>0</v>
      </c>
      <c r="N652" s="250"/>
      <c r="O652" s="250">
        <v>0</v>
      </c>
      <c r="P652" s="250">
        <v>0</v>
      </c>
      <c r="Q652" s="250"/>
      <c r="R652" s="250"/>
      <c r="S652" s="250">
        <v>0</v>
      </c>
      <c r="T652" s="250">
        <v>23</v>
      </c>
      <c r="U652" s="250">
        <v>0</v>
      </c>
      <c r="V652" s="250">
        <v>0</v>
      </c>
      <c r="W652" s="250">
        <v>0</v>
      </c>
      <c r="X652" s="250">
        <v>0</v>
      </c>
      <c r="Y652" s="250">
        <v>0</v>
      </c>
      <c r="Z652" s="250"/>
      <c r="AA652" s="250"/>
      <c r="AB652" s="250">
        <v>0</v>
      </c>
      <c r="AC652" s="250">
        <v>0</v>
      </c>
      <c r="AD652" s="250">
        <v>0</v>
      </c>
      <c r="AE652" s="250"/>
      <c r="AF652" s="250">
        <v>0</v>
      </c>
      <c r="AG652" s="250">
        <v>1</v>
      </c>
      <c r="AH652" s="250"/>
      <c r="AI652" s="251" t="s">
        <v>336</v>
      </c>
      <c r="AJ652" s="251"/>
      <c r="AK652" s="251"/>
      <c r="AL652" s="65"/>
      <c r="AM652" s="71"/>
      <c r="AN652" s="71"/>
    </row>
    <row r="653" spans="1:41" ht="21.75" customHeight="1" thickBot="1">
      <c r="A653" s="244" t="s">
        <v>43</v>
      </c>
      <c r="B653" s="244"/>
      <c r="C653" s="213">
        <v>14434</v>
      </c>
      <c r="D653" s="213">
        <v>768</v>
      </c>
      <c r="E653" s="213">
        <v>11376</v>
      </c>
      <c r="F653" s="213">
        <v>1893</v>
      </c>
      <c r="G653" s="213"/>
      <c r="H653" s="213"/>
      <c r="I653" s="213">
        <v>9483</v>
      </c>
      <c r="J653" s="213">
        <v>3756</v>
      </c>
      <c r="K653" s="213"/>
      <c r="L653" s="213">
        <v>3153</v>
      </c>
      <c r="M653" s="213">
        <v>1937</v>
      </c>
      <c r="N653" s="213"/>
      <c r="O653" s="213">
        <v>0</v>
      </c>
      <c r="P653" s="213">
        <v>167</v>
      </c>
      <c r="Q653" s="213"/>
      <c r="R653" s="213"/>
      <c r="S653" s="213">
        <v>186</v>
      </c>
      <c r="T653" s="213">
        <v>284</v>
      </c>
      <c r="U653" s="213">
        <v>0</v>
      </c>
      <c r="V653" s="213">
        <v>1</v>
      </c>
      <c r="W653" s="213">
        <v>36</v>
      </c>
      <c r="X653" s="213">
        <v>64</v>
      </c>
      <c r="Y653" s="213">
        <v>4</v>
      </c>
      <c r="Z653" s="213"/>
      <c r="AA653" s="213"/>
      <c r="AB653" s="213">
        <v>120</v>
      </c>
      <c r="AC653" s="213">
        <v>193</v>
      </c>
      <c r="AD653" s="213">
        <v>215</v>
      </c>
      <c r="AE653" s="213"/>
      <c r="AF653" s="213">
        <v>334</v>
      </c>
      <c r="AG653" s="213">
        <v>1856</v>
      </c>
      <c r="AH653" s="213"/>
      <c r="AI653" s="244"/>
      <c r="AJ653" s="244"/>
      <c r="AK653" s="244"/>
      <c r="AL653" s="29">
        <f>SUM(AL615)</f>
        <v>349</v>
      </c>
      <c r="AM653" s="29">
        <f>SUM(AM615)</f>
        <v>94</v>
      </c>
      <c r="AN653" s="29">
        <f>SUM(AN615)</f>
        <v>255</v>
      </c>
      <c r="AO653" s="142">
        <f>IF(E653&gt;0,1,0)</f>
        <v>1</v>
      </c>
    </row>
    <row r="654" spans="1:41" ht="12" customHeight="1" thickBot="1">
      <c r="A654" s="145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3" t="s">
        <v>44</v>
      </c>
      <c r="O654" s="143"/>
      <c r="P654" s="143"/>
      <c r="Q654" s="144"/>
      <c r="R654" s="170" t="s">
        <v>45</v>
      </c>
      <c r="S654" s="170"/>
      <c r="T654" s="170"/>
      <c r="U654" s="170"/>
      <c r="V654" s="170"/>
      <c r="W654" s="170"/>
      <c r="X654" s="170"/>
      <c r="Y654" s="170"/>
      <c r="Z654" s="144"/>
      <c r="AA654" s="145" t="s">
        <v>46</v>
      </c>
      <c r="AB654" s="145"/>
      <c r="AC654" s="145">
        <f>SUM(AC653:AE653)</f>
        <v>408</v>
      </c>
      <c r="AD654" s="145"/>
      <c r="AE654" s="172" t="s">
        <v>47</v>
      </c>
      <c r="AF654" s="170"/>
      <c r="AG654" s="170"/>
      <c r="AH654" s="170"/>
      <c r="AI654" s="170"/>
      <c r="AJ654" s="170"/>
      <c r="AK654" s="145"/>
    </row>
    <row r="655" spans="1:41" ht="12" customHeight="1" thickBot="1">
      <c r="A655" s="145"/>
      <c r="B655" s="144"/>
      <c r="C655" s="144"/>
      <c r="D655" s="144"/>
      <c r="E655" s="144"/>
      <c r="F655" s="144"/>
      <c r="G655" s="170"/>
      <c r="H655" s="170"/>
      <c r="I655" s="170"/>
      <c r="J655" s="170"/>
      <c r="K655" s="170"/>
      <c r="L655" s="170"/>
      <c r="M655" s="170"/>
      <c r="N655" s="145"/>
      <c r="O655" s="145"/>
      <c r="P655" s="145"/>
      <c r="Q655" s="144"/>
      <c r="R655" s="170"/>
      <c r="S655" s="170"/>
      <c r="T655" s="170"/>
      <c r="U655" s="170"/>
      <c r="V655" s="170"/>
      <c r="W655" s="170"/>
      <c r="X655" s="170"/>
      <c r="Y655" s="170"/>
      <c r="Z655" s="144"/>
      <c r="AA655" s="145"/>
      <c r="AB655" s="145"/>
      <c r="AC655" s="145"/>
      <c r="AD655" s="145"/>
      <c r="AE655" s="170"/>
      <c r="AF655" s="170"/>
      <c r="AG655" s="170"/>
      <c r="AH655" s="170"/>
      <c r="AI655" s="170"/>
      <c r="AJ655" s="170"/>
      <c r="AK655" s="145"/>
    </row>
    <row r="656" spans="1:41" ht="12" customHeight="1" thickBot="1">
      <c r="A656" s="145" t="s">
        <v>48</v>
      </c>
      <c r="B656" s="170">
        <v>39644</v>
      </c>
      <c r="C656" s="145" t="s">
        <v>49</v>
      </c>
      <c r="D656" s="145"/>
      <c r="E656" s="145"/>
      <c r="F656" s="145"/>
      <c r="G656" s="170"/>
      <c r="H656" s="170"/>
      <c r="I656" s="170"/>
      <c r="J656" s="170"/>
      <c r="K656" s="170"/>
      <c r="L656" s="170"/>
      <c r="M656" s="170"/>
      <c r="N656" s="145"/>
      <c r="O656" s="145"/>
      <c r="P656" s="145"/>
      <c r="Q656" s="144"/>
      <c r="R656" s="170"/>
      <c r="S656" s="170"/>
      <c r="T656" s="170"/>
      <c r="U656" s="170"/>
      <c r="V656" s="170"/>
      <c r="W656" s="170"/>
      <c r="X656" s="170"/>
      <c r="Y656" s="170"/>
      <c r="Z656" s="144"/>
      <c r="AA656" s="145"/>
      <c r="AB656" s="145"/>
      <c r="AC656" s="145"/>
      <c r="AD656" s="145"/>
      <c r="AE656" s="170"/>
      <c r="AF656" s="170"/>
      <c r="AG656" s="170"/>
      <c r="AH656" s="170"/>
      <c r="AI656" s="170"/>
      <c r="AJ656" s="170"/>
      <c r="AK656" s="145"/>
    </row>
    <row r="657" spans="1:40" ht="12" customHeight="1" thickBot="1">
      <c r="A657" s="145" t="s">
        <v>50</v>
      </c>
      <c r="B657" s="145"/>
      <c r="C657" s="144"/>
      <c r="D657" s="144"/>
      <c r="E657" s="144"/>
      <c r="F657" s="144"/>
      <c r="G657" s="170"/>
      <c r="H657" s="170"/>
      <c r="I657" s="170"/>
      <c r="J657" s="170"/>
      <c r="K657" s="170"/>
      <c r="L657" s="170"/>
      <c r="M657" s="170"/>
      <c r="N657" s="143" t="s">
        <v>51</v>
      </c>
      <c r="O657" s="143"/>
      <c r="P657" s="145"/>
      <c r="Q657" s="144"/>
      <c r="R657" s="172" t="s">
        <v>52</v>
      </c>
      <c r="S657" s="170"/>
      <c r="T657" s="170"/>
      <c r="U657" s="170"/>
      <c r="V657" s="170"/>
      <c r="W657" s="170"/>
      <c r="X657" s="170"/>
      <c r="Y657" s="170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5"/>
    </row>
    <row r="658" spans="1:40" ht="12" customHeight="1" thickBot="1">
      <c r="A658" s="145"/>
      <c r="B658" s="145"/>
      <c r="C658" s="145" t="s">
        <v>53</v>
      </c>
      <c r="D658" s="145"/>
      <c r="E658" s="145"/>
      <c r="F658" s="145"/>
      <c r="G658" s="170"/>
      <c r="H658" s="170"/>
      <c r="I658" s="170"/>
      <c r="J658" s="170"/>
      <c r="K658" s="170"/>
      <c r="L658" s="170"/>
      <c r="M658" s="170"/>
      <c r="N658" s="145"/>
      <c r="O658" s="145"/>
      <c r="P658" s="145"/>
      <c r="Q658" s="145"/>
      <c r="R658" s="170"/>
      <c r="S658" s="170"/>
      <c r="T658" s="170"/>
      <c r="U658" s="170"/>
      <c r="V658" s="170"/>
      <c r="W658" s="170"/>
      <c r="X658" s="170"/>
      <c r="Y658" s="170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</row>
    <row r="659" spans="1:40" ht="12" customHeight="1" thickBot="1">
      <c r="A659" s="145"/>
      <c r="B659" s="145"/>
      <c r="C659" s="145"/>
      <c r="D659" s="145"/>
      <c r="E659" s="145"/>
      <c r="F659" s="145"/>
      <c r="G659" s="170"/>
      <c r="H659" s="170"/>
      <c r="I659" s="170"/>
      <c r="J659" s="170"/>
      <c r="K659" s="170"/>
      <c r="L659" s="170"/>
      <c r="M659" s="170"/>
      <c r="N659" s="145"/>
      <c r="O659" s="145"/>
      <c r="P659" s="145"/>
      <c r="Q659" s="145"/>
      <c r="R659" s="170"/>
      <c r="S659" s="170"/>
      <c r="T659" s="170"/>
      <c r="U659" s="170"/>
      <c r="V659" s="170"/>
      <c r="W659" s="170"/>
      <c r="X659" s="170"/>
      <c r="Y659" s="170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</row>
    <row r="661" spans="1:40" ht="18" customHeight="1">
      <c r="A661" s="173" t="s">
        <v>75</v>
      </c>
      <c r="B661" s="144"/>
      <c r="C661" s="144"/>
      <c r="D661" s="144"/>
      <c r="E661" s="144"/>
      <c r="F661" s="144"/>
      <c r="G661" s="144"/>
      <c r="H661" s="144"/>
      <c r="I661" s="174">
        <f>SUM(I632,I615)</f>
        <v>9483</v>
      </c>
      <c r="J661" s="144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4"/>
      <c r="AI661" s="144"/>
      <c r="AJ661" s="144"/>
      <c r="AK661" s="145"/>
    </row>
    <row r="662" spans="1:40" ht="13.5" customHeight="1" thickBot="1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5"/>
    </row>
    <row r="663" spans="1:40" ht="21.75" customHeight="1">
      <c r="A663" s="146" t="s">
        <v>55</v>
      </c>
      <c r="B663" s="147"/>
      <c r="C663" s="148" t="s">
        <v>17</v>
      </c>
      <c r="D663" s="148" t="s">
        <v>56</v>
      </c>
      <c r="E663" s="148" t="s">
        <v>3</v>
      </c>
      <c r="F663" s="148" t="s">
        <v>4</v>
      </c>
      <c r="G663" s="148"/>
      <c r="H663" s="148"/>
      <c r="I663" s="148" t="s">
        <v>5</v>
      </c>
      <c r="J663" s="149" t="s">
        <v>6</v>
      </c>
      <c r="K663" s="149"/>
      <c r="L663" s="149"/>
      <c r="M663" s="149"/>
      <c r="N663" s="149"/>
      <c r="O663" s="149"/>
      <c r="P663" s="149"/>
      <c r="Q663" s="149"/>
      <c r="R663" s="149"/>
      <c r="S663" s="149"/>
      <c r="T663" s="148" t="s">
        <v>16</v>
      </c>
      <c r="U663" s="148" t="s">
        <v>7</v>
      </c>
      <c r="V663" s="148"/>
      <c r="W663" s="148" t="s">
        <v>8</v>
      </c>
      <c r="X663" s="148"/>
      <c r="Y663" s="148" t="s">
        <v>9</v>
      </c>
      <c r="Z663" s="148"/>
      <c r="AA663" s="148"/>
      <c r="AB663" s="148"/>
      <c r="AC663" s="148" t="s">
        <v>10</v>
      </c>
      <c r="AD663" s="148"/>
      <c r="AE663" s="148"/>
      <c r="AF663" s="148" t="s">
        <v>11</v>
      </c>
      <c r="AG663" s="148"/>
      <c r="AH663" s="148"/>
      <c r="AI663" s="150" t="s">
        <v>57</v>
      </c>
      <c r="AJ663" s="151" t="s">
        <v>23</v>
      </c>
      <c r="AK663" s="152"/>
      <c r="AL663" s="153" t="s">
        <v>91</v>
      </c>
      <c r="AM663" s="154"/>
      <c r="AN663" s="155"/>
    </row>
    <row r="664" spans="1:40" ht="21.75" customHeight="1">
      <c r="A664" s="156"/>
      <c r="B664" s="157"/>
      <c r="C664" s="158"/>
      <c r="D664" s="158"/>
      <c r="E664" s="158"/>
      <c r="F664" s="158"/>
      <c r="G664" s="158"/>
      <c r="H664" s="158"/>
      <c r="I664" s="158"/>
      <c r="J664" s="158" t="s">
        <v>12</v>
      </c>
      <c r="K664" s="150"/>
      <c r="L664" s="158" t="s">
        <v>13</v>
      </c>
      <c r="M664" s="158" t="s">
        <v>14</v>
      </c>
      <c r="N664" s="150"/>
      <c r="O664" s="158" t="s">
        <v>15</v>
      </c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9"/>
      <c r="AJ664" s="159"/>
      <c r="AK664" s="160"/>
      <c r="AL664" s="161"/>
      <c r="AM664" s="162"/>
      <c r="AN664" s="163"/>
    </row>
    <row r="665" spans="1:40" ht="21.75" customHeight="1" thickBot="1">
      <c r="A665" s="164"/>
      <c r="B665" s="165"/>
      <c r="C665" s="94"/>
      <c r="D665" s="94"/>
      <c r="E665" s="94"/>
      <c r="F665" s="94"/>
      <c r="G665" s="94"/>
      <c r="H665" s="94"/>
      <c r="I665" s="94"/>
      <c r="J665" s="94"/>
      <c r="K665" s="95"/>
      <c r="L665" s="94"/>
      <c r="M665" s="94"/>
      <c r="N665" s="95"/>
      <c r="O665" s="94" t="s">
        <v>18</v>
      </c>
      <c r="P665" s="94" t="s">
        <v>19</v>
      </c>
      <c r="Q665" s="94"/>
      <c r="R665" s="94"/>
      <c r="S665" s="94" t="s">
        <v>20</v>
      </c>
      <c r="T665" s="94"/>
      <c r="U665" s="94" t="s">
        <v>21</v>
      </c>
      <c r="V665" s="94" t="s">
        <v>22</v>
      </c>
      <c r="W665" s="94" t="s">
        <v>21</v>
      </c>
      <c r="X665" s="94" t="s">
        <v>22</v>
      </c>
      <c r="Y665" s="94" t="s">
        <v>21</v>
      </c>
      <c r="Z665" s="94"/>
      <c r="AA665" s="94"/>
      <c r="AB665" s="94" t="s">
        <v>22</v>
      </c>
      <c r="AC665" s="94" t="s">
        <v>21</v>
      </c>
      <c r="AD665" s="94" t="s">
        <v>22</v>
      </c>
      <c r="AE665" s="94"/>
      <c r="AF665" s="94" t="s">
        <v>21</v>
      </c>
      <c r="AG665" s="94" t="s">
        <v>22</v>
      </c>
      <c r="AH665" s="94"/>
      <c r="AI665" s="95"/>
      <c r="AJ665" s="95"/>
      <c r="AK665" s="96"/>
      <c r="AL665" s="69" t="s">
        <v>90</v>
      </c>
      <c r="AM665" s="70" t="s">
        <v>130</v>
      </c>
      <c r="AN665" s="70" t="s">
        <v>131</v>
      </c>
    </row>
    <row r="666" spans="1:40" ht="21.75" customHeight="1" thickBot="1">
      <c r="A666" s="217" t="s">
        <v>24</v>
      </c>
      <c r="B666" s="217"/>
      <c r="C666" s="213">
        <v>7382</v>
      </c>
      <c r="D666" s="213">
        <v>477</v>
      </c>
      <c r="E666" s="213">
        <v>5745</v>
      </c>
      <c r="F666" s="213">
        <v>708</v>
      </c>
      <c r="G666" s="213"/>
      <c r="H666" s="213"/>
      <c r="I666" s="213">
        <v>5037</v>
      </c>
      <c r="J666" s="213">
        <v>2145</v>
      </c>
      <c r="K666" s="213"/>
      <c r="L666" s="213">
        <v>1661</v>
      </c>
      <c r="M666" s="213">
        <v>963</v>
      </c>
      <c r="N666" s="213"/>
      <c r="O666" s="213">
        <v>0</v>
      </c>
      <c r="P666" s="213">
        <v>23</v>
      </c>
      <c r="Q666" s="213"/>
      <c r="R666" s="213"/>
      <c r="S666" s="213">
        <v>90</v>
      </c>
      <c r="T666" s="213">
        <v>155</v>
      </c>
      <c r="U666" s="213">
        <v>0</v>
      </c>
      <c r="V666" s="213">
        <v>0</v>
      </c>
      <c r="W666" s="213">
        <v>14</v>
      </c>
      <c r="X666" s="213">
        <v>25</v>
      </c>
      <c r="Y666" s="213">
        <v>1</v>
      </c>
      <c r="Z666" s="213"/>
      <c r="AA666" s="213"/>
      <c r="AB666" s="213">
        <v>30</v>
      </c>
      <c r="AC666" s="213">
        <v>55</v>
      </c>
      <c r="AD666" s="213">
        <v>50</v>
      </c>
      <c r="AE666" s="213"/>
      <c r="AF666" s="213">
        <v>140</v>
      </c>
      <c r="AG666" s="213">
        <v>981</v>
      </c>
      <c r="AH666" s="213"/>
      <c r="AI666" s="214"/>
      <c r="AJ666" s="214"/>
      <c r="AK666" s="214"/>
      <c r="AL666" s="25">
        <f>SUM(AL667:AL682)</f>
        <v>335</v>
      </c>
      <c r="AM666" s="25">
        <f>SUM(AM667:AM682)</f>
        <v>90</v>
      </c>
      <c r="AN666" s="25">
        <f>SUM(AN667:AN682)</f>
        <v>245</v>
      </c>
    </row>
    <row r="667" spans="1:40" ht="21.75" customHeight="1" outlineLevel="1">
      <c r="A667" s="218" t="s">
        <v>25</v>
      </c>
      <c r="B667" s="218"/>
      <c r="C667" s="215">
        <v>500</v>
      </c>
      <c r="D667" s="215">
        <v>0</v>
      </c>
      <c r="E667" s="215">
        <v>427</v>
      </c>
      <c r="F667" s="215">
        <v>0</v>
      </c>
      <c r="G667" s="215"/>
      <c r="H667" s="215"/>
      <c r="I667" s="215">
        <v>427</v>
      </c>
      <c r="J667" s="215">
        <v>427</v>
      </c>
      <c r="K667" s="215"/>
      <c r="L667" s="215">
        <v>0</v>
      </c>
      <c r="M667" s="215">
        <v>0</v>
      </c>
      <c r="N667" s="215"/>
      <c r="O667" s="215">
        <v>0</v>
      </c>
      <c r="P667" s="215">
        <v>0</v>
      </c>
      <c r="Q667" s="215"/>
      <c r="R667" s="215"/>
      <c r="S667" s="215">
        <v>0</v>
      </c>
      <c r="T667" s="215">
        <v>0</v>
      </c>
      <c r="U667" s="215">
        <v>0</v>
      </c>
      <c r="V667" s="215">
        <v>0</v>
      </c>
      <c r="W667" s="215">
        <v>0</v>
      </c>
      <c r="X667" s="215">
        <v>4</v>
      </c>
      <c r="Y667" s="215">
        <v>0</v>
      </c>
      <c r="Z667" s="215"/>
      <c r="AA667" s="215"/>
      <c r="AB667" s="215">
        <v>0</v>
      </c>
      <c r="AC667" s="215">
        <v>0</v>
      </c>
      <c r="AD667" s="215">
        <v>0</v>
      </c>
      <c r="AE667" s="215"/>
      <c r="AF667" s="215">
        <v>0</v>
      </c>
      <c r="AG667" s="215">
        <v>69</v>
      </c>
      <c r="AH667" s="215"/>
      <c r="AI667" s="216" t="s">
        <v>265</v>
      </c>
      <c r="AJ667" s="216"/>
      <c r="AK667" s="216"/>
      <c r="AL667" s="65"/>
      <c r="AM667" s="71"/>
      <c r="AN667" s="71"/>
    </row>
    <row r="668" spans="1:40" ht="21.75" customHeight="1" outlineLevel="1">
      <c r="A668" s="218" t="s">
        <v>189</v>
      </c>
      <c r="B668" s="218"/>
      <c r="C668" s="215">
        <v>450</v>
      </c>
      <c r="D668" s="215">
        <v>54</v>
      </c>
      <c r="E668" s="215">
        <v>272</v>
      </c>
      <c r="F668" s="215">
        <v>0</v>
      </c>
      <c r="G668" s="215"/>
      <c r="H668" s="215"/>
      <c r="I668" s="215">
        <v>272</v>
      </c>
      <c r="J668" s="215">
        <v>262</v>
      </c>
      <c r="K668" s="215"/>
      <c r="L668" s="215">
        <v>0</v>
      </c>
      <c r="M668" s="215">
        <v>0</v>
      </c>
      <c r="N668" s="215"/>
      <c r="O668" s="215">
        <v>0</v>
      </c>
      <c r="P668" s="215">
        <v>0</v>
      </c>
      <c r="Q668" s="215"/>
      <c r="R668" s="215"/>
      <c r="S668" s="215">
        <v>0</v>
      </c>
      <c r="T668" s="215">
        <v>10</v>
      </c>
      <c r="U668" s="215">
        <v>0</v>
      </c>
      <c r="V668" s="215">
        <v>0</v>
      </c>
      <c r="W668" s="215">
        <v>0</v>
      </c>
      <c r="X668" s="215">
        <v>0</v>
      </c>
      <c r="Y668" s="215">
        <v>0</v>
      </c>
      <c r="Z668" s="215"/>
      <c r="AA668" s="215"/>
      <c r="AB668" s="215">
        <v>0</v>
      </c>
      <c r="AC668" s="215">
        <v>0</v>
      </c>
      <c r="AD668" s="215">
        <v>0</v>
      </c>
      <c r="AE668" s="215"/>
      <c r="AF668" s="215">
        <v>0</v>
      </c>
      <c r="AG668" s="215">
        <v>124</v>
      </c>
      <c r="AH668" s="215"/>
      <c r="AI668" s="216" t="s">
        <v>266</v>
      </c>
      <c r="AJ668" s="216"/>
      <c r="AK668" s="216"/>
      <c r="AL668" s="65"/>
      <c r="AM668" s="71"/>
      <c r="AN668" s="71"/>
    </row>
    <row r="669" spans="1:40" ht="21.75" customHeight="1" outlineLevel="1">
      <c r="A669" s="218" t="s">
        <v>190</v>
      </c>
      <c r="B669" s="218"/>
      <c r="C669" s="215">
        <v>36</v>
      </c>
      <c r="D669" s="215">
        <v>0</v>
      </c>
      <c r="E669" s="215">
        <v>32</v>
      </c>
      <c r="F669" s="215">
        <v>0</v>
      </c>
      <c r="G669" s="215"/>
      <c r="H669" s="215"/>
      <c r="I669" s="215">
        <v>32</v>
      </c>
      <c r="J669" s="215">
        <v>0</v>
      </c>
      <c r="K669" s="215"/>
      <c r="L669" s="215">
        <v>0</v>
      </c>
      <c r="M669" s="215">
        <v>0</v>
      </c>
      <c r="N669" s="215"/>
      <c r="O669" s="215">
        <v>0</v>
      </c>
      <c r="P669" s="215">
        <v>0</v>
      </c>
      <c r="Q669" s="215"/>
      <c r="R669" s="215"/>
      <c r="S669" s="215">
        <v>0</v>
      </c>
      <c r="T669" s="215">
        <v>32</v>
      </c>
      <c r="U669" s="215">
        <v>0</v>
      </c>
      <c r="V669" s="215">
        <v>0</v>
      </c>
      <c r="W669" s="215">
        <v>0</v>
      </c>
      <c r="X669" s="215">
        <v>0</v>
      </c>
      <c r="Y669" s="215">
        <v>0</v>
      </c>
      <c r="Z669" s="215"/>
      <c r="AA669" s="215"/>
      <c r="AB669" s="215">
        <v>0</v>
      </c>
      <c r="AC669" s="215">
        <v>0</v>
      </c>
      <c r="AD669" s="215">
        <v>0</v>
      </c>
      <c r="AE669" s="215"/>
      <c r="AF669" s="215">
        <v>0</v>
      </c>
      <c r="AG669" s="215">
        <v>4</v>
      </c>
      <c r="AH669" s="215"/>
      <c r="AI669" s="216" t="s">
        <v>244</v>
      </c>
      <c r="AJ669" s="216"/>
      <c r="AK669" s="216"/>
      <c r="AL669" s="65"/>
      <c r="AM669" s="71"/>
      <c r="AN669" s="71"/>
    </row>
    <row r="670" spans="1:40" ht="21.75" customHeight="1" outlineLevel="1">
      <c r="A670" s="218" t="s">
        <v>191</v>
      </c>
      <c r="B670" s="218"/>
      <c r="C670" s="215">
        <v>40</v>
      </c>
      <c r="D670" s="215">
        <v>0</v>
      </c>
      <c r="E670" s="215">
        <v>19</v>
      </c>
      <c r="F670" s="215">
        <v>0</v>
      </c>
      <c r="G670" s="215"/>
      <c r="H670" s="215"/>
      <c r="I670" s="215">
        <v>19</v>
      </c>
      <c r="J670" s="215">
        <v>19</v>
      </c>
      <c r="K670" s="215"/>
      <c r="L670" s="215">
        <v>0</v>
      </c>
      <c r="M670" s="215">
        <v>0</v>
      </c>
      <c r="N670" s="215"/>
      <c r="O670" s="215">
        <v>0</v>
      </c>
      <c r="P670" s="215">
        <v>0</v>
      </c>
      <c r="Q670" s="215"/>
      <c r="R670" s="215"/>
      <c r="S670" s="215">
        <v>0</v>
      </c>
      <c r="T670" s="215">
        <v>0</v>
      </c>
      <c r="U670" s="215">
        <v>0</v>
      </c>
      <c r="V670" s="215">
        <v>0</v>
      </c>
      <c r="W670" s="215">
        <v>0</v>
      </c>
      <c r="X670" s="215">
        <v>0</v>
      </c>
      <c r="Y670" s="215">
        <v>0</v>
      </c>
      <c r="Z670" s="215"/>
      <c r="AA670" s="215"/>
      <c r="AB670" s="215">
        <v>0</v>
      </c>
      <c r="AC670" s="215">
        <v>0</v>
      </c>
      <c r="AD670" s="215">
        <v>0</v>
      </c>
      <c r="AE670" s="215"/>
      <c r="AF670" s="215">
        <v>0</v>
      </c>
      <c r="AG670" s="215">
        <v>21</v>
      </c>
      <c r="AH670" s="215"/>
      <c r="AI670" s="216" t="s">
        <v>258</v>
      </c>
      <c r="AJ670" s="216"/>
      <c r="AK670" s="216"/>
      <c r="AL670" s="65">
        <f>SUM(AM670:AN670)</f>
        <v>19</v>
      </c>
      <c r="AM670" s="71">
        <f>SUM(F670)</f>
        <v>0</v>
      </c>
      <c r="AN670" s="71">
        <f>SUM(I670)</f>
        <v>19</v>
      </c>
    </row>
    <row r="671" spans="1:40" ht="21.75" customHeight="1" outlineLevel="1">
      <c r="A671" s="218" t="s">
        <v>192</v>
      </c>
      <c r="B671" s="218"/>
      <c r="C671" s="215">
        <v>68</v>
      </c>
      <c r="D671" s="215">
        <v>0</v>
      </c>
      <c r="E671" s="215">
        <v>44</v>
      </c>
      <c r="F671" s="215">
        <v>0</v>
      </c>
      <c r="G671" s="215"/>
      <c r="H671" s="215"/>
      <c r="I671" s="215">
        <v>44</v>
      </c>
      <c r="J671" s="215">
        <v>44</v>
      </c>
      <c r="K671" s="215"/>
      <c r="L671" s="215">
        <v>0</v>
      </c>
      <c r="M671" s="215">
        <v>0</v>
      </c>
      <c r="N671" s="215"/>
      <c r="O671" s="215">
        <v>0</v>
      </c>
      <c r="P671" s="215">
        <v>0</v>
      </c>
      <c r="Q671" s="215"/>
      <c r="R671" s="215"/>
      <c r="S671" s="215">
        <v>0</v>
      </c>
      <c r="T671" s="215">
        <v>0</v>
      </c>
      <c r="U671" s="215">
        <v>0</v>
      </c>
      <c r="V671" s="215">
        <v>0</v>
      </c>
      <c r="W671" s="215">
        <v>0</v>
      </c>
      <c r="X671" s="215">
        <v>0</v>
      </c>
      <c r="Y671" s="215">
        <v>0</v>
      </c>
      <c r="Z671" s="215"/>
      <c r="AA671" s="215"/>
      <c r="AB671" s="215">
        <v>0</v>
      </c>
      <c r="AC671" s="215">
        <v>0</v>
      </c>
      <c r="AD671" s="215">
        <v>0</v>
      </c>
      <c r="AE671" s="215"/>
      <c r="AF671" s="215">
        <v>0</v>
      </c>
      <c r="AG671" s="215">
        <v>24</v>
      </c>
      <c r="AH671" s="215"/>
      <c r="AI671" s="216" t="s">
        <v>246</v>
      </c>
      <c r="AJ671" s="216"/>
      <c r="AK671" s="216"/>
      <c r="AL671" s="65"/>
      <c r="AM671" s="71"/>
      <c r="AN671" s="71"/>
    </row>
    <row r="672" spans="1:40" ht="21.75" customHeight="1" outlineLevel="1">
      <c r="A672" s="218" t="s">
        <v>193</v>
      </c>
      <c r="B672" s="218"/>
      <c r="C672" s="215">
        <v>108</v>
      </c>
      <c r="D672" s="215">
        <v>0</v>
      </c>
      <c r="E672" s="215">
        <v>47</v>
      </c>
      <c r="F672" s="215">
        <v>31</v>
      </c>
      <c r="G672" s="215"/>
      <c r="H672" s="215"/>
      <c r="I672" s="215">
        <v>16</v>
      </c>
      <c r="J672" s="215">
        <v>4</v>
      </c>
      <c r="K672" s="215"/>
      <c r="L672" s="215">
        <v>3</v>
      </c>
      <c r="M672" s="215">
        <v>4</v>
      </c>
      <c r="N672" s="215"/>
      <c r="O672" s="215">
        <v>0</v>
      </c>
      <c r="P672" s="215">
        <v>0</v>
      </c>
      <c r="Q672" s="215"/>
      <c r="R672" s="215"/>
      <c r="S672" s="215">
        <v>3</v>
      </c>
      <c r="T672" s="215">
        <v>2</v>
      </c>
      <c r="U672" s="215">
        <v>0</v>
      </c>
      <c r="V672" s="215">
        <v>0</v>
      </c>
      <c r="W672" s="215">
        <v>0</v>
      </c>
      <c r="X672" s="215">
        <v>0</v>
      </c>
      <c r="Y672" s="215">
        <v>0</v>
      </c>
      <c r="Z672" s="215"/>
      <c r="AA672" s="215"/>
      <c r="AB672" s="215">
        <v>0</v>
      </c>
      <c r="AC672" s="215">
        <v>1</v>
      </c>
      <c r="AD672" s="215">
        <v>1</v>
      </c>
      <c r="AE672" s="215"/>
      <c r="AF672" s="215">
        <v>30</v>
      </c>
      <c r="AG672" s="215">
        <v>31</v>
      </c>
      <c r="AH672" s="215"/>
      <c r="AI672" s="216" t="s">
        <v>206</v>
      </c>
      <c r="AJ672" s="216" t="s">
        <v>267</v>
      </c>
      <c r="AK672" s="216"/>
      <c r="AL672" s="65">
        <f>SUM(AM672:AN672)</f>
        <v>7</v>
      </c>
      <c r="AM672" s="71">
        <v>7</v>
      </c>
      <c r="AN672" s="71"/>
    </row>
    <row r="673" spans="1:40" ht="21.75" customHeight="1" outlineLevel="1">
      <c r="A673" s="218" t="s">
        <v>194</v>
      </c>
      <c r="B673" s="218"/>
      <c r="C673" s="215">
        <v>705</v>
      </c>
      <c r="D673" s="215">
        <v>75</v>
      </c>
      <c r="E673" s="215">
        <v>557</v>
      </c>
      <c r="F673" s="215">
        <v>384</v>
      </c>
      <c r="G673" s="215"/>
      <c r="H673" s="215"/>
      <c r="I673" s="215">
        <v>173</v>
      </c>
      <c r="J673" s="215">
        <v>43</v>
      </c>
      <c r="K673" s="215"/>
      <c r="L673" s="215">
        <v>5</v>
      </c>
      <c r="M673" s="215">
        <v>8</v>
      </c>
      <c r="N673" s="215"/>
      <c r="O673" s="215">
        <v>0</v>
      </c>
      <c r="P673" s="215">
        <v>23</v>
      </c>
      <c r="Q673" s="215"/>
      <c r="R673" s="215"/>
      <c r="S673" s="215">
        <v>60</v>
      </c>
      <c r="T673" s="215">
        <v>34</v>
      </c>
      <c r="U673" s="215">
        <v>0</v>
      </c>
      <c r="V673" s="215">
        <v>0</v>
      </c>
      <c r="W673" s="215">
        <v>5</v>
      </c>
      <c r="X673" s="215">
        <v>0</v>
      </c>
      <c r="Y673" s="215">
        <v>0</v>
      </c>
      <c r="Z673" s="215"/>
      <c r="AA673" s="215"/>
      <c r="AB673" s="215">
        <v>0</v>
      </c>
      <c r="AC673" s="215">
        <v>46</v>
      </c>
      <c r="AD673" s="215">
        <v>13</v>
      </c>
      <c r="AE673" s="215"/>
      <c r="AF673" s="215">
        <v>68</v>
      </c>
      <c r="AG673" s="215">
        <v>0</v>
      </c>
      <c r="AH673" s="215"/>
      <c r="AI673" s="216" t="s">
        <v>262</v>
      </c>
      <c r="AJ673" s="216"/>
      <c r="AK673" s="216"/>
      <c r="AL673" s="65"/>
      <c r="AM673" s="66"/>
      <c r="AN673" s="66"/>
    </row>
    <row r="674" spans="1:40" ht="21.75" customHeight="1" outlineLevel="1">
      <c r="A674" s="218" t="s">
        <v>26</v>
      </c>
      <c r="B674" s="218"/>
      <c r="C674" s="215">
        <v>292</v>
      </c>
      <c r="D674" s="215">
        <v>1</v>
      </c>
      <c r="E674" s="215">
        <v>184</v>
      </c>
      <c r="F674" s="215">
        <v>15</v>
      </c>
      <c r="G674" s="215"/>
      <c r="H674" s="215"/>
      <c r="I674" s="215">
        <v>169</v>
      </c>
      <c r="J674" s="215">
        <v>129</v>
      </c>
      <c r="K674" s="215"/>
      <c r="L674" s="215">
        <v>26</v>
      </c>
      <c r="M674" s="215">
        <v>13</v>
      </c>
      <c r="N674" s="215"/>
      <c r="O674" s="215">
        <v>0</v>
      </c>
      <c r="P674" s="215">
        <v>0</v>
      </c>
      <c r="Q674" s="215"/>
      <c r="R674" s="215"/>
      <c r="S674" s="215">
        <v>1</v>
      </c>
      <c r="T674" s="215">
        <v>0</v>
      </c>
      <c r="U674" s="215">
        <v>0</v>
      </c>
      <c r="V674" s="215">
        <v>0</v>
      </c>
      <c r="W674" s="215">
        <v>0</v>
      </c>
      <c r="X674" s="215">
        <v>0</v>
      </c>
      <c r="Y674" s="215">
        <v>0</v>
      </c>
      <c r="Z674" s="215"/>
      <c r="AA674" s="215"/>
      <c r="AB674" s="215">
        <v>0</v>
      </c>
      <c r="AC674" s="215">
        <v>1</v>
      </c>
      <c r="AD674" s="215">
        <v>0</v>
      </c>
      <c r="AE674" s="215"/>
      <c r="AF674" s="215">
        <v>11</v>
      </c>
      <c r="AG674" s="215">
        <v>96</v>
      </c>
      <c r="AH674" s="215"/>
      <c r="AI674" s="216" t="s">
        <v>207</v>
      </c>
      <c r="AJ674" s="216"/>
      <c r="AK674" s="216"/>
      <c r="AL674" s="65"/>
      <c r="AM674" s="71"/>
      <c r="AN674" s="71"/>
    </row>
    <row r="675" spans="1:40" ht="21.75" customHeight="1" outlineLevel="1">
      <c r="A675" s="218" t="s">
        <v>195</v>
      </c>
      <c r="B675" s="218"/>
      <c r="C675" s="215">
        <v>292</v>
      </c>
      <c r="D675" s="215">
        <v>4</v>
      </c>
      <c r="E675" s="215">
        <v>287</v>
      </c>
      <c r="F675" s="215">
        <v>0</v>
      </c>
      <c r="G675" s="215"/>
      <c r="H675" s="215"/>
      <c r="I675" s="215">
        <v>287</v>
      </c>
      <c r="J675" s="215">
        <v>0</v>
      </c>
      <c r="K675" s="215"/>
      <c r="L675" s="215">
        <v>0</v>
      </c>
      <c r="M675" s="215">
        <v>287</v>
      </c>
      <c r="N675" s="215"/>
      <c r="O675" s="215">
        <v>0</v>
      </c>
      <c r="P675" s="215">
        <v>0</v>
      </c>
      <c r="Q675" s="215"/>
      <c r="R675" s="215"/>
      <c r="S675" s="215">
        <v>0</v>
      </c>
      <c r="T675" s="215">
        <v>0</v>
      </c>
      <c r="U675" s="215">
        <v>0</v>
      </c>
      <c r="V675" s="215">
        <v>0</v>
      </c>
      <c r="W675" s="215">
        <v>0</v>
      </c>
      <c r="X675" s="215">
        <v>0</v>
      </c>
      <c r="Y675" s="215">
        <v>0</v>
      </c>
      <c r="Z675" s="215"/>
      <c r="AA675" s="215"/>
      <c r="AB675" s="215">
        <v>0</v>
      </c>
      <c r="AC675" s="215">
        <v>0</v>
      </c>
      <c r="AD675" s="215">
        <v>0</v>
      </c>
      <c r="AE675" s="215"/>
      <c r="AF675" s="215">
        <v>0</v>
      </c>
      <c r="AG675" s="215">
        <v>1</v>
      </c>
      <c r="AH675" s="215"/>
      <c r="AI675" s="216" t="s">
        <v>196</v>
      </c>
      <c r="AJ675" s="216"/>
      <c r="AK675" s="216"/>
      <c r="AL675" s="65"/>
      <c r="AM675" s="71"/>
      <c r="AN675" s="71"/>
    </row>
    <row r="676" spans="1:40" ht="21.75" customHeight="1" outlineLevel="1">
      <c r="A676" s="218" t="s">
        <v>197</v>
      </c>
      <c r="B676" s="218"/>
      <c r="C676" s="215">
        <v>1414</v>
      </c>
      <c r="D676" s="215">
        <v>37</v>
      </c>
      <c r="E676" s="215">
        <v>1077</v>
      </c>
      <c r="F676" s="215">
        <v>195</v>
      </c>
      <c r="G676" s="215"/>
      <c r="H676" s="215"/>
      <c r="I676" s="215">
        <v>882</v>
      </c>
      <c r="J676" s="215">
        <v>438</v>
      </c>
      <c r="K676" s="215"/>
      <c r="L676" s="215">
        <v>353</v>
      </c>
      <c r="M676" s="215">
        <v>3</v>
      </c>
      <c r="N676" s="215"/>
      <c r="O676" s="215">
        <v>0</v>
      </c>
      <c r="P676" s="215">
        <v>0</v>
      </c>
      <c r="Q676" s="215"/>
      <c r="R676" s="215"/>
      <c r="S676" s="215">
        <v>14</v>
      </c>
      <c r="T676" s="215">
        <v>74</v>
      </c>
      <c r="U676" s="215">
        <v>0</v>
      </c>
      <c r="V676" s="215">
        <v>0</v>
      </c>
      <c r="W676" s="215">
        <v>0</v>
      </c>
      <c r="X676" s="215">
        <v>0</v>
      </c>
      <c r="Y676" s="215">
        <v>0</v>
      </c>
      <c r="Z676" s="215"/>
      <c r="AA676" s="215"/>
      <c r="AB676" s="215">
        <v>1</v>
      </c>
      <c r="AC676" s="215">
        <v>0</v>
      </c>
      <c r="AD676" s="215">
        <v>30</v>
      </c>
      <c r="AE676" s="215"/>
      <c r="AF676" s="215">
        <v>7</v>
      </c>
      <c r="AG676" s="215">
        <v>293</v>
      </c>
      <c r="AH676" s="215"/>
      <c r="AI676" s="216" t="s">
        <v>203</v>
      </c>
      <c r="AJ676" s="216"/>
      <c r="AK676" s="216"/>
      <c r="AL676" s="65"/>
      <c r="AM676" s="71"/>
      <c r="AN676" s="71"/>
    </row>
    <row r="677" spans="1:40" ht="21.75" customHeight="1" outlineLevel="1">
      <c r="A677" s="218" t="s">
        <v>27</v>
      </c>
      <c r="B677" s="218"/>
      <c r="C677" s="215">
        <v>516</v>
      </c>
      <c r="D677" s="215">
        <v>48</v>
      </c>
      <c r="E677" s="215">
        <v>455</v>
      </c>
      <c r="F677" s="215">
        <v>0</v>
      </c>
      <c r="G677" s="215"/>
      <c r="H677" s="215"/>
      <c r="I677" s="215">
        <v>455</v>
      </c>
      <c r="J677" s="215">
        <v>212</v>
      </c>
      <c r="K677" s="215"/>
      <c r="L677" s="215">
        <v>216</v>
      </c>
      <c r="M677" s="215">
        <v>27</v>
      </c>
      <c r="N677" s="215"/>
      <c r="O677" s="215">
        <v>0</v>
      </c>
      <c r="P677" s="215">
        <v>0</v>
      </c>
      <c r="Q677" s="215"/>
      <c r="R677" s="215"/>
      <c r="S677" s="215">
        <v>0</v>
      </c>
      <c r="T677" s="215">
        <v>0</v>
      </c>
      <c r="U677" s="215">
        <v>0</v>
      </c>
      <c r="V677" s="215">
        <v>0</v>
      </c>
      <c r="W677" s="215">
        <v>0</v>
      </c>
      <c r="X677" s="215">
        <v>4</v>
      </c>
      <c r="Y677" s="215">
        <v>0</v>
      </c>
      <c r="Z677" s="215"/>
      <c r="AA677" s="215"/>
      <c r="AB677" s="215">
        <v>6</v>
      </c>
      <c r="AC677" s="215">
        <v>0</v>
      </c>
      <c r="AD677" s="215">
        <v>0</v>
      </c>
      <c r="AE677" s="215"/>
      <c r="AF677" s="215">
        <v>0</v>
      </c>
      <c r="AG677" s="215">
        <v>9</v>
      </c>
      <c r="AH677" s="215"/>
      <c r="AI677" s="216" t="s">
        <v>202</v>
      </c>
      <c r="AJ677" s="216"/>
      <c r="AK677" s="216"/>
      <c r="AL677" s="65"/>
      <c r="AM677" s="71"/>
      <c r="AN677" s="71"/>
    </row>
    <row r="678" spans="1:40" ht="21.75" customHeight="1" outlineLevel="1">
      <c r="A678" s="218" t="s">
        <v>28</v>
      </c>
      <c r="B678" s="218"/>
      <c r="C678" s="215">
        <v>320</v>
      </c>
      <c r="D678" s="215">
        <v>4</v>
      </c>
      <c r="E678" s="215">
        <v>252</v>
      </c>
      <c r="F678" s="215">
        <v>0</v>
      </c>
      <c r="G678" s="215"/>
      <c r="H678" s="215"/>
      <c r="I678" s="215">
        <v>252</v>
      </c>
      <c r="J678" s="215">
        <v>182</v>
      </c>
      <c r="K678" s="215"/>
      <c r="L678" s="215">
        <v>70</v>
      </c>
      <c r="M678" s="215">
        <v>0</v>
      </c>
      <c r="N678" s="215"/>
      <c r="O678" s="215">
        <v>0</v>
      </c>
      <c r="P678" s="215">
        <v>0</v>
      </c>
      <c r="Q678" s="215"/>
      <c r="R678" s="215"/>
      <c r="S678" s="215">
        <v>0</v>
      </c>
      <c r="T678" s="215">
        <v>0</v>
      </c>
      <c r="U678" s="215">
        <v>0</v>
      </c>
      <c r="V678" s="215">
        <v>0</v>
      </c>
      <c r="W678" s="215">
        <v>0</v>
      </c>
      <c r="X678" s="215">
        <v>0</v>
      </c>
      <c r="Y678" s="215">
        <v>0</v>
      </c>
      <c r="Z678" s="215"/>
      <c r="AA678" s="215"/>
      <c r="AB678" s="215">
        <v>0</v>
      </c>
      <c r="AC678" s="215">
        <v>0</v>
      </c>
      <c r="AD678" s="215">
        <v>0</v>
      </c>
      <c r="AE678" s="215"/>
      <c r="AF678" s="215">
        <v>0</v>
      </c>
      <c r="AG678" s="215">
        <v>64</v>
      </c>
      <c r="AH678" s="215"/>
      <c r="AI678" s="216" t="s">
        <v>198</v>
      </c>
      <c r="AJ678" s="216"/>
      <c r="AK678" s="216"/>
      <c r="AL678" s="65"/>
      <c r="AM678" s="71"/>
      <c r="AN678" s="71"/>
    </row>
    <row r="679" spans="1:40" ht="21.75" customHeight="1" outlineLevel="1">
      <c r="A679" s="218" t="s">
        <v>29</v>
      </c>
      <c r="B679" s="218"/>
      <c r="C679" s="215">
        <v>592</v>
      </c>
      <c r="D679" s="215">
        <v>0</v>
      </c>
      <c r="E679" s="215">
        <v>587</v>
      </c>
      <c r="F679" s="215">
        <v>0</v>
      </c>
      <c r="G679" s="215"/>
      <c r="H679" s="215"/>
      <c r="I679" s="215">
        <v>587</v>
      </c>
      <c r="J679" s="215">
        <v>0</v>
      </c>
      <c r="K679" s="215"/>
      <c r="L679" s="215">
        <v>12</v>
      </c>
      <c r="M679" s="215">
        <v>575</v>
      </c>
      <c r="N679" s="215"/>
      <c r="O679" s="215">
        <v>0</v>
      </c>
      <c r="P679" s="215">
        <v>0</v>
      </c>
      <c r="Q679" s="215"/>
      <c r="R679" s="215"/>
      <c r="S679" s="215">
        <v>0</v>
      </c>
      <c r="T679" s="215">
        <v>0</v>
      </c>
      <c r="U679" s="215">
        <v>0</v>
      </c>
      <c r="V679" s="215">
        <v>0</v>
      </c>
      <c r="W679" s="215">
        <v>0</v>
      </c>
      <c r="X679" s="215">
        <v>3</v>
      </c>
      <c r="Y679" s="215">
        <v>0</v>
      </c>
      <c r="Z679" s="215"/>
      <c r="AA679" s="215"/>
      <c r="AB679" s="215">
        <v>0</v>
      </c>
      <c r="AC679" s="215">
        <v>0</v>
      </c>
      <c r="AD679" s="215">
        <v>0</v>
      </c>
      <c r="AE679" s="215"/>
      <c r="AF679" s="215">
        <v>0</v>
      </c>
      <c r="AG679" s="215">
        <v>2</v>
      </c>
      <c r="AH679" s="215"/>
      <c r="AI679" s="216" t="s">
        <v>208</v>
      </c>
      <c r="AJ679" s="216"/>
      <c r="AK679" s="216"/>
      <c r="AL679" s="65"/>
      <c r="AM679" s="71"/>
      <c r="AN679" s="71"/>
    </row>
    <row r="680" spans="1:40" ht="21.75" customHeight="1" outlineLevel="1">
      <c r="A680" s="218" t="s">
        <v>30</v>
      </c>
      <c r="B680" s="218"/>
      <c r="C680" s="215">
        <v>516</v>
      </c>
      <c r="D680" s="215">
        <v>5</v>
      </c>
      <c r="E680" s="215">
        <v>498</v>
      </c>
      <c r="F680" s="215">
        <v>0</v>
      </c>
      <c r="G680" s="215"/>
      <c r="H680" s="215"/>
      <c r="I680" s="215">
        <v>498</v>
      </c>
      <c r="J680" s="215">
        <v>248</v>
      </c>
      <c r="K680" s="215"/>
      <c r="L680" s="215">
        <v>248</v>
      </c>
      <c r="M680" s="215">
        <v>2</v>
      </c>
      <c r="N680" s="215"/>
      <c r="O680" s="215">
        <v>0</v>
      </c>
      <c r="P680" s="215">
        <v>0</v>
      </c>
      <c r="Q680" s="215"/>
      <c r="R680" s="215"/>
      <c r="S680" s="215">
        <v>0</v>
      </c>
      <c r="T680" s="215">
        <v>0</v>
      </c>
      <c r="U680" s="215">
        <v>0</v>
      </c>
      <c r="V680" s="215">
        <v>0</v>
      </c>
      <c r="W680" s="215">
        <v>0</v>
      </c>
      <c r="X680" s="215">
        <v>8</v>
      </c>
      <c r="Y680" s="215">
        <v>0</v>
      </c>
      <c r="Z680" s="215"/>
      <c r="AA680" s="215"/>
      <c r="AB680" s="215">
        <v>10</v>
      </c>
      <c r="AC680" s="215">
        <v>0</v>
      </c>
      <c r="AD680" s="215">
        <v>0</v>
      </c>
      <c r="AE680" s="215"/>
      <c r="AF680" s="215">
        <v>0</v>
      </c>
      <c r="AG680" s="215">
        <v>5</v>
      </c>
      <c r="AH680" s="215"/>
      <c r="AI680" s="216" t="s">
        <v>247</v>
      </c>
      <c r="AJ680" s="216"/>
      <c r="AK680" s="216"/>
      <c r="AL680" s="65"/>
      <c r="AM680" s="71"/>
      <c r="AN680" s="71"/>
    </row>
    <row r="681" spans="1:40" ht="21.75" customHeight="1" outlineLevel="1">
      <c r="A681" s="218" t="s">
        <v>199</v>
      </c>
      <c r="B681" s="218"/>
      <c r="C681" s="215">
        <v>1031</v>
      </c>
      <c r="D681" s="215">
        <v>152</v>
      </c>
      <c r="E681" s="215">
        <v>689</v>
      </c>
      <c r="F681" s="215">
        <v>0</v>
      </c>
      <c r="G681" s="215"/>
      <c r="H681" s="215"/>
      <c r="I681" s="215">
        <v>689</v>
      </c>
      <c r="J681" s="215">
        <v>12</v>
      </c>
      <c r="K681" s="215"/>
      <c r="L681" s="215">
        <v>677</v>
      </c>
      <c r="M681" s="215">
        <v>0</v>
      </c>
      <c r="N681" s="215"/>
      <c r="O681" s="215">
        <v>0</v>
      </c>
      <c r="P681" s="215">
        <v>0</v>
      </c>
      <c r="Q681" s="215"/>
      <c r="R681" s="215"/>
      <c r="S681" s="215">
        <v>0</v>
      </c>
      <c r="T681" s="215">
        <v>0</v>
      </c>
      <c r="U681" s="215">
        <v>0</v>
      </c>
      <c r="V681" s="215">
        <v>0</v>
      </c>
      <c r="W681" s="215">
        <v>0</v>
      </c>
      <c r="X681" s="215">
        <v>4</v>
      </c>
      <c r="Y681" s="215">
        <v>0</v>
      </c>
      <c r="Z681" s="215"/>
      <c r="AA681" s="215"/>
      <c r="AB681" s="215">
        <v>0</v>
      </c>
      <c r="AC681" s="215">
        <v>0</v>
      </c>
      <c r="AD681" s="215">
        <v>0</v>
      </c>
      <c r="AE681" s="215"/>
      <c r="AF681" s="215">
        <v>0</v>
      </c>
      <c r="AG681" s="215">
        <v>186</v>
      </c>
      <c r="AH681" s="215"/>
      <c r="AI681" s="216" t="s">
        <v>204</v>
      </c>
      <c r="AJ681" s="216"/>
      <c r="AK681" s="216"/>
      <c r="AL681" s="65"/>
      <c r="AM681" s="71"/>
      <c r="AN681" s="71"/>
    </row>
    <row r="682" spans="1:40" ht="21.75" customHeight="1" outlineLevel="1" thickBot="1">
      <c r="A682" s="218" t="s">
        <v>200</v>
      </c>
      <c r="B682" s="218"/>
      <c r="C682" s="215">
        <v>476</v>
      </c>
      <c r="D682" s="215">
        <v>97</v>
      </c>
      <c r="E682" s="215">
        <v>309</v>
      </c>
      <c r="F682" s="215">
        <v>83</v>
      </c>
      <c r="G682" s="215"/>
      <c r="H682" s="215"/>
      <c r="I682" s="215">
        <v>226</v>
      </c>
      <c r="J682" s="215">
        <v>118</v>
      </c>
      <c r="K682" s="215"/>
      <c r="L682" s="215">
        <v>51</v>
      </c>
      <c r="M682" s="215">
        <v>44</v>
      </c>
      <c r="N682" s="215"/>
      <c r="O682" s="215">
        <v>0</v>
      </c>
      <c r="P682" s="215">
        <v>0</v>
      </c>
      <c r="Q682" s="215"/>
      <c r="R682" s="215"/>
      <c r="S682" s="215">
        <v>12</v>
      </c>
      <c r="T682" s="215">
        <v>1</v>
      </c>
      <c r="U682" s="215">
        <v>0</v>
      </c>
      <c r="V682" s="215">
        <v>0</v>
      </c>
      <c r="W682" s="215">
        <v>9</v>
      </c>
      <c r="X682" s="215">
        <v>2</v>
      </c>
      <c r="Y682" s="215">
        <v>1</v>
      </c>
      <c r="Z682" s="215"/>
      <c r="AA682" s="215"/>
      <c r="AB682" s="215">
        <v>13</v>
      </c>
      <c r="AC682" s="215">
        <v>7</v>
      </c>
      <c r="AD682" s="215">
        <v>6</v>
      </c>
      <c r="AE682" s="215"/>
      <c r="AF682" s="215">
        <v>24</v>
      </c>
      <c r="AG682" s="215">
        <v>35</v>
      </c>
      <c r="AH682" s="215"/>
      <c r="AI682" s="216" t="s">
        <v>228</v>
      </c>
      <c r="AJ682" s="216"/>
      <c r="AK682" s="216"/>
      <c r="AL682" s="71">
        <f>SUM(AM682:AN682)</f>
        <v>309</v>
      </c>
      <c r="AM682" s="71">
        <f>SUM(F682)</f>
        <v>83</v>
      </c>
      <c r="AN682" s="71">
        <f>SUM(I682)</f>
        <v>226</v>
      </c>
    </row>
    <row r="683" spans="1:40" s="168" customFormat="1" ht="21.75" customHeight="1" thickBot="1">
      <c r="A683" s="217" t="s">
        <v>31</v>
      </c>
      <c r="B683" s="217"/>
      <c r="C683" s="213">
        <v>7078</v>
      </c>
      <c r="D683" s="213">
        <v>601</v>
      </c>
      <c r="E683" s="213">
        <v>5449</v>
      </c>
      <c r="F683" s="213">
        <v>1104</v>
      </c>
      <c r="G683" s="213"/>
      <c r="H683" s="213"/>
      <c r="I683" s="213">
        <v>4345</v>
      </c>
      <c r="J683" s="213">
        <v>1544</v>
      </c>
      <c r="K683" s="213"/>
      <c r="L683" s="213">
        <v>1486</v>
      </c>
      <c r="M683" s="213">
        <v>938</v>
      </c>
      <c r="N683" s="213"/>
      <c r="O683" s="213">
        <v>0</v>
      </c>
      <c r="P683" s="213">
        <v>131</v>
      </c>
      <c r="Q683" s="213"/>
      <c r="R683" s="213"/>
      <c r="S683" s="213">
        <v>114</v>
      </c>
      <c r="T683" s="213">
        <v>132</v>
      </c>
      <c r="U683" s="213">
        <v>0</v>
      </c>
      <c r="V683" s="213">
        <v>0</v>
      </c>
      <c r="W683" s="213">
        <v>26</v>
      </c>
      <c r="X683" s="213">
        <v>42</v>
      </c>
      <c r="Y683" s="213">
        <v>4</v>
      </c>
      <c r="Z683" s="213"/>
      <c r="AA683" s="213"/>
      <c r="AB683" s="213">
        <v>56</v>
      </c>
      <c r="AC683" s="213">
        <v>144</v>
      </c>
      <c r="AD683" s="213">
        <v>168</v>
      </c>
      <c r="AE683" s="213"/>
      <c r="AF683" s="213">
        <v>244</v>
      </c>
      <c r="AG683" s="213">
        <v>716</v>
      </c>
      <c r="AH683" s="213"/>
      <c r="AI683" s="214"/>
      <c r="AJ683" s="214"/>
      <c r="AK683" s="214"/>
      <c r="AL683" s="79">
        <f ca="1">SUM(AM683:AN683)</f>
        <v>0</v>
      </c>
      <c r="AM683" s="79">
        <f ca="1">SUM(AM682:AM703)</f>
        <v>0</v>
      </c>
      <c r="AN683" s="79">
        <f ca="1">SUM(AN682:AN703)</f>
        <v>0</v>
      </c>
    </row>
    <row r="684" spans="1:40" ht="21.75" customHeight="1" outlineLevel="1">
      <c r="A684" s="218" t="s">
        <v>32</v>
      </c>
      <c r="B684" s="218"/>
      <c r="C684" s="215">
        <v>534</v>
      </c>
      <c r="D684" s="215">
        <v>57</v>
      </c>
      <c r="E684" s="215">
        <v>400</v>
      </c>
      <c r="F684" s="215">
        <v>0</v>
      </c>
      <c r="G684" s="215"/>
      <c r="H684" s="215"/>
      <c r="I684" s="215">
        <v>400</v>
      </c>
      <c r="J684" s="215">
        <v>76</v>
      </c>
      <c r="K684" s="215"/>
      <c r="L684" s="215">
        <v>319</v>
      </c>
      <c r="M684" s="215">
        <v>5</v>
      </c>
      <c r="N684" s="215"/>
      <c r="O684" s="215">
        <v>0</v>
      </c>
      <c r="P684" s="215">
        <v>0</v>
      </c>
      <c r="Q684" s="215"/>
      <c r="R684" s="215"/>
      <c r="S684" s="215">
        <v>0</v>
      </c>
      <c r="T684" s="215">
        <v>0</v>
      </c>
      <c r="U684" s="215">
        <v>0</v>
      </c>
      <c r="V684" s="215">
        <v>0</v>
      </c>
      <c r="W684" s="215">
        <v>0</v>
      </c>
      <c r="X684" s="215">
        <v>5</v>
      </c>
      <c r="Y684" s="215">
        <v>0</v>
      </c>
      <c r="Z684" s="215"/>
      <c r="AA684" s="215"/>
      <c r="AB684" s="215">
        <v>17</v>
      </c>
      <c r="AC684" s="215">
        <v>0</v>
      </c>
      <c r="AD684" s="215">
        <v>0</v>
      </c>
      <c r="AE684" s="215"/>
      <c r="AF684" s="215">
        <v>0</v>
      </c>
      <c r="AG684" s="215">
        <v>72</v>
      </c>
      <c r="AH684" s="215"/>
      <c r="AI684" s="216" t="s">
        <v>268</v>
      </c>
      <c r="AJ684" s="216"/>
      <c r="AK684" s="216"/>
      <c r="AL684" s="71"/>
      <c r="AM684" s="71"/>
      <c r="AN684" s="71"/>
    </row>
    <row r="685" spans="1:40" ht="21.75" customHeight="1" outlineLevel="1">
      <c r="A685" s="218" t="s">
        <v>33</v>
      </c>
      <c r="B685" s="218"/>
      <c r="C685" s="215">
        <v>676</v>
      </c>
      <c r="D685" s="215">
        <v>0</v>
      </c>
      <c r="E685" s="215">
        <v>558</v>
      </c>
      <c r="F685" s="215">
        <v>430</v>
      </c>
      <c r="G685" s="215"/>
      <c r="H685" s="215"/>
      <c r="I685" s="215">
        <v>128</v>
      </c>
      <c r="J685" s="215">
        <v>14</v>
      </c>
      <c r="K685" s="215"/>
      <c r="L685" s="215">
        <v>4</v>
      </c>
      <c r="M685" s="215">
        <v>0</v>
      </c>
      <c r="N685" s="215"/>
      <c r="O685" s="215">
        <v>0</v>
      </c>
      <c r="P685" s="215">
        <v>60</v>
      </c>
      <c r="Q685" s="215"/>
      <c r="R685" s="215"/>
      <c r="S685" s="215">
        <v>19</v>
      </c>
      <c r="T685" s="215">
        <v>31</v>
      </c>
      <c r="U685" s="215">
        <v>0</v>
      </c>
      <c r="V685" s="215">
        <v>0</v>
      </c>
      <c r="W685" s="215">
        <v>17</v>
      </c>
      <c r="X685" s="215">
        <v>3</v>
      </c>
      <c r="Y685" s="215">
        <v>0</v>
      </c>
      <c r="Z685" s="215"/>
      <c r="AA685" s="215"/>
      <c r="AB685" s="215">
        <v>0</v>
      </c>
      <c r="AC685" s="215">
        <v>45</v>
      </c>
      <c r="AD685" s="215">
        <v>0</v>
      </c>
      <c r="AE685" s="215"/>
      <c r="AF685" s="215">
        <v>77</v>
      </c>
      <c r="AG685" s="215">
        <v>21</v>
      </c>
      <c r="AH685" s="215"/>
      <c r="AI685" s="216" t="s">
        <v>263</v>
      </c>
      <c r="AJ685" s="216" t="s">
        <v>269</v>
      </c>
      <c r="AK685" s="216"/>
      <c r="AL685" s="71"/>
      <c r="AM685" s="71"/>
      <c r="AN685" s="71"/>
    </row>
    <row r="686" spans="1:40" ht="21.75" customHeight="1" outlineLevel="1">
      <c r="A686" s="218" t="s">
        <v>34</v>
      </c>
      <c r="B686" s="218"/>
      <c r="C686" s="215">
        <v>280</v>
      </c>
      <c r="D686" s="215">
        <v>0</v>
      </c>
      <c r="E686" s="215">
        <v>266</v>
      </c>
      <c r="F686" s="215">
        <v>0</v>
      </c>
      <c r="G686" s="215"/>
      <c r="H686" s="215"/>
      <c r="I686" s="215">
        <v>266</v>
      </c>
      <c r="J686" s="215">
        <v>179</v>
      </c>
      <c r="K686" s="215"/>
      <c r="L686" s="215">
        <v>87</v>
      </c>
      <c r="M686" s="215">
        <v>0</v>
      </c>
      <c r="N686" s="215"/>
      <c r="O686" s="215">
        <v>0</v>
      </c>
      <c r="P686" s="215">
        <v>0</v>
      </c>
      <c r="Q686" s="215"/>
      <c r="R686" s="215"/>
      <c r="S686" s="215">
        <v>0</v>
      </c>
      <c r="T686" s="215">
        <v>0</v>
      </c>
      <c r="U686" s="215">
        <v>0</v>
      </c>
      <c r="V686" s="215">
        <v>0</v>
      </c>
      <c r="W686" s="215">
        <v>0</v>
      </c>
      <c r="X686" s="215">
        <v>9</v>
      </c>
      <c r="Y686" s="215">
        <v>0</v>
      </c>
      <c r="Z686" s="215"/>
      <c r="AA686" s="215"/>
      <c r="AB686" s="215">
        <v>0</v>
      </c>
      <c r="AC686" s="215">
        <v>0</v>
      </c>
      <c r="AD686" s="215">
        <v>0</v>
      </c>
      <c r="AE686" s="215"/>
      <c r="AF686" s="215">
        <v>0</v>
      </c>
      <c r="AG686" s="215">
        <v>5</v>
      </c>
      <c r="AH686" s="215"/>
      <c r="AI686" s="216" t="s">
        <v>210</v>
      </c>
      <c r="AJ686" s="216"/>
      <c r="AK686" s="216"/>
      <c r="AL686" s="65"/>
      <c r="AM686" s="71"/>
      <c r="AN686" s="71"/>
    </row>
    <row r="687" spans="1:40" ht="21.75" customHeight="1" outlineLevel="1">
      <c r="A687" s="218" t="s">
        <v>35</v>
      </c>
      <c r="B687" s="218"/>
      <c r="C687" s="215">
        <v>224</v>
      </c>
      <c r="D687" s="215">
        <v>4</v>
      </c>
      <c r="E687" s="215">
        <v>180</v>
      </c>
      <c r="F687" s="215">
        <v>0</v>
      </c>
      <c r="G687" s="215"/>
      <c r="H687" s="215"/>
      <c r="I687" s="215">
        <v>180</v>
      </c>
      <c r="J687" s="215">
        <v>180</v>
      </c>
      <c r="K687" s="215"/>
      <c r="L687" s="215">
        <v>0</v>
      </c>
      <c r="M687" s="215">
        <v>0</v>
      </c>
      <c r="N687" s="215"/>
      <c r="O687" s="215">
        <v>0</v>
      </c>
      <c r="P687" s="215">
        <v>0</v>
      </c>
      <c r="Q687" s="215"/>
      <c r="R687" s="215"/>
      <c r="S687" s="215">
        <v>0</v>
      </c>
      <c r="T687" s="215">
        <v>0</v>
      </c>
      <c r="U687" s="215">
        <v>0</v>
      </c>
      <c r="V687" s="215">
        <v>0</v>
      </c>
      <c r="W687" s="215">
        <v>0</v>
      </c>
      <c r="X687" s="215">
        <v>0</v>
      </c>
      <c r="Y687" s="215">
        <v>0</v>
      </c>
      <c r="Z687" s="215"/>
      <c r="AA687" s="215"/>
      <c r="AB687" s="215">
        <v>0</v>
      </c>
      <c r="AC687" s="215">
        <v>0</v>
      </c>
      <c r="AD687" s="215">
        <v>0</v>
      </c>
      <c r="AE687" s="215"/>
      <c r="AF687" s="215">
        <v>0</v>
      </c>
      <c r="AG687" s="215">
        <v>40</v>
      </c>
      <c r="AH687" s="215"/>
      <c r="AI687" s="216" t="s">
        <v>211</v>
      </c>
      <c r="AJ687" s="216"/>
      <c r="AK687" s="216"/>
      <c r="AL687" s="65"/>
      <c r="AM687" s="71"/>
      <c r="AN687" s="71"/>
    </row>
    <row r="688" spans="1:40" ht="21.75" customHeight="1" outlineLevel="1">
      <c r="A688" s="218" t="s">
        <v>212</v>
      </c>
      <c r="B688" s="218"/>
      <c r="C688" s="215">
        <v>192</v>
      </c>
      <c r="D688" s="215">
        <v>0</v>
      </c>
      <c r="E688" s="215">
        <v>189</v>
      </c>
      <c r="F688" s="215">
        <v>0</v>
      </c>
      <c r="G688" s="215"/>
      <c r="H688" s="215"/>
      <c r="I688" s="215">
        <v>189</v>
      </c>
      <c r="J688" s="215">
        <v>189</v>
      </c>
      <c r="K688" s="215"/>
      <c r="L688" s="215">
        <v>0</v>
      </c>
      <c r="M688" s="215">
        <v>0</v>
      </c>
      <c r="N688" s="215"/>
      <c r="O688" s="215">
        <v>0</v>
      </c>
      <c r="P688" s="215">
        <v>0</v>
      </c>
      <c r="Q688" s="215"/>
      <c r="R688" s="215"/>
      <c r="S688" s="215">
        <v>0</v>
      </c>
      <c r="T688" s="215">
        <v>0</v>
      </c>
      <c r="U688" s="215">
        <v>0</v>
      </c>
      <c r="V688" s="215">
        <v>0</v>
      </c>
      <c r="W688" s="215">
        <v>0</v>
      </c>
      <c r="X688" s="215">
        <v>0</v>
      </c>
      <c r="Y688" s="215">
        <v>0</v>
      </c>
      <c r="Z688" s="215"/>
      <c r="AA688" s="215"/>
      <c r="AB688" s="215">
        <v>0</v>
      </c>
      <c r="AC688" s="215">
        <v>0</v>
      </c>
      <c r="AD688" s="215">
        <v>0</v>
      </c>
      <c r="AE688" s="215"/>
      <c r="AF688" s="215">
        <v>0</v>
      </c>
      <c r="AG688" s="215">
        <v>3</v>
      </c>
      <c r="AH688" s="215"/>
      <c r="AI688" s="216" t="s">
        <v>236</v>
      </c>
      <c r="AJ688" s="216"/>
      <c r="AK688" s="216"/>
      <c r="AL688" s="65"/>
      <c r="AM688" s="71"/>
      <c r="AN688" s="71"/>
    </row>
    <row r="689" spans="1:41" ht="21.75" customHeight="1" outlineLevel="1">
      <c r="A689" s="218" t="s">
        <v>36</v>
      </c>
      <c r="B689" s="218"/>
      <c r="C689" s="215">
        <v>416</v>
      </c>
      <c r="D689" s="215">
        <v>23</v>
      </c>
      <c r="E689" s="215">
        <v>253</v>
      </c>
      <c r="F689" s="215">
        <v>82</v>
      </c>
      <c r="G689" s="215"/>
      <c r="H689" s="215"/>
      <c r="I689" s="215">
        <v>171</v>
      </c>
      <c r="J689" s="215">
        <v>33</v>
      </c>
      <c r="K689" s="215"/>
      <c r="L689" s="215">
        <v>37</v>
      </c>
      <c r="M689" s="215">
        <v>91</v>
      </c>
      <c r="N689" s="215"/>
      <c r="O689" s="215">
        <v>0</v>
      </c>
      <c r="P689" s="215">
        <v>0</v>
      </c>
      <c r="Q689" s="215"/>
      <c r="R689" s="215"/>
      <c r="S689" s="215">
        <v>7</v>
      </c>
      <c r="T689" s="215">
        <v>3</v>
      </c>
      <c r="U689" s="215">
        <v>0</v>
      </c>
      <c r="V689" s="215">
        <v>0</v>
      </c>
      <c r="W689" s="215">
        <v>0</v>
      </c>
      <c r="X689" s="215">
        <v>3</v>
      </c>
      <c r="Y689" s="215">
        <v>4</v>
      </c>
      <c r="Z689" s="215"/>
      <c r="AA689" s="215"/>
      <c r="AB689" s="215">
        <v>11</v>
      </c>
      <c r="AC689" s="215">
        <v>82</v>
      </c>
      <c r="AD689" s="215">
        <v>162</v>
      </c>
      <c r="AE689" s="215"/>
      <c r="AF689" s="215">
        <v>7</v>
      </c>
      <c r="AG689" s="215">
        <v>130</v>
      </c>
      <c r="AH689" s="215"/>
      <c r="AI689" s="216" t="s">
        <v>237</v>
      </c>
      <c r="AJ689" s="216" t="s">
        <v>270</v>
      </c>
      <c r="AK689" s="216"/>
      <c r="AL689" s="65"/>
      <c r="AM689" s="71"/>
      <c r="AN689" s="71"/>
    </row>
    <row r="690" spans="1:41" ht="21.75" customHeight="1" outlineLevel="1">
      <c r="A690" s="218" t="s">
        <v>37</v>
      </c>
      <c r="B690" s="218"/>
      <c r="C690" s="215">
        <v>246</v>
      </c>
      <c r="D690" s="215">
        <v>70</v>
      </c>
      <c r="E690" s="215">
        <v>159</v>
      </c>
      <c r="F690" s="215">
        <v>139</v>
      </c>
      <c r="G690" s="215"/>
      <c r="H690" s="215"/>
      <c r="I690" s="215">
        <v>20</v>
      </c>
      <c r="J690" s="215">
        <v>0</v>
      </c>
      <c r="K690" s="215"/>
      <c r="L690" s="215">
        <v>1</v>
      </c>
      <c r="M690" s="215">
        <v>0</v>
      </c>
      <c r="N690" s="215"/>
      <c r="O690" s="215">
        <v>0</v>
      </c>
      <c r="P690" s="215">
        <v>0</v>
      </c>
      <c r="Q690" s="215"/>
      <c r="R690" s="215"/>
      <c r="S690" s="215">
        <v>19</v>
      </c>
      <c r="T690" s="215">
        <v>0</v>
      </c>
      <c r="U690" s="215">
        <v>0</v>
      </c>
      <c r="V690" s="215">
        <v>0</v>
      </c>
      <c r="W690" s="215">
        <v>2</v>
      </c>
      <c r="X690" s="215">
        <v>0</v>
      </c>
      <c r="Y690" s="215">
        <v>0</v>
      </c>
      <c r="Z690" s="215"/>
      <c r="AA690" s="215"/>
      <c r="AB690" s="215">
        <v>0</v>
      </c>
      <c r="AC690" s="215">
        <v>0</v>
      </c>
      <c r="AD690" s="215">
        <v>0</v>
      </c>
      <c r="AE690" s="215"/>
      <c r="AF690" s="215">
        <v>15</v>
      </c>
      <c r="AG690" s="215">
        <v>0</v>
      </c>
      <c r="AH690" s="215"/>
      <c r="AI690" s="216" t="s">
        <v>259</v>
      </c>
      <c r="AJ690" s="216"/>
      <c r="AK690" s="216"/>
      <c r="AL690" s="65"/>
      <c r="AM690" s="71"/>
      <c r="AN690" s="71"/>
    </row>
    <row r="691" spans="1:41" ht="21.75" customHeight="1" outlineLevel="1">
      <c r="A691" s="218" t="s">
        <v>141</v>
      </c>
      <c r="B691" s="218"/>
      <c r="C691" s="215">
        <v>56</v>
      </c>
      <c r="D691" s="215">
        <v>0</v>
      </c>
      <c r="E691" s="215">
        <v>47</v>
      </c>
      <c r="F691" s="215">
        <v>0</v>
      </c>
      <c r="G691" s="215"/>
      <c r="H691" s="215"/>
      <c r="I691" s="215">
        <v>47</v>
      </c>
      <c r="J691" s="215">
        <v>1</v>
      </c>
      <c r="K691" s="215"/>
      <c r="L691" s="215">
        <v>0</v>
      </c>
      <c r="M691" s="215">
        <v>0</v>
      </c>
      <c r="N691" s="215"/>
      <c r="O691" s="215">
        <v>0</v>
      </c>
      <c r="P691" s="215">
        <v>0</v>
      </c>
      <c r="Q691" s="215"/>
      <c r="R691" s="215"/>
      <c r="S691" s="215">
        <v>0</v>
      </c>
      <c r="T691" s="215">
        <v>46</v>
      </c>
      <c r="U691" s="215">
        <v>0</v>
      </c>
      <c r="V691" s="215">
        <v>0</v>
      </c>
      <c r="W691" s="215">
        <v>0</v>
      </c>
      <c r="X691" s="215">
        <v>0</v>
      </c>
      <c r="Y691" s="215">
        <v>0</v>
      </c>
      <c r="Z691" s="215"/>
      <c r="AA691" s="215"/>
      <c r="AB691" s="215">
        <v>0</v>
      </c>
      <c r="AC691" s="215">
        <v>0</v>
      </c>
      <c r="AD691" s="215">
        <v>0</v>
      </c>
      <c r="AE691" s="215"/>
      <c r="AF691" s="215">
        <v>0</v>
      </c>
      <c r="AG691" s="215">
        <v>9</v>
      </c>
      <c r="AH691" s="215"/>
      <c r="AI691" s="216" t="s">
        <v>232</v>
      </c>
      <c r="AJ691" s="216"/>
      <c r="AK691" s="216"/>
      <c r="AL691" s="65"/>
      <c r="AM691" s="71"/>
      <c r="AN691" s="71"/>
    </row>
    <row r="692" spans="1:41" ht="21.75" customHeight="1" outlineLevel="1">
      <c r="A692" s="218" t="s">
        <v>214</v>
      </c>
      <c r="B692" s="218"/>
      <c r="C692" s="215">
        <v>420</v>
      </c>
      <c r="D692" s="215">
        <v>1</v>
      </c>
      <c r="E692" s="215">
        <v>361</v>
      </c>
      <c r="F692" s="215">
        <v>6</v>
      </c>
      <c r="G692" s="215"/>
      <c r="H692" s="215"/>
      <c r="I692" s="215">
        <v>355</v>
      </c>
      <c r="J692" s="215">
        <v>2</v>
      </c>
      <c r="K692" s="215"/>
      <c r="L692" s="215">
        <v>3</v>
      </c>
      <c r="M692" s="215">
        <v>349</v>
      </c>
      <c r="N692" s="215"/>
      <c r="O692" s="215">
        <v>0</v>
      </c>
      <c r="P692" s="215">
        <v>0</v>
      </c>
      <c r="Q692" s="215"/>
      <c r="R692" s="215"/>
      <c r="S692" s="215">
        <v>1</v>
      </c>
      <c r="T692" s="215">
        <v>0</v>
      </c>
      <c r="U692" s="215">
        <v>0</v>
      </c>
      <c r="V692" s="215">
        <v>0</v>
      </c>
      <c r="W692" s="215">
        <v>0</v>
      </c>
      <c r="X692" s="215">
        <v>4</v>
      </c>
      <c r="Y692" s="215">
        <v>0</v>
      </c>
      <c r="Z692" s="215"/>
      <c r="AA692" s="215"/>
      <c r="AB692" s="215">
        <v>12</v>
      </c>
      <c r="AC692" s="215">
        <v>0</v>
      </c>
      <c r="AD692" s="215">
        <v>0</v>
      </c>
      <c r="AE692" s="215"/>
      <c r="AF692" s="215">
        <v>1</v>
      </c>
      <c r="AG692" s="215">
        <v>53</v>
      </c>
      <c r="AH692" s="215"/>
      <c r="AI692" s="216" t="s">
        <v>271</v>
      </c>
      <c r="AJ692" s="216" t="s">
        <v>257</v>
      </c>
      <c r="AK692" s="216"/>
      <c r="AL692" s="71"/>
      <c r="AM692" s="71"/>
      <c r="AN692" s="71"/>
    </row>
    <row r="693" spans="1:41" ht="21.75" customHeight="1" outlineLevel="1">
      <c r="A693" s="218" t="s">
        <v>215</v>
      </c>
      <c r="B693" s="218"/>
      <c r="C693" s="215">
        <v>1031</v>
      </c>
      <c r="D693" s="215">
        <v>142</v>
      </c>
      <c r="E693" s="215">
        <v>809</v>
      </c>
      <c r="F693" s="215">
        <v>0</v>
      </c>
      <c r="G693" s="215"/>
      <c r="H693" s="215"/>
      <c r="I693" s="215">
        <v>809</v>
      </c>
      <c r="J693" s="215">
        <v>2</v>
      </c>
      <c r="K693" s="215"/>
      <c r="L693" s="215">
        <v>395</v>
      </c>
      <c r="M693" s="215">
        <v>412</v>
      </c>
      <c r="N693" s="215"/>
      <c r="O693" s="215">
        <v>0</v>
      </c>
      <c r="P693" s="215">
        <v>0</v>
      </c>
      <c r="Q693" s="215"/>
      <c r="R693" s="215"/>
      <c r="S693" s="215">
        <v>0</v>
      </c>
      <c r="T693" s="215">
        <v>0</v>
      </c>
      <c r="U693" s="215">
        <v>0</v>
      </c>
      <c r="V693" s="215">
        <v>0</v>
      </c>
      <c r="W693" s="215">
        <v>0</v>
      </c>
      <c r="X693" s="215">
        <v>15</v>
      </c>
      <c r="Y693" s="215">
        <v>0</v>
      </c>
      <c r="Z693" s="215"/>
      <c r="AA693" s="215"/>
      <c r="AB693" s="215">
        <v>10</v>
      </c>
      <c r="AC693" s="215">
        <v>0</v>
      </c>
      <c r="AD693" s="215">
        <v>0</v>
      </c>
      <c r="AE693" s="215"/>
      <c r="AF693" s="215">
        <v>0</v>
      </c>
      <c r="AG693" s="215">
        <v>65</v>
      </c>
      <c r="AH693" s="215"/>
      <c r="AI693" s="216" t="s">
        <v>234</v>
      </c>
      <c r="AJ693" s="216"/>
      <c r="AK693" s="216"/>
      <c r="AL693" s="71"/>
      <c r="AM693" s="71"/>
      <c r="AN693" s="71"/>
    </row>
    <row r="694" spans="1:41" ht="21.75" customHeight="1" outlineLevel="1">
      <c r="A694" s="218" t="s">
        <v>216</v>
      </c>
      <c r="B694" s="218"/>
      <c r="C694" s="215">
        <v>486</v>
      </c>
      <c r="D694" s="215">
        <v>206</v>
      </c>
      <c r="E694" s="215">
        <v>114</v>
      </c>
      <c r="F694" s="215">
        <v>18</v>
      </c>
      <c r="G694" s="215"/>
      <c r="H694" s="215"/>
      <c r="I694" s="215">
        <v>96</v>
      </c>
      <c r="J694" s="215">
        <v>29</v>
      </c>
      <c r="K694" s="215"/>
      <c r="L694" s="215">
        <v>37</v>
      </c>
      <c r="M694" s="215">
        <v>22</v>
      </c>
      <c r="N694" s="215"/>
      <c r="O694" s="215">
        <v>0</v>
      </c>
      <c r="P694" s="215">
        <v>0</v>
      </c>
      <c r="Q694" s="215"/>
      <c r="R694" s="215"/>
      <c r="S694" s="215">
        <v>7</v>
      </c>
      <c r="T694" s="215">
        <v>1</v>
      </c>
      <c r="U694" s="215">
        <v>0</v>
      </c>
      <c r="V694" s="215">
        <v>0</v>
      </c>
      <c r="W694" s="215">
        <v>0</v>
      </c>
      <c r="X694" s="215">
        <v>0</v>
      </c>
      <c r="Y694" s="215">
        <v>0</v>
      </c>
      <c r="Z694" s="215"/>
      <c r="AA694" s="215"/>
      <c r="AB694" s="215">
        <v>0</v>
      </c>
      <c r="AC694" s="215">
        <v>2</v>
      </c>
      <c r="AD694" s="215">
        <v>3</v>
      </c>
      <c r="AE694" s="215"/>
      <c r="AF694" s="215">
        <v>65</v>
      </c>
      <c r="AG694" s="215">
        <v>101</v>
      </c>
      <c r="AH694" s="215"/>
      <c r="AI694" s="216" t="s">
        <v>229</v>
      </c>
      <c r="AJ694" s="216"/>
      <c r="AK694" s="216"/>
      <c r="AL694" s="67"/>
      <c r="AM694" s="71"/>
      <c r="AN694" s="71"/>
    </row>
    <row r="695" spans="1:41" ht="21.75" customHeight="1" outlineLevel="1">
      <c r="A695" s="218" t="s">
        <v>38</v>
      </c>
      <c r="B695" s="218"/>
      <c r="C695" s="215">
        <v>28</v>
      </c>
      <c r="D695" s="215">
        <v>0</v>
      </c>
      <c r="E695" s="215">
        <v>22</v>
      </c>
      <c r="F695" s="215">
        <v>0</v>
      </c>
      <c r="G695" s="215"/>
      <c r="H695" s="215"/>
      <c r="I695" s="215">
        <v>22</v>
      </c>
      <c r="J695" s="215">
        <v>22</v>
      </c>
      <c r="K695" s="215"/>
      <c r="L695" s="215">
        <v>0</v>
      </c>
      <c r="M695" s="215">
        <v>0</v>
      </c>
      <c r="N695" s="215"/>
      <c r="O695" s="215">
        <v>0</v>
      </c>
      <c r="P695" s="215">
        <v>0</v>
      </c>
      <c r="Q695" s="215"/>
      <c r="R695" s="215"/>
      <c r="S695" s="215">
        <v>0</v>
      </c>
      <c r="T695" s="215">
        <v>0</v>
      </c>
      <c r="U695" s="215">
        <v>0</v>
      </c>
      <c r="V695" s="215">
        <v>0</v>
      </c>
      <c r="W695" s="215">
        <v>0</v>
      </c>
      <c r="X695" s="215">
        <v>0</v>
      </c>
      <c r="Y695" s="215">
        <v>0</v>
      </c>
      <c r="Z695" s="215"/>
      <c r="AA695" s="215"/>
      <c r="AB695" s="215">
        <v>0</v>
      </c>
      <c r="AC695" s="215">
        <v>0</v>
      </c>
      <c r="AD695" s="215">
        <v>0</v>
      </c>
      <c r="AE695" s="215"/>
      <c r="AF695" s="215">
        <v>0</v>
      </c>
      <c r="AG695" s="215">
        <v>6</v>
      </c>
      <c r="AH695" s="215"/>
      <c r="AI695" s="216" t="s">
        <v>272</v>
      </c>
      <c r="AJ695" s="216"/>
      <c r="AK695" s="216"/>
      <c r="AL695" s="65"/>
      <c r="AM695" s="71"/>
      <c r="AN695" s="71"/>
    </row>
    <row r="696" spans="1:41" ht="21.75" customHeight="1" outlineLevel="1">
      <c r="A696" s="218" t="s">
        <v>217</v>
      </c>
      <c r="B696" s="218"/>
      <c r="C696" s="215">
        <v>546</v>
      </c>
      <c r="D696" s="215">
        <v>0</v>
      </c>
      <c r="E696" s="215">
        <v>523</v>
      </c>
      <c r="F696" s="215">
        <v>0</v>
      </c>
      <c r="G696" s="215"/>
      <c r="H696" s="215"/>
      <c r="I696" s="215">
        <v>523</v>
      </c>
      <c r="J696" s="215">
        <v>2</v>
      </c>
      <c r="K696" s="215"/>
      <c r="L696" s="215">
        <v>467</v>
      </c>
      <c r="M696" s="215">
        <v>54</v>
      </c>
      <c r="N696" s="215"/>
      <c r="O696" s="215">
        <v>0</v>
      </c>
      <c r="P696" s="215">
        <v>0</v>
      </c>
      <c r="Q696" s="215"/>
      <c r="R696" s="215"/>
      <c r="S696" s="215">
        <v>0</v>
      </c>
      <c r="T696" s="215">
        <v>0</v>
      </c>
      <c r="U696" s="215">
        <v>0</v>
      </c>
      <c r="V696" s="215">
        <v>0</v>
      </c>
      <c r="W696" s="215">
        <v>0</v>
      </c>
      <c r="X696" s="215">
        <v>1</v>
      </c>
      <c r="Y696" s="215">
        <v>0</v>
      </c>
      <c r="Z696" s="215"/>
      <c r="AA696" s="215"/>
      <c r="AB696" s="215">
        <v>6</v>
      </c>
      <c r="AC696" s="215">
        <v>0</v>
      </c>
      <c r="AD696" s="215">
        <v>0</v>
      </c>
      <c r="AE696" s="215"/>
      <c r="AF696" s="215">
        <v>0</v>
      </c>
      <c r="AG696" s="215">
        <v>22</v>
      </c>
      <c r="AH696" s="215"/>
      <c r="AI696" s="216" t="s">
        <v>218</v>
      </c>
      <c r="AJ696" s="216"/>
      <c r="AK696" s="216"/>
      <c r="AL696" s="65"/>
      <c r="AM696" s="71"/>
      <c r="AN696" s="71"/>
    </row>
    <row r="697" spans="1:41" ht="21.75" customHeight="1" outlineLevel="1">
      <c r="A697" s="218" t="s">
        <v>39</v>
      </c>
      <c r="B697" s="218"/>
      <c r="C697" s="215">
        <v>152</v>
      </c>
      <c r="D697" s="215">
        <v>0</v>
      </c>
      <c r="E697" s="215">
        <v>150</v>
      </c>
      <c r="F697" s="215">
        <v>0</v>
      </c>
      <c r="G697" s="215"/>
      <c r="H697" s="215"/>
      <c r="I697" s="215">
        <v>150</v>
      </c>
      <c r="J697" s="215">
        <v>150</v>
      </c>
      <c r="K697" s="215"/>
      <c r="L697" s="215">
        <v>0</v>
      </c>
      <c r="M697" s="215">
        <v>0</v>
      </c>
      <c r="N697" s="215"/>
      <c r="O697" s="215">
        <v>0</v>
      </c>
      <c r="P697" s="215">
        <v>0</v>
      </c>
      <c r="Q697" s="215"/>
      <c r="R697" s="215"/>
      <c r="S697" s="215">
        <v>0</v>
      </c>
      <c r="T697" s="215">
        <v>0</v>
      </c>
      <c r="U697" s="215">
        <v>0</v>
      </c>
      <c r="V697" s="215">
        <v>0</v>
      </c>
      <c r="W697" s="215">
        <v>0</v>
      </c>
      <c r="X697" s="215">
        <v>1</v>
      </c>
      <c r="Y697" s="215">
        <v>0</v>
      </c>
      <c r="Z697" s="215"/>
      <c r="AA697" s="215"/>
      <c r="AB697" s="215">
        <v>0</v>
      </c>
      <c r="AC697" s="215">
        <v>0</v>
      </c>
      <c r="AD697" s="215">
        <v>0</v>
      </c>
      <c r="AE697" s="215"/>
      <c r="AF697" s="215">
        <v>0</v>
      </c>
      <c r="AG697" s="215">
        <v>1</v>
      </c>
      <c r="AH697" s="215"/>
      <c r="AI697" s="216" t="s">
        <v>219</v>
      </c>
      <c r="AJ697" s="216"/>
      <c r="AK697" s="216"/>
      <c r="AL697" s="65"/>
      <c r="AM697" s="71"/>
      <c r="AN697" s="71"/>
    </row>
    <row r="698" spans="1:41" ht="21.75" customHeight="1" outlineLevel="1">
      <c r="A698" s="218" t="s">
        <v>220</v>
      </c>
      <c r="B698" s="218"/>
      <c r="C698" s="215">
        <v>908</v>
      </c>
      <c r="D698" s="215">
        <v>0</v>
      </c>
      <c r="E698" s="215">
        <v>730</v>
      </c>
      <c r="F698" s="215">
        <v>180</v>
      </c>
      <c r="G698" s="215"/>
      <c r="H698" s="215"/>
      <c r="I698" s="215">
        <v>550</v>
      </c>
      <c r="J698" s="215">
        <v>304</v>
      </c>
      <c r="K698" s="215"/>
      <c r="L698" s="215">
        <v>136</v>
      </c>
      <c r="M698" s="215">
        <v>5</v>
      </c>
      <c r="N698" s="215"/>
      <c r="O698" s="215">
        <v>0</v>
      </c>
      <c r="P698" s="215">
        <v>30</v>
      </c>
      <c r="Q698" s="215"/>
      <c r="R698" s="215"/>
      <c r="S698" s="215">
        <v>48</v>
      </c>
      <c r="T698" s="215">
        <v>27</v>
      </c>
      <c r="U698" s="215">
        <v>0</v>
      </c>
      <c r="V698" s="215">
        <v>0</v>
      </c>
      <c r="W698" s="215">
        <v>3</v>
      </c>
      <c r="X698" s="215">
        <v>0</v>
      </c>
      <c r="Y698" s="215">
        <v>0</v>
      </c>
      <c r="Z698" s="215"/>
      <c r="AA698" s="215"/>
      <c r="AB698" s="215">
        <v>0</v>
      </c>
      <c r="AC698" s="215">
        <v>15</v>
      </c>
      <c r="AD698" s="215">
        <v>3</v>
      </c>
      <c r="AE698" s="215"/>
      <c r="AF698" s="215">
        <v>50</v>
      </c>
      <c r="AG698" s="215">
        <v>125</v>
      </c>
      <c r="AH698" s="215"/>
      <c r="AI698" s="216" t="s">
        <v>221</v>
      </c>
      <c r="AJ698" s="216"/>
      <c r="AK698" s="216"/>
      <c r="AL698" s="65"/>
      <c r="AM698" s="71"/>
      <c r="AN698" s="71"/>
    </row>
    <row r="699" spans="1:41" ht="21.75" customHeight="1" outlineLevel="1">
      <c r="A699" s="218" t="s">
        <v>222</v>
      </c>
      <c r="B699" s="218"/>
      <c r="C699" s="215">
        <v>75</v>
      </c>
      <c r="D699" s="215">
        <v>0</v>
      </c>
      <c r="E699" s="215">
        <v>51</v>
      </c>
      <c r="F699" s="215">
        <v>0</v>
      </c>
      <c r="G699" s="215"/>
      <c r="H699" s="215"/>
      <c r="I699" s="215">
        <v>51</v>
      </c>
      <c r="J699" s="215">
        <v>51</v>
      </c>
      <c r="K699" s="215"/>
      <c r="L699" s="215">
        <v>0</v>
      </c>
      <c r="M699" s="215">
        <v>0</v>
      </c>
      <c r="N699" s="215"/>
      <c r="O699" s="215">
        <v>0</v>
      </c>
      <c r="P699" s="215">
        <v>0</v>
      </c>
      <c r="Q699" s="215"/>
      <c r="R699" s="215"/>
      <c r="S699" s="215">
        <v>0</v>
      </c>
      <c r="T699" s="215">
        <v>0</v>
      </c>
      <c r="U699" s="215">
        <v>0</v>
      </c>
      <c r="V699" s="215">
        <v>0</v>
      </c>
      <c r="W699" s="215">
        <v>0</v>
      </c>
      <c r="X699" s="215">
        <v>0</v>
      </c>
      <c r="Y699" s="215">
        <v>0</v>
      </c>
      <c r="Z699" s="215"/>
      <c r="AA699" s="215"/>
      <c r="AB699" s="215">
        <v>0</v>
      </c>
      <c r="AC699" s="215">
        <v>0</v>
      </c>
      <c r="AD699" s="215">
        <v>0</v>
      </c>
      <c r="AE699" s="215"/>
      <c r="AF699" s="215">
        <v>0</v>
      </c>
      <c r="AG699" s="215">
        <v>24</v>
      </c>
      <c r="AH699" s="215"/>
      <c r="AI699" s="216" t="s">
        <v>273</v>
      </c>
      <c r="AJ699" s="216"/>
      <c r="AK699" s="216"/>
      <c r="AL699" s="65"/>
      <c r="AM699" s="71"/>
      <c r="AN699" s="71"/>
    </row>
    <row r="700" spans="1:41" ht="21.75" customHeight="1" outlineLevel="1">
      <c r="A700" s="218" t="s">
        <v>40</v>
      </c>
      <c r="B700" s="218"/>
      <c r="C700" s="215">
        <v>0</v>
      </c>
      <c r="D700" s="215">
        <v>0</v>
      </c>
      <c r="E700" s="215">
        <v>0</v>
      </c>
      <c r="F700" s="215">
        <v>0</v>
      </c>
      <c r="G700" s="215"/>
      <c r="H700" s="215"/>
      <c r="I700" s="215">
        <v>0</v>
      </c>
      <c r="J700" s="215">
        <v>0</v>
      </c>
      <c r="K700" s="215"/>
      <c r="L700" s="215">
        <v>0</v>
      </c>
      <c r="M700" s="215">
        <v>0</v>
      </c>
      <c r="N700" s="215"/>
      <c r="O700" s="215">
        <v>0</v>
      </c>
      <c r="P700" s="215">
        <v>0</v>
      </c>
      <c r="Q700" s="215"/>
      <c r="R700" s="215"/>
      <c r="S700" s="215">
        <v>0</v>
      </c>
      <c r="T700" s="215">
        <v>0</v>
      </c>
      <c r="U700" s="215">
        <v>0</v>
      </c>
      <c r="V700" s="215">
        <v>0</v>
      </c>
      <c r="W700" s="215">
        <v>0</v>
      </c>
      <c r="X700" s="215">
        <v>0</v>
      </c>
      <c r="Y700" s="215">
        <v>0</v>
      </c>
      <c r="Z700" s="215"/>
      <c r="AA700" s="215"/>
      <c r="AB700" s="215">
        <v>0</v>
      </c>
      <c r="AC700" s="215">
        <v>0</v>
      </c>
      <c r="AD700" s="215">
        <v>0</v>
      </c>
      <c r="AE700" s="215"/>
      <c r="AF700" s="215">
        <v>0</v>
      </c>
      <c r="AG700" s="215">
        <v>0</v>
      </c>
      <c r="AH700" s="215"/>
      <c r="AI700" s="216" t="s">
        <v>223</v>
      </c>
      <c r="AJ700" s="216" t="s">
        <v>224</v>
      </c>
      <c r="AK700" s="216"/>
      <c r="AL700" s="65"/>
      <c r="AM700" s="71"/>
      <c r="AN700" s="71"/>
    </row>
    <row r="701" spans="1:41" ht="21.75" customHeight="1" outlineLevel="1">
      <c r="A701" s="218" t="s">
        <v>41</v>
      </c>
      <c r="B701" s="218"/>
      <c r="C701" s="215">
        <v>400</v>
      </c>
      <c r="D701" s="215">
        <v>50</v>
      </c>
      <c r="E701" s="215">
        <v>310</v>
      </c>
      <c r="F701" s="215">
        <v>0</v>
      </c>
      <c r="G701" s="215"/>
      <c r="H701" s="215"/>
      <c r="I701" s="215">
        <v>310</v>
      </c>
      <c r="J701" s="215">
        <v>310</v>
      </c>
      <c r="K701" s="215"/>
      <c r="L701" s="215">
        <v>0</v>
      </c>
      <c r="M701" s="215">
        <v>0</v>
      </c>
      <c r="N701" s="215"/>
      <c r="O701" s="215">
        <v>0</v>
      </c>
      <c r="P701" s="215">
        <v>0</v>
      </c>
      <c r="Q701" s="215"/>
      <c r="R701" s="215"/>
      <c r="S701" s="215">
        <v>0</v>
      </c>
      <c r="T701" s="215">
        <v>0</v>
      </c>
      <c r="U701" s="215">
        <v>0</v>
      </c>
      <c r="V701" s="215">
        <v>0</v>
      </c>
      <c r="W701" s="215">
        <v>0</v>
      </c>
      <c r="X701" s="215">
        <v>1</v>
      </c>
      <c r="Y701" s="215">
        <v>0</v>
      </c>
      <c r="Z701" s="215"/>
      <c r="AA701" s="215"/>
      <c r="AB701" s="215">
        <v>0</v>
      </c>
      <c r="AC701" s="215">
        <v>0</v>
      </c>
      <c r="AD701" s="215">
        <v>0</v>
      </c>
      <c r="AE701" s="215"/>
      <c r="AF701" s="215">
        <v>0</v>
      </c>
      <c r="AG701" s="215">
        <v>39</v>
      </c>
      <c r="AH701" s="215"/>
      <c r="AI701" s="216" t="s">
        <v>225</v>
      </c>
      <c r="AJ701" s="216" t="s">
        <v>274</v>
      </c>
      <c r="AK701" s="216"/>
      <c r="AL701" s="65"/>
      <c r="AM701" s="71"/>
      <c r="AN701" s="71"/>
    </row>
    <row r="702" spans="1:41" ht="21.75" customHeight="1" outlineLevel="1">
      <c r="A702" s="218" t="s">
        <v>42</v>
      </c>
      <c r="B702" s="218"/>
      <c r="C702" s="215">
        <v>384</v>
      </c>
      <c r="D702" s="215">
        <v>48</v>
      </c>
      <c r="E702" s="215">
        <v>303</v>
      </c>
      <c r="F702" s="215">
        <v>249</v>
      </c>
      <c r="G702" s="215"/>
      <c r="H702" s="215"/>
      <c r="I702" s="215">
        <v>54</v>
      </c>
      <c r="J702" s="215">
        <v>0</v>
      </c>
      <c r="K702" s="215"/>
      <c r="L702" s="215">
        <v>0</v>
      </c>
      <c r="M702" s="215">
        <v>0</v>
      </c>
      <c r="N702" s="215"/>
      <c r="O702" s="215">
        <v>0</v>
      </c>
      <c r="P702" s="215">
        <v>41</v>
      </c>
      <c r="Q702" s="215"/>
      <c r="R702" s="215"/>
      <c r="S702" s="215">
        <v>13</v>
      </c>
      <c r="T702" s="215">
        <v>0</v>
      </c>
      <c r="U702" s="215">
        <v>0</v>
      </c>
      <c r="V702" s="215">
        <v>0</v>
      </c>
      <c r="W702" s="215">
        <v>4</v>
      </c>
      <c r="X702" s="215">
        <v>0</v>
      </c>
      <c r="Y702" s="215">
        <v>0</v>
      </c>
      <c r="Z702" s="215"/>
      <c r="AA702" s="215"/>
      <c r="AB702" s="215">
        <v>0</v>
      </c>
      <c r="AC702" s="215">
        <v>0</v>
      </c>
      <c r="AD702" s="215">
        <v>0</v>
      </c>
      <c r="AE702" s="215"/>
      <c r="AF702" s="215">
        <v>29</v>
      </c>
      <c r="AG702" s="215">
        <v>0</v>
      </c>
      <c r="AH702" s="215"/>
      <c r="AI702" s="216" t="s">
        <v>226</v>
      </c>
      <c r="AJ702" s="216"/>
      <c r="AK702" s="216"/>
      <c r="AL702" s="65"/>
      <c r="AM702" s="71"/>
      <c r="AN702" s="71"/>
    </row>
    <row r="703" spans="1:41" ht="21.75" customHeight="1" outlineLevel="1" thickBot="1">
      <c r="A703" s="218" t="s">
        <v>227</v>
      </c>
      <c r="B703" s="218"/>
      <c r="C703" s="215">
        <v>24</v>
      </c>
      <c r="D703" s="215">
        <v>0</v>
      </c>
      <c r="E703" s="215">
        <v>24</v>
      </c>
      <c r="F703" s="215">
        <v>0</v>
      </c>
      <c r="G703" s="215"/>
      <c r="H703" s="215"/>
      <c r="I703" s="215">
        <v>24</v>
      </c>
      <c r="J703" s="215">
        <v>0</v>
      </c>
      <c r="K703" s="215"/>
      <c r="L703" s="215">
        <v>0</v>
      </c>
      <c r="M703" s="215">
        <v>0</v>
      </c>
      <c r="N703" s="215"/>
      <c r="O703" s="215">
        <v>0</v>
      </c>
      <c r="P703" s="215">
        <v>0</v>
      </c>
      <c r="Q703" s="215"/>
      <c r="R703" s="215"/>
      <c r="S703" s="215">
        <v>0</v>
      </c>
      <c r="T703" s="215">
        <v>24</v>
      </c>
      <c r="U703" s="215">
        <v>0</v>
      </c>
      <c r="V703" s="215">
        <v>0</v>
      </c>
      <c r="W703" s="215">
        <v>0</v>
      </c>
      <c r="X703" s="215">
        <v>0</v>
      </c>
      <c r="Y703" s="215">
        <v>0</v>
      </c>
      <c r="Z703" s="215"/>
      <c r="AA703" s="215"/>
      <c r="AB703" s="215">
        <v>0</v>
      </c>
      <c r="AC703" s="215">
        <v>0</v>
      </c>
      <c r="AD703" s="215">
        <v>0</v>
      </c>
      <c r="AE703" s="215"/>
      <c r="AF703" s="215">
        <v>0</v>
      </c>
      <c r="AG703" s="215">
        <v>0</v>
      </c>
      <c r="AH703" s="215"/>
      <c r="AI703" s="216" t="s">
        <v>249</v>
      </c>
      <c r="AJ703" s="216"/>
      <c r="AK703" s="216"/>
      <c r="AL703" s="65"/>
      <c r="AM703" s="71"/>
      <c r="AN703" s="71"/>
    </row>
    <row r="704" spans="1:41" ht="21.75" customHeight="1" thickBot="1">
      <c r="A704" s="244" t="s">
        <v>43</v>
      </c>
      <c r="B704" s="244"/>
      <c r="C704" s="213">
        <v>14460</v>
      </c>
      <c r="D704" s="213">
        <v>1078</v>
      </c>
      <c r="E704" s="213">
        <v>11194</v>
      </c>
      <c r="F704" s="213">
        <v>1812</v>
      </c>
      <c r="G704" s="213"/>
      <c r="H704" s="213"/>
      <c r="I704" s="213">
        <v>9382</v>
      </c>
      <c r="J704" s="213">
        <v>3689</v>
      </c>
      <c r="K704" s="213"/>
      <c r="L704" s="213">
        <v>3147</v>
      </c>
      <c r="M704" s="213">
        <v>1901</v>
      </c>
      <c r="N704" s="213"/>
      <c r="O704" s="213">
        <v>0</v>
      </c>
      <c r="P704" s="213">
        <v>154</v>
      </c>
      <c r="Q704" s="213"/>
      <c r="R704" s="213"/>
      <c r="S704" s="213">
        <v>204</v>
      </c>
      <c r="T704" s="213">
        <v>287</v>
      </c>
      <c r="U704" s="213">
        <v>0</v>
      </c>
      <c r="V704" s="213">
        <v>0</v>
      </c>
      <c r="W704" s="213">
        <v>40</v>
      </c>
      <c r="X704" s="213">
        <v>67</v>
      </c>
      <c r="Y704" s="213">
        <v>5</v>
      </c>
      <c r="Z704" s="213"/>
      <c r="AA704" s="213"/>
      <c r="AB704" s="213">
        <v>86</v>
      </c>
      <c r="AC704" s="213">
        <v>199</v>
      </c>
      <c r="AD704" s="213">
        <v>218</v>
      </c>
      <c r="AE704" s="213"/>
      <c r="AF704" s="213">
        <v>384</v>
      </c>
      <c r="AG704" s="213">
        <v>1697</v>
      </c>
      <c r="AH704" s="213"/>
      <c r="AI704" s="244"/>
      <c r="AJ704" s="244"/>
      <c r="AK704" s="244"/>
      <c r="AL704" s="29">
        <f>SUM(AL666)</f>
        <v>335</v>
      </c>
      <c r="AM704" s="29">
        <f>SUM(AM666)</f>
        <v>90</v>
      </c>
      <c r="AN704" s="29">
        <f>SUM(AN666)</f>
        <v>245</v>
      </c>
      <c r="AO704" s="142">
        <f>IF(E704&gt;0,1,0)</f>
        <v>1</v>
      </c>
    </row>
    <row r="705" spans="1:40" ht="12" customHeight="1" thickBot="1">
      <c r="A705" s="145"/>
      <c r="B705" s="144"/>
      <c r="C705" s="144"/>
      <c r="D705" s="144"/>
      <c r="E705" s="144"/>
      <c r="F705" s="144"/>
      <c r="G705" s="144"/>
      <c r="H705" s="144"/>
      <c r="I705" s="174">
        <f>SUM(I683,I666)</f>
        <v>9382</v>
      </c>
      <c r="J705" s="144"/>
      <c r="K705" s="144"/>
      <c r="L705" s="144"/>
      <c r="M705" s="144"/>
      <c r="N705" s="143" t="s">
        <v>44</v>
      </c>
      <c r="O705" s="143"/>
      <c r="P705" s="143"/>
      <c r="Q705" s="144"/>
      <c r="R705" s="170" t="s">
        <v>45</v>
      </c>
      <c r="S705" s="170"/>
      <c r="T705" s="170"/>
      <c r="U705" s="170"/>
      <c r="V705" s="170"/>
      <c r="W705" s="170"/>
      <c r="X705" s="170"/>
      <c r="Y705" s="170"/>
      <c r="Z705" s="144"/>
      <c r="AA705" s="145" t="s">
        <v>46</v>
      </c>
      <c r="AB705" s="145"/>
      <c r="AC705" s="145">
        <f>SUM(AC704:AE704)</f>
        <v>417</v>
      </c>
      <c r="AD705" s="145"/>
      <c r="AE705" s="172" t="s">
        <v>47</v>
      </c>
      <c r="AF705" s="170"/>
      <c r="AG705" s="170"/>
      <c r="AH705" s="170"/>
      <c r="AI705" s="170"/>
      <c r="AJ705" s="170"/>
      <c r="AK705" s="145"/>
    </row>
    <row r="706" spans="1:40" ht="12" customHeight="1" thickBot="1">
      <c r="A706" s="145"/>
      <c r="B706" s="144"/>
      <c r="C706" s="144"/>
      <c r="D706" s="144"/>
      <c r="E706" s="144"/>
      <c r="F706" s="144"/>
      <c r="G706" s="170"/>
      <c r="H706" s="170"/>
      <c r="I706" s="170"/>
      <c r="J706" s="170"/>
      <c r="K706" s="170"/>
      <c r="L706" s="170"/>
      <c r="M706" s="170"/>
      <c r="N706" s="145"/>
      <c r="O706" s="145"/>
      <c r="P706" s="145"/>
      <c r="Q706" s="144"/>
      <c r="R706" s="170"/>
      <c r="S706" s="170"/>
      <c r="T706" s="170"/>
      <c r="U706" s="170"/>
      <c r="V706" s="170"/>
      <c r="W706" s="170"/>
      <c r="X706" s="170"/>
      <c r="Y706" s="170"/>
      <c r="Z706" s="144"/>
      <c r="AA706" s="145"/>
      <c r="AB706" s="145"/>
      <c r="AC706" s="145"/>
      <c r="AD706" s="145"/>
      <c r="AE706" s="170"/>
      <c r="AF706" s="170"/>
      <c r="AG706" s="170"/>
      <c r="AH706" s="170"/>
      <c r="AI706" s="170"/>
      <c r="AJ706" s="170"/>
      <c r="AK706" s="145"/>
    </row>
    <row r="707" spans="1:40" ht="12" customHeight="1" thickBot="1">
      <c r="A707" s="145" t="s">
        <v>48</v>
      </c>
      <c r="B707" s="170">
        <v>39644</v>
      </c>
      <c r="C707" s="145" t="s">
        <v>49</v>
      </c>
      <c r="D707" s="145"/>
      <c r="E707" s="145"/>
      <c r="F707" s="145"/>
      <c r="G707" s="170"/>
      <c r="H707" s="170"/>
      <c r="I707" s="170"/>
      <c r="J707" s="170"/>
      <c r="K707" s="170"/>
      <c r="L707" s="170"/>
      <c r="M707" s="170"/>
      <c r="N707" s="145"/>
      <c r="O707" s="145"/>
      <c r="P707" s="145"/>
      <c r="Q707" s="144"/>
      <c r="R707" s="170"/>
      <c r="S707" s="170"/>
      <c r="T707" s="170"/>
      <c r="U707" s="170"/>
      <c r="V707" s="170"/>
      <c r="W707" s="170"/>
      <c r="X707" s="170"/>
      <c r="Y707" s="170"/>
      <c r="Z707" s="144"/>
      <c r="AA707" s="145"/>
      <c r="AB707" s="145"/>
      <c r="AC707" s="145"/>
      <c r="AD707" s="145"/>
      <c r="AE707" s="170"/>
      <c r="AF707" s="170"/>
      <c r="AG707" s="170"/>
      <c r="AH707" s="170"/>
      <c r="AI707" s="170"/>
      <c r="AJ707" s="170"/>
      <c r="AK707" s="145"/>
    </row>
    <row r="708" spans="1:40" ht="12" customHeight="1" thickBot="1">
      <c r="A708" s="145" t="s">
        <v>50</v>
      </c>
      <c r="B708" s="145"/>
      <c r="C708" s="144"/>
      <c r="D708" s="144"/>
      <c r="E708" s="144"/>
      <c r="F708" s="144"/>
      <c r="G708" s="170"/>
      <c r="H708" s="170"/>
      <c r="I708" s="170"/>
      <c r="J708" s="170"/>
      <c r="K708" s="170"/>
      <c r="L708" s="170"/>
      <c r="M708" s="170"/>
      <c r="N708" s="143" t="s">
        <v>51</v>
      </c>
      <c r="O708" s="143"/>
      <c r="P708" s="145"/>
      <c r="Q708" s="144"/>
      <c r="R708" s="172" t="s">
        <v>52</v>
      </c>
      <c r="S708" s="170"/>
      <c r="T708" s="170"/>
      <c r="U708" s="170"/>
      <c r="V708" s="170"/>
      <c r="W708" s="170"/>
      <c r="X708" s="170"/>
      <c r="Y708" s="170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5"/>
    </row>
    <row r="709" spans="1:40" ht="12" customHeight="1" thickBot="1">
      <c r="A709" s="145"/>
      <c r="B709" s="145"/>
      <c r="C709" s="145" t="s">
        <v>53</v>
      </c>
      <c r="D709" s="145"/>
      <c r="E709" s="145"/>
      <c r="F709" s="145"/>
      <c r="G709" s="170"/>
      <c r="H709" s="170"/>
      <c r="I709" s="170"/>
      <c r="J709" s="170"/>
      <c r="K709" s="170"/>
      <c r="L709" s="170"/>
      <c r="M709" s="170"/>
      <c r="N709" s="145"/>
      <c r="O709" s="145"/>
      <c r="P709" s="145"/>
      <c r="Q709" s="145"/>
      <c r="R709" s="170"/>
      <c r="S709" s="170"/>
      <c r="T709" s="170"/>
      <c r="U709" s="170"/>
      <c r="V709" s="170"/>
      <c r="W709" s="170"/>
      <c r="X709" s="170"/>
      <c r="Y709" s="170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</row>
    <row r="710" spans="1:40" ht="12" customHeight="1" thickBot="1">
      <c r="A710" s="145"/>
      <c r="B710" s="145"/>
      <c r="C710" s="145"/>
      <c r="D710" s="145"/>
      <c r="E710" s="145"/>
      <c r="F710" s="145"/>
      <c r="G710" s="170"/>
      <c r="H710" s="170"/>
      <c r="I710" s="170"/>
      <c r="J710" s="170"/>
      <c r="K710" s="170"/>
      <c r="L710" s="170"/>
      <c r="M710" s="170"/>
      <c r="N710" s="145"/>
      <c r="O710" s="145"/>
      <c r="P710" s="145"/>
      <c r="Q710" s="145"/>
      <c r="R710" s="170"/>
      <c r="S710" s="170"/>
      <c r="T710" s="170"/>
      <c r="U710" s="170"/>
      <c r="V710" s="170"/>
      <c r="W710" s="170"/>
      <c r="X710" s="170"/>
      <c r="Y710" s="170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</row>
    <row r="712" spans="1:40" ht="18" customHeight="1">
      <c r="A712" s="173" t="s">
        <v>74</v>
      </c>
      <c r="B712" s="144"/>
      <c r="C712" s="144"/>
      <c r="D712" s="144"/>
      <c r="E712" s="144"/>
      <c r="F712" s="144"/>
      <c r="G712" s="144"/>
      <c r="H712" s="144"/>
      <c r="I712" s="144"/>
      <c r="J712" s="144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4"/>
      <c r="AI712" s="144"/>
      <c r="AJ712" s="144"/>
      <c r="AK712" s="145"/>
    </row>
    <row r="713" spans="1:40" ht="13.5" customHeight="1" thickBot="1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5"/>
    </row>
    <row r="714" spans="1:40" ht="21.75" customHeight="1">
      <c r="A714" s="146" t="s">
        <v>55</v>
      </c>
      <c r="B714" s="147"/>
      <c r="C714" s="148" t="s">
        <v>17</v>
      </c>
      <c r="D714" s="148" t="s">
        <v>56</v>
      </c>
      <c r="E714" s="148" t="s">
        <v>3</v>
      </c>
      <c r="F714" s="148" t="s">
        <v>4</v>
      </c>
      <c r="G714" s="148"/>
      <c r="H714" s="148"/>
      <c r="I714" s="148" t="s">
        <v>5</v>
      </c>
      <c r="J714" s="149" t="s">
        <v>6</v>
      </c>
      <c r="K714" s="149"/>
      <c r="L714" s="149"/>
      <c r="M714" s="149"/>
      <c r="N714" s="149"/>
      <c r="O714" s="149"/>
      <c r="P714" s="149"/>
      <c r="Q714" s="149"/>
      <c r="R714" s="149"/>
      <c r="S714" s="149"/>
      <c r="T714" s="148" t="s">
        <v>16</v>
      </c>
      <c r="U714" s="148" t="s">
        <v>7</v>
      </c>
      <c r="V714" s="148"/>
      <c r="W714" s="148" t="s">
        <v>8</v>
      </c>
      <c r="X714" s="148"/>
      <c r="Y714" s="148" t="s">
        <v>9</v>
      </c>
      <c r="Z714" s="148"/>
      <c r="AA714" s="148"/>
      <c r="AB714" s="148"/>
      <c r="AC714" s="148" t="s">
        <v>10</v>
      </c>
      <c r="AD714" s="148"/>
      <c r="AE714" s="148"/>
      <c r="AF714" s="148" t="s">
        <v>11</v>
      </c>
      <c r="AG714" s="148"/>
      <c r="AH714" s="148"/>
      <c r="AI714" s="150" t="s">
        <v>57</v>
      </c>
      <c r="AJ714" s="151" t="s">
        <v>23</v>
      </c>
      <c r="AK714" s="152"/>
      <c r="AL714" s="153" t="s">
        <v>91</v>
      </c>
      <c r="AM714" s="154"/>
      <c r="AN714" s="155"/>
    </row>
    <row r="715" spans="1:40" ht="21.75" customHeight="1">
      <c r="A715" s="156"/>
      <c r="B715" s="157"/>
      <c r="C715" s="158"/>
      <c r="D715" s="158"/>
      <c r="E715" s="158"/>
      <c r="F715" s="158"/>
      <c r="G715" s="158"/>
      <c r="H715" s="158"/>
      <c r="I715" s="158"/>
      <c r="J715" s="158" t="s">
        <v>12</v>
      </c>
      <c r="K715" s="150"/>
      <c r="L715" s="158" t="s">
        <v>13</v>
      </c>
      <c r="M715" s="158" t="s">
        <v>14</v>
      </c>
      <c r="N715" s="150"/>
      <c r="O715" s="158" t="s">
        <v>15</v>
      </c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9"/>
      <c r="AJ715" s="159"/>
      <c r="AK715" s="160"/>
      <c r="AL715" s="161"/>
      <c r="AM715" s="162"/>
      <c r="AN715" s="163"/>
    </row>
    <row r="716" spans="1:40" ht="21.75" customHeight="1" thickBot="1">
      <c r="A716" s="164"/>
      <c r="B716" s="165"/>
      <c r="C716" s="94"/>
      <c r="D716" s="94"/>
      <c r="E716" s="94"/>
      <c r="F716" s="94"/>
      <c r="G716" s="94"/>
      <c r="H716" s="94"/>
      <c r="I716" s="94"/>
      <c r="J716" s="94"/>
      <c r="K716" s="95"/>
      <c r="L716" s="94"/>
      <c r="M716" s="94"/>
      <c r="N716" s="95"/>
      <c r="O716" s="94" t="s">
        <v>18</v>
      </c>
      <c r="P716" s="94" t="s">
        <v>19</v>
      </c>
      <c r="Q716" s="94"/>
      <c r="R716" s="94"/>
      <c r="S716" s="94" t="s">
        <v>20</v>
      </c>
      <c r="T716" s="94"/>
      <c r="U716" s="94" t="s">
        <v>21</v>
      </c>
      <c r="V716" s="94" t="s">
        <v>22</v>
      </c>
      <c r="W716" s="94" t="s">
        <v>21</v>
      </c>
      <c r="X716" s="94" t="s">
        <v>22</v>
      </c>
      <c r="Y716" s="94" t="s">
        <v>21</v>
      </c>
      <c r="Z716" s="94"/>
      <c r="AA716" s="94"/>
      <c r="AB716" s="94" t="s">
        <v>22</v>
      </c>
      <c r="AC716" s="94" t="s">
        <v>21</v>
      </c>
      <c r="AD716" s="94" t="s">
        <v>22</v>
      </c>
      <c r="AE716" s="94"/>
      <c r="AF716" s="94" t="s">
        <v>21</v>
      </c>
      <c r="AG716" s="94" t="s">
        <v>22</v>
      </c>
      <c r="AH716" s="94"/>
      <c r="AI716" s="95"/>
      <c r="AJ716" s="95"/>
      <c r="AK716" s="96"/>
      <c r="AL716" s="69" t="s">
        <v>90</v>
      </c>
      <c r="AM716" s="70" t="s">
        <v>130</v>
      </c>
      <c r="AN716" s="70" t="s">
        <v>131</v>
      </c>
    </row>
    <row r="717" spans="1:40" ht="21.75" customHeight="1" thickBot="1">
      <c r="A717" s="217" t="s">
        <v>24</v>
      </c>
      <c r="B717" s="217"/>
      <c r="C717" s="213">
        <v>7382</v>
      </c>
      <c r="D717" s="213">
        <v>479</v>
      </c>
      <c r="E717" s="213">
        <v>5749</v>
      </c>
      <c r="F717" s="213">
        <v>712</v>
      </c>
      <c r="G717" s="213"/>
      <c r="H717" s="213"/>
      <c r="I717" s="213">
        <v>5037</v>
      </c>
      <c r="J717" s="213">
        <v>2150</v>
      </c>
      <c r="K717" s="213"/>
      <c r="L717" s="213">
        <v>1654</v>
      </c>
      <c r="M717" s="213">
        <v>962</v>
      </c>
      <c r="N717" s="213"/>
      <c r="O717" s="213">
        <v>0</v>
      </c>
      <c r="P717" s="213">
        <v>27</v>
      </c>
      <c r="Q717" s="213"/>
      <c r="R717" s="213"/>
      <c r="S717" s="213">
        <v>91</v>
      </c>
      <c r="T717" s="213">
        <v>153</v>
      </c>
      <c r="U717" s="213">
        <v>0</v>
      </c>
      <c r="V717" s="213">
        <v>0</v>
      </c>
      <c r="W717" s="213">
        <v>13</v>
      </c>
      <c r="X717" s="213">
        <v>25</v>
      </c>
      <c r="Y717" s="213">
        <v>1</v>
      </c>
      <c r="Z717" s="213"/>
      <c r="AA717" s="213"/>
      <c r="AB717" s="213">
        <v>42</v>
      </c>
      <c r="AC717" s="213">
        <v>55</v>
      </c>
      <c r="AD717" s="213">
        <v>49</v>
      </c>
      <c r="AE717" s="213"/>
      <c r="AF717" s="213">
        <v>125</v>
      </c>
      <c r="AG717" s="213">
        <v>991</v>
      </c>
      <c r="AH717" s="213"/>
      <c r="AI717" s="214"/>
      <c r="AJ717" s="214"/>
      <c r="AK717" s="214"/>
      <c r="AL717" s="25">
        <f>SUM(AL718:AL733)</f>
        <v>343</v>
      </c>
      <c r="AM717" s="25">
        <f>SUM(AM718:AM733)</f>
        <v>98</v>
      </c>
      <c r="AN717" s="25">
        <f>SUM(AN718:AN733)</f>
        <v>245</v>
      </c>
    </row>
    <row r="718" spans="1:40" ht="21.75" customHeight="1" outlineLevel="1">
      <c r="A718" s="218" t="s">
        <v>25</v>
      </c>
      <c r="B718" s="218"/>
      <c r="C718" s="215">
        <v>500</v>
      </c>
      <c r="D718" s="215">
        <v>0</v>
      </c>
      <c r="E718" s="215">
        <v>428</v>
      </c>
      <c r="F718" s="215">
        <v>0</v>
      </c>
      <c r="G718" s="215"/>
      <c r="H718" s="215"/>
      <c r="I718" s="215">
        <v>428</v>
      </c>
      <c r="J718" s="215">
        <v>428</v>
      </c>
      <c r="K718" s="215"/>
      <c r="L718" s="215">
        <v>0</v>
      </c>
      <c r="M718" s="215">
        <v>0</v>
      </c>
      <c r="N718" s="215"/>
      <c r="O718" s="215">
        <v>0</v>
      </c>
      <c r="P718" s="215">
        <v>0</v>
      </c>
      <c r="Q718" s="215"/>
      <c r="R718" s="215"/>
      <c r="S718" s="215">
        <v>0</v>
      </c>
      <c r="T718" s="215">
        <v>0</v>
      </c>
      <c r="U718" s="215">
        <v>0</v>
      </c>
      <c r="V718" s="215">
        <v>0</v>
      </c>
      <c r="W718" s="215">
        <v>0</v>
      </c>
      <c r="X718" s="215">
        <v>4</v>
      </c>
      <c r="Y718" s="215">
        <v>0</v>
      </c>
      <c r="Z718" s="215"/>
      <c r="AA718" s="215"/>
      <c r="AB718" s="215">
        <v>0</v>
      </c>
      <c r="AC718" s="215">
        <v>0</v>
      </c>
      <c r="AD718" s="215">
        <v>0</v>
      </c>
      <c r="AE718" s="215"/>
      <c r="AF718" s="215">
        <v>0</v>
      </c>
      <c r="AG718" s="215">
        <v>68</v>
      </c>
      <c r="AH718" s="215"/>
      <c r="AI718" s="216" t="s">
        <v>188</v>
      </c>
      <c r="AJ718" s="216"/>
      <c r="AK718" s="216"/>
      <c r="AL718" s="65"/>
      <c r="AM718" s="71"/>
      <c r="AN718" s="71"/>
    </row>
    <row r="719" spans="1:40" ht="21.75" customHeight="1" outlineLevel="1">
      <c r="A719" s="218" t="s">
        <v>189</v>
      </c>
      <c r="B719" s="218"/>
      <c r="C719" s="215">
        <v>450</v>
      </c>
      <c r="D719" s="215">
        <v>54</v>
      </c>
      <c r="E719" s="215">
        <v>270</v>
      </c>
      <c r="F719" s="215">
        <v>0</v>
      </c>
      <c r="G719" s="215"/>
      <c r="H719" s="215"/>
      <c r="I719" s="215">
        <v>270</v>
      </c>
      <c r="J719" s="215">
        <v>260</v>
      </c>
      <c r="K719" s="215"/>
      <c r="L719" s="215">
        <v>0</v>
      </c>
      <c r="M719" s="215">
        <v>0</v>
      </c>
      <c r="N719" s="215"/>
      <c r="O719" s="215">
        <v>0</v>
      </c>
      <c r="P719" s="215">
        <v>0</v>
      </c>
      <c r="Q719" s="215"/>
      <c r="R719" s="215"/>
      <c r="S719" s="215">
        <v>0</v>
      </c>
      <c r="T719" s="215">
        <v>10</v>
      </c>
      <c r="U719" s="215">
        <v>0</v>
      </c>
      <c r="V719" s="215">
        <v>0</v>
      </c>
      <c r="W719" s="215">
        <v>0</v>
      </c>
      <c r="X719" s="215">
        <v>0</v>
      </c>
      <c r="Y719" s="215">
        <v>0</v>
      </c>
      <c r="Z719" s="215"/>
      <c r="AA719" s="215"/>
      <c r="AB719" s="215">
        <v>0</v>
      </c>
      <c r="AC719" s="215">
        <v>0</v>
      </c>
      <c r="AD719" s="215">
        <v>0</v>
      </c>
      <c r="AE719" s="215"/>
      <c r="AF719" s="215">
        <v>0</v>
      </c>
      <c r="AG719" s="215">
        <v>126</v>
      </c>
      <c r="AH719" s="215"/>
      <c r="AI719" s="216" t="s">
        <v>275</v>
      </c>
      <c r="AJ719" s="216"/>
      <c r="AK719" s="216"/>
      <c r="AL719" s="65"/>
      <c r="AM719" s="71"/>
      <c r="AN719" s="71"/>
    </row>
    <row r="720" spans="1:40" ht="21.75" customHeight="1" outlineLevel="1">
      <c r="A720" s="218" t="s">
        <v>190</v>
      </c>
      <c r="B720" s="218"/>
      <c r="C720" s="215">
        <v>36</v>
      </c>
      <c r="D720" s="215">
        <v>0</v>
      </c>
      <c r="E720" s="215">
        <v>31</v>
      </c>
      <c r="F720" s="215">
        <v>0</v>
      </c>
      <c r="G720" s="215"/>
      <c r="H720" s="215"/>
      <c r="I720" s="215">
        <v>31</v>
      </c>
      <c r="J720" s="215">
        <v>0</v>
      </c>
      <c r="K720" s="215"/>
      <c r="L720" s="215">
        <v>0</v>
      </c>
      <c r="M720" s="215">
        <v>0</v>
      </c>
      <c r="N720" s="215"/>
      <c r="O720" s="215">
        <v>0</v>
      </c>
      <c r="P720" s="215">
        <v>0</v>
      </c>
      <c r="Q720" s="215"/>
      <c r="R720" s="215"/>
      <c r="S720" s="215">
        <v>0</v>
      </c>
      <c r="T720" s="215">
        <v>31</v>
      </c>
      <c r="U720" s="215">
        <v>0</v>
      </c>
      <c r="V720" s="215">
        <v>0</v>
      </c>
      <c r="W720" s="215">
        <v>0</v>
      </c>
      <c r="X720" s="215">
        <v>0</v>
      </c>
      <c r="Y720" s="215">
        <v>0</v>
      </c>
      <c r="Z720" s="215"/>
      <c r="AA720" s="215"/>
      <c r="AB720" s="215">
        <v>0</v>
      </c>
      <c r="AC720" s="215">
        <v>0</v>
      </c>
      <c r="AD720" s="215">
        <v>0</v>
      </c>
      <c r="AE720" s="215"/>
      <c r="AF720" s="215">
        <v>0</v>
      </c>
      <c r="AG720" s="215">
        <v>5</v>
      </c>
      <c r="AH720" s="215"/>
      <c r="AI720" s="216" t="s">
        <v>244</v>
      </c>
      <c r="AJ720" s="216"/>
      <c r="AK720" s="216"/>
      <c r="AL720" s="65"/>
      <c r="AM720" s="71"/>
      <c r="AN720" s="71"/>
    </row>
    <row r="721" spans="1:40" ht="21.75" customHeight="1" outlineLevel="1">
      <c r="A721" s="218" t="s">
        <v>191</v>
      </c>
      <c r="B721" s="218"/>
      <c r="C721" s="215">
        <v>40</v>
      </c>
      <c r="D721" s="215">
        <v>0</v>
      </c>
      <c r="E721" s="215">
        <v>19</v>
      </c>
      <c r="F721" s="215">
        <v>0</v>
      </c>
      <c r="G721" s="215"/>
      <c r="H721" s="215"/>
      <c r="I721" s="215">
        <v>19</v>
      </c>
      <c r="J721" s="215">
        <v>19</v>
      </c>
      <c r="K721" s="215"/>
      <c r="L721" s="215">
        <v>0</v>
      </c>
      <c r="M721" s="215">
        <v>0</v>
      </c>
      <c r="N721" s="215"/>
      <c r="O721" s="215">
        <v>0</v>
      </c>
      <c r="P721" s="215">
        <v>0</v>
      </c>
      <c r="Q721" s="215"/>
      <c r="R721" s="215"/>
      <c r="S721" s="215">
        <v>0</v>
      </c>
      <c r="T721" s="215">
        <v>0</v>
      </c>
      <c r="U721" s="215">
        <v>0</v>
      </c>
      <c r="V721" s="215">
        <v>0</v>
      </c>
      <c r="W721" s="215">
        <v>0</v>
      </c>
      <c r="X721" s="215">
        <v>0</v>
      </c>
      <c r="Y721" s="215">
        <v>0</v>
      </c>
      <c r="Z721" s="215"/>
      <c r="AA721" s="215"/>
      <c r="AB721" s="215">
        <v>0</v>
      </c>
      <c r="AC721" s="215">
        <v>0</v>
      </c>
      <c r="AD721" s="215">
        <v>0</v>
      </c>
      <c r="AE721" s="215"/>
      <c r="AF721" s="215">
        <v>0</v>
      </c>
      <c r="AG721" s="215">
        <v>21</v>
      </c>
      <c r="AH721" s="215"/>
      <c r="AI721" s="216" t="s">
        <v>276</v>
      </c>
      <c r="AJ721" s="216"/>
      <c r="AK721" s="216"/>
      <c r="AL721" s="65">
        <f>SUM(AM721:AN721)</f>
        <v>19</v>
      </c>
      <c r="AM721" s="71">
        <f>SUM(F721)</f>
        <v>0</v>
      </c>
      <c r="AN721" s="71">
        <f>SUM(I721)</f>
        <v>19</v>
      </c>
    </row>
    <row r="722" spans="1:40" ht="21.75" customHeight="1" outlineLevel="1">
      <c r="A722" s="218" t="s">
        <v>192</v>
      </c>
      <c r="B722" s="218"/>
      <c r="C722" s="215">
        <v>68</v>
      </c>
      <c r="D722" s="215">
        <v>0</v>
      </c>
      <c r="E722" s="215">
        <v>44</v>
      </c>
      <c r="F722" s="215">
        <v>0</v>
      </c>
      <c r="G722" s="215"/>
      <c r="H722" s="215"/>
      <c r="I722" s="215">
        <v>44</v>
      </c>
      <c r="J722" s="215">
        <v>44</v>
      </c>
      <c r="K722" s="215"/>
      <c r="L722" s="215">
        <v>0</v>
      </c>
      <c r="M722" s="215">
        <v>0</v>
      </c>
      <c r="N722" s="215"/>
      <c r="O722" s="215">
        <v>0</v>
      </c>
      <c r="P722" s="215">
        <v>0</v>
      </c>
      <c r="Q722" s="215"/>
      <c r="R722" s="215"/>
      <c r="S722" s="215">
        <v>0</v>
      </c>
      <c r="T722" s="215">
        <v>0</v>
      </c>
      <c r="U722" s="215">
        <v>0</v>
      </c>
      <c r="V722" s="215">
        <v>0</v>
      </c>
      <c r="W722" s="215">
        <v>0</v>
      </c>
      <c r="X722" s="215">
        <v>0</v>
      </c>
      <c r="Y722" s="215">
        <v>0</v>
      </c>
      <c r="Z722" s="215"/>
      <c r="AA722" s="215"/>
      <c r="AB722" s="215">
        <v>0</v>
      </c>
      <c r="AC722" s="215">
        <v>0</v>
      </c>
      <c r="AD722" s="215">
        <v>0</v>
      </c>
      <c r="AE722" s="215"/>
      <c r="AF722" s="215">
        <v>0</v>
      </c>
      <c r="AG722" s="215">
        <v>24</v>
      </c>
      <c r="AH722" s="215"/>
      <c r="AI722" s="216" t="s">
        <v>246</v>
      </c>
      <c r="AJ722" s="216"/>
      <c r="AK722" s="216"/>
      <c r="AL722" s="65"/>
      <c r="AM722" s="71"/>
      <c r="AN722" s="71"/>
    </row>
    <row r="723" spans="1:40" ht="21.75" customHeight="1" outlineLevel="1">
      <c r="A723" s="218" t="s">
        <v>193</v>
      </c>
      <c r="B723" s="218"/>
      <c r="C723" s="215">
        <v>108</v>
      </c>
      <c r="D723" s="215">
        <v>0</v>
      </c>
      <c r="E723" s="215">
        <v>44</v>
      </c>
      <c r="F723" s="215">
        <v>27</v>
      </c>
      <c r="G723" s="215"/>
      <c r="H723" s="215"/>
      <c r="I723" s="215">
        <v>17</v>
      </c>
      <c r="J723" s="215">
        <v>4</v>
      </c>
      <c r="K723" s="215"/>
      <c r="L723" s="215">
        <v>4</v>
      </c>
      <c r="M723" s="215">
        <v>4</v>
      </c>
      <c r="N723" s="215"/>
      <c r="O723" s="215">
        <v>0</v>
      </c>
      <c r="P723" s="215">
        <v>0</v>
      </c>
      <c r="Q723" s="215"/>
      <c r="R723" s="215"/>
      <c r="S723" s="215">
        <v>3</v>
      </c>
      <c r="T723" s="215">
        <v>2</v>
      </c>
      <c r="U723" s="215">
        <v>0</v>
      </c>
      <c r="V723" s="215">
        <v>0</v>
      </c>
      <c r="W723" s="215">
        <v>0</v>
      </c>
      <c r="X723" s="215">
        <v>0</v>
      </c>
      <c r="Y723" s="215">
        <v>0</v>
      </c>
      <c r="Z723" s="215"/>
      <c r="AA723" s="215"/>
      <c r="AB723" s="215">
        <v>0</v>
      </c>
      <c r="AC723" s="215">
        <v>3</v>
      </c>
      <c r="AD723" s="215">
        <v>0</v>
      </c>
      <c r="AE723" s="215"/>
      <c r="AF723" s="215">
        <v>32</v>
      </c>
      <c r="AG723" s="215">
        <v>32</v>
      </c>
      <c r="AH723" s="215"/>
      <c r="AI723" s="216" t="s">
        <v>206</v>
      </c>
      <c r="AJ723" s="216" t="s">
        <v>277</v>
      </c>
      <c r="AK723" s="216"/>
      <c r="AL723" s="65">
        <f>SUM(AM723:AN723)</f>
        <v>7</v>
      </c>
      <c r="AM723" s="71">
        <v>7</v>
      </c>
      <c r="AN723" s="71"/>
    </row>
    <row r="724" spans="1:40" ht="21.75" customHeight="1" outlineLevel="1">
      <c r="A724" s="218" t="s">
        <v>194</v>
      </c>
      <c r="B724" s="218"/>
      <c r="C724" s="215">
        <v>705</v>
      </c>
      <c r="D724" s="215">
        <v>75</v>
      </c>
      <c r="E724" s="215">
        <v>564</v>
      </c>
      <c r="F724" s="215">
        <v>387</v>
      </c>
      <c r="G724" s="215"/>
      <c r="H724" s="215"/>
      <c r="I724" s="215">
        <v>177</v>
      </c>
      <c r="J724" s="215">
        <v>42</v>
      </c>
      <c r="K724" s="215"/>
      <c r="L724" s="215">
        <v>5</v>
      </c>
      <c r="M724" s="215">
        <v>9</v>
      </c>
      <c r="N724" s="215"/>
      <c r="O724" s="215">
        <v>0</v>
      </c>
      <c r="P724" s="215">
        <v>25</v>
      </c>
      <c r="Q724" s="215"/>
      <c r="R724" s="215"/>
      <c r="S724" s="215">
        <v>60</v>
      </c>
      <c r="T724" s="215">
        <v>36</v>
      </c>
      <c r="U724" s="215">
        <v>0</v>
      </c>
      <c r="V724" s="215">
        <v>0</v>
      </c>
      <c r="W724" s="215">
        <v>8</v>
      </c>
      <c r="X724" s="215">
        <v>0</v>
      </c>
      <c r="Y724" s="215">
        <v>0</v>
      </c>
      <c r="Z724" s="215"/>
      <c r="AA724" s="215"/>
      <c r="AB724" s="215">
        <v>0</v>
      </c>
      <c r="AC724" s="215">
        <v>41</v>
      </c>
      <c r="AD724" s="215">
        <v>13</v>
      </c>
      <c r="AE724" s="215"/>
      <c r="AF724" s="215">
        <v>58</v>
      </c>
      <c r="AG724" s="215">
        <v>0</v>
      </c>
      <c r="AH724" s="215"/>
      <c r="AI724" s="216" t="s">
        <v>262</v>
      </c>
      <c r="AJ724" s="216"/>
      <c r="AK724" s="216"/>
      <c r="AL724" s="65"/>
      <c r="AM724" s="66"/>
      <c r="AN724" s="66"/>
    </row>
    <row r="725" spans="1:40" ht="21.75" customHeight="1" outlineLevel="1">
      <c r="A725" s="218" t="s">
        <v>26</v>
      </c>
      <c r="B725" s="218"/>
      <c r="C725" s="215">
        <v>292</v>
      </c>
      <c r="D725" s="215">
        <v>1</v>
      </c>
      <c r="E725" s="215">
        <v>188</v>
      </c>
      <c r="F725" s="215">
        <v>16</v>
      </c>
      <c r="G725" s="215"/>
      <c r="H725" s="215"/>
      <c r="I725" s="215">
        <v>172</v>
      </c>
      <c r="J725" s="215">
        <v>131</v>
      </c>
      <c r="K725" s="215"/>
      <c r="L725" s="215">
        <v>26</v>
      </c>
      <c r="M725" s="215">
        <v>13</v>
      </c>
      <c r="N725" s="215"/>
      <c r="O725" s="215">
        <v>0</v>
      </c>
      <c r="P725" s="215">
        <v>0</v>
      </c>
      <c r="Q725" s="215"/>
      <c r="R725" s="215"/>
      <c r="S725" s="215">
        <v>2</v>
      </c>
      <c r="T725" s="215">
        <v>0</v>
      </c>
      <c r="U725" s="215">
        <v>0</v>
      </c>
      <c r="V725" s="215">
        <v>0</v>
      </c>
      <c r="W725" s="215">
        <v>0</v>
      </c>
      <c r="X725" s="215">
        <v>0</v>
      </c>
      <c r="Y725" s="215">
        <v>0</v>
      </c>
      <c r="Z725" s="215"/>
      <c r="AA725" s="215"/>
      <c r="AB725" s="215">
        <v>0</v>
      </c>
      <c r="AC725" s="215">
        <v>1</v>
      </c>
      <c r="AD725" s="215">
        <v>0</v>
      </c>
      <c r="AE725" s="215"/>
      <c r="AF725" s="215">
        <v>10</v>
      </c>
      <c r="AG725" s="215">
        <v>93</v>
      </c>
      <c r="AH725" s="215"/>
      <c r="AI725" s="216" t="s">
        <v>201</v>
      </c>
      <c r="AJ725" s="216"/>
      <c r="AK725" s="216"/>
      <c r="AL725" s="65"/>
      <c r="AM725" s="71"/>
      <c r="AN725" s="71"/>
    </row>
    <row r="726" spans="1:40" ht="21.75" customHeight="1" outlineLevel="1">
      <c r="A726" s="218" t="s">
        <v>195</v>
      </c>
      <c r="B726" s="218"/>
      <c r="C726" s="215">
        <v>292</v>
      </c>
      <c r="D726" s="215">
        <v>4</v>
      </c>
      <c r="E726" s="215">
        <v>287</v>
      </c>
      <c r="F726" s="215">
        <v>0</v>
      </c>
      <c r="G726" s="215"/>
      <c r="H726" s="215"/>
      <c r="I726" s="215">
        <v>287</v>
      </c>
      <c r="J726" s="215">
        <v>0</v>
      </c>
      <c r="K726" s="215"/>
      <c r="L726" s="215">
        <v>0</v>
      </c>
      <c r="M726" s="215">
        <v>287</v>
      </c>
      <c r="N726" s="215"/>
      <c r="O726" s="215">
        <v>0</v>
      </c>
      <c r="P726" s="215">
        <v>0</v>
      </c>
      <c r="Q726" s="215"/>
      <c r="R726" s="215"/>
      <c r="S726" s="215">
        <v>0</v>
      </c>
      <c r="T726" s="215">
        <v>0</v>
      </c>
      <c r="U726" s="215">
        <v>0</v>
      </c>
      <c r="V726" s="215">
        <v>0</v>
      </c>
      <c r="W726" s="215">
        <v>0</v>
      </c>
      <c r="X726" s="215">
        <v>0</v>
      </c>
      <c r="Y726" s="215">
        <v>0</v>
      </c>
      <c r="Z726" s="215"/>
      <c r="AA726" s="215"/>
      <c r="AB726" s="215">
        <v>0</v>
      </c>
      <c r="AC726" s="215">
        <v>0</v>
      </c>
      <c r="AD726" s="215">
        <v>0</v>
      </c>
      <c r="AE726" s="215"/>
      <c r="AF726" s="215">
        <v>0</v>
      </c>
      <c r="AG726" s="215">
        <v>1</v>
      </c>
      <c r="AH726" s="215"/>
      <c r="AI726" s="216" t="s">
        <v>196</v>
      </c>
      <c r="AJ726" s="216"/>
      <c r="AK726" s="216"/>
      <c r="AL726" s="65"/>
      <c r="AM726" s="71"/>
      <c r="AN726" s="71"/>
    </row>
    <row r="727" spans="1:40" ht="21.75" customHeight="1" outlineLevel="1">
      <c r="A727" s="218" t="s">
        <v>197</v>
      </c>
      <c r="B727" s="218"/>
      <c r="C727" s="215">
        <v>1414</v>
      </c>
      <c r="D727" s="215">
        <v>37</v>
      </c>
      <c r="E727" s="215">
        <v>1071</v>
      </c>
      <c r="F727" s="215">
        <v>191</v>
      </c>
      <c r="G727" s="215"/>
      <c r="H727" s="215"/>
      <c r="I727" s="215">
        <v>880</v>
      </c>
      <c r="J727" s="215">
        <v>440</v>
      </c>
      <c r="K727" s="215"/>
      <c r="L727" s="215">
        <v>352</v>
      </c>
      <c r="M727" s="215">
        <v>3</v>
      </c>
      <c r="N727" s="215"/>
      <c r="O727" s="215">
        <v>0</v>
      </c>
      <c r="P727" s="215">
        <v>0</v>
      </c>
      <c r="Q727" s="215"/>
      <c r="R727" s="215"/>
      <c r="S727" s="215">
        <v>14</v>
      </c>
      <c r="T727" s="215">
        <v>71</v>
      </c>
      <c r="U727" s="215">
        <v>0</v>
      </c>
      <c r="V727" s="215">
        <v>0</v>
      </c>
      <c r="W727" s="215">
        <v>0</v>
      </c>
      <c r="X727" s="215">
        <v>0</v>
      </c>
      <c r="Y727" s="215">
        <v>0</v>
      </c>
      <c r="Z727" s="215"/>
      <c r="AA727" s="215"/>
      <c r="AB727" s="215">
        <v>1</v>
      </c>
      <c r="AC727" s="215">
        <v>0</v>
      </c>
      <c r="AD727" s="215">
        <v>30</v>
      </c>
      <c r="AE727" s="215"/>
      <c r="AF727" s="215">
        <v>9</v>
      </c>
      <c r="AG727" s="215">
        <v>297</v>
      </c>
      <c r="AH727" s="215"/>
      <c r="AI727" s="216" t="s">
        <v>203</v>
      </c>
      <c r="AJ727" s="216"/>
      <c r="AK727" s="216"/>
      <c r="AL727" s="65"/>
      <c r="AM727" s="71"/>
      <c r="AN727" s="71"/>
    </row>
    <row r="728" spans="1:40" ht="21.75" customHeight="1" outlineLevel="1">
      <c r="A728" s="218" t="s">
        <v>27</v>
      </c>
      <c r="B728" s="218"/>
      <c r="C728" s="215">
        <v>516</v>
      </c>
      <c r="D728" s="215">
        <v>48</v>
      </c>
      <c r="E728" s="215">
        <v>455</v>
      </c>
      <c r="F728" s="215">
        <v>0</v>
      </c>
      <c r="G728" s="215"/>
      <c r="H728" s="215"/>
      <c r="I728" s="215">
        <v>455</v>
      </c>
      <c r="J728" s="215">
        <v>213</v>
      </c>
      <c r="K728" s="215"/>
      <c r="L728" s="215">
        <v>215</v>
      </c>
      <c r="M728" s="215">
        <v>27</v>
      </c>
      <c r="N728" s="215"/>
      <c r="O728" s="215">
        <v>0</v>
      </c>
      <c r="P728" s="215">
        <v>0</v>
      </c>
      <c r="Q728" s="215"/>
      <c r="R728" s="215"/>
      <c r="S728" s="215">
        <v>0</v>
      </c>
      <c r="T728" s="215">
        <v>0</v>
      </c>
      <c r="U728" s="215">
        <v>0</v>
      </c>
      <c r="V728" s="215">
        <v>0</v>
      </c>
      <c r="W728" s="215">
        <v>0</v>
      </c>
      <c r="X728" s="215">
        <v>4</v>
      </c>
      <c r="Y728" s="215">
        <v>0</v>
      </c>
      <c r="Z728" s="215"/>
      <c r="AA728" s="215"/>
      <c r="AB728" s="215">
        <v>6</v>
      </c>
      <c r="AC728" s="215">
        <v>0</v>
      </c>
      <c r="AD728" s="215">
        <v>0</v>
      </c>
      <c r="AE728" s="215"/>
      <c r="AF728" s="215">
        <v>0</v>
      </c>
      <c r="AG728" s="215">
        <v>9</v>
      </c>
      <c r="AH728" s="215"/>
      <c r="AI728" s="216" t="s">
        <v>278</v>
      </c>
      <c r="AJ728" s="216"/>
      <c r="AK728" s="216"/>
      <c r="AL728" s="65"/>
      <c r="AM728" s="71"/>
      <c r="AN728" s="71"/>
    </row>
    <row r="729" spans="1:40" ht="21.75" customHeight="1" outlineLevel="1">
      <c r="A729" s="218" t="s">
        <v>28</v>
      </c>
      <c r="B729" s="218"/>
      <c r="C729" s="215">
        <v>320</v>
      </c>
      <c r="D729" s="215">
        <v>4</v>
      </c>
      <c r="E729" s="215">
        <v>252</v>
      </c>
      <c r="F729" s="215">
        <v>0</v>
      </c>
      <c r="G729" s="215"/>
      <c r="H729" s="215"/>
      <c r="I729" s="215">
        <v>252</v>
      </c>
      <c r="J729" s="215">
        <v>182</v>
      </c>
      <c r="K729" s="215"/>
      <c r="L729" s="215">
        <v>70</v>
      </c>
      <c r="M729" s="215">
        <v>0</v>
      </c>
      <c r="N729" s="215"/>
      <c r="O729" s="215">
        <v>0</v>
      </c>
      <c r="P729" s="215">
        <v>0</v>
      </c>
      <c r="Q729" s="215"/>
      <c r="R729" s="215"/>
      <c r="S729" s="215">
        <v>0</v>
      </c>
      <c r="T729" s="215">
        <v>0</v>
      </c>
      <c r="U729" s="215">
        <v>0</v>
      </c>
      <c r="V729" s="215">
        <v>0</v>
      </c>
      <c r="W729" s="215">
        <v>0</v>
      </c>
      <c r="X729" s="215">
        <v>0</v>
      </c>
      <c r="Y729" s="215">
        <v>0</v>
      </c>
      <c r="Z729" s="215"/>
      <c r="AA729" s="215"/>
      <c r="AB729" s="215">
        <v>0</v>
      </c>
      <c r="AC729" s="215">
        <v>0</v>
      </c>
      <c r="AD729" s="215">
        <v>0</v>
      </c>
      <c r="AE729" s="215"/>
      <c r="AF729" s="215">
        <v>0</v>
      </c>
      <c r="AG729" s="215">
        <v>64</v>
      </c>
      <c r="AH729" s="215"/>
      <c r="AI729" s="216" t="s">
        <v>198</v>
      </c>
      <c r="AJ729" s="216"/>
      <c r="AK729" s="216"/>
      <c r="AL729" s="65"/>
      <c r="AM729" s="71"/>
      <c r="AN729" s="71"/>
    </row>
    <row r="730" spans="1:40" ht="21.75" customHeight="1" outlineLevel="1">
      <c r="A730" s="218" t="s">
        <v>29</v>
      </c>
      <c r="B730" s="218"/>
      <c r="C730" s="215">
        <v>592</v>
      </c>
      <c r="D730" s="215">
        <v>0</v>
      </c>
      <c r="E730" s="215">
        <v>580</v>
      </c>
      <c r="F730" s="215">
        <v>0</v>
      </c>
      <c r="G730" s="215"/>
      <c r="H730" s="215"/>
      <c r="I730" s="215">
        <v>580</v>
      </c>
      <c r="J730" s="215">
        <v>0</v>
      </c>
      <c r="K730" s="215"/>
      <c r="L730" s="215">
        <v>6</v>
      </c>
      <c r="M730" s="215">
        <v>574</v>
      </c>
      <c r="N730" s="215"/>
      <c r="O730" s="215">
        <v>0</v>
      </c>
      <c r="P730" s="215">
        <v>0</v>
      </c>
      <c r="Q730" s="215"/>
      <c r="R730" s="215"/>
      <c r="S730" s="215">
        <v>0</v>
      </c>
      <c r="T730" s="215">
        <v>0</v>
      </c>
      <c r="U730" s="215">
        <v>0</v>
      </c>
      <c r="V730" s="215">
        <v>0</v>
      </c>
      <c r="W730" s="215">
        <v>0</v>
      </c>
      <c r="X730" s="215">
        <v>3</v>
      </c>
      <c r="Y730" s="215">
        <v>0</v>
      </c>
      <c r="Z730" s="215"/>
      <c r="AA730" s="215"/>
      <c r="AB730" s="215">
        <v>0</v>
      </c>
      <c r="AC730" s="215">
        <v>0</v>
      </c>
      <c r="AD730" s="215">
        <v>0</v>
      </c>
      <c r="AE730" s="215"/>
      <c r="AF730" s="215">
        <v>0</v>
      </c>
      <c r="AG730" s="215">
        <v>9</v>
      </c>
      <c r="AH730" s="215"/>
      <c r="AI730" s="216" t="s">
        <v>208</v>
      </c>
      <c r="AJ730" s="216"/>
      <c r="AK730" s="216"/>
      <c r="AL730" s="65"/>
      <c r="AM730" s="71"/>
      <c r="AN730" s="71"/>
    </row>
    <row r="731" spans="1:40" ht="21.75" customHeight="1" outlineLevel="1">
      <c r="A731" s="218" t="s">
        <v>30</v>
      </c>
      <c r="B731" s="218"/>
      <c r="C731" s="215">
        <v>516</v>
      </c>
      <c r="D731" s="215">
        <v>5</v>
      </c>
      <c r="E731" s="215">
        <v>499</v>
      </c>
      <c r="F731" s="215">
        <v>0</v>
      </c>
      <c r="G731" s="215"/>
      <c r="H731" s="215"/>
      <c r="I731" s="215">
        <v>499</v>
      </c>
      <c r="J731" s="215">
        <v>248</v>
      </c>
      <c r="K731" s="215"/>
      <c r="L731" s="215">
        <v>249</v>
      </c>
      <c r="M731" s="215">
        <v>2</v>
      </c>
      <c r="N731" s="215"/>
      <c r="O731" s="215">
        <v>0</v>
      </c>
      <c r="P731" s="215">
        <v>0</v>
      </c>
      <c r="Q731" s="215"/>
      <c r="R731" s="215"/>
      <c r="S731" s="215">
        <v>0</v>
      </c>
      <c r="T731" s="215">
        <v>0</v>
      </c>
      <c r="U731" s="215">
        <v>0</v>
      </c>
      <c r="V731" s="215">
        <v>0</v>
      </c>
      <c r="W731" s="215">
        <v>0</v>
      </c>
      <c r="X731" s="215">
        <v>8</v>
      </c>
      <c r="Y731" s="215">
        <v>0</v>
      </c>
      <c r="Z731" s="215"/>
      <c r="AA731" s="215"/>
      <c r="AB731" s="215">
        <v>10</v>
      </c>
      <c r="AC731" s="215">
        <v>0</v>
      </c>
      <c r="AD731" s="215">
        <v>0</v>
      </c>
      <c r="AE731" s="215"/>
      <c r="AF731" s="215">
        <v>0</v>
      </c>
      <c r="AG731" s="215">
        <v>4</v>
      </c>
      <c r="AH731" s="215"/>
      <c r="AI731" s="216" t="s">
        <v>247</v>
      </c>
      <c r="AJ731" s="216"/>
      <c r="AK731" s="216"/>
      <c r="AL731" s="65"/>
      <c r="AM731" s="71"/>
      <c r="AN731" s="71"/>
    </row>
    <row r="732" spans="1:40" ht="21.75" customHeight="1" outlineLevel="1">
      <c r="A732" s="218" t="s">
        <v>199</v>
      </c>
      <c r="B732" s="218"/>
      <c r="C732" s="215">
        <v>1031</v>
      </c>
      <c r="D732" s="215">
        <v>152</v>
      </c>
      <c r="E732" s="215">
        <v>691</v>
      </c>
      <c r="F732" s="215">
        <v>0</v>
      </c>
      <c r="G732" s="215"/>
      <c r="H732" s="215"/>
      <c r="I732" s="215">
        <v>691</v>
      </c>
      <c r="J732" s="215">
        <v>14</v>
      </c>
      <c r="K732" s="215"/>
      <c r="L732" s="215">
        <v>677</v>
      </c>
      <c r="M732" s="215">
        <v>0</v>
      </c>
      <c r="N732" s="215"/>
      <c r="O732" s="215">
        <v>0</v>
      </c>
      <c r="P732" s="215">
        <v>0</v>
      </c>
      <c r="Q732" s="215"/>
      <c r="R732" s="215"/>
      <c r="S732" s="215">
        <v>0</v>
      </c>
      <c r="T732" s="215">
        <v>0</v>
      </c>
      <c r="U732" s="215">
        <v>0</v>
      </c>
      <c r="V732" s="215">
        <v>0</v>
      </c>
      <c r="W732" s="215">
        <v>0</v>
      </c>
      <c r="X732" s="215">
        <v>4</v>
      </c>
      <c r="Y732" s="215">
        <v>0</v>
      </c>
      <c r="Z732" s="215"/>
      <c r="AA732" s="215"/>
      <c r="AB732" s="215">
        <v>12</v>
      </c>
      <c r="AC732" s="215">
        <v>0</v>
      </c>
      <c r="AD732" s="215">
        <v>0</v>
      </c>
      <c r="AE732" s="215"/>
      <c r="AF732" s="215">
        <v>0</v>
      </c>
      <c r="AG732" s="215">
        <v>184</v>
      </c>
      <c r="AH732" s="215"/>
      <c r="AI732" s="216" t="s">
        <v>204</v>
      </c>
      <c r="AJ732" s="216"/>
      <c r="AK732" s="216"/>
      <c r="AL732" s="65"/>
      <c r="AM732" s="71"/>
      <c r="AN732" s="71"/>
    </row>
    <row r="733" spans="1:40" ht="21.75" customHeight="1" outlineLevel="1" thickBot="1">
      <c r="A733" s="218" t="s">
        <v>200</v>
      </c>
      <c r="B733" s="218"/>
      <c r="C733" s="215">
        <v>476</v>
      </c>
      <c r="D733" s="215">
        <v>99</v>
      </c>
      <c r="E733" s="215">
        <v>317</v>
      </c>
      <c r="F733" s="215">
        <v>91</v>
      </c>
      <c r="G733" s="215"/>
      <c r="H733" s="215"/>
      <c r="I733" s="215">
        <v>226</v>
      </c>
      <c r="J733" s="215">
        <v>118</v>
      </c>
      <c r="K733" s="215"/>
      <c r="L733" s="215">
        <v>50</v>
      </c>
      <c r="M733" s="215">
        <v>43</v>
      </c>
      <c r="N733" s="215"/>
      <c r="O733" s="215">
        <v>0</v>
      </c>
      <c r="P733" s="215">
        <v>2</v>
      </c>
      <c r="Q733" s="215"/>
      <c r="R733" s="215"/>
      <c r="S733" s="215">
        <v>12</v>
      </c>
      <c r="T733" s="215">
        <v>1</v>
      </c>
      <c r="U733" s="215">
        <v>0</v>
      </c>
      <c r="V733" s="215">
        <v>0</v>
      </c>
      <c r="W733" s="215">
        <v>5</v>
      </c>
      <c r="X733" s="215">
        <v>2</v>
      </c>
      <c r="Y733" s="215">
        <v>1</v>
      </c>
      <c r="Z733" s="215"/>
      <c r="AA733" s="215"/>
      <c r="AB733" s="215">
        <v>13</v>
      </c>
      <c r="AC733" s="215">
        <v>10</v>
      </c>
      <c r="AD733" s="215">
        <v>6</v>
      </c>
      <c r="AE733" s="215"/>
      <c r="AF733" s="215">
        <v>16</v>
      </c>
      <c r="AG733" s="215">
        <v>37</v>
      </c>
      <c r="AH733" s="215"/>
      <c r="AI733" s="216" t="s">
        <v>228</v>
      </c>
      <c r="AJ733" s="216"/>
      <c r="AK733" s="216"/>
      <c r="AL733" s="71">
        <f>SUM(AM733:AN733)</f>
        <v>317</v>
      </c>
      <c r="AM733" s="71">
        <f>SUM(F733)</f>
        <v>91</v>
      </c>
      <c r="AN733" s="71">
        <f>SUM(I733)</f>
        <v>226</v>
      </c>
    </row>
    <row r="734" spans="1:40" s="168" customFormat="1" ht="21.75" customHeight="1" thickBot="1">
      <c r="A734" s="217" t="s">
        <v>31</v>
      </c>
      <c r="B734" s="217"/>
      <c r="C734" s="213">
        <v>7078</v>
      </c>
      <c r="D734" s="213">
        <v>538</v>
      </c>
      <c r="E734" s="213">
        <v>5470</v>
      </c>
      <c r="F734" s="213">
        <v>1111</v>
      </c>
      <c r="G734" s="213"/>
      <c r="H734" s="213"/>
      <c r="I734" s="213">
        <v>4359</v>
      </c>
      <c r="J734" s="213">
        <v>1540</v>
      </c>
      <c r="K734" s="213"/>
      <c r="L734" s="213">
        <v>1489</v>
      </c>
      <c r="M734" s="213">
        <v>939</v>
      </c>
      <c r="N734" s="213"/>
      <c r="O734" s="213">
        <v>0</v>
      </c>
      <c r="P734" s="213">
        <v>143</v>
      </c>
      <c r="Q734" s="213"/>
      <c r="R734" s="213"/>
      <c r="S734" s="213">
        <v>117</v>
      </c>
      <c r="T734" s="213">
        <v>131</v>
      </c>
      <c r="U734" s="213">
        <v>0</v>
      </c>
      <c r="V734" s="213">
        <v>0</v>
      </c>
      <c r="W734" s="213">
        <v>26</v>
      </c>
      <c r="X734" s="213">
        <v>43</v>
      </c>
      <c r="Y734" s="213">
        <v>4</v>
      </c>
      <c r="Z734" s="213"/>
      <c r="AA734" s="213"/>
      <c r="AB734" s="213">
        <v>56</v>
      </c>
      <c r="AC734" s="213">
        <v>146</v>
      </c>
      <c r="AD734" s="213">
        <v>170</v>
      </c>
      <c r="AE734" s="213"/>
      <c r="AF734" s="213">
        <v>293</v>
      </c>
      <c r="AG734" s="213">
        <v>708</v>
      </c>
      <c r="AH734" s="213"/>
      <c r="AI734" s="214"/>
      <c r="AJ734" s="214"/>
      <c r="AK734" s="214"/>
      <c r="AL734" s="79">
        <f ca="1">SUM(AM734:AN734)</f>
        <v>0</v>
      </c>
      <c r="AM734" s="79">
        <f ca="1">SUM(AM733:AM754)</f>
        <v>0</v>
      </c>
      <c r="AN734" s="79">
        <f ca="1">SUM(AN733:AN754)</f>
        <v>0</v>
      </c>
    </row>
    <row r="735" spans="1:40" ht="21.75" customHeight="1" outlineLevel="1">
      <c r="A735" s="218" t="s">
        <v>32</v>
      </c>
      <c r="B735" s="218"/>
      <c r="C735" s="215">
        <v>534</v>
      </c>
      <c r="D735" s="215">
        <v>57</v>
      </c>
      <c r="E735" s="215">
        <v>399</v>
      </c>
      <c r="F735" s="215">
        <v>0</v>
      </c>
      <c r="G735" s="215"/>
      <c r="H735" s="215"/>
      <c r="I735" s="215">
        <v>399</v>
      </c>
      <c r="J735" s="215">
        <v>75</v>
      </c>
      <c r="K735" s="215"/>
      <c r="L735" s="215">
        <v>319</v>
      </c>
      <c r="M735" s="215">
        <v>5</v>
      </c>
      <c r="N735" s="215"/>
      <c r="O735" s="215">
        <v>0</v>
      </c>
      <c r="P735" s="215">
        <v>0</v>
      </c>
      <c r="Q735" s="215"/>
      <c r="R735" s="215"/>
      <c r="S735" s="215">
        <v>0</v>
      </c>
      <c r="T735" s="215">
        <v>0</v>
      </c>
      <c r="U735" s="215">
        <v>0</v>
      </c>
      <c r="V735" s="215">
        <v>0</v>
      </c>
      <c r="W735" s="215">
        <v>0</v>
      </c>
      <c r="X735" s="215">
        <v>5</v>
      </c>
      <c r="Y735" s="215">
        <v>0</v>
      </c>
      <c r="Z735" s="215"/>
      <c r="AA735" s="215"/>
      <c r="AB735" s="215">
        <v>18</v>
      </c>
      <c r="AC735" s="215">
        <v>0</v>
      </c>
      <c r="AD735" s="215">
        <v>0</v>
      </c>
      <c r="AE735" s="215"/>
      <c r="AF735" s="215">
        <v>0</v>
      </c>
      <c r="AG735" s="215">
        <v>73</v>
      </c>
      <c r="AH735" s="215"/>
      <c r="AI735" s="216" t="s">
        <v>268</v>
      </c>
      <c r="AJ735" s="216"/>
      <c r="AK735" s="216"/>
      <c r="AL735" s="71"/>
      <c r="AM735" s="71"/>
      <c r="AN735" s="71"/>
    </row>
    <row r="736" spans="1:40" ht="21.75" customHeight="1" outlineLevel="1">
      <c r="A736" s="218" t="s">
        <v>33</v>
      </c>
      <c r="B736" s="218"/>
      <c r="C736" s="215">
        <v>676</v>
      </c>
      <c r="D736" s="215">
        <v>0</v>
      </c>
      <c r="E736" s="215">
        <v>565</v>
      </c>
      <c r="F736" s="215">
        <v>421</v>
      </c>
      <c r="G736" s="215"/>
      <c r="H736" s="215"/>
      <c r="I736" s="215">
        <v>144</v>
      </c>
      <c r="J736" s="215">
        <v>14</v>
      </c>
      <c r="K736" s="215"/>
      <c r="L736" s="215">
        <v>3</v>
      </c>
      <c r="M736" s="215">
        <v>0</v>
      </c>
      <c r="N736" s="215"/>
      <c r="O736" s="215">
        <v>0</v>
      </c>
      <c r="P736" s="215">
        <v>74</v>
      </c>
      <c r="Q736" s="215"/>
      <c r="R736" s="215"/>
      <c r="S736" s="215">
        <v>22</v>
      </c>
      <c r="T736" s="215">
        <v>31</v>
      </c>
      <c r="U736" s="215">
        <v>0</v>
      </c>
      <c r="V736" s="215">
        <v>0</v>
      </c>
      <c r="W736" s="215">
        <v>18</v>
      </c>
      <c r="X736" s="215">
        <v>4</v>
      </c>
      <c r="Y736" s="215">
        <v>0</v>
      </c>
      <c r="Z736" s="215"/>
      <c r="AA736" s="215"/>
      <c r="AB736" s="215">
        <v>0</v>
      </c>
      <c r="AC736" s="215">
        <v>45</v>
      </c>
      <c r="AD736" s="215">
        <v>1</v>
      </c>
      <c r="AE736" s="215"/>
      <c r="AF736" s="215">
        <v>70</v>
      </c>
      <c r="AG736" s="215">
        <v>19</v>
      </c>
      <c r="AH736" s="215"/>
      <c r="AI736" s="216" t="s">
        <v>263</v>
      </c>
      <c r="AJ736" s="216" t="s">
        <v>279</v>
      </c>
      <c r="AK736" s="216"/>
      <c r="AL736" s="71"/>
      <c r="AM736" s="71"/>
      <c r="AN736" s="71"/>
    </row>
    <row r="737" spans="1:40" ht="21.75" customHeight="1" outlineLevel="1">
      <c r="A737" s="218" t="s">
        <v>34</v>
      </c>
      <c r="B737" s="218"/>
      <c r="C737" s="215">
        <v>280</v>
      </c>
      <c r="D737" s="215">
        <v>0</v>
      </c>
      <c r="E737" s="215">
        <v>266</v>
      </c>
      <c r="F737" s="215">
        <v>0</v>
      </c>
      <c r="G737" s="215"/>
      <c r="H737" s="215"/>
      <c r="I737" s="215">
        <v>266</v>
      </c>
      <c r="J737" s="215">
        <v>178</v>
      </c>
      <c r="K737" s="215"/>
      <c r="L737" s="215">
        <v>88</v>
      </c>
      <c r="M737" s="215">
        <v>0</v>
      </c>
      <c r="N737" s="215"/>
      <c r="O737" s="215">
        <v>0</v>
      </c>
      <c r="P737" s="215">
        <v>0</v>
      </c>
      <c r="Q737" s="215"/>
      <c r="R737" s="215"/>
      <c r="S737" s="215">
        <v>0</v>
      </c>
      <c r="T737" s="215">
        <v>0</v>
      </c>
      <c r="U737" s="215">
        <v>0</v>
      </c>
      <c r="V737" s="215">
        <v>0</v>
      </c>
      <c r="W737" s="215">
        <v>0</v>
      </c>
      <c r="X737" s="215">
        <v>9</v>
      </c>
      <c r="Y737" s="215">
        <v>0</v>
      </c>
      <c r="Z737" s="215"/>
      <c r="AA737" s="215"/>
      <c r="AB737" s="215">
        <v>0</v>
      </c>
      <c r="AC737" s="215">
        <v>0</v>
      </c>
      <c r="AD737" s="215">
        <v>0</v>
      </c>
      <c r="AE737" s="215"/>
      <c r="AF737" s="215">
        <v>0</v>
      </c>
      <c r="AG737" s="215">
        <v>5</v>
      </c>
      <c r="AH737" s="215"/>
      <c r="AI737" s="216" t="s">
        <v>280</v>
      </c>
      <c r="AJ737" s="216"/>
      <c r="AK737" s="216"/>
      <c r="AL737" s="65"/>
      <c r="AM737" s="71"/>
      <c r="AN737" s="71"/>
    </row>
    <row r="738" spans="1:40" ht="21.75" customHeight="1" outlineLevel="1">
      <c r="A738" s="218" t="s">
        <v>35</v>
      </c>
      <c r="B738" s="218"/>
      <c r="C738" s="215">
        <v>224</v>
      </c>
      <c r="D738" s="215">
        <v>4</v>
      </c>
      <c r="E738" s="215">
        <v>179</v>
      </c>
      <c r="F738" s="215">
        <v>0</v>
      </c>
      <c r="G738" s="215"/>
      <c r="H738" s="215"/>
      <c r="I738" s="215">
        <v>179</v>
      </c>
      <c r="J738" s="215">
        <v>179</v>
      </c>
      <c r="K738" s="215"/>
      <c r="L738" s="215">
        <v>0</v>
      </c>
      <c r="M738" s="215">
        <v>0</v>
      </c>
      <c r="N738" s="215"/>
      <c r="O738" s="215">
        <v>0</v>
      </c>
      <c r="P738" s="215">
        <v>0</v>
      </c>
      <c r="Q738" s="215"/>
      <c r="R738" s="215"/>
      <c r="S738" s="215">
        <v>0</v>
      </c>
      <c r="T738" s="215">
        <v>0</v>
      </c>
      <c r="U738" s="215">
        <v>0</v>
      </c>
      <c r="V738" s="215">
        <v>0</v>
      </c>
      <c r="W738" s="215">
        <v>0</v>
      </c>
      <c r="X738" s="215">
        <v>1</v>
      </c>
      <c r="Y738" s="215">
        <v>0</v>
      </c>
      <c r="Z738" s="215"/>
      <c r="AA738" s="215"/>
      <c r="AB738" s="215">
        <v>0</v>
      </c>
      <c r="AC738" s="215">
        <v>0</v>
      </c>
      <c r="AD738" s="215">
        <v>0</v>
      </c>
      <c r="AE738" s="215"/>
      <c r="AF738" s="215">
        <v>0</v>
      </c>
      <c r="AG738" s="215">
        <v>40</v>
      </c>
      <c r="AH738" s="215"/>
      <c r="AI738" s="216" t="s">
        <v>211</v>
      </c>
      <c r="AJ738" s="216"/>
      <c r="AK738" s="216"/>
      <c r="AL738" s="65"/>
      <c r="AM738" s="71"/>
      <c r="AN738" s="71"/>
    </row>
    <row r="739" spans="1:40" ht="21.75" customHeight="1" outlineLevel="1">
      <c r="A739" s="218" t="s">
        <v>212</v>
      </c>
      <c r="B739" s="218"/>
      <c r="C739" s="215">
        <v>192</v>
      </c>
      <c r="D739" s="215">
        <v>0</v>
      </c>
      <c r="E739" s="215">
        <v>189</v>
      </c>
      <c r="F739" s="215">
        <v>0</v>
      </c>
      <c r="G739" s="215"/>
      <c r="H739" s="215"/>
      <c r="I739" s="215">
        <v>189</v>
      </c>
      <c r="J739" s="215">
        <v>189</v>
      </c>
      <c r="K739" s="215"/>
      <c r="L739" s="215">
        <v>0</v>
      </c>
      <c r="M739" s="215">
        <v>0</v>
      </c>
      <c r="N739" s="215"/>
      <c r="O739" s="215">
        <v>0</v>
      </c>
      <c r="P739" s="215">
        <v>0</v>
      </c>
      <c r="Q739" s="215"/>
      <c r="R739" s="215"/>
      <c r="S739" s="215">
        <v>0</v>
      </c>
      <c r="T739" s="215">
        <v>0</v>
      </c>
      <c r="U739" s="215">
        <v>0</v>
      </c>
      <c r="V739" s="215">
        <v>0</v>
      </c>
      <c r="W739" s="215">
        <v>0</v>
      </c>
      <c r="X739" s="215">
        <v>0</v>
      </c>
      <c r="Y739" s="215">
        <v>0</v>
      </c>
      <c r="Z739" s="215"/>
      <c r="AA739" s="215"/>
      <c r="AB739" s="215">
        <v>0</v>
      </c>
      <c r="AC739" s="215">
        <v>0</v>
      </c>
      <c r="AD739" s="215">
        <v>0</v>
      </c>
      <c r="AE739" s="215"/>
      <c r="AF739" s="215">
        <v>0</v>
      </c>
      <c r="AG739" s="215">
        <v>3</v>
      </c>
      <c r="AH739" s="215"/>
      <c r="AI739" s="216" t="s">
        <v>236</v>
      </c>
      <c r="AJ739" s="216"/>
      <c r="AK739" s="216"/>
      <c r="AL739" s="65"/>
      <c r="AM739" s="71"/>
      <c r="AN739" s="71"/>
    </row>
    <row r="740" spans="1:40" ht="21.75" customHeight="1" outlineLevel="1">
      <c r="A740" s="218" t="s">
        <v>36</v>
      </c>
      <c r="B740" s="218"/>
      <c r="C740" s="215">
        <v>416</v>
      </c>
      <c r="D740" s="215">
        <v>25</v>
      </c>
      <c r="E740" s="215">
        <v>256</v>
      </c>
      <c r="F740" s="215">
        <v>84</v>
      </c>
      <c r="G740" s="215"/>
      <c r="H740" s="215"/>
      <c r="I740" s="215">
        <v>172</v>
      </c>
      <c r="J740" s="215">
        <v>34</v>
      </c>
      <c r="K740" s="215"/>
      <c r="L740" s="215">
        <v>38</v>
      </c>
      <c r="M740" s="215">
        <v>91</v>
      </c>
      <c r="N740" s="215"/>
      <c r="O740" s="215">
        <v>0</v>
      </c>
      <c r="P740" s="215">
        <v>0</v>
      </c>
      <c r="Q740" s="215"/>
      <c r="R740" s="215"/>
      <c r="S740" s="215">
        <v>6</v>
      </c>
      <c r="T740" s="215">
        <v>3</v>
      </c>
      <c r="U740" s="215">
        <v>0</v>
      </c>
      <c r="V740" s="215">
        <v>0</v>
      </c>
      <c r="W740" s="215">
        <v>0</v>
      </c>
      <c r="X740" s="215">
        <v>3</v>
      </c>
      <c r="Y740" s="215">
        <v>4</v>
      </c>
      <c r="Z740" s="215"/>
      <c r="AA740" s="215"/>
      <c r="AB740" s="215">
        <v>10</v>
      </c>
      <c r="AC740" s="215">
        <v>84</v>
      </c>
      <c r="AD740" s="215">
        <v>163</v>
      </c>
      <c r="AE740" s="215"/>
      <c r="AF740" s="215">
        <v>5</v>
      </c>
      <c r="AG740" s="215">
        <v>127</v>
      </c>
      <c r="AH740" s="215"/>
      <c r="AI740" s="216" t="s">
        <v>237</v>
      </c>
      <c r="AJ740" s="216" t="s">
        <v>281</v>
      </c>
      <c r="AK740" s="216"/>
      <c r="AL740" s="65"/>
      <c r="AM740" s="71"/>
      <c r="AN740" s="71"/>
    </row>
    <row r="741" spans="1:40" ht="21.75" customHeight="1" outlineLevel="1">
      <c r="A741" s="218" t="s">
        <v>37</v>
      </c>
      <c r="B741" s="218"/>
      <c r="C741" s="215">
        <v>246</v>
      </c>
      <c r="D741" s="215">
        <v>5</v>
      </c>
      <c r="E741" s="215">
        <v>165</v>
      </c>
      <c r="F741" s="215">
        <v>145</v>
      </c>
      <c r="G741" s="215"/>
      <c r="H741" s="215"/>
      <c r="I741" s="215">
        <v>20</v>
      </c>
      <c r="J741" s="215">
        <v>0</v>
      </c>
      <c r="K741" s="215"/>
      <c r="L741" s="215">
        <v>1</v>
      </c>
      <c r="M741" s="215">
        <v>0</v>
      </c>
      <c r="N741" s="215"/>
      <c r="O741" s="215">
        <v>0</v>
      </c>
      <c r="P741" s="215">
        <v>1</v>
      </c>
      <c r="Q741" s="215"/>
      <c r="R741" s="215"/>
      <c r="S741" s="215">
        <v>18</v>
      </c>
      <c r="T741" s="215">
        <v>0</v>
      </c>
      <c r="U741" s="215">
        <v>0</v>
      </c>
      <c r="V741" s="215">
        <v>0</v>
      </c>
      <c r="W741" s="215">
        <v>2</v>
      </c>
      <c r="X741" s="215">
        <v>0</v>
      </c>
      <c r="Y741" s="215">
        <v>0</v>
      </c>
      <c r="Z741" s="215"/>
      <c r="AA741" s="215"/>
      <c r="AB741" s="215">
        <v>0</v>
      </c>
      <c r="AC741" s="215">
        <v>0</v>
      </c>
      <c r="AD741" s="215">
        <v>0</v>
      </c>
      <c r="AE741" s="215"/>
      <c r="AF741" s="215">
        <v>74</v>
      </c>
      <c r="AG741" s="215">
        <v>0</v>
      </c>
      <c r="AH741" s="215"/>
      <c r="AI741" s="216" t="s">
        <v>213</v>
      </c>
      <c r="AJ741" s="216"/>
      <c r="AK741" s="216"/>
      <c r="AL741" s="65"/>
      <c r="AM741" s="71"/>
      <c r="AN741" s="71"/>
    </row>
    <row r="742" spans="1:40" ht="21.75" customHeight="1" outlineLevel="1">
      <c r="A742" s="218" t="s">
        <v>141</v>
      </c>
      <c r="B742" s="218"/>
      <c r="C742" s="215">
        <v>56</v>
      </c>
      <c r="D742" s="215">
        <v>0</v>
      </c>
      <c r="E742" s="215">
        <v>46</v>
      </c>
      <c r="F742" s="215">
        <v>0</v>
      </c>
      <c r="G742" s="215"/>
      <c r="H742" s="215"/>
      <c r="I742" s="215">
        <v>46</v>
      </c>
      <c r="J742" s="215">
        <v>1</v>
      </c>
      <c r="K742" s="215"/>
      <c r="L742" s="215">
        <v>0</v>
      </c>
      <c r="M742" s="215">
        <v>0</v>
      </c>
      <c r="N742" s="215"/>
      <c r="O742" s="215">
        <v>0</v>
      </c>
      <c r="P742" s="215">
        <v>0</v>
      </c>
      <c r="Q742" s="215"/>
      <c r="R742" s="215"/>
      <c r="S742" s="215">
        <v>0</v>
      </c>
      <c r="T742" s="215">
        <v>45</v>
      </c>
      <c r="U742" s="215">
        <v>0</v>
      </c>
      <c r="V742" s="215">
        <v>0</v>
      </c>
      <c r="W742" s="215">
        <v>0</v>
      </c>
      <c r="X742" s="215">
        <v>0</v>
      </c>
      <c r="Y742" s="215">
        <v>0</v>
      </c>
      <c r="Z742" s="215"/>
      <c r="AA742" s="215"/>
      <c r="AB742" s="215">
        <v>0</v>
      </c>
      <c r="AC742" s="215">
        <v>0</v>
      </c>
      <c r="AD742" s="215">
        <v>0</v>
      </c>
      <c r="AE742" s="215"/>
      <c r="AF742" s="215">
        <v>0</v>
      </c>
      <c r="AG742" s="215">
        <v>10</v>
      </c>
      <c r="AH742" s="215"/>
      <c r="AI742" s="216" t="s">
        <v>248</v>
      </c>
      <c r="AJ742" s="216"/>
      <c r="AK742" s="216"/>
      <c r="AL742" s="65"/>
      <c r="AM742" s="71"/>
      <c r="AN742" s="71"/>
    </row>
    <row r="743" spans="1:40" ht="21.75" customHeight="1" outlineLevel="1">
      <c r="A743" s="218" t="s">
        <v>214</v>
      </c>
      <c r="B743" s="218"/>
      <c r="C743" s="215">
        <v>420</v>
      </c>
      <c r="D743" s="215">
        <v>1</v>
      </c>
      <c r="E743" s="215">
        <v>363</v>
      </c>
      <c r="F743" s="215">
        <v>5</v>
      </c>
      <c r="G743" s="215"/>
      <c r="H743" s="215"/>
      <c r="I743" s="215">
        <v>358</v>
      </c>
      <c r="J743" s="215">
        <v>2</v>
      </c>
      <c r="K743" s="215"/>
      <c r="L743" s="215">
        <v>3</v>
      </c>
      <c r="M743" s="215">
        <v>351</v>
      </c>
      <c r="N743" s="215"/>
      <c r="O743" s="215">
        <v>0</v>
      </c>
      <c r="P743" s="215">
        <v>0</v>
      </c>
      <c r="Q743" s="215"/>
      <c r="R743" s="215"/>
      <c r="S743" s="215">
        <v>2</v>
      </c>
      <c r="T743" s="215">
        <v>0</v>
      </c>
      <c r="U743" s="215">
        <v>0</v>
      </c>
      <c r="V743" s="215">
        <v>0</v>
      </c>
      <c r="W743" s="215">
        <v>0</v>
      </c>
      <c r="X743" s="215">
        <v>3</v>
      </c>
      <c r="Y743" s="215">
        <v>0</v>
      </c>
      <c r="Z743" s="215"/>
      <c r="AA743" s="215"/>
      <c r="AB743" s="215">
        <v>14</v>
      </c>
      <c r="AC743" s="215">
        <v>0</v>
      </c>
      <c r="AD743" s="215">
        <v>0</v>
      </c>
      <c r="AE743" s="215"/>
      <c r="AF743" s="215">
        <v>1</v>
      </c>
      <c r="AG743" s="215">
        <v>52</v>
      </c>
      <c r="AH743" s="215"/>
      <c r="AI743" s="216" t="s">
        <v>271</v>
      </c>
      <c r="AJ743" s="216" t="s">
        <v>282</v>
      </c>
      <c r="AK743" s="216"/>
      <c r="AL743" s="71"/>
      <c r="AM743" s="71"/>
      <c r="AN743" s="71"/>
    </row>
    <row r="744" spans="1:40" ht="21.75" customHeight="1" outlineLevel="1">
      <c r="A744" s="218" t="s">
        <v>215</v>
      </c>
      <c r="B744" s="218"/>
      <c r="C744" s="215">
        <v>1031</v>
      </c>
      <c r="D744" s="215">
        <v>142</v>
      </c>
      <c r="E744" s="215">
        <v>809</v>
      </c>
      <c r="F744" s="215">
        <v>0</v>
      </c>
      <c r="G744" s="215"/>
      <c r="H744" s="215"/>
      <c r="I744" s="215">
        <v>809</v>
      </c>
      <c r="J744" s="215">
        <v>1</v>
      </c>
      <c r="K744" s="215"/>
      <c r="L744" s="215">
        <v>396</v>
      </c>
      <c r="M744" s="215">
        <v>412</v>
      </c>
      <c r="N744" s="215"/>
      <c r="O744" s="215">
        <v>0</v>
      </c>
      <c r="P744" s="215">
        <v>0</v>
      </c>
      <c r="Q744" s="215"/>
      <c r="R744" s="215"/>
      <c r="S744" s="215">
        <v>0</v>
      </c>
      <c r="T744" s="215">
        <v>0</v>
      </c>
      <c r="U744" s="215">
        <v>0</v>
      </c>
      <c r="V744" s="215">
        <v>0</v>
      </c>
      <c r="W744" s="215">
        <v>0</v>
      </c>
      <c r="X744" s="215">
        <v>15</v>
      </c>
      <c r="Y744" s="215">
        <v>0</v>
      </c>
      <c r="Z744" s="215"/>
      <c r="AA744" s="215"/>
      <c r="AB744" s="215">
        <v>9</v>
      </c>
      <c r="AC744" s="215">
        <v>0</v>
      </c>
      <c r="AD744" s="215">
        <v>0</v>
      </c>
      <c r="AE744" s="215"/>
      <c r="AF744" s="215">
        <v>0</v>
      </c>
      <c r="AG744" s="215">
        <v>65</v>
      </c>
      <c r="AH744" s="215"/>
      <c r="AI744" s="216" t="s">
        <v>234</v>
      </c>
      <c r="AJ744" s="216"/>
      <c r="AK744" s="216"/>
      <c r="AL744" s="71"/>
      <c r="AM744" s="71"/>
      <c r="AN744" s="71"/>
    </row>
    <row r="745" spans="1:40" ht="21.75" customHeight="1" outlineLevel="1">
      <c r="A745" s="218" t="s">
        <v>216</v>
      </c>
      <c r="B745" s="218"/>
      <c r="C745" s="215">
        <v>486</v>
      </c>
      <c r="D745" s="215">
        <v>206</v>
      </c>
      <c r="E745" s="215">
        <v>111</v>
      </c>
      <c r="F745" s="215">
        <v>17</v>
      </c>
      <c r="G745" s="215"/>
      <c r="H745" s="215"/>
      <c r="I745" s="215">
        <v>94</v>
      </c>
      <c r="J745" s="215">
        <v>29</v>
      </c>
      <c r="K745" s="215"/>
      <c r="L745" s="215">
        <v>36</v>
      </c>
      <c r="M745" s="215">
        <v>22</v>
      </c>
      <c r="N745" s="215"/>
      <c r="O745" s="215">
        <v>0</v>
      </c>
      <c r="P745" s="215">
        <v>0</v>
      </c>
      <c r="Q745" s="215"/>
      <c r="R745" s="215"/>
      <c r="S745" s="215">
        <v>6</v>
      </c>
      <c r="T745" s="215">
        <v>1</v>
      </c>
      <c r="U745" s="215">
        <v>0</v>
      </c>
      <c r="V745" s="215">
        <v>0</v>
      </c>
      <c r="W745" s="215">
        <v>0</v>
      </c>
      <c r="X745" s="215">
        <v>0</v>
      </c>
      <c r="Y745" s="215">
        <v>0</v>
      </c>
      <c r="Z745" s="215"/>
      <c r="AA745" s="215"/>
      <c r="AB745" s="215">
        <v>0</v>
      </c>
      <c r="AC745" s="215">
        <v>2</v>
      </c>
      <c r="AD745" s="215">
        <v>3</v>
      </c>
      <c r="AE745" s="215"/>
      <c r="AF745" s="215">
        <v>66</v>
      </c>
      <c r="AG745" s="215">
        <v>103</v>
      </c>
      <c r="AH745" s="215"/>
      <c r="AI745" s="216" t="s">
        <v>283</v>
      </c>
      <c r="AJ745" s="216"/>
      <c r="AK745" s="216"/>
      <c r="AL745" s="67"/>
      <c r="AM745" s="71"/>
      <c r="AN745" s="71"/>
    </row>
    <row r="746" spans="1:40" ht="21.75" customHeight="1" outlineLevel="1">
      <c r="A746" s="218" t="s">
        <v>38</v>
      </c>
      <c r="B746" s="218"/>
      <c r="C746" s="215">
        <v>28</v>
      </c>
      <c r="D746" s="215">
        <v>0</v>
      </c>
      <c r="E746" s="215">
        <v>22</v>
      </c>
      <c r="F746" s="215">
        <v>0</v>
      </c>
      <c r="G746" s="215"/>
      <c r="H746" s="215"/>
      <c r="I746" s="215">
        <v>22</v>
      </c>
      <c r="J746" s="215">
        <v>22</v>
      </c>
      <c r="K746" s="215"/>
      <c r="L746" s="215">
        <v>0</v>
      </c>
      <c r="M746" s="215">
        <v>0</v>
      </c>
      <c r="N746" s="215"/>
      <c r="O746" s="215">
        <v>0</v>
      </c>
      <c r="P746" s="215">
        <v>0</v>
      </c>
      <c r="Q746" s="215"/>
      <c r="R746" s="215"/>
      <c r="S746" s="215">
        <v>0</v>
      </c>
      <c r="T746" s="215">
        <v>0</v>
      </c>
      <c r="U746" s="215">
        <v>0</v>
      </c>
      <c r="V746" s="215">
        <v>0</v>
      </c>
      <c r="W746" s="215">
        <v>0</v>
      </c>
      <c r="X746" s="215">
        <v>0</v>
      </c>
      <c r="Y746" s="215">
        <v>0</v>
      </c>
      <c r="Z746" s="215"/>
      <c r="AA746" s="215"/>
      <c r="AB746" s="215">
        <v>0</v>
      </c>
      <c r="AC746" s="215">
        <v>0</v>
      </c>
      <c r="AD746" s="215">
        <v>0</v>
      </c>
      <c r="AE746" s="215"/>
      <c r="AF746" s="215">
        <v>0</v>
      </c>
      <c r="AG746" s="215">
        <v>6</v>
      </c>
      <c r="AH746" s="215"/>
      <c r="AI746" s="216" t="s">
        <v>284</v>
      </c>
      <c r="AJ746" s="216"/>
      <c r="AK746" s="216"/>
      <c r="AL746" s="65"/>
      <c r="AM746" s="71"/>
      <c r="AN746" s="71"/>
    </row>
    <row r="747" spans="1:40" ht="21.75" customHeight="1" outlineLevel="1">
      <c r="A747" s="218" t="s">
        <v>217</v>
      </c>
      <c r="B747" s="218"/>
      <c r="C747" s="215">
        <v>546</v>
      </c>
      <c r="D747" s="215">
        <v>0</v>
      </c>
      <c r="E747" s="215">
        <v>528</v>
      </c>
      <c r="F747" s="215">
        <v>0</v>
      </c>
      <c r="G747" s="215"/>
      <c r="H747" s="215"/>
      <c r="I747" s="215">
        <v>528</v>
      </c>
      <c r="J747" s="215">
        <v>0</v>
      </c>
      <c r="K747" s="215"/>
      <c r="L747" s="215">
        <v>474</v>
      </c>
      <c r="M747" s="215">
        <v>54</v>
      </c>
      <c r="N747" s="215"/>
      <c r="O747" s="215">
        <v>0</v>
      </c>
      <c r="P747" s="215">
        <v>0</v>
      </c>
      <c r="Q747" s="215"/>
      <c r="R747" s="215"/>
      <c r="S747" s="215">
        <v>0</v>
      </c>
      <c r="T747" s="215">
        <v>0</v>
      </c>
      <c r="U747" s="215">
        <v>0</v>
      </c>
      <c r="V747" s="215">
        <v>0</v>
      </c>
      <c r="W747" s="215">
        <v>0</v>
      </c>
      <c r="X747" s="215">
        <v>1</v>
      </c>
      <c r="Y747" s="215">
        <v>0</v>
      </c>
      <c r="Z747" s="215"/>
      <c r="AA747" s="215"/>
      <c r="AB747" s="215">
        <v>5</v>
      </c>
      <c r="AC747" s="215">
        <v>0</v>
      </c>
      <c r="AD747" s="215">
        <v>0</v>
      </c>
      <c r="AE747" s="215"/>
      <c r="AF747" s="215">
        <v>0</v>
      </c>
      <c r="AG747" s="215">
        <v>17</v>
      </c>
      <c r="AH747" s="215"/>
      <c r="AI747" s="216" t="s">
        <v>218</v>
      </c>
      <c r="AJ747" s="216"/>
      <c r="AK747" s="216"/>
      <c r="AL747" s="65"/>
      <c r="AM747" s="71"/>
      <c r="AN747" s="71"/>
    </row>
    <row r="748" spans="1:40" ht="21.75" customHeight="1" outlineLevel="1">
      <c r="A748" s="218" t="s">
        <v>39</v>
      </c>
      <c r="B748" s="218"/>
      <c r="C748" s="215">
        <v>152</v>
      </c>
      <c r="D748" s="215">
        <v>0</v>
      </c>
      <c r="E748" s="215">
        <v>151</v>
      </c>
      <c r="F748" s="215">
        <v>0</v>
      </c>
      <c r="G748" s="215"/>
      <c r="H748" s="215"/>
      <c r="I748" s="215">
        <v>151</v>
      </c>
      <c r="J748" s="215">
        <v>151</v>
      </c>
      <c r="K748" s="215"/>
      <c r="L748" s="215">
        <v>0</v>
      </c>
      <c r="M748" s="215">
        <v>0</v>
      </c>
      <c r="N748" s="215"/>
      <c r="O748" s="215">
        <v>0</v>
      </c>
      <c r="P748" s="215">
        <v>0</v>
      </c>
      <c r="Q748" s="215"/>
      <c r="R748" s="215"/>
      <c r="S748" s="215">
        <v>0</v>
      </c>
      <c r="T748" s="215">
        <v>0</v>
      </c>
      <c r="U748" s="215">
        <v>0</v>
      </c>
      <c r="V748" s="215">
        <v>0</v>
      </c>
      <c r="W748" s="215">
        <v>0</v>
      </c>
      <c r="X748" s="215">
        <v>1</v>
      </c>
      <c r="Y748" s="215">
        <v>0</v>
      </c>
      <c r="Z748" s="215"/>
      <c r="AA748" s="215"/>
      <c r="AB748" s="215">
        <v>0</v>
      </c>
      <c r="AC748" s="215">
        <v>0</v>
      </c>
      <c r="AD748" s="215">
        <v>0</v>
      </c>
      <c r="AE748" s="215"/>
      <c r="AF748" s="215">
        <v>0</v>
      </c>
      <c r="AG748" s="215">
        <v>0</v>
      </c>
      <c r="AH748" s="215"/>
      <c r="AI748" s="216" t="s">
        <v>219</v>
      </c>
      <c r="AJ748" s="216"/>
      <c r="AK748" s="216"/>
      <c r="AL748" s="65"/>
      <c r="AM748" s="71"/>
      <c r="AN748" s="71"/>
    </row>
    <row r="749" spans="1:40" ht="21.75" customHeight="1" outlineLevel="1">
      <c r="A749" s="218" t="s">
        <v>220</v>
      </c>
      <c r="B749" s="218"/>
      <c r="C749" s="215">
        <v>908</v>
      </c>
      <c r="D749" s="215">
        <v>0</v>
      </c>
      <c r="E749" s="215">
        <v>724</v>
      </c>
      <c r="F749" s="215">
        <v>188</v>
      </c>
      <c r="G749" s="215"/>
      <c r="H749" s="215"/>
      <c r="I749" s="215">
        <v>536</v>
      </c>
      <c r="J749" s="215">
        <v>298</v>
      </c>
      <c r="K749" s="215"/>
      <c r="L749" s="215">
        <v>131</v>
      </c>
      <c r="M749" s="215">
        <v>4</v>
      </c>
      <c r="N749" s="215"/>
      <c r="O749" s="215">
        <v>0</v>
      </c>
      <c r="P749" s="215">
        <v>25</v>
      </c>
      <c r="Q749" s="215"/>
      <c r="R749" s="215"/>
      <c r="S749" s="215">
        <v>50</v>
      </c>
      <c r="T749" s="215">
        <v>28</v>
      </c>
      <c r="U749" s="215">
        <v>0</v>
      </c>
      <c r="V749" s="215">
        <v>0</v>
      </c>
      <c r="W749" s="215">
        <v>2</v>
      </c>
      <c r="X749" s="215">
        <v>0</v>
      </c>
      <c r="Y749" s="215">
        <v>0</v>
      </c>
      <c r="Z749" s="215"/>
      <c r="AA749" s="215"/>
      <c r="AB749" s="215">
        <v>0</v>
      </c>
      <c r="AC749" s="215">
        <v>15</v>
      </c>
      <c r="AD749" s="215">
        <v>3</v>
      </c>
      <c r="AE749" s="215"/>
      <c r="AF749" s="215">
        <v>52</v>
      </c>
      <c r="AG749" s="215">
        <v>130</v>
      </c>
      <c r="AH749" s="215"/>
      <c r="AI749" s="216" t="s">
        <v>221</v>
      </c>
      <c r="AJ749" s="216"/>
      <c r="AK749" s="216"/>
      <c r="AL749" s="65"/>
      <c r="AM749" s="71"/>
      <c r="AN749" s="71"/>
    </row>
    <row r="750" spans="1:40" ht="21.75" customHeight="1" outlineLevel="1">
      <c r="A750" s="218" t="s">
        <v>222</v>
      </c>
      <c r="B750" s="218"/>
      <c r="C750" s="215">
        <v>75</v>
      </c>
      <c r="D750" s="215">
        <v>0</v>
      </c>
      <c r="E750" s="215">
        <v>51</v>
      </c>
      <c r="F750" s="215">
        <v>0</v>
      </c>
      <c r="G750" s="215"/>
      <c r="H750" s="215"/>
      <c r="I750" s="215">
        <v>51</v>
      </c>
      <c r="J750" s="215">
        <v>51</v>
      </c>
      <c r="K750" s="215"/>
      <c r="L750" s="215">
        <v>0</v>
      </c>
      <c r="M750" s="215">
        <v>0</v>
      </c>
      <c r="N750" s="215"/>
      <c r="O750" s="215">
        <v>0</v>
      </c>
      <c r="P750" s="215">
        <v>0</v>
      </c>
      <c r="Q750" s="215"/>
      <c r="R750" s="215"/>
      <c r="S750" s="215">
        <v>0</v>
      </c>
      <c r="T750" s="215">
        <v>0</v>
      </c>
      <c r="U750" s="215">
        <v>0</v>
      </c>
      <c r="V750" s="215">
        <v>0</v>
      </c>
      <c r="W750" s="215">
        <v>0</v>
      </c>
      <c r="X750" s="215">
        <v>0</v>
      </c>
      <c r="Y750" s="215">
        <v>0</v>
      </c>
      <c r="Z750" s="215"/>
      <c r="AA750" s="215"/>
      <c r="AB750" s="215">
        <v>0</v>
      </c>
      <c r="AC750" s="215">
        <v>0</v>
      </c>
      <c r="AD750" s="215">
        <v>0</v>
      </c>
      <c r="AE750" s="215"/>
      <c r="AF750" s="215">
        <v>0</v>
      </c>
      <c r="AG750" s="215">
        <v>24</v>
      </c>
      <c r="AH750" s="215"/>
      <c r="AI750" s="216" t="s">
        <v>255</v>
      </c>
      <c r="AJ750" s="216"/>
      <c r="AK750" s="216"/>
      <c r="AL750" s="65"/>
      <c r="AM750" s="71"/>
      <c r="AN750" s="71"/>
    </row>
    <row r="751" spans="1:40" ht="21.75" customHeight="1" outlineLevel="1">
      <c r="A751" s="218" t="s">
        <v>40</v>
      </c>
      <c r="B751" s="218"/>
      <c r="C751" s="215">
        <v>0</v>
      </c>
      <c r="D751" s="215">
        <v>0</v>
      </c>
      <c r="E751" s="215">
        <v>0</v>
      </c>
      <c r="F751" s="215">
        <v>0</v>
      </c>
      <c r="G751" s="215"/>
      <c r="H751" s="215"/>
      <c r="I751" s="215">
        <v>0</v>
      </c>
      <c r="J751" s="215">
        <v>0</v>
      </c>
      <c r="K751" s="215"/>
      <c r="L751" s="215">
        <v>0</v>
      </c>
      <c r="M751" s="215">
        <v>0</v>
      </c>
      <c r="N751" s="215"/>
      <c r="O751" s="215">
        <v>0</v>
      </c>
      <c r="P751" s="215">
        <v>0</v>
      </c>
      <c r="Q751" s="215"/>
      <c r="R751" s="215"/>
      <c r="S751" s="215">
        <v>0</v>
      </c>
      <c r="T751" s="215">
        <v>0</v>
      </c>
      <c r="U751" s="215">
        <v>0</v>
      </c>
      <c r="V751" s="215">
        <v>0</v>
      </c>
      <c r="W751" s="215">
        <v>0</v>
      </c>
      <c r="X751" s="215">
        <v>0</v>
      </c>
      <c r="Y751" s="215">
        <v>0</v>
      </c>
      <c r="Z751" s="215"/>
      <c r="AA751" s="215"/>
      <c r="AB751" s="215">
        <v>0</v>
      </c>
      <c r="AC751" s="215">
        <v>0</v>
      </c>
      <c r="AD751" s="215">
        <v>0</v>
      </c>
      <c r="AE751" s="215"/>
      <c r="AF751" s="215">
        <v>0</v>
      </c>
      <c r="AG751" s="215">
        <v>0</v>
      </c>
      <c r="AH751" s="215"/>
      <c r="AI751" s="216" t="s">
        <v>223</v>
      </c>
      <c r="AJ751" s="216" t="s">
        <v>224</v>
      </c>
      <c r="AK751" s="216"/>
      <c r="AL751" s="65"/>
      <c r="AM751" s="71"/>
      <c r="AN751" s="71"/>
    </row>
    <row r="752" spans="1:40" ht="21.75" customHeight="1" outlineLevel="1">
      <c r="A752" s="218" t="s">
        <v>41</v>
      </c>
      <c r="B752" s="218"/>
      <c r="C752" s="215">
        <v>400</v>
      </c>
      <c r="D752" s="215">
        <v>50</v>
      </c>
      <c r="E752" s="215">
        <v>316</v>
      </c>
      <c r="F752" s="215">
        <v>0</v>
      </c>
      <c r="G752" s="215"/>
      <c r="H752" s="215"/>
      <c r="I752" s="215">
        <v>316</v>
      </c>
      <c r="J752" s="215">
        <v>316</v>
      </c>
      <c r="K752" s="215"/>
      <c r="L752" s="215">
        <v>0</v>
      </c>
      <c r="M752" s="215">
        <v>0</v>
      </c>
      <c r="N752" s="215"/>
      <c r="O752" s="215">
        <v>0</v>
      </c>
      <c r="P752" s="215">
        <v>0</v>
      </c>
      <c r="Q752" s="215"/>
      <c r="R752" s="215"/>
      <c r="S752" s="215">
        <v>0</v>
      </c>
      <c r="T752" s="215">
        <v>0</v>
      </c>
      <c r="U752" s="215">
        <v>0</v>
      </c>
      <c r="V752" s="215">
        <v>0</v>
      </c>
      <c r="W752" s="215">
        <v>0</v>
      </c>
      <c r="X752" s="215">
        <v>1</v>
      </c>
      <c r="Y752" s="215">
        <v>0</v>
      </c>
      <c r="Z752" s="215"/>
      <c r="AA752" s="215"/>
      <c r="AB752" s="215">
        <v>0</v>
      </c>
      <c r="AC752" s="215">
        <v>0</v>
      </c>
      <c r="AD752" s="215">
        <v>0</v>
      </c>
      <c r="AE752" s="215"/>
      <c r="AF752" s="215">
        <v>0</v>
      </c>
      <c r="AG752" s="215">
        <v>33</v>
      </c>
      <c r="AH752" s="215"/>
      <c r="AI752" s="216" t="s">
        <v>225</v>
      </c>
      <c r="AJ752" s="216" t="s">
        <v>264</v>
      </c>
      <c r="AK752" s="216"/>
      <c r="AL752" s="65"/>
      <c r="AM752" s="71"/>
      <c r="AN752" s="71"/>
    </row>
    <row r="753" spans="1:41" ht="21.75" customHeight="1" outlineLevel="1">
      <c r="A753" s="218" t="s">
        <v>42</v>
      </c>
      <c r="B753" s="218"/>
      <c r="C753" s="215">
        <v>384</v>
      </c>
      <c r="D753" s="215">
        <v>48</v>
      </c>
      <c r="E753" s="215">
        <v>307</v>
      </c>
      <c r="F753" s="215">
        <v>251</v>
      </c>
      <c r="G753" s="215"/>
      <c r="H753" s="215"/>
      <c r="I753" s="215">
        <v>56</v>
      </c>
      <c r="J753" s="215">
        <v>0</v>
      </c>
      <c r="K753" s="215"/>
      <c r="L753" s="215">
        <v>0</v>
      </c>
      <c r="M753" s="215">
        <v>0</v>
      </c>
      <c r="N753" s="215"/>
      <c r="O753" s="215">
        <v>0</v>
      </c>
      <c r="P753" s="215">
        <v>43</v>
      </c>
      <c r="Q753" s="215"/>
      <c r="R753" s="215"/>
      <c r="S753" s="215">
        <v>13</v>
      </c>
      <c r="T753" s="215">
        <v>0</v>
      </c>
      <c r="U753" s="215">
        <v>0</v>
      </c>
      <c r="V753" s="215">
        <v>0</v>
      </c>
      <c r="W753" s="215">
        <v>4</v>
      </c>
      <c r="X753" s="215">
        <v>0</v>
      </c>
      <c r="Y753" s="215">
        <v>0</v>
      </c>
      <c r="Z753" s="215"/>
      <c r="AA753" s="215"/>
      <c r="AB753" s="215">
        <v>0</v>
      </c>
      <c r="AC753" s="215">
        <v>0</v>
      </c>
      <c r="AD753" s="215">
        <v>0</v>
      </c>
      <c r="AE753" s="215"/>
      <c r="AF753" s="215">
        <v>25</v>
      </c>
      <c r="AG753" s="215">
        <v>0</v>
      </c>
      <c r="AH753" s="215"/>
      <c r="AI753" s="216" t="s">
        <v>226</v>
      </c>
      <c r="AJ753" s="216"/>
      <c r="AK753" s="216"/>
      <c r="AL753" s="65"/>
      <c r="AM753" s="71"/>
      <c r="AN753" s="71"/>
    </row>
    <row r="754" spans="1:41" ht="21.75" customHeight="1" outlineLevel="1" thickBot="1">
      <c r="A754" s="218" t="s">
        <v>227</v>
      </c>
      <c r="B754" s="218"/>
      <c r="C754" s="215">
        <v>24</v>
      </c>
      <c r="D754" s="215">
        <v>0</v>
      </c>
      <c r="E754" s="215">
        <v>23</v>
      </c>
      <c r="F754" s="215">
        <v>0</v>
      </c>
      <c r="G754" s="215"/>
      <c r="H754" s="215"/>
      <c r="I754" s="215">
        <v>23</v>
      </c>
      <c r="J754" s="215">
        <v>0</v>
      </c>
      <c r="K754" s="215"/>
      <c r="L754" s="215">
        <v>0</v>
      </c>
      <c r="M754" s="215">
        <v>0</v>
      </c>
      <c r="N754" s="215"/>
      <c r="O754" s="215">
        <v>0</v>
      </c>
      <c r="P754" s="215">
        <v>0</v>
      </c>
      <c r="Q754" s="215"/>
      <c r="R754" s="215"/>
      <c r="S754" s="215">
        <v>0</v>
      </c>
      <c r="T754" s="215">
        <v>23</v>
      </c>
      <c r="U754" s="215">
        <v>0</v>
      </c>
      <c r="V754" s="215">
        <v>0</v>
      </c>
      <c r="W754" s="215">
        <v>0</v>
      </c>
      <c r="X754" s="215">
        <v>0</v>
      </c>
      <c r="Y754" s="215">
        <v>0</v>
      </c>
      <c r="Z754" s="215"/>
      <c r="AA754" s="215"/>
      <c r="AB754" s="215">
        <v>0</v>
      </c>
      <c r="AC754" s="215">
        <v>0</v>
      </c>
      <c r="AD754" s="215">
        <v>0</v>
      </c>
      <c r="AE754" s="215"/>
      <c r="AF754" s="215">
        <v>0</v>
      </c>
      <c r="AG754" s="215">
        <v>1</v>
      </c>
      <c r="AH754" s="215"/>
      <c r="AI754" s="216" t="s">
        <v>285</v>
      </c>
      <c r="AJ754" s="216"/>
      <c r="AK754" s="216"/>
      <c r="AL754" s="65"/>
      <c r="AM754" s="71"/>
      <c r="AN754" s="71"/>
    </row>
    <row r="755" spans="1:41" ht="21.75" customHeight="1" thickBot="1">
      <c r="A755" s="244" t="s">
        <v>43</v>
      </c>
      <c r="B755" s="244"/>
      <c r="C755" s="213">
        <v>14460</v>
      </c>
      <c r="D755" s="213">
        <v>1017</v>
      </c>
      <c r="E755" s="213">
        <v>11219</v>
      </c>
      <c r="F755" s="213">
        <v>1823</v>
      </c>
      <c r="G755" s="213"/>
      <c r="H755" s="213"/>
      <c r="I755" s="213">
        <v>9396</v>
      </c>
      <c r="J755" s="213">
        <v>3690</v>
      </c>
      <c r="K755" s="213"/>
      <c r="L755" s="213">
        <v>3143</v>
      </c>
      <c r="M755" s="213">
        <v>1901</v>
      </c>
      <c r="N755" s="213"/>
      <c r="O755" s="213">
        <v>0</v>
      </c>
      <c r="P755" s="213">
        <v>170</v>
      </c>
      <c r="Q755" s="213"/>
      <c r="R755" s="213"/>
      <c r="S755" s="213">
        <v>208</v>
      </c>
      <c r="T755" s="213">
        <v>284</v>
      </c>
      <c r="U755" s="213">
        <v>0</v>
      </c>
      <c r="V755" s="213">
        <v>0</v>
      </c>
      <c r="W755" s="213">
        <v>39</v>
      </c>
      <c r="X755" s="213">
        <v>68</v>
      </c>
      <c r="Y755" s="213">
        <v>5</v>
      </c>
      <c r="Z755" s="213"/>
      <c r="AA755" s="213"/>
      <c r="AB755" s="213">
        <v>98</v>
      </c>
      <c r="AC755" s="213">
        <v>201</v>
      </c>
      <c r="AD755" s="213">
        <v>219</v>
      </c>
      <c r="AE755" s="213"/>
      <c r="AF755" s="213">
        <v>418</v>
      </c>
      <c r="AG755" s="213">
        <v>1699</v>
      </c>
      <c r="AH755" s="213"/>
      <c r="AI755" s="244"/>
      <c r="AJ755" s="244"/>
      <c r="AK755" s="244"/>
      <c r="AL755" s="29">
        <f>SUM(AL717)</f>
        <v>343</v>
      </c>
      <c r="AM755" s="29">
        <f>SUM(AM717)</f>
        <v>98</v>
      </c>
      <c r="AN755" s="29">
        <f>SUM(AN717)</f>
        <v>245</v>
      </c>
      <c r="AO755" s="142">
        <f>IF(E755&gt;0,1,0)</f>
        <v>1</v>
      </c>
    </row>
    <row r="756" spans="1:41" ht="12" customHeight="1" thickBot="1">
      <c r="A756" s="145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3" t="s">
        <v>44</v>
      </c>
      <c r="O756" s="143"/>
      <c r="P756" s="143"/>
      <c r="Q756" s="144"/>
      <c r="R756" s="170" t="s">
        <v>45</v>
      </c>
      <c r="S756" s="170"/>
      <c r="T756" s="170"/>
      <c r="U756" s="170"/>
      <c r="V756" s="170"/>
      <c r="W756" s="170"/>
      <c r="X756" s="170"/>
      <c r="Y756" s="170"/>
      <c r="Z756" s="144"/>
      <c r="AA756" s="145" t="s">
        <v>46</v>
      </c>
      <c r="AB756" s="145"/>
      <c r="AC756" s="145">
        <f>SUM(AC755:AE755)</f>
        <v>420</v>
      </c>
      <c r="AD756" s="145"/>
      <c r="AE756" s="172" t="s">
        <v>47</v>
      </c>
      <c r="AF756" s="170"/>
      <c r="AG756" s="170"/>
      <c r="AH756" s="170"/>
      <c r="AI756" s="170"/>
      <c r="AJ756" s="170"/>
      <c r="AK756" s="145"/>
    </row>
    <row r="757" spans="1:41" ht="12" customHeight="1" thickBot="1">
      <c r="A757" s="145"/>
      <c r="B757" s="144"/>
      <c r="C757" s="144"/>
      <c r="D757" s="144"/>
      <c r="E757" s="144"/>
      <c r="F757" s="144"/>
      <c r="G757" s="170"/>
      <c r="H757" s="170"/>
      <c r="I757" s="190">
        <f>SUM(I734,I717)</f>
        <v>9396</v>
      </c>
      <c r="J757" s="170"/>
      <c r="K757" s="170"/>
      <c r="L757" s="170"/>
      <c r="M757" s="170"/>
      <c r="N757" s="145"/>
      <c r="O757" s="145"/>
      <c r="P757" s="145"/>
      <c r="Q757" s="144"/>
      <c r="R757" s="170"/>
      <c r="S757" s="170"/>
      <c r="T757" s="170"/>
      <c r="U757" s="170"/>
      <c r="V757" s="170"/>
      <c r="W757" s="170"/>
      <c r="X757" s="170"/>
      <c r="Y757" s="170"/>
      <c r="Z757" s="144"/>
      <c r="AA757" s="145"/>
      <c r="AB757" s="145"/>
      <c r="AC757" s="145"/>
      <c r="AD757" s="145"/>
      <c r="AE757" s="170"/>
      <c r="AF757" s="170"/>
      <c r="AG757" s="170"/>
      <c r="AH757" s="170"/>
      <c r="AI757" s="170"/>
      <c r="AJ757" s="170"/>
      <c r="AK757" s="145"/>
    </row>
    <row r="758" spans="1:41" ht="12" customHeight="1" thickBot="1">
      <c r="A758" s="145" t="s">
        <v>48</v>
      </c>
      <c r="B758" s="170">
        <v>39644</v>
      </c>
      <c r="C758" s="145" t="s">
        <v>49</v>
      </c>
      <c r="D758" s="145"/>
      <c r="E758" s="145"/>
      <c r="F758" s="145"/>
      <c r="G758" s="170"/>
      <c r="H758" s="170"/>
      <c r="I758" s="170"/>
      <c r="J758" s="170"/>
      <c r="K758" s="170"/>
      <c r="L758" s="170"/>
      <c r="M758" s="170"/>
      <c r="N758" s="145"/>
      <c r="O758" s="145"/>
      <c r="P758" s="145"/>
      <c r="Q758" s="144"/>
      <c r="R758" s="170"/>
      <c r="S758" s="170"/>
      <c r="T758" s="170"/>
      <c r="U758" s="170"/>
      <c r="V758" s="170"/>
      <c r="W758" s="170"/>
      <c r="X758" s="170"/>
      <c r="Y758" s="170"/>
      <c r="Z758" s="144"/>
      <c r="AA758" s="145"/>
      <c r="AB758" s="145"/>
      <c r="AC758" s="145"/>
      <c r="AD758" s="145"/>
      <c r="AE758" s="170"/>
      <c r="AF758" s="170"/>
      <c r="AG758" s="170"/>
      <c r="AH758" s="170"/>
      <c r="AI758" s="170"/>
      <c r="AJ758" s="170"/>
      <c r="AK758" s="145"/>
    </row>
    <row r="759" spans="1:41" ht="12" customHeight="1" thickBot="1">
      <c r="A759" s="145" t="s">
        <v>50</v>
      </c>
      <c r="B759" s="145"/>
      <c r="C759" s="144"/>
      <c r="D759" s="144"/>
      <c r="E759" s="144"/>
      <c r="F759" s="144"/>
      <c r="G759" s="170"/>
      <c r="H759" s="170"/>
      <c r="I759" s="170"/>
      <c r="J759" s="170"/>
      <c r="K759" s="170"/>
      <c r="L759" s="170"/>
      <c r="M759" s="170"/>
      <c r="N759" s="143" t="s">
        <v>51</v>
      </c>
      <c r="O759" s="143"/>
      <c r="P759" s="145"/>
      <c r="Q759" s="144"/>
      <c r="R759" s="172" t="s">
        <v>52</v>
      </c>
      <c r="S759" s="170"/>
      <c r="T759" s="170"/>
      <c r="U759" s="170"/>
      <c r="V759" s="170"/>
      <c r="W759" s="170"/>
      <c r="X759" s="170"/>
      <c r="Y759" s="170"/>
      <c r="Z759" s="144"/>
      <c r="AA759" s="144"/>
      <c r="AB759" s="144"/>
      <c r="AC759" s="144"/>
      <c r="AD759" s="144"/>
      <c r="AE759" s="144"/>
      <c r="AF759" s="144"/>
      <c r="AG759" s="144"/>
      <c r="AH759" s="144"/>
      <c r="AI759" s="144"/>
      <c r="AJ759" s="144"/>
      <c r="AK759" s="145"/>
    </row>
    <row r="760" spans="1:41" ht="12" customHeight="1" thickBot="1">
      <c r="A760" s="145"/>
      <c r="B760" s="145"/>
      <c r="C760" s="145" t="s">
        <v>53</v>
      </c>
      <c r="D760" s="145"/>
      <c r="E760" s="145"/>
      <c r="F760" s="145"/>
      <c r="G760" s="170"/>
      <c r="H760" s="170"/>
      <c r="I760" s="170"/>
      <c r="J760" s="170"/>
      <c r="K760" s="170"/>
      <c r="L760" s="170"/>
      <c r="M760" s="170"/>
      <c r="N760" s="145"/>
      <c r="O760" s="145"/>
      <c r="P760" s="145"/>
      <c r="Q760" s="145"/>
      <c r="R760" s="170"/>
      <c r="S760" s="170"/>
      <c r="T760" s="170"/>
      <c r="U760" s="170"/>
      <c r="V760" s="170"/>
      <c r="W760" s="170"/>
      <c r="X760" s="170"/>
      <c r="Y760" s="170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</row>
    <row r="761" spans="1:41" ht="12" customHeight="1" thickBot="1">
      <c r="A761" s="145"/>
      <c r="B761" s="145"/>
      <c r="C761" s="145"/>
      <c r="D761" s="145"/>
      <c r="E761" s="145"/>
      <c r="F761" s="145"/>
      <c r="G761" s="170"/>
      <c r="H761" s="170"/>
      <c r="I761" s="170"/>
      <c r="J761" s="170"/>
      <c r="K761" s="170"/>
      <c r="L761" s="170"/>
      <c r="M761" s="170"/>
      <c r="N761" s="145"/>
      <c r="O761" s="145"/>
      <c r="P761" s="145"/>
      <c r="Q761" s="145"/>
      <c r="R761" s="170"/>
      <c r="S761" s="170"/>
      <c r="T761" s="170"/>
      <c r="U761" s="170"/>
      <c r="V761" s="170"/>
      <c r="W761" s="170"/>
      <c r="X761" s="170"/>
      <c r="Y761" s="170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</row>
    <row r="763" spans="1:41" ht="18" customHeight="1">
      <c r="A763" s="173" t="s">
        <v>73</v>
      </c>
      <c r="B763" s="144"/>
      <c r="C763" s="144"/>
      <c r="D763" s="144"/>
      <c r="E763" s="144"/>
      <c r="F763" s="144"/>
      <c r="G763" s="144"/>
      <c r="H763" s="144"/>
      <c r="I763" s="144"/>
      <c r="J763" s="144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4"/>
      <c r="AI763" s="144"/>
      <c r="AJ763" s="144"/>
      <c r="AK763" s="145"/>
    </row>
    <row r="764" spans="1:41" ht="13.5" customHeight="1" thickBot="1"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  <c r="AB764" s="144"/>
      <c r="AC764" s="144"/>
      <c r="AD764" s="144"/>
      <c r="AE764" s="144"/>
      <c r="AF764" s="144"/>
      <c r="AG764" s="144"/>
      <c r="AH764" s="144"/>
      <c r="AI764" s="144"/>
      <c r="AJ764" s="144"/>
      <c r="AK764" s="145"/>
    </row>
    <row r="765" spans="1:41" ht="21.75" customHeight="1">
      <c r="A765" s="146" t="s">
        <v>55</v>
      </c>
      <c r="B765" s="147"/>
      <c r="C765" s="148" t="s">
        <v>17</v>
      </c>
      <c r="D765" s="148" t="s">
        <v>56</v>
      </c>
      <c r="E765" s="148" t="s">
        <v>3</v>
      </c>
      <c r="F765" s="148" t="s">
        <v>4</v>
      </c>
      <c r="G765" s="148"/>
      <c r="H765" s="148"/>
      <c r="I765" s="148" t="s">
        <v>5</v>
      </c>
      <c r="J765" s="149" t="s">
        <v>6</v>
      </c>
      <c r="K765" s="149"/>
      <c r="L765" s="149"/>
      <c r="M765" s="149"/>
      <c r="N765" s="149"/>
      <c r="O765" s="149"/>
      <c r="P765" s="149"/>
      <c r="Q765" s="149"/>
      <c r="R765" s="149"/>
      <c r="S765" s="149"/>
      <c r="T765" s="148" t="s">
        <v>16</v>
      </c>
      <c r="U765" s="148" t="s">
        <v>7</v>
      </c>
      <c r="V765" s="148"/>
      <c r="W765" s="148" t="s">
        <v>8</v>
      </c>
      <c r="X765" s="148"/>
      <c r="Y765" s="148" t="s">
        <v>9</v>
      </c>
      <c r="Z765" s="148"/>
      <c r="AA765" s="148"/>
      <c r="AB765" s="148"/>
      <c r="AC765" s="148" t="s">
        <v>10</v>
      </c>
      <c r="AD765" s="148"/>
      <c r="AE765" s="148"/>
      <c r="AF765" s="148" t="s">
        <v>11</v>
      </c>
      <c r="AG765" s="148"/>
      <c r="AH765" s="148"/>
      <c r="AI765" s="150" t="s">
        <v>57</v>
      </c>
      <c r="AJ765" s="151" t="s">
        <v>23</v>
      </c>
      <c r="AK765" s="152"/>
      <c r="AL765" s="153" t="s">
        <v>91</v>
      </c>
      <c r="AM765" s="154"/>
      <c r="AN765" s="155"/>
    </row>
    <row r="766" spans="1:41" ht="21.75" customHeight="1">
      <c r="A766" s="156"/>
      <c r="B766" s="157"/>
      <c r="C766" s="158"/>
      <c r="D766" s="158"/>
      <c r="E766" s="158"/>
      <c r="F766" s="158"/>
      <c r="G766" s="158"/>
      <c r="H766" s="158"/>
      <c r="I766" s="158"/>
      <c r="J766" s="158" t="s">
        <v>12</v>
      </c>
      <c r="K766" s="150"/>
      <c r="L766" s="158" t="s">
        <v>13</v>
      </c>
      <c r="M766" s="158" t="s">
        <v>14</v>
      </c>
      <c r="N766" s="150"/>
      <c r="O766" s="158" t="s">
        <v>15</v>
      </c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  <c r="AC766" s="158"/>
      <c r="AD766" s="158"/>
      <c r="AE766" s="158"/>
      <c r="AF766" s="158"/>
      <c r="AG766" s="158"/>
      <c r="AH766" s="158"/>
      <c r="AI766" s="159"/>
      <c r="AJ766" s="159"/>
      <c r="AK766" s="160"/>
      <c r="AL766" s="161"/>
      <c r="AM766" s="162"/>
      <c r="AN766" s="163"/>
    </row>
    <row r="767" spans="1:41" ht="21.75" customHeight="1" thickBot="1">
      <c r="A767" s="164"/>
      <c r="B767" s="165"/>
      <c r="C767" s="94"/>
      <c r="D767" s="94"/>
      <c r="E767" s="94"/>
      <c r="F767" s="94"/>
      <c r="G767" s="94"/>
      <c r="H767" s="94"/>
      <c r="I767" s="94"/>
      <c r="J767" s="94"/>
      <c r="K767" s="95"/>
      <c r="L767" s="94"/>
      <c r="M767" s="94"/>
      <c r="N767" s="95"/>
      <c r="O767" s="94" t="s">
        <v>18</v>
      </c>
      <c r="P767" s="94" t="s">
        <v>19</v>
      </c>
      <c r="Q767" s="94"/>
      <c r="R767" s="94"/>
      <c r="S767" s="94" t="s">
        <v>20</v>
      </c>
      <c r="T767" s="94"/>
      <c r="U767" s="94" t="s">
        <v>21</v>
      </c>
      <c r="V767" s="94" t="s">
        <v>22</v>
      </c>
      <c r="W767" s="94" t="s">
        <v>21</v>
      </c>
      <c r="X767" s="94" t="s">
        <v>22</v>
      </c>
      <c r="Y767" s="94" t="s">
        <v>21</v>
      </c>
      <c r="Z767" s="94"/>
      <c r="AA767" s="94"/>
      <c r="AB767" s="94" t="s">
        <v>22</v>
      </c>
      <c r="AC767" s="94" t="s">
        <v>21</v>
      </c>
      <c r="AD767" s="94" t="s">
        <v>22</v>
      </c>
      <c r="AE767" s="94"/>
      <c r="AF767" s="94" t="s">
        <v>21</v>
      </c>
      <c r="AG767" s="94" t="s">
        <v>22</v>
      </c>
      <c r="AH767" s="94"/>
      <c r="AI767" s="95"/>
      <c r="AJ767" s="95"/>
      <c r="AK767" s="96"/>
      <c r="AL767" s="69" t="s">
        <v>90</v>
      </c>
      <c r="AM767" s="70" t="s">
        <v>130</v>
      </c>
      <c r="AN767" s="70" t="s">
        <v>131</v>
      </c>
    </row>
    <row r="768" spans="1:41" ht="21.75" customHeight="1" thickBot="1">
      <c r="A768" s="217" t="s">
        <v>24</v>
      </c>
      <c r="B768" s="217"/>
      <c r="C768" s="213">
        <v>7356</v>
      </c>
      <c r="D768" s="213">
        <v>387</v>
      </c>
      <c r="E768" s="213">
        <v>5773</v>
      </c>
      <c r="F768" s="213">
        <v>714</v>
      </c>
      <c r="G768" s="213"/>
      <c r="H768" s="213"/>
      <c r="I768" s="213">
        <v>5059</v>
      </c>
      <c r="J768" s="213">
        <v>2159</v>
      </c>
      <c r="K768" s="213"/>
      <c r="L768" s="213">
        <v>1631</v>
      </c>
      <c r="M768" s="213">
        <v>986</v>
      </c>
      <c r="N768" s="213"/>
      <c r="O768" s="213">
        <v>0</v>
      </c>
      <c r="P768" s="213">
        <v>31</v>
      </c>
      <c r="Q768" s="213"/>
      <c r="R768" s="213"/>
      <c r="S768" s="213">
        <v>75</v>
      </c>
      <c r="T768" s="213">
        <v>177</v>
      </c>
      <c r="U768" s="213">
        <v>0</v>
      </c>
      <c r="V768" s="213">
        <v>0</v>
      </c>
      <c r="W768" s="213">
        <v>14</v>
      </c>
      <c r="X768" s="213">
        <v>25</v>
      </c>
      <c r="Y768" s="213">
        <v>0</v>
      </c>
      <c r="Z768" s="213"/>
      <c r="AA768" s="213"/>
      <c r="AB768" s="213">
        <v>47</v>
      </c>
      <c r="AC768" s="213">
        <v>63</v>
      </c>
      <c r="AD768" s="213">
        <v>40</v>
      </c>
      <c r="AE768" s="213"/>
      <c r="AF768" s="213">
        <v>72</v>
      </c>
      <c r="AG768" s="213">
        <v>1085</v>
      </c>
      <c r="AH768" s="213"/>
      <c r="AI768" s="214"/>
      <c r="AJ768" s="214"/>
      <c r="AK768" s="214"/>
      <c r="AL768" s="25">
        <f>SUM(AL769:AL784)</f>
        <v>353</v>
      </c>
      <c r="AM768" s="25">
        <f>SUM(AM769:AM784)</f>
        <v>95</v>
      </c>
      <c r="AN768" s="25">
        <f>SUM(AN769:AN784)</f>
        <v>258</v>
      </c>
    </row>
    <row r="769" spans="1:40" ht="21.75" customHeight="1" outlineLevel="1">
      <c r="A769" s="218" t="s">
        <v>25</v>
      </c>
      <c r="B769" s="218"/>
      <c r="C769" s="250">
        <v>500</v>
      </c>
      <c r="D769" s="250">
        <v>0</v>
      </c>
      <c r="E769" s="250">
        <v>410</v>
      </c>
      <c r="F769" s="250">
        <v>0</v>
      </c>
      <c r="G769" s="250"/>
      <c r="H769" s="250"/>
      <c r="I769" s="250">
        <v>410</v>
      </c>
      <c r="J769" s="250">
        <v>410</v>
      </c>
      <c r="K769" s="250"/>
      <c r="L769" s="250">
        <v>0</v>
      </c>
      <c r="M769" s="250">
        <v>0</v>
      </c>
      <c r="N769" s="250"/>
      <c r="O769" s="250">
        <v>0</v>
      </c>
      <c r="P769" s="250">
        <v>0</v>
      </c>
      <c r="Q769" s="250"/>
      <c r="R769" s="250"/>
      <c r="S769" s="250">
        <v>0</v>
      </c>
      <c r="T769" s="250">
        <v>0</v>
      </c>
      <c r="U769" s="250">
        <v>0</v>
      </c>
      <c r="V769" s="250">
        <v>0</v>
      </c>
      <c r="W769" s="250">
        <v>0</v>
      </c>
      <c r="X769" s="250">
        <v>2</v>
      </c>
      <c r="Y769" s="250">
        <v>0</v>
      </c>
      <c r="Z769" s="250"/>
      <c r="AA769" s="250"/>
      <c r="AB769" s="250">
        <v>0</v>
      </c>
      <c r="AC769" s="250">
        <v>0</v>
      </c>
      <c r="AD769" s="250">
        <v>0</v>
      </c>
      <c r="AE769" s="250"/>
      <c r="AF769" s="250">
        <v>0</v>
      </c>
      <c r="AG769" s="250">
        <v>88</v>
      </c>
      <c r="AH769" s="250"/>
      <c r="AI769" s="251" t="s">
        <v>188</v>
      </c>
      <c r="AJ769" s="251"/>
      <c r="AK769" s="251"/>
      <c r="AL769" s="65"/>
      <c r="AM769" s="71"/>
      <c r="AN769" s="71"/>
    </row>
    <row r="770" spans="1:40" ht="21.75" customHeight="1" outlineLevel="1">
      <c r="A770" s="218" t="s">
        <v>189</v>
      </c>
      <c r="B770" s="218"/>
      <c r="C770" s="250">
        <v>450</v>
      </c>
      <c r="D770" s="250">
        <v>54</v>
      </c>
      <c r="E770" s="250">
        <v>271</v>
      </c>
      <c r="F770" s="250">
        <v>0</v>
      </c>
      <c r="G770" s="250"/>
      <c r="H770" s="250"/>
      <c r="I770" s="250">
        <v>271</v>
      </c>
      <c r="J770" s="250">
        <v>263</v>
      </c>
      <c r="K770" s="250"/>
      <c r="L770" s="250">
        <v>0</v>
      </c>
      <c r="M770" s="250">
        <v>0</v>
      </c>
      <c r="N770" s="250"/>
      <c r="O770" s="250">
        <v>0</v>
      </c>
      <c r="P770" s="250">
        <v>0</v>
      </c>
      <c r="Q770" s="250"/>
      <c r="R770" s="250"/>
      <c r="S770" s="250">
        <v>0</v>
      </c>
      <c r="T770" s="250">
        <v>8</v>
      </c>
      <c r="U770" s="250">
        <v>0</v>
      </c>
      <c r="V770" s="250">
        <v>0</v>
      </c>
      <c r="W770" s="250">
        <v>0</v>
      </c>
      <c r="X770" s="250">
        <v>0</v>
      </c>
      <c r="Y770" s="250">
        <v>0</v>
      </c>
      <c r="Z770" s="250"/>
      <c r="AA770" s="250"/>
      <c r="AB770" s="250">
        <v>0</v>
      </c>
      <c r="AC770" s="250">
        <v>0</v>
      </c>
      <c r="AD770" s="250">
        <v>0</v>
      </c>
      <c r="AE770" s="250"/>
      <c r="AF770" s="250">
        <v>0</v>
      </c>
      <c r="AG770" s="250">
        <v>125</v>
      </c>
      <c r="AH770" s="250"/>
      <c r="AI770" s="251" t="s">
        <v>358</v>
      </c>
      <c r="AJ770" s="251"/>
      <c r="AK770" s="251"/>
      <c r="AL770" s="65"/>
      <c r="AM770" s="71"/>
      <c r="AN770" s="71"/>
    </row>
    <row r="771" spans="1:40" ht="21.75" customHeight="1" outlineLevel="1">
      <c r="A771" s="218" t="s">
        <v>190</v>
      </c>
      <c r="B771" s="218"/>
      <c r="C771" s="250">
        <v>36</v>
      </c>
      <c r="D771" s="250">
        <v>0</v>
      </c>
      <c r="E771" s="250">
        <v>28</v>
      </c>
      <c r="F771" s="250">
        <v>0</v>
      </c>
      <c r="G771" s="250"/>
      <c r="H771" s="250"/>
      <c r="I771" s="250">
        <v>28</v>
      </c>
      <c r="J771" s="250">
        <v>0</v>
      </c>
      <c r="K771" s="250"/>
      <c r="L771" s="250">
        <v>0</v>
      </c>
      <c r="M771" s="250">
        <v>0</v>
      </c>
      <c r="N771" s="250"/>
      <c r="O771" s="250">
        <v>0</v>
      </c>
      <c r="P771" s="250">
        <v>0</v>
      </c>
      <c r="Q771" s="250"/>
      <c r="R771" s="250"/>
      <c r="S771" s="250">
        <v>0</v>
      </c>
      <c r="T771" s="250">
        <v>28</v>
      </c>
      <c r="U771" s="250">
        <v>0</v>
      </c>
      <c r="V771" s="250">
        <v>0</v>
      </c>
      <c r="W771" s="250">
        <v>0</v>
      </c>
      <c r="X771" s="250">
        <v>0</v>
      </c>
      <c r="Y771" s="250">
        <v>0</v>
      </c>
      <c r="Z771" s="250"/>
      <c r="AA771" s="250"/>
      <c r="AB771" s="250">
        <v>0</v>
      </c>
      <c r="AC771" s="250">
        <v>0</v>
      </c>
      <c r="AD771" s="250">
        <v>0</v>
      </c>
      <c r="AE771" s="250"/>
      <c r="AF771" s="250">
        <v>0</v>
      </c>
      <c r="AG771" s="250">
        <v>8</v>
      </c>
      <c r="AH771" s="250"/>
      <c r="AI771" s="251" t="s">
        <v>241</v>
      </c>
      <c r="AJ771" s="251"/>
      <c r="AK771" s="251"/>
      <c r="AL771" s="65"/>
      <c r="AM771" s="71"/>
      <c r="AN771" s="71"/>
    </row>
    <row r="772" spans="1:40" ht="21.75" customHeight="1" outlineLevel="1">
      <c r="A772" s="218" t="s">
        <v>191</v>
      </c>
      <c r="B772" s="218"/>
      <c r="C772" s="250">
        <v>40</v>
      </c>
      <c r="D772" s="250">
        <v>0</v>
      </c>
      <c r="E772" s="250">
        <v>25</v>
      </c>
      <c r="F772" s="250">
        <v>0</v>
      </c>
      <c r="G772" s="250"/>
      <c r="H772" s="250"/>
      <c r="I772" s="250">
        <v>25</v>
      </c>
      <c r="J772" s="250">
        <v>25</v>
      </c>
      <c r="K772" s="250"/>
      <c r="L772" s="250">
        <v>0</v>
      </c>
      <c r="M772" s="250">
        <v>0</v>
      </c>
      <c r="N772" s="250"/>
      <c r="O772" s="250">
        <v>0</v>
      </c>
      <c r="P772" s="250">
        <v>0</v>
      </c>
      <c r="Q772" s="250"/>
      <c r="R772" s="250"/>
      <c r="S772" s="250">
        <v>0</v>
      </c>
      <c r="T772" s="250">
        <v>0</v>
      </c>
      <c r="U772" s="250">
        <v>0</v>
      </c>
      <c r="V772" s="250">
        <v>0</v>
      </c>
      <c r="W772" s="250">
        <v>0</v>
      </c>
      <c r="X772" s="250">
        <v>0</v>
      </c>
      <c r="Y772" s="250">
        <v>0</v>
      </c>
      <c r="Z772" s="250"/>
      <c r="AA772" s="250"/>
      <c r="AB772" s="250">
        <v>0</v>
      </c>
      <c r="AC772" s="250">
        <v>0</v>
      </c>
      <c r="AD772" s="250">
        <v>0</v>
      </c>
      <c r="AE772" s="250"/>
      <c r="AF772" s="250">
        <v>0</v>
      </c>
      <c r="AG772" s="250">
        <v>15</v>
      </c>
      <c r="AH772" s="250"/>
      <c r="AI772" s="251" t="s">
        <v>258</v>
      </c>
      <c r="AJ772" s="251"/>
      <c r="AK772" s="251"/>
      <c r="AL772" s="65">
        <f>SUM(AM772:AN772)</f>
        <v>25</v>
      </c>
      <c r="AM772" s="71">
        <f>SUM(F772)</f>
        <v>0</v>
      </c>
      <c r="AN772" s="71">
        <f>SUM(I772)</f>
        <v>25</v>
      </c>
    </row>
    <row r="773" spans="1:40" ht="21.75" customHeight="1" outlineLevel="1">
      <c r="A773" s="218" t="s">
        <v>192</v>
      </c>
      <c r="B773" s="218"/>
      <c r="C773" s="250">
        <v>68</v>
      </c>
      <c r="D773" s="250">
        <v>0</v>
      </c>
      <c r="E773" s="250">
        <v>51</v>
      </c>
      <c r="F773" s="250">
        <v>0</v>
      </c>
      <c r="G773" s="250"/>
      <c r="H773" s="250"/>
      <c r="I773" s="250">
        <v>51</v>
      </c>
      <c r="J773" s="250">
        <v>51</v>
      </c>
      <c r="K773" s="250"/>
      <c r="L773" s="250">
        <v>0</v>
      </c>
      <c r="M773" s="250">
        <v>0</v>
      </c>
      <c r="N773" s="250"/>
      <c r="O773" s="250">
        <v>0</v>
      </c>
      <c r="P773" s="250">
        <v>0</v>
      </c>
      <c r="Q773" s="250"/>
      <c r="R773" s="250"/>
      <c r="S773" s="250">
        <v>0</v>
      </c>
      <c r="T773" s="250">
        <v>0</v>
      </c>
      <c r="U773" s="250">
        <v>0</v>
      </c>
      <c r="V773" s="250">
        <v>0</v>
      </c>
      <c r="W773" s="250">
        <v>0</v>
      </c>
      <c r="X773" s="250">
        <v>0</v>
      </c>
      <c r="Y773" s="250">
        <v>0</v>
      </c>
      <c r="Z773" s="250"/>
      <c r="AA773" s="250"/>
      <c r="AB773" s="250">
        <v>0</v>
      </c>
      <c r="AC773" s="250">
        <v>0</v>
      </c>
      <c r="AD773" s="250">
        <v>0</v>
      </c>
      <c r="AE773" s="250"/>
      <c r="AF773" s="250">
        <v>0</v>
      </c>
      <c r="AG773" s="250">
        <v>17</v>
      </c>
      <c r="AH773" s="250"/>
      <c r="AI773" s="251" t="s">
        <v>339</v>
      </c>
      <c r="AJ773" s="251"/>
      <c r="AK773" s="251"/>
      <c r="AL773" s="65"/>
      <c r="AM773" s="71"/>
      <c r="AN773" s="71"/>
    </row>
    <row r="774" spans="1:40" ht="21.75" customHeight="1" outlineLevel="1">
      <c r="A774" s="218" t="s">
        <v>193</v>
      </c>
      <c r="B774" s="218"/>
      <c r="C774" s="250">
        <v>108</v>
      </c>
      <c r="D774" s="250">
        <v>0</v>
      </c>
      <c r="E774" s="250">
        <v>35</v>
      </c>
      <c r="F774" s="250">
        <v>22</v>
      </c>
      <c r="G774" s="250"/>
      <c r="H774" s="250"/>
      <c r="I774" s="250">
        <v>13</v>
      </c>
      <c r="J774" s="250">
        <v>5</v>
      </c>
      <c r="K774" s="250"/>
      <c r="L774" s="250">
        <v>3</v>
      </c>
      <c r="M774" s="250">
        <v>3</v>
      </c>
      <c r="N774" s="250"/>
      <c r="O774" s="250">
        <v>0</v>
      </c>
      <c r="P774" s="250">
        <v>0</v>
      </c>
      <c r="Q774" s="250"/>
      <c r="R774" s="250"/>
      <c r="S774" s="250">
        <v>0</v>
      </c>
      <c r="T774" s="250">
        <v>2</v>
      </c>
      <c r="U774" s="250">
        <v>0</v>
      </c>
      <c r="V774" s="250">
        <v>0</v>
      </c>
      <c r="W774" s="250">
        <v>0</v>
      </c>
      <c r="X774" s="250">
        <v>0</v>
      </c>
      <c r="Y774" s="250">
        <v>0</v>
      </c>
      <c r="Z774" s="250"/>
      <c r="AA774" s="250"/>
      <c r="AB774" s="250">
        <v>0</v>
      </c>
      <c r="AC774" s="250">
        <v>2</v>
      </c>
      <c r="AD774" s="250">
        <v>0</v>
      </c>
      <c r="AE774" s="250"/>
      <c r="AF774" s="250">
        <v>36</v>
      </c>
      <c r="AG774" s="250">
        <v>37</v>
      </c>
      <c r="AH774" s="250"/>
      <c r="AI774" s="251" t="s">
        <v>290</v>
      </c>
      <c r="AJ774" s="251" t="s">
        <v>261</v>
      </c>
      <c r="AK774" s="251"/>
      <c r="AL774" s="65">
        <f>SUM(AM774:AN774)</f>
        <v>5</v>
      </c>
      <c r="AM774" s="71">
        <v>5</v>
      </c>
      <c r="AN774" s="71"/>
    </row>
    <row r="775" spans="1:40" ht="21.75" customHeight="1" outlineLevel="1">
      <c r="A775" s="218" t="s">
        <v>194</v>
      </c>
      <c r="B775" s="218"/>
      <c r="C775" s="250">
        <v>705</v>
      </c>
      <c r="D775" s="250">
        <v>74</v>
      </c>
      <c r="E775" s="250">
        <v>601</v>
      </c>
      <c r="F775" s="250">
        <v>388</v>
      </c>
      <c r="G775" s="250"/>
      <c r="H775" s="250"/>
      <c r="I775" s="250">
        <v>213</v>
      </c>
      <c r="J775" s="250">
        <v>41</v>
      </c>
      <c r="K775" s="250"/>
      <c r="L775" s="250">
        <v>9</v>
      </c>
      <c r="M775" s="250">
        <v>25</v>
      </c>
      <c r="N775" s="250"/>
      <c r="O775" s="250">
        <v>0</v>
      </c>
      <c r="P775" s="250">
        <v>30</v>
      </c>
      <c r="Q775" s="250"/>
      <c r="R775" s="250"/>
      <c r="S775" s="250">
        <v>54</v>
      </c>
      <c r="T775" s="250">
        <v>54</v>
      </c>
      <c r="U775" s="250">
        <v>0</v>
      </c>
      <c r="V775" s="250">
        <v>0</v>
      </c>
      <c r="W775" s="250">
        <v>7</v>
      </c>
      <c r="X775" s="250">
        <v>0</v>
      </c>
      <c r="Y775" s="250">
        <v>0</v>
      </c>
      <c r="Z775" s="250"/>
      <c r="AA775" s="250"/>
      <c r="AB775" s="250">
        <v>0</v>
      </c>
      <c r="AC775" s="250">
        <v>52</v>
      </c>
      <c r="AD775" s="250">
        <v>6</v>
      </c>
      <c r="AE775" s="250"/>
      <c r="AF775" s="250">
        <v>15</v>
      </c>
      <c r="AG775" s="250">
        <v>8</v>
      </c>
      <c r="AH775" s="250"/>
      <c r="AI775" s="251" t="s">
        <v>262</v>
      </c>
      <c r="AJ775" s="251"/>
      <c r="AK775" s="251"/>
      <c r="AL775" s="65"/>
      <c r="AM775" s="66"/>
      <c r="AN775" s="66"/>
    </row>
    <row r="776" spans="1:40" ht="21.75" customHeight="1" outlineLevel="1">
      <c r="A776" s="218" t="s">
        <v>26</v>
      </c>
      <c r="B776" s="218"/>
      <c r="C776" s="250">
        <v>292</v>
      </c>
      <c r="D776" s="250">
        <v>2</v>
      </c>
      <c r="E776" s="250">
        <v>179</v>
      </c>
      <c r="F776" s="250">
        <v>22</v>
      </c>
      <c r="G776" s="250"/>
      <c r="H776" s="250"/>
      <c r="I776" s="250">
        <v>157</v>
      </c>
      <c r="J776" s="250">
        <v>114</v>
      </c>
      <c r="K776" s="250"/>
      <c r="L776" s="250">
        <v>30</v>
      </c>
      <c r="M776" s="250">
        <v>11</v>
      </c>
      <c r="N776" s="250"/>
      <c r="O776" s="250">
        <v>0</v>
      </c>
      <c r="P776" s="250">
        <v>0</v>
      </c>
      <c r="Q776" s="250"/>
      <c r="R776" s="250"/>
      <c r="S776" s="250">
        <v>1</v>
      </c>
      <c r="T776" s="250">
        <v>1</v>
      </c>
      <c r="U776" s="250">
        <v>0</v>
      </c>
      <c r="V776" s="250">
        <v>0</v>
      </c>
      <c r="W776" s="250">
        <v>0</v>
      </c>
      <c r="X776" s="250">
        <v>0</v>
      </c>
      <c r="Y776" s="250">
        <v>0</v>
      </c>
      <c r="Z776" s="250"/>
      <c r="AA776" s="250"/>
      <c r="AB776" s="250">
        <v>0</v>
      </c>
      <c r="AC776" s="250">
        <v>1</v>
      </c>
      <c r="AD776" s="250">
        <v>0</v>
      </c>
      <c r="AE776" s="250"/>
      <c r="AF776" s="250">
        <v>5</v>
      </c>
      <c r="AG776" s="250">
        <v>106</v>
      </c>
      <c r="AH776" s="250"/>
      <c r="AI776" s="251" t="s">
        <v>207</v>
      </c>
      <c r="AJ776" s="251"/>
      <c r="AK776" s="251"/>
      <c r="AL776" s="65"/>
      <c r="AM776" s="71"/>
      <c r="AN776" s="71"/>
    </row>
    <row r="777" spans="1:40" ht="21.75" customHeight="1" outlineLevel="1">
      <c r="A777" s="218" t="s">
        <v>195</v>
      </c>
      <c r="B777" s="218"/>
      <c r="C777" s="250">
        <v>292</v>
      </c>
      <c r="D777" s="250">
        <v>4</v>
      </c>
      <c r="E777" s="250">
        <v>287</v>
      </c>
      <c r="F777" s="250">
        <v>0</v>
      </c>
      <c r="G777" s="250"/>
      <c r="H777" s="250"/>
      <c r="I777" s="250">
        <v>287</v>
      </c>
      <c r="J777" s="250">
        <v>0</v>
      </c>
      <c r="K777" s="250"/>
      <c r="L777" s="250">
        <v>0</v>
      </c>
      <c r="M777" s="250">
        <v>287</v>
      </c>
      <c r="N777" s="250"/>
      <c r="O777" s="250">
        <v>0</v>
      </c>
      <c r="P777" s="250">
        <v>0</v>
      </c>
      <c r="Q777" s="250"/>
      <c r="R777" s="250"/>
      <c r="S777" s="250">
        <v>0</v>
      </c>
      <c r="T777" s="250">
        <v>0</v>
      </c>
      <c r="U777" s="250">
        <v>0</v>
      </c>
      <c r="V777" s="250">
        <v>0</v>
      </c>
      <c r="W777" s="250">
        <v>0</v>
      </c>
      <c r="X777" s="250">
        <v>1</v>
      </c>
      <c r="Y777" s="250">
        <v>0</v>
      </c>
      <c r="Z777" s="250"/>
      <c r="AA777" s="250"/>
      <c r="AB777" s="250">
        <v>0</v>
      </c>
      <c r="AC777" s="250">
        <v>0</v>
      </c>
      <c r="AD777" s="250">
        <v>0</v>
      </c>
      <c r="AE777" s="250"/>
      <c r="AF777" s="250">
        <v>0</v>
      </c>
      <c r="AG777" s="250">
        <v>0</v>
      </c>
      <c r="AH777" s="250"/>
      <c r="AI777" s="251" t="s">
        <v>196</v>
      </c>
      <c r="AJ777" s="251"/>
      <c r="AK777" s="251"/>
      <c r="AL777" s="65"/>
      <c r="AM777" s="71"/>
      <c r="AN777" s="71"/>
    </row>
    <row r="778" spans="1:40" ht="21.75" customHeight="1" outlineLevel="1">
      <c r="A778" s="218" t="s">
        <v>197</v>
      </c>
      <c r="B778" s="218"/>
      <c r="C778" s="250">
        <v>1414</v>
      </c>
      <c r="D778" s="250">
        <v>37</v>
      </c>
      <c r="E778" s="250">
        <v>1066</v>
      </c>
      <c r="F778" s="250">
        <v>192</v>
      </c>
      <c r="G778" s="250"/>
      <c r="H778" s="250"/>
      <c r="I778" s="250">
        <v>874</v>
      </c>
      <c r="J778" s="250">
        <v>442</v>
      </c>
      <c r="K778" s="250"/>
      <c r="L778" s="250">
        <v>338</v>
      </c>
      <c r="M778" s="250">
        <v>3</v>
      </c>
      <c r="N778" s="250"/>
      <c r="O778" s="250">
        <v>0</v>
      </c>
      <c r="P778" s="250">
        <v>0</v>
      </c>
      <c r="Q778" s="250"/>
      <c r="R778" s="250"/>
      <c r="S778" s="250">
        <v>10</v>
      </c>
      <c r="T778" s="250">
        <v>81</v>
      </c>
      <c r="U778" s="250">
        <v>0</v>
      </c>
      <c r="V778" s="250">
        <v>0</v>
      </c>
      <c r="W778" s="250">
        <v>0</v>
      </c>
      <c r="X778" s="250">
        <v>0</v>
      </c>
      <c r="Y778" s="250">
        <v>0</v>
      </c>
      <c r="Z778" s="250"/>
      <c r="AA778" s="250"/>
      <c r="AB778" s="250">
        <v>0</v>
      </c>
      <c r="AC778" s="250">
        <v>0</v>
      </c>
      <c r="AD778" s="250">
        <v>27</v>
      </c>
      <c r="AE778" s="250"/>
      <c r="AF778" s="250">
        <v>8</v>
      </c>
      <c r="AG778" s="250">
        <v>303</v>
      </c>
      <c r="AH778" s="250"/>
      <c r="AI778" s="251" t="s">
        <v>203</v>
      </c>
      <c r="AJ778" s="251"/>
      <c r="AK778" s="251"/>
      <c r="AL778" s="65"/>
      <c r="AM778" s="71"/>
      <c r="AN778" s="71"/>
    </row>
    <row r="779" spans="1:40" ht="21.75" customHeight="1" outlineLevel="1">
      <c r="A779" s="218" t="s">
        <v>27</v>
      </c>
      <c r="B779" s="218"/>
      <c r="C779" s="250">
        <v>516</v>
      </c>
      <c r="D779" s="250">
        <v>48</v>
      </c>
      <c r="E779" s="250">
        <v>459</v>
      </c>
      <c r="F779" s="250">
        <v>0</v>
      </c>
      <c r="G779" s="250"/>
      <c r="H779" s="250"/>
      <c r="I779" s="250">
        <v>459</v>
      </c>
      <c r="J779" s="250">
        <v>229</v>
      </c>
      <c r="K779" s="250"/>
      <c r="L779" s="250">
        <v>203</v>
      </c>
      <c r="M779" s="250">
        <v>27</v>
      </c>
      <c r="N779" s="250"/>
      <c r="O779" s="250">
        <v>0</v>
      </c>
      <c r="P779" s="250">
        <v>0</v>
      </c>
      <c r="Q779" s="250"/>
      <c r="R779" s="250"/>
      <c r="S779" s="250">
        <v>0</v>
      </c>
      <c r="T779" s="250">
        <v>0</v>
      </c>
      <c r="U779" s="250">
        <v>0</v>
      </c>
      <c r="V779" s="250">
        <v>0</v>
      </c>
      <c r="W779" s="250">
        <v>0</v>
      </c>
      <c r="X779" s="250">
        <v>6</v>
      </c>
      <c r="Y779" s="250">
        <v>0</v>
      </c>
      <c r="Z779" s="250"/>
      <c r="AA779" s="250"/>
      <c r="AB779" s="250">
        <v>8</v>
      </c>
      <c r="AC779" s="250">
        <v>0</v>
      </c>
      <c r="AD779" s="250">
        <v>0</v>
      </c>
      <c r="AE779" s="250"/>
      <c r="AF779" s="250">
        <v>0</v>
      </c>
      <c r="AG779" s="250">
        <v>3</v>
      </c>
      <c r="AH779" s="250"/>
      <c r="AI779" s="251" t="s">
        <v>320</v>
      </c>
      <c r="AJ779" s="251"/>
      <c r="AK779" s="251"/>
      <c r="AL779" s="65"/>
      <c r="AM779" s="71"/>
      <c r="AN779" s="71"/>
    </row>
    <row r="780" spans="1:40" ht="21.75" customHeight="1" outlineLevel="1">
      <c r="A780" s="218" t="s">
        <v>28</v>
      </c>
      <c r="B780" s="218"/>
      <c r="C780" s="250">
        <v>320</v>
      </c>
      <c r="D780" s="250">
        <v>5</v>
      </c>
      <c r="E780" s="250">
        <v>251</v>
      </c>
      <c r="F780" s="250">
        <v>0</v>
      </c>
      <c r="G780" s="250"/>
      <c r="H780" s="250"/>
      <c r="I780" s="250">
        <v>251</v>
      </c>
      <c r="J780" s="250">
        <v>183</v>
      </c>
      <c r="K780" s="250"/>
      <c r="L780" s="250">
        <v>68</v>
      </c>
      <c r="M780" s="250">
        <v>0</v>
      </c>
      <c r="N780" s="250"/>
      <c r="O780" s="250">
        <v>0</v>
      </c>
      <c r="P780" s="250">
        <v>0</v>
      </c>
      <c r="Q780" s="250"/>
      <c r="R780" s="250"/>
      <c r="S780" s="250">
        <v>0</v>
      </c>
      <c r="T780" s="250">
        <v>0</v>
      </c>
      <c r="U780" s="250">
        <v>0</v>
      </c>
      <c r="V780" s="250">
        <v>0</v>
      </c>
      <c r="W780" s="250">
        <v>0</v>
      </c>
      <c r="X780" s="250">
        <v>0</v>
      </c>
      <c r="Y780" s="250">
        <v>0</v>
      </c>
      <c r="Z780" s="250"/>
      <c r="AA780" s="250"/>
      <c r="AB780" s="250">
        <v>0</v>
      </c>
      <c r="AC780" s="250">
        <v>0</v>
      </c>
      <c r="AD780" s="250">
        <v>0</v>
      </c>
      <c r="AE780" s="250"/>
      <c r="AF780" s="250">
        <v>0</v>
      </c>
      <c r="AG780" s="250">
        <v>64</v>
      </c>
      <c r="AH780" s="250"/>
      <c r="AI780" s="251" t="s">
        <v>198</v>
      </c>
      <c r="AJ780" s="251"/>
      <c r="AK780" s="251"/>
      <c r="AL780" s="65"/>
      <c r="AM780" s="71"/>
      <c r="AN780" s="71"/>
    </row>
    <row r="781" spans="1:40" ht="21.75" customHeight="1" outlineLevel="1">
      <c r="A781" s="218" t="s">
        <v>29</v>
      </c>
      <c r="B781" s="218"/>
      <c r="C781" s="250">
        <v>592</v>
      </c>
      <c r="D781" s="250">
        <v>0</v>
      </c>
      <c r="E781" s="250">
        <v>581</v>
      </c>
      <c r="F781" s="250">
        <v>0</v>
      </c>
      <c r="G781" s="250"/>
      <c r="H781" s="250"/>
      <c r="I781" s="250">
        <v>581</v>
      </c>
      <c r="J781" s="250">
        <v>0</v>
      </c>
      <c r="K781" s="250"/>
      <c r="L781" s="250">
        <v>2</v>
      </c>
      <c r="M781" s="250">
        <v>579</v>
      </c>
      <c r="N781" s="250"/>
      <c r="O781" s="250">
        <v>0</v>
      </c>
      <c r="P781" s="250">
        <v>0</v>
      </c>
      <c r="Q781" s="250"/>
      <c r="R781" s="250"/>
      <c r="S781" s="250">
        <v>0</v>
      </c>
      <c r="T781" s="250">
        <v>0</v>
      </c>
      <c r="U781" s="250">
        <v>0</v>
      </c>
      <c r="V781" s="250">
        <v>0</v>
      </c>
      <c r="W781" s="250">
        <v>0</v>
      </c>
      <c r="X781" s="250">
        <v>3</v>
      </c>
      <c r="Y781" s="250">
        <v>0</v>
      </c>
      <c r="Z781" s="250"/>
      <c r="AA781" s="250"/>
      <c r="AB781" s="250">
        <v>0</v>
      </c>
      <c r="AC781" s="250">
        <v>0</v>
      </c>
      <c r="AD781" s="250">
        <v>0</v>
      </c>
      <c r="AE781" s="250"/>
      <c r="AF781" s="250">
        <v>0</v>
      </c>
      <c r="AG781" s="250">
        <v>8</v>
      </c>
      <c r="AH781" s="250"/>
      <c r="AI781" s="251" t="s">
        <v>208</v>
      </c>
      <c r="AJ781" s="251"/>
      <c r="AK781" s="251"/>
      <c r="AL781" s="65"/>
      <c r="AM781" s="71"/>
      <c r="AN781" s="71"/>
    </row>
    <row r="782" spans="1:40" ht="21.75" customHeight="1" outlineLevel="1">
      <c r="A782" s="218" t="s">
        <v>30</v>
      </c>
      <c r="B782" s="218"/>
      <c r="C782" s="250">
        <v>516</v>
      </c>
      <c r="D782" s="250">
        <v>3</v>
      </c>
      <c r="E782" s="250">
        <v>493</v>
      </c>
      <c r="F782" s="250">
        <v>0</v>
      </c>
      <c r="G782" s="250"/>
      <c r="H782" s="250"/>
      <c r="I782" s="250">
        <v>493</v>
      </c>
      <c r="J782" s="250">
        <v>250</v>
      </c>
      <c r="K782" s="250"/>
      <c r="L782" s="250">
        <v>239</v>
      </c>
      <c r="M782" s="250">
        <v>4</v>
      </c>
      <c r="N782" s="250"/>
      <c r="O782" s="250">
        <v>0</v>
      </c>
      <c r="P782" s="250">
        <v>0</v>
      </c>
      <c r="Q782" s="250"/>
      <c r="R782" s="250"/>
      <c r="S782" s="250">
        <v>0</v>
      </c>
      <c r="T782" s="250">
        <v>0</v>
      </c>
      <c r="U782" s="250">
        <v>0</v>
      </c>
      <c r="V782" s="250">
        <v>0</v>
      </c>
      <c r="W782" s="250">
        <v>0</v>
      </c>
      <c r="X782" s="250">
        <v>8</v>
      </c>
      <c r="Y782" s="250">
        <v>0</v>
      </c>
      <c r="Z782" s="250"/>
      <c r="AA782" s="250"/>
      <c r="AB782" s="250">
        <v>12</v>
      </c>
      <c r="AC782" s="250">
        <v>0</v>
      </c>
      <c r="AD782" s="250">
        <v>0</v>
      </c>
      <c r="AE782" s="250"/>
      <c r="AF782" s="250">
        <v>0</v>
      </c>
      <c r="AG782" s="250">
        <v>12</v>
      </c>
      <c r="AH782" s="250"/>
      <c r="AI782" s="251" t="s">
        <v>390</v>
      </c>
      <c r="AJ782" s="251"/>
      <c r="AK782" s="251"/>
      <c r="AL782" s="65"/>
      <c r="AM782" s="71"/>
      <c r="AN782" s="71"/>
    </row>
    <row r="783" spans="1:40" ht="21.75" customHeight="1" outlineLevel="1">
      <c r="A783" s="218" t="s">
        <v>199</v>
      </c>
      <c r="B783" s="218"/>
      <c r="C783" s="250">
        <v>1031</v>
      </c>
      <c r="D783" s="250">
        <v>94</v>
      </c>
      <c r="E783" s="250">
        <v>713</v>
      </c>
      <c r="F783" s="250">
        <v>0</v>
      </c>
      <c r="G783" s="250"/>
      <c r="H783" s="250"/>
      <c r="I783" s="250">
        <v>713</v>
      </c>
      <c r="J783" s="250">
        <v>23</v>
      </c>
      <c r="K783" s="250"/>
      <c r="L783" s="250">
        <v>690</v>
      </c>
      <c r="M783" s="250">
        <v>0</v>
      </c>
      <c r="N783" s="250"/>
      <c r="O783" s="250">
        <v>0</v>
      </c>
      <c r="P783" s="250">
        <v>0</v>
      </c>
      <c r="Q783" s="250"/>
      <c r="R783" s="250"/>
      <c r="S783" s="250">
        <v>0</v>
      </c>
      <c r="T783" s="250">
        <v>0</v>
      </c>
      <c r="U783" s="250">
        <v>0</v>
      </c>
      <c r="V783" s="250">
        <v>0</v>
      </c>
      <c r="W783" s="250">
        <v>0</v>
      </c>
      <c r="X783" s="250">
        <v>5</v>
      </c>
      <c r="Y783" s="250">
        <v>0</v>
      </c>
      <c r="Z783" s="250"/>
      <c r="AA783" s="250"/>
      <c r="AB783" s="250">
        <v>16</v>
      </c>
      <c r="AC783" s="250">
        <v>0</v>
      </c>
      <c r="AD783" s="250">
        <v>0</v>
      </c>
      <c r="AE783" s="250"/>
      <c r="AF783" s="250">
        <v>0</v>
      </c>
      <c r="AG783" s="250">
        <v>219</v>
      </c>
      <c r="AH783" s="250"/>
      <c r="AI783" s="251" t="s">
        <v>304</v>
      </c>
      <c r="AJ783" s="251"/>
      <c r="AK783" s="251"/>
      <c r="AL783" s="65"/>
      <c r="AM783" s="71"/>
      <c r="AN783" s="71"/>
    </row>
    <row r="784" spans="1:40" ht="21.75" customHeight="1" outlineLevel="1" thickBot="1">
      <c r="A784" s="218" t="s">
        <v>200</v>
      </c>
      <c r="B784" s="218"/>
      <c r="C784" s="250">
        <v>476</v>
      </c>
      <c r="D784" s="250">
        <v>66</v>
      </c>
      <c r="E784" s="250">
        <v>323</v>
      </c>
      <c r="F784" s="250">
        <v>90</v>
      </c>
      <c r="G784" s="250"/>
      <c r="H784" s="250"/>
      <c r="I784" s="250">
        <v>233</v>
      </c>
      <c r="J784" s="250">
        <v>123</v>
      </c>
      <c r="K784" s="250"/>
      <c r="L784" s="250">
        <v>49</v>
      </c>
      <c r="M784" s="250">
        <v>47</v>
      </c>
      <c r="N784" s="250"/>
      <c r="O784" s="250">
        <v>0</v>
      </c>
      <c r="P784" s="250">
        <v>1</v>
      </c>
      <c r="Q784" s="250"/>
      <c r="R784" s="250"/>
      <c r="S784" s="250">
        <v>10</v>
      </c>
      <c r="T784" s="250">
        <v>3</v>
      </c>
      <c r="U784" s="250">
        <v>0</v>
      </c>
      <c r="V784" s="250">
        <v>0</v>
      </c>
      <c r="W784" s="250">
        <v>7</v>
      </c>
      <c r="X784" s="250">
        <v>0</v>
      </c>
      <c r="Y784" s="250">
        <v>0</v>
      </c>
      <c r="Z784" s="250"/>
      <c r="AA784" s="250"/>
      <c r="AB784" s="250">
        <v>11</v>
      </c>
      <c r="AC784" s="250">
        <v>8</v>
      </c>
      <c r="AD784" s="250">
        <v>7</v>
      </c>
      <c r="AE784" s="250"/>
      <c r="AF784" s="250">
        <v>8</v>
      </c>
      <c r="AG784" s="250">
        <v>72</v>
      </c>
      <c r="AH784" s="250"/>
      <c r="AI784" s="251" t="s">
        <v>228</v>
      </c>
      <c r="AJ784" s="251"/>
      <c r="AK784" s="251"/>
      <c r="AL784" s="71">
        <f>SUM(AM784:AN784)</f>
        <v>323</v>
      </c>
      <c r="AM784" s="71">
        <f>SUM(F784)</f>
        <v>90</v>
      </c>
      <c r="AN784" s="71">
        <f>SUM(I784)</f>
        <v>233</v>
      </c>
    </row>
    <row r="785" spans="1:40" s="168" customFormat="1" ht="21.75" customHeight="1" thickBot="1">
      <c r="A785" s="217" t="s">
        <v>31</v>
      </c>
      <c r="B785" s="217"/>
      <c r="C785" s="213">
        <v>7078</v>
      </c>
      <c r="D785" s="213">
        <v>426</v>
      </c>
      <c r="E785" s="213">
        <v>5622</v>
      </c>
      <c r="F785" s="213">
        <v>1178</v>
      </c>
      <c r="G785" s="213"/>
      <c r="H785" s="213"/>
      <c r="I785" s="213">
        <v>4444</v>
      </c>
      <c r="J785" s="213">
        <v>1591</v>
      </c>
      <c r="K785" s="213"/>
      <c r="L785" s="213">
        <v>1510</v>
      </c>
      <c r="M785" s="213">
        <v>949</v>
      </c>
      <c r="N785" s="213"/>
      <c r="O785" s="213">
        <v>0</v>
      </c>
      <c r="P785" s="213">
        <v>113</v>
      </c>
      <c r="Q785" s="213"/>
      <c r="R785" s="213"/>
      <c r="S785" s="213">
        <v>150</v>
      </c>
      <c r="T785" s="213">
        <v>131</v>
      </c>
      <c r="U785" s="213">
        <v>0</v>
      </c>
      <c r="V785" s="213">
        <v>0</v>
      </c>
      <c r="W785" s="213">
        <v>25</v>
      </c>
      <c r="X785" s="213">
        <v>47</v>
      </c>
      <c r="Y785" s="213">
        <v>3</v>
      </c>
      <c r="Z785" s="213"/>
      <c r="AA785" s="213"/>
      <c r="AB785" s="213">
        <v>69</v>
      </c>
      <c r="AC785" s="213">
        <v>142</v>
      </c>
      <c r="AD785" s="213">
        <v>179</v>
      </c>
      <c r="AE785" s="213"/>
      <c r="AF785" s="213">
        <v>167</v>
      </c>
      <c r="AG785" s="213">
        <v>791</v>
      </c>
      <c r="AH785" s="213"/>
      <c r="AI785" s="214"/>
      <c r="AJ785" s="214"/>
      <c r="AK785" s="214"/>
      <c r="AL785" s="79">
        <f ca="1">SUM(AM785:AN785)</f>
        <v>0</v>
      </c>
      <c r="AM785" s="79">
        <f ca="1">SUM(AM784:AM805)</f>
        <v>0</v>
      </c>
      <c r="AN785" s="79">
        <f ca="1">SUM(AN784:AN805)</f>
        <v>0</v>
      </c>
    </row>
    <row r="786" spans="1:40" ht="21.75" customHeight="1" outlineLevel="1">
      <c r="A786" s="218" t="s">
        <v>32</v>
      </c>
      <c r="B786" s="218"/>
      <c r="C786" s="250">
        <v>534</v>
      </c>
      <c r="D786" s="250">
        <v>52</v>
      </c>
      <c r="E786" s="250">
        <v>400</v>
      </c>
      <c r="F786" s="250">
        <v>0</v>
      </c>
      <c r="G786" s="250"/>
      <c r="H786" s="250"/>
      <c r="I786" s="250">
        <v>400</v>
      </c>
      <c r="J786" s="250">
        <v>81</v>
      </c>
      <c r="K786" s="250"/>
      <c r="L786" s="250">
        <v>314</v>
      </c>
      <c r="M786" s="250">
        <v>5</v>
      </c>
      <c r="N786" s="250"/>
      <c r="O786" s="250">
        <v>0</v>
      </c>
      <c r="P786" s="250">
        <v>0</v>
      </c>
      <c r="Q786" s="250"/>
      <c r="R786" s="250"/>
      <c r="S786" s="250">
        <v>0</v>
      </c>
      <c r="T786" s="250">
        <v>0</v>
      </c>
      <c r="U786" s="250">
        <v>0</v>
      </c>
      <c r="V786" s="250">
        <v>0</v>
      </c>
      <c r="W786" s="250">
        <v>0</v>
      </c>
      <c r="X786" s="250">
        <v>7</v>
      </c>
      <c r="Y786" s="250">
        <v>0</v>
      </c>
      <c r="Z786" s="250"/>
      <c r="AA786" s="250"/>
      <c r="AB786" s="250">
        <v>13</v>
      </c>
      <c r="AC786" s="250">
        <v>0</v>
      </c>
      <c r="AD786" s="250">
        <v>0</v>
      </c>
      <c r="AE786" s="250"/>
      <c r="AF786" s="250">
        <v>0</v>
      </c>
      <c r="AG786" s="250">
        <v>75</v>
      </c>
      <c r="AH786" s="250"/>
      <c r="AI786" s="251" t="s">
        <v>391</v>
      </c>
      <c r="AJ786" s="251"/>
      <c r="AK786" s="251"/>
      <c r="AL786" s="71"/>
      <c r="AM786" s="71"/>
      <c r="AN786" s="71"/>
    </row>
    <row r="787" spans="1:40" ht="21.75" customHeight="1" outlineLevel="1">
      <c r="A787" s="218" t="s">
        <v>33</v>
      </c>
      <c r="B787" s="218"/>
      <c r="C787" s="250">
        <v>676</v>
      </c>
      <c r="D787" s="250">
        <v>0</v>
      </c>
      <c r="E787" s="250">
        <v>583</v>
      </c>
      <c r="F787" s="250">
        <v>446</v>
      </c>
      <c r="G787" s="250"/>
      <c r="H787" s="250"/>
      <c r="I787" s="250">
        <v>137</v>
      </c>
      <c r="J787" s="250">
        <v>23</v>
      </c>
      <c r="K787" s="250"/>
      <c r="L787" s="250">
        <v>3</v>
      </c>
      <c r="M787" s="250">
        <v>9</v>
      </c>
      <c r="N787" s="250"/>
      <c r="O787" s="250">
        <v>0</v>
      </c>
      <c r="P787" s="250">
        <v>18</v>
      </c>
      <c r="Q787" s="250"/>
      <c r="R787" s="250"/>
      <c r="S787" s="250">
        <v>48</v>
      </c>
      <c r="T787" s="250">
        <v>36</v>
      </c>
      <c r="U787" s="250">
        <v>0</v>
      </c>
      <c r="V787" s="250">
        <v>0</v>
      </c>
      <c r="W787" s="250">
        <v>10</v>
      </c>
      <c r="X787" s="250">
        <v>3</v>
      </c>
      <c r="Y787" s="250">
        <v>0</v>
      </c>
      <c r="Z787" s="250"/>
      <c r="AA787" s="250"/>
      <c r="AB787" s="250">
        <v>0</v>
      </c>
      <c r="AC787" s="250">
        <v>35</v>
      </c>
      <c r="AD787" s="250">
        <v>3</v>
      </c>
      <c r="AE787" s="250"/>
      <c r="AF787" s="250">
        <v>65</v>
      </c>
      <c r="AG787" s="250">
        <v>15</v>
      </c>
      <c r="AH787" s="250"/>
      <c r="AI787" s="251" t="s">
        <v>263</v>
      </c>
      <c r="AJ787" s="251" t="s">
        <v>392</v>
      </c>
      <c r="AK787" s="251"/>
      <c r="AL787" s="71"/>
      <c r="AM787" s="71"/>
      <c r="AN787" s="71"/>
    </row>
    <row r="788" spans="1:40" ht="21.75" customHeight="1" outlineLevel="1">
      <c r="A788" s="218" t="s">
        <v>34</v>
      </c>
      <c r="B788" s="218"/>
      <c r="C788" s="250">
        <v>280</v>
      </c>
      <c r="D788" s="250">
        <v>0</v>
      </c>
      <c r="E788" s="250">
        <v>271</v>
      </c>
      <c r="F788" s="250">
        <v>0</v>
      </c>
      <c r="G788" s="250"/>
      <c r="H788" s="250"/>
      <c r="I788" s="250">
        <v>271</v>
      </c>
      <c r="J788" s="250">
        <v>181</v>
      </c>
      <c r="K788" s="250"/>
      <c r="L788" s="250">
        <v>90</v>
      </c>
      <c r="M788" s="250">
        <v>0</v>
      </c>
      <c r="N788" s="250"/>
      <c r="O788" s="250">
        <v>0</v>
      </c>
      <c r="P788" s="250">
        <v>0</v>
      </c>
      <c r="Q788" s="250"/>
      <c r="R788" s="250"/>
      <c r="S788" s="250">
        <v>0</v>
      </c>
      <c r="T788" s="250">
        <v>0</v>
      </c>
      <c r="U788" s="250">
        <v>0</v>
      </c>
      <c r="V788" s="250">
        <v>0</v>
      </c>
      <c r="W788" s="250">
        <v>0</v>
      </c>
      <c r="X788" s="250">
        <v>9</v>
      </c>
      <c r="Y788" s="250">
        <v>0</v>
      </c>
      <c r="Z788" s="250"/>
      <c r="AA788" s="250"/>
      <c r="AB788" s="250">
        <v>0</v>
      </c>
      <c r="AC788" s="250">
        <v>0</v>
      </c>
      <c r="AD788" s="250">
        <v>0</v>
      </c>
      <c r="AE788" s="250"/>
      <c r="AF788" s="250">
        <v>0</v>
      </c>
      <c r="AG788" s="250">
        <v>0</v>
      </c>
      <c r="AH788" s="250"/>
      <c r="AI788" s="251" t="s">
        <v>280</v>
      </c>
      <c r="AJ788" s="251"/>
      <c r="AK788" s="251"/>
      <c r="AL788" s="65"/>
      <c r="AM788" s="71"/>
      <c r="AN788" s="71"/>
    </row>
    <row r="789" spans="1:40" ht="21.75" customHeight="1" outlineLevel="1">
      <c r="A789" s="218" t="s">
        <v>35</v>
      </c>
      <c r="B789" s="218"/>
      <c r="C789" s="250">
        <v>224</v>
      </c>
      <c r="D789" s="250">
        <v>2</v>
      </c>
      <c r="E789" s="250">
        <v>188</v>
      </c>
      <c r="F789" s="250">
        <v>0</v>
      </c>
      <c r="G789" s="250"/>
      <c r="H789" s="250"/>
      <c r="I789" s="250">
        <v>188</v>
      </c>
      <c r="J789" s="250">
        <v>188</v>
      </c>
      <c r="K789" s="250"/>
      <c r="L789" s="250">
        <v>0</v>
      </c>
      <c r="M789" s="250">
        <v>0</v>
      </c>
      <c r="N789" s="250"/>
      <c r="O789" s="250">
        <v>0</v>
      </c>
      <c r="P789" s="250">
        <v>0</v>
      </c>
      <c r="Q789" s="250"/>
      <c r="R789" s="250"/>
      <c r="S789" s="250">
        <v>0</v>
      </c>
      <c r="T789" s="250">
        <v>0</v>
      </c>
      <c r="U789" s="250">
        <v>0</v>
      </c>
      <c r="V789" s="250">
        <v>0</v>
      </c>
      <c r="W789" s="250">
        <v>0</v>
      </c>
      <c r="X789" s="250">
        <v>0</v>
      </c>
      <c r="Y789" s="250">
        <v>0</v>
      </c>
      <c r="Z789" s="250"/>
      <c r="AA789" s="250"/>
      <c r="AB789" s="250">
        <v>0</v>
      </c>
      <c r="AC789" s="250">
        <v>0</v>
      </c>
      <c r="AD789" s="250">
        <v>0</v>
      </c>
      <c r="AE789" s="250"/>
      <c r="AF789" s="250">
        <v>0</v>
      </c>
      <c r="AG789" s="250">
        <v>34</v>
      </c>
      <c r="AH789" s="250"/>
      <c r="AI789" s="251" t="s">
        <v>288</v>
      </c>
      <c r="AJ789" s="251"/>
      <c r="AK789" s="251"/>
      <c r="AL789" s="65"/>
      <c r="AM789" s="71"/>
      <c r="AN789" s="71"/>
    </row>
    <row r="790" spans="1:40" ht="21.75" customHeight="1" outlineLevel="1">
      <c r="A790" s="218" t="s">
        <v>212</v>
      </c>
      <c r="B790" s="218"/>
      <c r="C790" s="250">
        <v>192</v>
      </c>
      <c r="D790" s="250">
        <v>0</v>
      </c>
      <c r="E790" s="250">
        <v>177</v>
      </c>
      <c r="F790" s="250">
        <v>0</v>
      </c>
      <c r="G790" s="250"/>
      <c r="H790" s="250"/>
      <c r="I790" s="250">
        <v>177</v>
      </c>
      <c r="J790" s="250">
        <v>177</v>
      </c>
      <c r="K790" s="250"/>
      <c r="L790" s="250">
        <v>0</v>
      </c>
      <c r="M790" s="250">
        <v>0</v>
      </c>
      <c r="N790" s="250"/>
      <c r="O790" s="250">
        <v>0</v>
      </c>
      <c r="P790" s="250">
        <v>0</v>
      </c>
      <c r="Q790" s="250"/>
      <c r="R790" s="250"/>
      <c r="S790" s="250">
        <v>0</v>
      </c>
      <c r="T790" s="250">
        <v>0</v>
      </c>
      <c r="U790" s="250">
        <v>0</v>
      </c>
      <c r="V790" s="250">
        <v>0</v>
      </c>
      <c r="W790" s="250">
        <v>0</v>
      </c>
      <c r="X790" s="250">
        <v>0</v>
      </c>
      <c r="Y790" s="250">
        <v>0</v>
      </c>
      <c r="Z790" s="250"/>
      <c r="AA790" s="250"/>
      <c r="AB790" s="250">
        <v>0</v>
      </c>
      <c r="AC790" s="250">
        <v>0</v>
      </c>
      <c r="AD790" s="250">
        <v>0</v>
      </c>
      <c r="AE790" s="250"/>
      <c r="AF790" s="250">
        <v>0</v>
      </c>
      <c r="AG790" s="250">
        <v>15</v>
      </c>
      <c r="AH790" s="250"/>
      <c r="AI790" s="251" t="s">
        <v>236</v>
      </c>
      <c r="AJ790" s="251"/>
      <c r="AK790" s="251"/>
      <c r="AL790" s="65"/>
      <c r="AM790" s="71"/>
      <c r="AN790" s="71"/>
    </row>
    <row r="791" spans="1:40" ht="21.75" customHeight="1" outlineLevel="1">
      <c r="A791" s="218" t="s">
        <v>36</v>
      </c>
      <c r="B791" s="218"/>
      <c r="C791" s="250">
        <v>416</v>
      </c>
      <c r="D791" s="250">
        <v>22</v>
      </c>
      <c r="E791" s="250">
        <v>270</v>
      </c>
      <c r="F791" s="250">
        <v>88</v>
      </c>
      <c r="G791" s="250"/>
      <c r="H791" s="250"/>
      <c r="I791" s="250">
        <v>182</v>
      </c>
      <c r="J791" s="250">
        <v>40</v>
      </c>
      <c r="K791" s="250"/>
      <c r="L791" s="250">
        <v>43</v>
      </c>
      <c r="M791" s="250">
        <v>95</v>
      </c>
      <c r="N791" s="250"/>
      <c r="O791" s="250">
        <v>0</v>
      </c>
      <c r="P791" s="250">
        <v>0</v>
      </c>
      <c r="Q791" s="250"/>
      <c r="R791" s="250"/>
      <c r="S791" s="250">
        <v>3</v>
      </c>
      <c r="T791" s="250">
        <v>1</v>
      </c>
      <c r="U791" s="250">
        <v>0</v>
      </c>
      <c r="V791" s="250">
        <v>0</v>
      </c>
      <c r="W791" s="250">
        <v>0</v>
      </c>
      <c r="X791" s="250">
        <v>3</v>
      </c>
      <c r="Y791" s="250">
        <v>3</v>
      </c>
      <c r="Z791" s="250"/>
      <c r="AA791" s="250"/>
      <c r="AB791" s="250">
        <v>13</v>
      </c>
      <c r="AC791" s="250">
        <v>88</v>
      </c>
      <c r="AD791" s="250">
        <v>172</v>
      </c>
      <c r="AE791" s="250"/>
      <c r="AF791" s="250">
        <v>2</v>
      </c>
      <c r="AG791" s="250">
        <v>119</v>
      </c>
      <c r="AH791" s="250"/>
      <c r="AI791" s="251" t="s">
        <v>237</v>
      </c>
      <c r="AJ791" s="251" t="s">
        <v>393</v>
      </c>
      <c r="AK791" s="251"/>
      <c r="AL791" s="65"/>
      <c r="AM791" s="71"/>
      <c r="AN791" s="71"/>
    </row>
    <row r="792" spans="1:40" ht="21.75" customHeight="1" outlineLevel="1">
      <c r="A792" s="218" t="s">
        <v>37</v>
      </c>
      <c r="B792" s="218"/>
      <c r="C792" s="250">
        <v>246</v>
      </c>
      <c r="D792" s="250">
        <v>0</v>
      </c>
      <c r="E792" s="250">
        <v>232</v>
      </c>
      <c r="F792" s="250">
        <v>193</v>
      </c>
      <c r="G792" s="250"/>
      <c r="H792" s="250"/>
      <c r="I792" s="250">
        <v>39</v>
      </c>
      <c r="J792" s="250">
        <v>7</v>
      </c>
      <c r="K792" s="250"/>
      <c r="L792" s="250">
        <v>6</v>
      </c>
      <c r="M792" s="250">
        <v>0</v>
      </c>
      <c r="N792" s="250"/>
      <c r="O792" s="250">
        <v>0</v>
      </c>
      <c r="P792" s="250">
        <v>13</v>
      </c>
      <c r="Q792" s="250"/>
      <c r="R792" s="250"/>
      <c r="S792" s="250">
        <v>13</v>
      </c>
      <c r="T792" s="250">
        <v>0</v>
      </c>
      <c r="U792" s="250">
        <v>0</v>
      </c>
      <c r="V792" s="250">
        <v>0</v>
      </c>
      <c r="W792" s="250">
        <v>3</v>
      </c>
      <c r="X792" s="250">
        <v>0</v>
      </c>
      <c r="Y792" s="250">
        <v>0</v>
      </c>
      <c r="Z792" s="250"/>
      <c r="AA792" s="250"/>
      <c r="AB792" s="250">
        <v>0</v>
      </c>
      <c r="AC792" s="250">
        <v>0</v>
      </c>
      <c r="AD792" s="250">
        <v>0</v>
      </c>
      <c r="AE792" s="250"/>
      <c r="AF792" s="250">
        <v>11</v>
      </c>
      <c r="AG792" s="250">
        <v>0</v>
      </c>
      <c r="AH792" s="250"/>
      <c r="AI792" s="251" t="s">
        <v>213</v>
      </c>
      <c r="AJ792" s="251"/>
      <c r="AK792" s="251"/>
      <c r="AL792" s="65"/>
      <c r="AM792" s="71"/>
      <c r="AN792" s="71"/>
    </row>
    <row r="793" spans="1:40" ht="21.75" customHeight="1" outlineLevel="1">
      <c r="A793" s="218" t="s">
        <v>141</v>
      </c>
      <c r="B793" s="218"/>
      <c r="C793" s="250">
        <v>56</v>
      </c>
      <c r="D793" s="250">
        <v>0</v>
      </c>
      <c r="E793" s="250">
        <v>54</v>
      </c>
      <c r="F793" s="250">
        <v>0</v>
      </c>
      <c r="G793" s="250"/>
      <c r="H793" s="250"/>
      <c r="I793" s="250">
        <v>54</v>
      </c>
      <c r="J793" s="250">
        <v>10</v>
      </c>
      <c r="K793" s="250"/>
      <c r="L793" s="250">
        <v>0</v>
      </c>
      <c r="M793" s="250">
        <v>0</v>
      </c>
      <c r="N793" s="250"/>
      <c r="O793" s="250">
        <v>0</v>
      </c>
      <c r="P793" s="250">
        <v>0</v>
      </c>
      <c r="Q793" s="250"/>
      <c r="R793" s="250"/>
      <c r="S793" s="250">
        <v>0</v>
      </c>
      <c r="T793" s="250">
        <v>44</v>
      </c>
      <c r="U793" s="250">
        <v>0</v>
      </c>
      <c r="V793" s="250">
        <v>0</v>
      </c>
      <c r="W793" s="250">
        <v>0</v>
      </c>
      <c r="X793" s="250">
        <v>0</v>
      </c>
      <c r="Y793" s="250">
        <v>0</v>
      </c>
      <c r="Z793" s="250"/>
      <c r="AA793" s="250"/>
      <c r="AB793" s="250">
        <v>0</v>
      </c>
      <c r="AC793" s="250">
        <v>0</v>
      </c>
      <c r="AD793" s="250">
        <v>0</v>
      </c>
      <c r="AE793" s="250"/>
      <c r="AF793" s="250">
        <v>0</v>
      </c>
      <c r="AG793" s="250">
        <v>2</v>
      </c>
      <c r="AH793" s="250"/>
      <c r="AI793" s="251" t="s">
        <v>377</v>
      </c>
      <c r="AJ793" s="251"/>
      <c r="AK793" s="251"/>
      <c r="AL793" s="65"/>
      <c r="AM793" s="71"/>
      <c r="AN793" s="71"/>
    </row>
    <row r="794" spans="1:40" ht="21.75" customHeight="1" outlineLevel="1">
      <c r="A794" s="218" t="s">
        <v>214</v>
      </c>
      <c r="B794" s="218"/>
      <c r="C794" s="250">
        <v>420</v>
      </c>
      <c r="D794" s="250">
        <v>2</v>
      </c>
      <c r="E794" s="250">
        <v>369</v>
      </c>
      <c r="F794" s="250">
        <v>5</v>
      </c>
      <c r="G794" s="250"/>
      <c r="H794" s="250"/>
      <c r="I794" s="250">
        <v>364</v>
      </c>
      <c r="J794" s="250">
        <v>2</v>
      </c>
      <c r="K794" s="250"/>
      <c r="L794" s="250">
        <v>5</v>
      </c>
      <c r="M794" s="250">
        <v>357</v>
      </c>
      <c r="N794" s="250"/>
      <c r="O794" s="250">
        <v>0</v>
      </c>
      <c r="P794" s="250">
        <v>0</v>
      </c>
      <c r="Q794" s="250"/>
      <c r="R794" s="250"/>
      <c r="S794" s="250">
        <v>0</v>
      </c>
      <c r="T794" s="250">
        <v>0</v>
      </c>
      <c r="U794" s="250">
        <v>0</v>
      </c>
      <c r="V794" s="250">
        <v>0</v>
      </c>
      <c r="W794" s="250">
        <v>0</v>
      </c>
      <c r="X794" s="250">
        <v>1</v>
      </c>
      <c r="Y794" s="250">
        <v>0</v>
      </c>
      <c r="Z794" s="250"/>
      <c r="AA794" s="250"/>
      <c r="AB794" s="250">
        <v>23</v>
      </c>
      <c r="AC794" s="250">
        <v>0</v>
      </c>
      <c r="AD794" s="250">
        <v>0</v>
      </c>
      <c r="AE794" s="250"/>
      <c r="AF794" s="250">
        <v>1</v>
      </c>
      <c r="AG794" s="250">
        <v>47</v>
      </c>
      <c r="AH794" s="250"/>
      <c r="AI794" s="251" t="s">
        <v>271</v>
      </c>
      <c r="AJ794" s="251"/>
      <c r="AK794" s="251"/>
      <c r="AL794" s="71"/>
      <c r="AM794" s="71"/>
      <c r="AN794" s="71"/>
    </row>
    <row r="795" spans="1:40" ht="21.75" customHeight="1" outlineLevel="1">
      <c r="A795" s="218" t="s">
        <v>215</v>
      </c>
      <c r="B795" s="218"/>
      <c r="C795" s="250">
        <v>1031</v>
      </c>
      <c r="D795" s="250">
        <v>142</v>
      </c>
      <c r="E795" s="250">
        <v>814</v>
      </c>
      <c r="F795" s="250">
        <v>0</v>
      </c>
      <c r="G795" s="250"/>
      <c r="H795" s="250"/>
      <c r="I795" s="250">
        <v>814</v>
      </c>
      <c r="J795" s="250">
        <v>7</v>
      </c>
      <c r="K795" s="250"/>
      <c r="L795" s="250">
        <v>402</v>
      </c>
      <c r="M795" s="250">
        <v>405</v>
      </c>
      <c r="N795" s="250"/>
      <c r="O795" s="250">
        <v>0</v>
      </c>
      <c r="P795" s="250">
        <v>0</v>
      </c>
      <c r="Q795" s="250"/>
      <c r="R795" s="250"/>
      <c r="S795" s="250">
        <v>0</v>
      </c>
      <c r="T795" s="250">
        <v>0</v>
      </c>
      <c r="U795" s="250">
        <v>0</v>
      </c>
      <c r="V795" s="250">
        <v>0</v>
      </c>
      <c r="W795" s="250">
        <v>0</v>
      </c>
      <c r="X795" s="250">
        <v>17</v>
      </c>
      <c r="Y795" s="250">
        <v>0</v>
      </c>
      <c r="Z795" s="250"/>
      <c r="AA795" s="250"/>
      <c r="AB795" s="250">
        <v>13</v>
      </c>
      <c r="AC795" s="250">
        <v>0</v>
      </c>
      <c r="AD795" s="250">
        <v>0</v>
      </c>
      <c r="AE795" s="250"/>
      <c r="AF795" s="250">
        <v>0</v>
      </c>
      <c r="AG795" s="250">
        <v>58</v>
      </c>
      <c r="AH795" s="250"/>
      <c r="AI795" s="251" t="s">
        <v>296</v>
      </c>
      <c r="AJ795" s="251"/>
      <c r="AK795" s="251"/>
      <c r="AL795" s="71"/>
      <c r="AM795" s="71"/>
      <c r="AN795" s="71"/>
    </row>
    <row r="796" spans="1:40" ht="21.75" customHeight="1" outlineLevel="1">
      <c r="A796" s="218" t="s">
        <v>216</v>
      </c>
      <c r="B796" s="218"/>
      <c r="C796" s="250">
        <v>486</v>
      </c>
      <c r="D796" s="250">
        <v>82</v>
      </c>
      <c r="E796" s="250">
        <v>105</v>
      </c>
      <c r="F796" s="250">
        <v>18</v>
      </c>
      <c r="G796" s="250"/>
      <c r="H796" s="250"/>
      <c r="I796" s="250">
        <v>87</v>
      </c>
      <c r="J796" s="250">
        <v>34</v>
      </c>
      <c r="K796" s="250"/>
      <c r="L796" s="250">
        <v>29</v>
      </c>
      <c r="M796" s="250">
        <v>21</v>
      </c>
      <c r="N796" s="250"/>
      <c r="O796" s="250">
        <v>0</v>
      </c>
      <c r="P796" s="250">
        <v>0</v>
      </c>
      <c r="Q796" s="250"/>
      <c r="R796" s="250"/>
      <c r="S796" s="250">
        <v>1</v>
      </c>
      <c r="T796" s="250">
        <v>2</v>
      </c>
      <c r="U796" s="250">
        <v>0</v>
      </c>
      <c r="V796" s="250">
        <v>0</v>
      </c>
      <c r="W796" s="250">
        <v>0</v>
      </c>
      <c r="X796" s="250">
        <v>0</v>
      </c>
      <c r="Y796" s="250">
        <v>0</v>
      </c>
      <c r="Z796" s="250"/>
      <c r="AA796" s="250"/>
      <c r="AB796" s="250">
        <v>0</v>
      </c>
      <c r="AC796" s="250">
        <v>2</v>
      </c>
      <c r="AD796" s="250">
        <v>3</v>
      </c>
      <c r="AE796" s="250"/>
      <c r="AF796" s="250">
        <v>51</v>
      </c>
      <c r="AG796" s="250">
        <v>248</v>
      </c>
      <c r="AH796" s="250"/>
      <c r="AI796" s="251" t="s">
        <v>229</v>
      </c>
      <c r="AJ796" s="251" t="s">
        <v>394</v>
      </c>
      <c r="AK796" s="251"/>
      <c r="AL796" s="67"/>
      <c r="AM796" s="71"/>
      <c r="AN796" s="71"/>
    </row>
    <row r="797" spans="1:40" ht="21.75" customHeight="1" outlineLevel="1">
      <c r="A797" s="218" t="s">
        <v>38</v>
      </c>
      <c r="B797" s="218"/>
      <c r="C797" s="250">
        <v>28</v>
      </c>
      <c r="D797" s="250">
        <v>0</v>
      </c>
      <c r="E797" s="250">
        <v>22</v>
      </c>
      <c r="F797" s="250">
        <v>0</v>
      </c>
      <c r="G797" s="250"/>
      <c r="H797" s="250"/>
      <c r="I797" s="250">
        <v>22</v>
      </c>
      <c r="J797" s="250">
        <v>22</v>
      </c>
      <c r="K797" s="250"/>
      <c r="L797" s="250">
        <v>0</v>
      </c>
      <c r="M797" s="250">
        <v>0</v>
      </c>
      <c r="N797" s="250"/>
      <c r="O797" s="250">
        <v>0</v>
      </c>
      <c r="P797" s="250">
        <v>0</v>
      </c>
      <c r="Q797" s="250"/>
      <c r="R797" s="250"/>
      <c r="S797" s="250">
        <v>0</v>
      </c>
      <c r="T797" s="250">
        <v>0</v>
      </c>
      <c r="U797" s="250">
        <v>0</v>
      </c>
      <c r="V797" s="250">
        <v>0</v>
      </c>
      <c r="W797" s="250">
        <v>0</v>
      </c>
      <c r="X797" s="250">
        <v>0</v>
      </c>
      <c r="Y797" s="250">
        <v>0</v>
      </c>
      <c r="Z797" s="250"/>
      <c r="AA797" s="250"/>
      <c r="AB797" s="250">
        <v>0</v>
      </c>
      <c r="AC797" s="250">
        <v>0</v>
      </c>
      <c r="AD797" s="250">
        <v>0</v>
      </c>
      <c r="AE797" s="250"/>
      <c r="AF797" s="250">
        <v>0</v>
      </c>
      <c r="AG797" s="250">
        <v>6</v>
      </c>
      <c r="AH797" s="250"/>
      <c r="AI797" s="251" t="s">
        <v>395</v>
      </c>
      <c r="AJ797" s="251"/>
      <c r="AK797" s="251"/>
      <c r="AL797" s="65"/>
      <c r="AM797" s="71"/>
      <c r="AN797" s="71"/>
    </row>
    <row r="798" spans="1:40" ht="21.75" customHeight="1" outlineLevel="1">
      <c r="A798" s="218" t="s">
        <v>217</v>
      </c>
      <c r="B798" s="218"/>
      <c r="C798" s="250">
        <v>546</v>
      </c>
      <c r="D798" s="250">
        <v>2</v>
      </c>
      <c r="E798" s="250">
        <v>518</v>
      </c>
      <c r="F798" s="250">
        <v>0</v>
      </c>
      <c r="G798" s="250"/>
      <c r="H798" s="250"/>
      <c r="I798" s="250">
        <v>518</v>
      </c>
      <c r="J798" s="250">
        <v>0</v>
      </c>
      <c r="K798" s="250"/>
      <c r="L798" s="250">
        <v>466</v>
      </c>
      <c r="M798" s="250">
        <v>52</v>
      </c>
      <c r="N798" s="250"/>
      <c r="O798" s="250">
        <v>0</v>
      </c>
      <c r="P798" s="250">
        <v>0</v>
      </c>
      <c r="Q798" s="250"/>
      <c r="R798" s="250"/>
      <c r="S798" s="250">
        <v>0</v>
      </c>
      <c r="T798" s="250">
        <v>0</v>
      </c>
      <c r="U798" s="250">
        <v>0</v>
      </c>
      <c r="V798" s="250">
        <v>0</v>
      </c>
      <c r="W798" s="250">
        <v>0</v>
      </c>
      <c r="X798" s="250">
        <v>4</v>
      </c>
      <c r="Y798" s="250">
        <v>0</v>
      </c>
      <c r="Z798" s="250"/>
      <c r="AA798" s="250"/>
      <c r="AB798" s="250">
        <v>7</v>
      </c>
      <c r="AC798" s="250">
        <v>0</v>
      </c>
      <c r="AD798" s="250">
        <v>0</v>
      </c>
      <c r="AE798" s="250"/>
      <c r="AF798" s="250">
        <v>0</v>
      </c>
      <c r="AG798" s="250">
        <v>22</v>
      </c>
      <c r="AH798" s="250"/>
      <c r="AI798" s="251" t="s">
        <v>218</v>
      </c>
      <c r="AJ798" s="251"/>
      <c r="AK798" s="251"/>
      <c r="AL798" s="65"/>
      <c r="AM798" s="71"/>
      <c r="AN798" s="71"/>
    </row>
    <row r="799" spans="1:40" ht="21.75" customHeight="1" outlineLevel="1">
      <c r="A799" s="218" t="s">
        <v>39</v>
      </c>
      <c r="B799" s="218"/>
      <c r="C799" s="250">
        <v>152</v>
      </c>
      <c r="D799" s="250">
        <v>0</v>
      </c>
      <c r="E799" s="250">
        <v>150</v>
      </c>
      <c r="F799" s="250">
        <v>0</v>
      </c>
      <c r="G799" s="250"/>
      <c r="H799" s="250"/>
      <c r="I799" s="250">
        <v>150</v>
      </c>
      <c r="J799" s="250">
        <v>150</v>
      </c>
      <c r="K799" s="250"/>
      <c r="L799" s="250">
        <v>0</v>
      </c>
      <c r="M799" s="250">
        <v>0</v>
      </c>
      <c r="N799" s="250"/>
      <c r="O799" s="250">
        <v>0</v>
      </c>
      <c r="P799" s="250">
        <v>0</v>
      </c>
      <c r="Q799" s="250"/>
      <c r="R799" s="250"/>
      <c r="S799" s="250">
        <v>0</v>
      </c>
      <c r="T799" s="250">
        <v>0</v>
      </c>
      <c r="U799" s="250">
        <v>0</v>
      </c>
      <c r="V799" s="250">
        <v>0</v>
      </c>
      <c r="W799" s="250">
        <v>0</v>
      </c>
      <c r="X799" s="250">
        <v>2</v>
      </c>
      <c r="Y799" s="250">
        <v>0</v>
      </c>
      <c r="Z799" s="250"/>
      <c r="AA799" s="250"/>
      <c r="AB799" s="250">
        <v>0</v>
      </c>
      <c r="AC799" s="250">
        <v>0</v>
      </c>
      <c r="AD799" s="250">
        <v>0</v>
      </c>
      <c r="AE799" s="250"/>
      <c r="AF799" s="250">
        <v>0</v>
      </c>
      <c r="AG799" s="250">
        <v>0</v>
      </c>
      <c r="AH799" s="250"/>
      <c r="AI799" s="251" t="s">
        <v>219</v>
      </c>
      <c r="AJ799" s="251"/>
      <c r="AK799" s="251"/>
      <c r="AL799" s="65"/>
      <c r="AM799" s="71"/>
      <c r="AN799" s="71"/>
    </row>
    <row r="800" spans="1:40" ht="21.75" customHeight="1" outlineLevel="1">
      <c r="A800" s="218" t="s">
        <v>220</v>
      </c>
      <c r="B800" s="218"/>
      <c r="C800" s="250">
        <v>908</v>
      </c>
      <c r="D800" s="250">
        <v>24</v>
      </c>
      <c r="E800" s="250">
        <v>756</v>
      </c>
      <c r="F800" s="250">
        <v>194</v>
      </c>
      <c r="G800" s="250"/>
      <c r="H800" s="250"/>
      <c r="I800" s="250">
        <v>562</v>
      </c>
      <c r="J800" s="250">
        <v>297</v>
      </c>
      <c r="K800" s="250"/>
      <c r="L800" s="250">
        <v>152</v>
      </c>
      <c r="M800" s="250">
        <v>5</v>
      </c>
      <c r="N800" s="250"/>
      <c r="O800" s="250">
        <v>0</v>
      </c>
      <c r="P800" s="250">
        <v>34</v>
      </c>
      <c r="Q800" s="250"/>
      <c r="R800" s="250"/>
      <c r="S800" s="250">
        <v>49</v>
      </c>
      <c r="T800" s="250">
        <v>25</v>
      </c>
      <c r="U800" s="250">
        <v>0</v>
      </c>
      <c r="V800" s="250">
        <v>0</v>
      </c>
      <c r="W800" s="250">
        <v>6</v>
      </c>
      <c r="X800" s="250">
        <v>0</v>
      </c>
      <c r="Y800" s="250">
        <v>0</v>
      </c>
      <c r="Z800" s="250"/>
      <c r="AA800" s="250"/>
      <c r="AB800" s="250">
        <v>0</v>
      </c>
      <c r="AC800" s="250">
        <v>17</v>
      </c>
      <c r="AD800" s="250">
        <v>1</v>
      </c>
      <c r="AE800" s="250"/>
      <c r="AF800" s="250">
        <v>25</v>
      </c>
      <c r="AG800" s="250">
        <v>97</v>
      </c>
      <c r="AH800" s="250"/>
      <c r="AI800" s="251" t="s">
        <v>221</v>
      </c>
      <c r="AJ800" s="251"/>
      <c r="AK800" s="251"/>
      <c r="AL800" s="65"/>
      <c r="AM800" s="71"/>
      <c r="AN800" s="71"/>
    </row>
    <row r="801" spans="1:41" ht="21.75" customHeight="1" outlineLevel="1">
      <c r="A801" s="218" t="s">
        <v>222</v>
      </c>
      <c r="B801" s="218"/>
      <c r="C801" s="250">
        <v>75</v>
      </c>
      <c r="D801" s="250">
        <v>0</v>
      </c>
      <c r="E801" s="250">
        <v>54</v>
      </c>
      <c r="F801" s="250">
        <v>0</v>
      </c>
      <c r="G801" s="250"/>
      <c r="H801" s="250"/>
      <c r="I801" s="250">
        <v>54</v>
      </c>
      <c r="J801" s="250">
        <v>54</v>
      </c>
      <c r="K801" s="250"/>
      <c r="L801" s="250">
        <v>0</v>
      </c>
      <c r="M801" s="250">
        <v>0</v>
      </c>
      <c r="N801" s="250"/>
      <c r="O801" s="250">
        <v>0</v>
      </c>
      <c r="P801" s="250">
        <v>0</v>
      </c>
      <c r="Q801" s="250"/>
      <c r="R801" s="250"/>
      <c r="S801" s="250">
        <v>0</v>
      </c>
      <c r="T801" s="250">
        <v>0</v>
      </c>
      <c r="U801" s="250">
        <v>0</v>
      </c>
      <c r="V801" s="250">
        <v>0</v>
      </c>
      <c r="W801" s="250">
        <v>0</v>
      </c>
      <c r="X801" s="250">
        <v>0</v>
      </c>
      <c r="Y801" s="250">
        <v>0</v>
      </c>
      <c r="Z801" s="250"/>
      <c r="AA801" s="250"/>
      <c r="AB801" s="250">
        <v>0</v>
      </c>
      <c r="AC801" s="250">
        <v>0</v>
      </c>
      <c r="AD801" s="250">
        <v>0</v>
      </c>
      <c r="AE801" s="250"/>
      <c r="AF801" s="250">
        <v>0</v>
      </c>
      <c r="AG801" s="250">
        <v>21</v>
      </c>
      <c r="AH801" s="250"/>
      <c r="AI801" s="251" t="s">
        <v>396</v>
      </c>
      <c r="AJ801" s="251"/>
      <c r="AK801" s="251"/>
      <c r="AL801" s="65"/>
      <c r="AM801" s="71"/>
      <c r="AN801" s="71"/>
    </row>
    <row r="802" spans="1:41" ht="21.75" customHeight="1" outlineLevel="1">
      <c r="A802" s="218" t="s">
        <v>40</v>
      </c>
      <c r="B802" s="218"/>
      <c r="C802" s="250">
        <v>0</v>
      </c>
      <c r="D802" s="250">
        <v>0</v>
      </c>
      <c r="E802" s="250">
        <v>0</v>
      </c>
      <c r="F802" s="250">
        <v>0</v>
      </c>
      <c r="G802" s="250"/>
      <c r="H802" s="250"/>
      <c r="I802" s="250">
        <v>0</v>
      </c>
      <c r="J802" s="250">
        <v>0</v>
      </c>
      <c r="K802" s="250"/>
      <c r="L802" s="250">
        <v>0</v>
      </c>
      <c r="M802" s="250">
        <v>0</v>
      </c>
      <c r="N802" s="250"/>
      <c r="O802" s="250">
        <v>0</v>
      </c>
      <c r="P802" s="250">
        <v>0</v>
      </c>
      <c r="Q802" s="250"/>
      <c r="R802" s="250"/>
      <c r="S802" s="250">
        <v>0</v>
      </c>
      <c r="T802" s="250">
        <v>0</v>
      </c>
      <c r="U802" s="250">
        <v>0</v>
      </c>
      <c r="V802" s="250">
        <v>0</v>
      </c>
      <c r="W802" s="250">
        <v>0</v>
      </c>
      <c r="X802" s="250">
        <v>0</v>
      </c>
      <c r="Y802" s="250">
        <v>0</v>
      </c>
      <c r="Z802" s="250"/>
      <c r="AA802" s="250"/>
      <c r="AB802" s="250">
        <v>0</v>
      </c>
      <c r="AC802" s="250">
        <v>0</v>
      </c>
      <c r="AD802" s="250">
        <v>0</v>
      </c>
      <c r="AE802" s="250"/>
      <c r="AF802" s="250">
        <v>0</v>
      </c>
      <c r="AG802" s="250">
        <v>0</v>
      </c>
      <c r="AH802" s="250"/>
      <c r="AI802" s="251" t="s">
        <v>223</v>
      </c>
      <c r="AJ802" s="251"/>
      <c r="AK802" s="251"/>
      <c r="AL802" s="65"/>
      <c r="AM802" s="71"/>
      <c r="AN802" s="71"/>
    </row>
    <row r="803" spans="1:41" ht="21.75" customHeight="1" outlineLevel="1">
      <c r="A803" s="218" t="s">
        <v>41</v>
      </c>
      <c r="B803" s="218"/>
      <c r="C803" s="250">
        <v>400</v>
      </c>
      <c r="D803" s="250">
        <v>50</v>
      </c>
      <c r="E803" s="250">
        <v>318</v>
      </c>
      <c r="F803" s="250">
        <v>0</v>
      </c>
      <c r="G803" s="250"/>
      <c r="H803" s="250"/>
      <c r="I803" s="250">
        <v>318</v>
      </c>
      <c r="J803" s="250">
        <v>318</v>
      </c>
      <c r="K803" s="250"/>
      <c r="L803" s="250">
        <v>0</v>
      </c>
      <c r="M803" s="250">
        <v>0</v>
      </c>
      <c r="N803" s="250"/>
      <c r="O803" s="250">
        <v>0</v>
      </c>
      <c r="P803" s="250">
        <v>0</v>
      </c>
      <c r="Q803" s="250"/>
      <c r="R803" s="250"/>
      <c r="S803" s="250">
        <v>0</v>
      </c>
      <c r="T803" s="250">
        <v>0</v>
      </c>
      <c r="U803" s="250">
        <v>0</v>
      </c>
      <c r="V803" s="250">
        <v>0</v>
      </c>
      <c r="W803" s="250">
        <v>0</v>
      </c>
      <c r="X803" s="250">
        <v>1</v>
      </c>
      <c r="Y803" s="250">
        <v>0</v>
      </c>
      <c r="Z803" s="250"/>
      <c r="AA803" s="250"/>
      <c r="AB803" s="250">
        <v>0</v>
      </c>
      <c r="AC803" s="250">
        <v>0</v>
      </c>
      <c r="AD803" s="250">
        <v>0</v>
      </c>
      <c r="AE803" s="250"/>
      <c r="AF803" s="250">
        <v>0</v>
      </c>
      <c r="AG803" s="250">
        <v>31</v>
      </c>
      <c r="AH803" s="250"/>
      <c r="AI803" s="251" t="s">
        <v>225</v>
      </c>
      <c r="AJ803" s="251"/>
      <c r="AK803" s="251"/>
      <c r="AL803" s="65"/>
      <c r="AM803" s="71"/>
      <c r="AN803" s="71"/>
    </row>
    <row r="804" spans="1:41" ht="21.75" customHeight="1" outlineLevel="1">
      <c r="A804" s="218" t="s">
        <v>42</v>
      </c>
      <c r="B804" s="218"/>
      <c r="C804" s="250">
        <v>384</v>
      </c>
      <c r="D804" s="250">
        <v>48</v>
      </c>
      <c r="E804" s="250">
        <v>318</v>
      </c>
      <c r="F804" s="250">
        <v>234</v>
      </c>
      <c r="G804" s="250"/>
      <c r="H804" s="250"/>
      <c r="I804" s="250">
        <v>84</v>
      </c>
      <c r="J804" s="250">
        <v>0</v>
      </c>
      <c r="K804" s="250"/>
      <c r="L804" s="250">
        <v>0</v>
      </c>
      <c r="M804" s="250">
        <v>0</v>
      </c>
      <c r="N804" s="250"/>
      <c r="O804" s="250">
        <v>0</v>
      </c>
      <c r="P804" s="250">
        <v>48</v>
      </c>
      <c r="Q804" s="250"/>
      <c r="R804" s="250"/>
      <c r="S804" s="250">
        <v>36</v>
      </c>
      <c r="T804" s="250">
        <v>0</v>
      </c>
      <c r="U804" s="250">
        <v>0</v>
      </c>
      <c r="V804" s="250">
        <v>0</v>
      </c>
      <c r="W804" s="250">
        <v>6</v>
      </c>
      <c r="X804" s="250">
        <v>0</v>
      </c>
      <c r="Y804" s="250">
        <v>0</v>
      </c>
      <c r="Z804" s="250"/>
      <c r="AA804" s="250"/>
      <c r="AB804" s="250">
        <v>0</v>
      </c>
      <c r="AC804" s="250">
        <v>0</v>
      </c>
      <c r="AD804" s="250">
        <v>0</v>
      </c>
      <c r="AE804" s="250"/>
      <c r="AF804" s="250">
        <v>12</v>
      </c>
      <c r="AG804" s="250">
        <v>0</v>
      </c>
      <c r="AH804" s="250"/>
      <c r="AI804" s="251" t="s">
        <v>226</v>
      </c>
      <c r="AJ804" s="251"/>
      <c r="AK804" s="251"/>
      <c r="AL804" s="65"/>
      <c r="AM804" s="71"/>
      <c r="AN804" s="71"/>
    </row>
    <row r="805" spans="1:41" ht="21.75" customHeight="1" outlineLevel="1" thickBot="1">
      <c r="A805" s="218" t="s">
        <v>227</v>
      </c>
      <c r="B805" s="218"/>
      <c r="C805" s="250">
        <v>24</v>
      </c>
      <c r="D805" s="250">
        <v>0</v>
      </c>
      <c r="E805" s="250">
        <v>23</v>
      </c>
      <c r="F805" s="250">
        <v>0</v>
      </c>
      <c r="G805" s="250"/>
      <c r="H805" s="250"/>
      <c r="I805" s="250">
        <v>23</v>
      </c>
      <c r="J805" s="250">
        <v>0</v>
      </c>
      <c r="K805" s="250"/>
      <c r="L805" s="250">
        <v>0</v>
      </c>
      <c r="M805" s="250">
        <v>0</v>
      </c>
      <c r="N805" s="250"/>
      <c r="O805" s="250">
        <v>0</v>
      </c>
      <c r="P805" s="250">
        <v>0</v>
      </c>
      <c r="Q805" s="250"/>
      <c r="R805" s="250"/>
      <c r="S805" s="250">
        <v>0</v>
      </c>
      <c r="T805" s="250">
        <v>23</v>
      </c>
      <c r="U805" s="250">
        <v>0</v>
      </c>
      <c r="V805" s="250">
        <v>0</v>
      </c>
      <c r="W805" s="250">
        <v>0</v>
      </c>
      <c r="X805" s="250">
        <v>0</v>
      </c>
      <c r="Y805" s="250">
        <v>0</v>
      </c>
      <c r="Z805" s="250"/>
      <c r="AA805" s="250"/>
      <c r="AB805" s="250">
        <v>0</v>
      </c>
      <c r="AC805" s="250">
        <v>0</v>
      </c>
      <c r="AD805" s="250">
        <v>0</v>
      </c>
      <c r="AE805" s="250"/>
      <c r="AF805" s="250">
        <v>0</v>
      </c>
      <c r="AG805" s="250">
        <v>1</v>
      </c>
      <c r="AH805" s="250"/>
      <c r="AI805" s="251" t="s">
        <v>397</v>
      </c>
      <c r="AJ805" s="251"/>
      <c r="AK805" s="251"/>
      <c r="AL805" s="65"/>
      <c r="AM805" s="71"/>
      <c r="AN805" s="71"/>
    </row>
    <row r="806" spans="1:41" ht="21.75" customHeight="1" thickBot="1">
      <c r="A806" s="244" t="s">
        <v>43</v>
      </c>
      <c r="B806" s="244"/>
      <c r="C806" s="213">
        <v>14434</v>
      </c>
      <c r="D806" s="213">
        <v>813</v>
      </c>
      <c r="E806" s="213">
        <v>11395</v>
      </c>
      <c r="F806" s="213">
        <v>1892</v>
      </c>
      <c r="G806" s="213"/>
      <c r="H806" s="213"/>
      <c r="I806" s="213">
        <v>9503</v>
      </c>
      <c r="J806" s="213">
        <v>3750</v>
      </c>
      <c r="K806" s="213"/>
      <c r="L806" s="213">
        <v>3141</v>
      </c>
      <c r="M806" s="213">
        <v>1935</v>
      </c>
      <c r="N806" s="213"/>
      <c r="O806" s="213">
        <v>0</v>
      </c>
      <c r="P806" s="213">
        <v>144</v>
      </c>
      <c r="Q806" s="213"/>
      <c r="R806" s="213"/>
      <c r="S806" s="213">
        <v>225</v>
      </c>
      <c r="T806" s="213">
        <v>308</v>
      </c>
      <c r="U806" s="213">
        <v>0</v>
      </c>
      <c r="V806" s="213">
        <v>0</v>
      </c>
      <c r="W806" s="213">
        <v>39</v>
      </c>
      <c r="X806" s="213">
        <v>72</v>
      </c>
      <c r="Y806" s="213">
        <v>3</v>
      </c>
      <c r="Z806" s="213"/>
      <c r="AA806" s="213"/>
      <c r="AB806" s="213">
        <v>116</v>
      </c>
      <c r="AC806" s="213">
        <v>205</v>
      </c>
      <c r="AD806" s="213">
        <v>219</v>
      </c>
      <c r="AE806" s="213"/>
      <c r="AF806" s="213">
        <v>239</v>
      </c>
      <c r="AG806" s="213">
        <v>1876</v>
      </c>
      <c r="AH806" s="213"/>
      <c r="AI806" s="244"/>
      <c r="AJ806" s="244"/>
      <c r="AK806" s="244"/>
      <c r="AL806" s="29">
        <f>SUM(AL768)</f>
        <v>353</v>
      </c>
      <c r="AM806" s="29">
        <f>SUM(AM768)</f>
        <v>95</v>
      </c>
      <c r="AN806" s="29">
        <f>SUM(AN768)</f>
        <v>258</v>
      </c>
      <c r="AO806" s="142">
        <f>IF(E806&gt;0,1,0)</f>
        <v>1</v>
      </c>
    </row>
    <row r="807" spans="1:41" ht="12" customHeight="1" thickBot="1">
      <c r="A807" s="145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3" t="s">
        <v>44</v>
      </c>
      <c r="O807" s="143"/>
      <c r="P807" s="143"/>
      <c r="Q807" s="144"/>
      <c r="R807" s="170" t="s">
        <v>45</v>
      </c>
      <c r="S807" s="170"/>
      <c r="T807" s="170"/>
      <c r="U807" s="170"/>
      <c r="V807" s="170"/>
      <c r="W807" s="170"/>
      <c r="X807" s="170"/>
      <c r="Y807" s="170"/>
      <c r="Z807" s="144"/>
      <c r="AA807" s="145" t="s">
        <v>46</v>
      </c>
      <c r="AB807" s="145"/>
      <c r="AC807" s="145">
        <f>SUM(AC806:AE806)</f>
        <v>424</v>
      </c>
      <c r="AD807" s="145"/>
      <c r="AE807" s="172" t="s">
        <v>47</v>
      </c>
      <c r="AF807" s="170"/>
      <c r="AG807" s="170"/>
      <c r="AH807" s="170"/>
      <c r="AI807" s="170"/>
      <c r="AJ807" s="170"/>
      <c r="AK807" s="145"/>
    </row>
    <row r="808" spans="1:41" ht="12" customHeight="1" thickBot="1">
      <c r="A808" s="145"/>
      <c r="B808" s="144"/>
      <c r="C808" s="144"/>
      <c r="D808" s="144"/>
      <c r="E808" s="144"/>
      <c r="F808" s="144"/>
      <c r="G808" s="170"/>
      <c r="H808" s="170"/>
      <c r="I808" s="170"/>
      <c r="J808" s="170"/>
      <c r="K808" s="170"/>
      <c r="L808" s="170"/>
      <c r="M808" s="170"/>
      <c r="N808" s="145"/>
      <c r="O808" s="145"/>
      <c r="P808" s="145"/>
      <c r="Q808" s="144"/>
      <c r="R808" s="170"/>
      <c r="S808" s="170"/>
      <c r="T808" s="170"/>
      <c r="U808" s="170"/>
      <c r="V808" s="170"/>
      <c r="W808" s="170"/>
      <c r="X808" s="170"/>
      <c r="Y808" s="170"/>
      <c r="Z808" s="144"/>
      <c r="AA808" s="145"/>
      <c r="AB808" s="145"/>
      <c r="AC808" s="145"/>
      <c r="AD808" s="145"/>
      <c r="AE808" s="170"/>
      <c r="AF808" s="170"/>
      <c r="AG808" s="170"/>
      <c r="AH808" s="170"/>
      <c r="AI808" s="170"/>
      <c r="AJ808" s="170"/>
      <c r="AK808" s="145"/>
    </row>
    <row r="809" spans="1:41" ht="12" customHeight="1" thickBot="1">
      <c r="A809" s="145" t="s">
        <v>48</v>
      </c>
      <c r="B809" s="170">
        <v>39644</v>
      </c>
      <c r="C809" s="145" t="s">
        <v>49</v>
      </c>
      <c r="D809" s="145"/>
      <c r="E809" s="145"/>
      <c r="F809" s="145"/>
      <c r="G809" s="170"/>
      <c r="H809" s="170"/>
      <c r="I809" s="170"/>
      <c r="J809" s="170"/>
      <c r="K809" s="170"/>
      <c r="L809" s="170"/>
      <c r="M809" s="170"/>
      <c r="N809" s="145"/>
      <c r="O809" s="145"/>
      <c r="P809" s="145"/>
      <c r="Q809" s="144"/>
      <c r="R809" s="170"/>
      <c r="S809" s="170"/>
      <c r="T809" s="170"/>
      <c r="U809" s="170"/>
      <c r="V809" s="170"/>
      <c r="W809" s="170"/>
      <c r="X809" s="170"/>
      <c r="Y809" s="170"/>
      <c r="Z809" s="144"/>
      <c r="AA809" s="145"/>
      <c r="AB809" s="145"/>
      <c r="AC809" s="145"/>
      <c r="AD809" s="145"/>
      <c r="AE809" s="170"/>
      <c r="AF809" s="170"/>
      <c r="AG809" s="170"/>
      <c r="AH809" s="170"/>
      <c r="AI809" s="170"/>
      <c r="AJ809" s="170"/>
      <c r="AK809" s="145"/>
    </row>
    <row r="810" spans="1:41" ht="12" customHeight="1" thickBot="1">
      <c r="A810" s="145" t="s">
        <v>50</v>
      </c>
      <c r="B810" s="145"/>
      <c r="C810" s="144"/>
      <c r="D810" s="144"/>
      <c r="E810" s="144"/>
      <c r="F810" s="144"/>
      <c r="G810" s="170"/>
      <c r="H810" s="170"/>
      <c r="I810" s="170"/>
      <c r="J810" s="170"/>
      <c r="K810" s="170"/>
      <c r="L810" s="170"/>
      <c r="M810" s="170"/>
      <c r="N810" s="143" t="s">
        <v>51</v>
      </c>
      <c r="O810" s="143"/>
      <c r="P810" s="145"/>
      <c r="Q810" s="144"/>
      <c r="R810" s="172" t="s">
        <v>52</v>
      </c>
      <c r="S810" s="170"/>
      <c r="T810" s="170"/>
      <c r="U810" s="170"/>
      <c r="V810" s="170"/>
      <c r="W810" s="170"/>
      <c r="X810" s="170"/>
      <c r="Y810" s="170"/>
      <c r="Z810" s="144"/>
      <c r="AA810" s="144"/>
      <c r="AB810" s="144"/>
      <c r="AC810" s="144"/>
      <c r="AD810" s="144"/>
      <c r="AE810" s="144"/>
      <c r="AF810" s="144"/>
      <c r="AG810" s="144"/>
      <c r="AH810" s="144"/>
      <c r="AI810" s="144"/>
      <c r="AJ810" s="144"/>
      <c r="AK810" s="145"/>
    </row>
    <row r="811" spans="1:41" ht="12" customHeight="1" thickBot="1">
      <c r="A811" s="145"/>
      <c r="B811" s="145"/>
      <c r="C811" s="145" t="s">
        <v>53</v>
      </c>
      <c r="D811" s="145"/>
      <c r="E811" s="145"/>
      <c r="F811" s="145"/>
      <c r="G811" s="170"/>
      <c r="H811" s="170"/>
      <c r="I811" s="170"/>
      <c r="J811" s="170"/>
      <c r="K811" s="170"/>
      <c r="L811" s="170"/>
      <c r="M811" s="170"/>
      <c r="N811" s="145"/>
      <c r="O811" s="145"/>
      <c r="P811" s="145"/>
      <c r="Q811" s="145"/>
      <c r="R811" s="170"/>
      <c r="S811" s="170"/>
      <c r="T811" s="170"/>
      <c r="U811" s="170"/>
      <c r="V811" s="170"/>
      <c r="W811" s="170"/>
      <c r="X811" s="170"/>
      <c r="Y811" s="170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</row>
    <row r="812" spans="1:41" ht="12" customHeight="1" thickBot="1">
      <c r="A812" s="145"/>
      <c r="B812" s="145"/>
      <c r="C812" s="145"/>
      <c r="D812" s="145"/>
      <c r="E812" s="145"/>
      <c r="F812" s="145"/>
      <c r="G812" s="170"/>
      <c r="H812" s="170"/>
      <c r="I812" s="170"/>
      <c r="J812" s="170"/>
      <c r="K812" s="170"/>
      <c r="L812" s="170"/>
      <c r="M812" s="170"/>
      <c r="N812" s="145"/>
      <c r="O812" s="145"/>
      <c r="P812" s="145"/>
      <c r="Q812" s="145"/>
      <c r="R812" s="170"/>
      <c r="S812" s="170"/>
      <c r="T812" s="170"/>
      <c r="U812" s="170"/>
      <c r="V812" s="170"/>
      <c r="W812" s="170"/>
      <c r="X812" s="170"/>
      <c r="Y812" s="170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</row>
    <row r="814" spans="1:41" ht="18" customHeight="1">
      <c r="A814" s="173" t="s">
        <v>72</v>
      </c>
      <c r="B814" s="144"/>
      <c r="C814" s="144"/>
      <c r="D814" s="144"/>
      <c r="E814" s="144"/>
      <c r="F814" s="144"/>
      <c r="G814" s="144"/>
      <c r="H814" s="144"/>
      <c r="I814" s="144"/>
      <c r="J814" s="144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4"/>
      <c r="AI814" s="144"/>
      <c r="AJ814" s="144"/>
      <c r="AK814" s="145"/>
    </row>
    <row r="815" spans="1:41" ht="13.5" customHeight="1" thickBot="1"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4"/>
      <c r="AI815" s="144"/>
      <c r="AJ815" s="144"/>
      <c r="AK815" s="145"/>
    </row>
    <row r="816" spans="1:41" ht="21.75" customHeight="1">
      <c r="A816" s="146" t="s">
        <v>55</v>
      </c>
      <c r="B816" s="147"/>
      <c r="C816" s="148" t="s">
        <v>17</v>
      </c>
      <c r="D816" s="148" t="s">
        <v>56</v>
      </c>
      <c r="E816" s="148" t="s">
        <v>3</v>
      </c>
      <c r="F816" s="148" t="s">
        <v>4</v>
      </c>
      <c r="G816" s="148"/>
      <c r="H816" s="148"/>
      <c r="I816" s="148" t="s">
        <v>5</v>
      </c>
      <c r="J816" s="149" t="s">
        <v>6</v>
      </c>
      <c r="K816" s="149"/>
      <c r="L816" s="149"/>
      <c r="M816" s="149"/>
      <c r="N816" s="149"/>
      <c r="O816" s="149"/>
      <c r="P816" s="149"/>
      <c r="Q816" s="149"/>
      <c r="R816" s="149"/>
      <c r="S816" s="149"/>
      <c r="T816" s="148" t="s">
        <v>16</v>
      </c>
      <c r="U816" s="148" t="s">
        <v>7</v>
      </c>
      <c r="V816" s="148"/>
      <c r="W816" s="148" t="s">
        <v>8</v>
      </c>
      <c r="X816" s="148"/>
      <c r="Y816" s="148" t="s">
        <v>9</v>
      </c>
      <c r="Z816" s="148"/>
      <c r="AA816" s="148"/>
      <c r="AB816" s="148"/>
      <c r="AC816" s="148" t="s">
        <v>10</v>
      </c>
      <c r="AD816" s="148"/>
      <c r="AE816" s="148"/>
      <c r="AF816" s="148" t="s">
        <v>11</v>
      </c>
      <c r="AG816" s="148"/>
      <c r="AH816" s="148"/>
      <c r="AI816" s="150" t="s">
        <v>57</v>
      </c>
      <c r="AJ816" s="151" t="s">
        <v>23</v>
      </c>
      <c r="AK816" s="152"/>
      <c r="AL816" s="153" t="s">
        <v>91</v>
      </c>
      <c r="AM816" s="154"/>
      <c r="AN816" s="155"/>
    </row>
    <row r="817" spans="1:40" ht="21.75" customHeight="1">
      <c r="A817" s="156"/>
      <c r="B817" s="157"/>
      <c r="C817" s="158"/>
      <c r="D817" s="158"/>
      <c r="E817" s="158"/>
      <c r="F817" s="158"/>
      <c r="G817" s="158"/>
      <c r="H817" s="158"/>
      <c r="I817" s="158"/>
      <c r="J817" s="158" t="s">
        <v>12</v>
      </c>
      <c r="K817" s="150"/>
      <c r="L817" s="158" t="s">
        <v>13</v>
      </c>
      <c r="M817" s="158" t="s">
        <v>14</v>
      </c>
      <c r="N817" s="150"/>
      <c r="O817" s="158" t="s">
        <v>15</v>
      </c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  <c r="AC817" s="158"/>
      <c r="AD817" s="158"/>
      <c r="AE817" s="158"/>
      <c r="AF817" s="158"/>
      <c r="AG817" s="158"/>
      <c r="AH817" s="158"/>
      <c r="AI817" s="159"/>
      <c r="AJ817" s="159"/>
      <c r="AK817" s="160"/>
      <c r="AL817" s="161"/>
      <c r="AM817" s="162"/>
      <c r="AN817" s="163"/>
    </row>
    <row r="818" spans="1:40" ht="21.75" customHeight="1" thickBot="1">
      <c r="A818" s="164"/>
      <c r="B818" s="165"/>
      <c r="C818" s="150"/>
      <c r="D818" s="150"/>
      <c r="E818" s="150"/>
      <c r="F818" s="150"/>
      <c r="G818" s="150"/>
      <c r="H818" s="150"/>
      <c r="I818" s="150"/>
      <c r="J818" s="150"/>
      <c r="K818" s="159"/>
      <c r="L818" s="150"/>
      <c r="M818" s="150"/>
      <c r="N818" s="159"/>
      <c r="O818" s="150" t="s">
        <v>18</v>
      </c>
      <c r="P818" s="150" t="s">
        <v>19</v>
      </c>
      <c r="Q818" s="150"/>
      <c r="R818" s="150"/>
      <c r="S818" s="150" t="s">
        <v>20</v>
      </c>
      <c r="T818" s="150"/>
      <c r="U818" s="150" t="s">
        <v>21</v>
      </c>
      <c r="V818" s="150" t="s">
        <v>22</v>
      </c>
      <c r="W818" s="150" t="s">
        <v>21</v>
      </c>
      <c r="X818" s="150" t="s">
        <v>22</v>
      </c>
      <c r="Y818" s="150" t="s">
        <v>21</v>
      </c>
      <c r="Z818" s="150"/>
      <c r="AA818" s="150"/>
      <c r="AB818" s="150" t="s">
        <v>22</v>
      </c>
      <c r="AC818" s="150" t="s">
        <v>21</v>
      </c>
      <c r="AD818" s="150" t="s">
        <v>22</v>
      </c>
      <c r="AE818" s="150"/>
      <c r="AF818" s="150" t="s">
        <v>21</v>
      </c>
      <c r="AG818" s="150" t="s">
        <v>22</v>
      </c>
      <c r="AH818" s="150"/>
      <c r="AI818" s="159"/>
      <c r="AJ818" s="159"/>
      <c r="AK818" s="160"/>
      <c r="AL818" s="100" t="s">
        <v>90</v>
      </c>
      <c r="AM818" s="101" t="s">
        <v>130</v>
      </c>
      <c r="AN818" s="101" t="s">
        <v>131</v>
      </c>
    </row>
    <row r="819" spans="1:40" ht="21.75" customHeight="1" thickBot="1">
      <c r="A819" s="217" t="s">
        <v>24</v>
      </c>
      <c r="B819" s="217"/>
      <c r="C819" s="213">
        <v>7356</v>
      </c>
      <c r="D819" s="213">
        <v>388</v>
      </c>
      <c r="E819" s="213">
        <v>5767</v>
      </c>
      <c r="F819" s="213">
        <v>708</v>
      </c>
      <c r="G819" s="213"/>
      <c r="H819" s="213"/>
      <c r="I819" s="213">
        <v>5059</v>
      </c>
      <c r="J819" s="213">
        <v>2150</v>
      </c>
      <c r="K819" s="213"/>
      <c r="L819" s="213">
        <v>1637</v>
      </c>
      <c r="M819" s="213">
        <v>987</v>
      </c>
      <c r="N819" s="213"/>
      <c r="O819" s="213">
        <v>0</v>
      </c>
      <c r="P819" s="213">
        <v>34</v>
      </c>
      <c r="Q819" s="213"/>
      <c r="R819" s="213"/>
      <c r="S819" s="213">
        <v>76</v>
      </c>
      <c r="T819" s="213">
        <v>175</v>
      </c>
      <c r="U819" s="213">
        <v>0</v>
      </c>
      <c r="V819" s="213">
        <v>0</v>
      </c>
      <c r="W819" s="213">
        <v>16</v>
      </c>
      <c r="X819" s="213">
        <v>23</v>
      </c>
      <c r="Y819" s="213">
        <v>0</v>
      </c>
      <c r="Z819" s="213"/>
      <c r="AA819" s="213"/>
      <c r="AB819" s="213">
        <v>47</v>
      </c>
      <c r="AC819" s="213">
        <v>59</v>
      </c>
      <c r="AD819" s="213">
        <v>40</v>
      </c>
      <c r="AE819" s="213"/>
      <c r="AF819" s="213">
        <v>84</v>
      </c>
      <c r="AG819" s="213">
        <v>1078</v>
      </c>
      <c r="AH819" s="213"/>
      <c r="AI819" s="214"/>
      <c r="AJ819" s="214"/>
      <c r="AK819" s="214"/>
      <c r="AL819" s="25">
        <f>SUM(AL820:AL835)</f>
        <v>354</v>
      </c>
      <c r="AM819" s="25">
        <f>SUM(AM820:AM835)</f>
        <v>95</v>
      </c>
      <c r="AN819" s="25">
        <f>SUM(AN820:AN835)</f>
        <v>259</v>
      </c>
    </row>
    <row r="820" spans="1:40" ht="21.75" customHeight="1" outlineLevel="1">
      <c r="A820" s="218" t="s">
        <v>25</v>
      </c>
      <c r="B820" s="218"/>
      <c r="C820" s="250">
        <v>500</v>
      </c>
      <c r="D820" s="250">
        <v>0</v>
      </c>
      <c r="E820" s="250">
        <v>411</v>
      </c>
      <c r="F820" s="250">
        <v>0</v>
      </c>
      <c r="G820" s="250"/>
      <c r="H820" s="250"/>
      <c r="I820" s="250">
        <v>411</v>
      </c>
      <c r="J820" s="250">
        <v>411</v>
      </c>
      <c r="K820" s="250"/>
      <c r="L820" s="250">
        <v>0</v>
      </c>
      <c r="M820" s="250">
        <v>0</v>
      </c>
      <c r="N820" s="250"/>
      <c r="O820" s="250">
        <v>0</v>
      </c>
      <c r="P820" s="250">
        <v>0</v>
      </c>
      <c r="Q820" s="250"/>
      <c r="R820" s="250"/>
      <c r="S820" s="250">
        <v>0</v>
      </c>
      <c r="T820" s="250">
        <v>0</v>
      </c>
      <c r="U820" s="250">
        <v>0</v>
      </c>
      <c r="V820" s="250">
        <v>0</v>
      </c>
      <c r="W820" s="250">
        <v>0</v>
      </c>
      <c r="X820" s="250">
        <v>2</v>
      </c>
      <c r="Y820" s="250">
        <v>0</v>
      </c>
      <c r="Z820" s="250"/>
      <c r="AA820" s="250"/>
      <c r="AB820" s="250">
        <v>0</v>
      </c>
      <c r="AC820" s="250">
        <v>0</v>
      </c>
      <c r="AD820" s="250">
        <v>0</v>
      </c>
      <c r="AE820" s="250"/>
      <c r="AF820" s="250">
        <v>0</v>
      </c>
      <c r="AG820" s="250">
        <v>87</v>
      </c>
      <c r="AH820" s="250"/>
      <c r="AI820" s="251" t="s">
        <v>188</v>
      </c>
      <c r="AJ820" s="251"/>
      <c r="AK820" s="251"/>
      <c r="AL820" s="65"/>
      <c r="AM820" s="71"/>
      <c r="AN820" s="71"/>
    </row>
    <row r="821" spans="1:40" ht="21.75" customHeight="1" outlineLevel="1">
      <c r="A821" s="218" t="s">
        <v>189</v>
      </c>
      <c r="B821" s="218"/>
      <c r="C821" s="250">
        <v>450</v>
      </c>
      <c r="D821" s="250">
        <v>54</v>
      </c>
      <c r="E821" s="250">
        <v>268</v>
      </c>
      <c r="F821" s="250">
        <v>0</v>
      </c>
      <c r="G821" s="250"/>
      <c r="H821" s="250"/>
      <c r="I821" s="250">
        <v>268</v>
      </c>
      <c r="J821" s="250">
        <v>260</v>
      </c>
      <c r="K821" s="250"/>
      <c r="L821" s="250">
        <v>0</v>
      </c>
      <c r="M821" s="250">
        <v>0</v>
      </c>
      <c r="N821" s="250"/>
      <c r="O821" s="250">
        <v>0</v>
      </c>
      <c r="P821" s="250">
        <v>0</v>
      </c>
      <c r="Q821" s="250"/>
      <c r="R821" s="250"/>
      <c r="S821" s="250">
        <v>0</v>
      </c>
      <c r="T821" s="250">
        <v>8</v>
      </c>
      <c r="U821" s="250">
        <v>0</v>
      </c>
      <c r="V821" s="250">
        <v>0</v>
      </c>
      <c r="W821" s="250">
        <v>0</v>
      </c>
      <c r="X821" s="250">
        <v>0</v>
      </c>
      <c r="Y821" s="250">
        <v>0</v>
      </c>
      <c r="Z821" s="250"/>
      <c r="AA821" s="250"/>
      <c r="AB821" s="250">
        <v>0</v>
      </c>
      <c r="AC821" s="250">
        <v>0</v>
      </c>
      <c r="AD821" s="250">
        <v>0</v>
      </c>
      <c r="AE821" s="250"/>
      <c r="AF821" s="250">
        <v>0</v>
      </c>
      <c r="AG821" s="250">
        <v>128</v>
      </c>
      <c r="AH821" s="250"/>
      <c r="AI821" s="251" t="s">
        <v>398</v>
      </c>
      <c r="AJ821" s="251"/>
      <c r="AK821" s="251"/>
      <c r="AL821" s="65"/>
      <c r="AM821" s="71"/>
      <c r="AN821" s="71"/>
    </row>
    <row r="822" spans="1:40" ht="21.75" customHeight="1" outlineLevel="1">
      <c r="A822" s="218" t="s">
        <v>190</v>
      </c>
      <c r="B822" s="218"/>
      <c r="C822" s="250">
        <v>36</v>
      </c>
      <c r="D822" s="250">
        <v>0</v>
      </c>
      <c r="E822" s="250">
        <v>32</v>
      </c>
      <c r="F822" s="250">
        <v>0</v>
      </c>
      <c r="G822" s="250"/>
      <c r="H822" s="250"/>
      <c r="I822" s="250">
        <v>32</v>
      </c>
      <c r="J822" s="250">
        <v>0</v>
      </c>
      <c r="K822" s="250"/>
      <c r="L822" s="250">
        <v>0</v>
      </c>
      <c r="M822" s="250">
        <v>0</v>
      </c>
      <c r="N822" s="250"/>
      <c r="O822" s="250">
        <v>0</v>
      </c>
      <c r="P822" s="250">
        <v>0</v>
      </c>
      <c r="Q822" s="250"/>
      <c r="R822" s="250"/>
      <c r="S822" s="250">
        <v>0</v>
      </c>
      <c r="T822" s="250">
        <v>32</v>
      </c>
      <c r="U822" s="250">
        <v>0</v>
      </c>
      <c r="V822" s="250">
        <v>0</v>
      </c>
      <c r="W822" s="250">
        <v>0</v>
      </c>
      <c r="X822" s="250">
        <v>0</v>
      </c>
      <c r="Y822" s="250">
        <v>0</v>
      </c>
      <c r="Z822" s="250"/>
      <c r="AA822" s="250"/>
      <c r="AB822" s="250">
        <v>0</v>
      </c>
      <c r="AC822" s="250">
        <v>0</v>
      </c>
      <c r="AD822" s="250">
        <v>0</v>
      </c>
      <c r="AE822" s="250"/>
      <c r="AF822" s="250">
        <v>0</v>
      </c>
      <c r="AG822" s="250">
        <v>4</v>
      </c>
      <c r="AH822" s="250"/>
      <c r="AI822" s="251" t="s">
        <v>241</v>
      </c>
      <c r="AJ822" s="251"/>
      <c r="AK822" s="251"/>
      <c r="AL822" s="65"/>
      <c r="AM822" s="71"/>
      <c r="AN822" s="71"/>
    </row>
    <row r="823" spans="1:40" ht="21.75" customHeight="1" outlineLevel="1">
      <c r="A823" s="218" t="s">
        <v>191</v>
      </c>
      <c r="B823" s="218"/>
      <c r="C823" s="250">
        <v>40</v>
      </c>
      <c r="D823" s="250">
        <v>0</v>
      </c>
      <c r="E823" s="250">
        <v>25</v>
      </c>
      <c r="F823" s="250">
        <v>0</v>
      </c>
      <c r="G823" s="250"/>
      <c r="H823" s="250"/>
      <c r="I823" s="250">
        <v>25</v>
      </c>
      <c r="J823" s="250">
        <v>25</v>
      </c>
      <c r="K823" s="250"/>
      <c r="L823" s="250">
        <v>0</v>
      </c>
      <c r="M823" s="250">
        <v>0</v>
      </c>
      <c r="N823" s="250"/>
      <c r="O823" s="250">
        <v>0</v>
      </c>
      <c r="P823" s="250">
        <v>0</v>
      </c>
      <c r="Q823" s="250"/>
      <c r="R823" s="250"/>
      <c r="S823" s="250">
        <v>0</v>
      </c>
      <c r="T823" s="250">
        <v>0</v>
      </c>
      <c r="U823" s="250">
        <v>0</v>
      </c>
      <c r="V823" s="250">
        <v>0</v>
      </c>
      <c r="W823" s="250">
        <v>0</v>
      </c>
      <c r="X823" s="250">
        <v>0</v>
      </c>
      <c r="Y823" s="250">
        <v>0</v>
      </c>
      <c r="Z823" s="250"/>
      <c r="AA823" s="250"/>
      <c r="AB823" s="250">
        <v>0</v>
      </c>
      <c r="AC823" s="250">
        <v>0</v>
      </c>
      <c r="AD823" s="250">
        <v>0</v>
      </c>
      <c r="AE823" s="250"/>
      <c r="AF823" s="250">
        <v>0</v>
      </c>
      <c r="AG823" s="250">
        <v>15</v>
      </c>
      <c r="AH823" s="250"/>
      <c r="AI823" s="251" t="s">
        <v>348</v>
      </c>
      <c r="AJ823" s="251"/>
      <c r="AK823" s="251"/>
      <c r="AL823" s="65">
        <f>SUM(AM823:AN823)</f>
        <v>25</v>
      </c>
      <c r="AM823" s="71">
        <f>SUM(F823)</f>
        <v>0</v>
      </c>
      <c r="AN823" s="71">
        <f>SUM(I823)</f>
        <v>25</v>
      </c>
    </row>
    <row r="824" spans="1:40" ht="21.75" customHeight="1" outlineLevel="1">
      <c r="A824" s="218" t="s">
        <v>192</v>
      </c>
      <c r="B824" s="218"/>
      <c r="C824" s="250">
        <v>68</v>
      </c>
      <c r="D824" s="250">
        <v>0</v>
      </c>
      <c r="E824" s="250">
        <v>50</v>
      </c>
      <c r="F824" s="250">
        <v>0</v>
      </c>
      <c r="G824" s="250"/>
      <c r="H824" s="250"/>
      <c r="I824" s="250">
        <v>50</v>
      </c>
      <c r="J824" s="250">
        <v>50</v>
      </c>
      <c r="K824" s="250"/>
      <c r="L824" s="250">
        <v>0</v>
      </c>
      <c r="M824" s="250">
        <v>0</v>
      </c>
      <c r="N824" s="250"/>
      <c r="O824" s="250">
        <v>0</v>
      </c>
      <c r="P824" s="250">
        <v>0</v>
      </c>
      <c r="Q824" s="250"/>
      <c r="R824" s="250"/>
      <c r="S824" s="250">
        <v>0</v>
      </c>
      <c r="T824" s="250">
        <v>0</v>
      </c>
      <c r="U824" s="250">
        <v>0</v>
      </c>
      <c r="V824" s="250">
        <v>0</v>
      </c>
      <c r="W824" s="250">
        <v>0</v>
      </c>
      <c r="X824" s="250">
        <v>0</v>
      </c>
      <c r="Y824" s="250">
        <v>0</v>
      </c>
      <c r="Z824" s="250"/>
      <c r="AA824" s="250"/>
      <c r="AB824" s="250">
        <v>0</v>
      </c>
      <c r="AC824" s="250">
        <v>0</v>
      </c>
      <c r="AD824" s="250">
        <v>0</v>
      </c>
      <c r="AE824" s="250"/>
      <c r="AF824" s="250">
        <v>0</v>
      </c>
      <c r="AG824" s="250">
        <v>18</v>
      </c>
      <c r="AH824" s="250"/>
      <c r="AI824" s="251" t="s">
        <v>349</v>
      </c>
      <c r="AJ824" s="251"/>
      <c r="AK824" s="251"/>
      <c r="AL824" s="65"/>
      <c r="AM824" s="71"/>
      <c r="AN824" s="71"/>
    </row>
    <row r="825" spans="1:40" ht="21.75" customHeight="1" outlineLevel="1">
      <c r="A825" s="218" t="s">
        <v>193</v>
      </c>
      <c r="B825" s="218"/>
      <c r="C825" s="250">
        <v>108</v>
      </c>
      <c r="D825" s="250">
        <v>0</v>
      </c>
      <c r="E825" s="250">
        <v>37</v>
      </c>
      <c r="F825" s="250">
        <v>23</v>
      </c>
      <c r="G825" s="250"/>
      <c r="H825" s="250"/>
      <c r="I825" s="250">
        <v>14</v>
      </c>
      <c r="J825" s="250">
        <v>5</v>
      </c>
      <c r="K825" s="250"/>
      <c r="L825" s="250">
        <v>4</v>
      </c>
      <c r="M825" s="250">
        <v>4</v>
      </c>
      <c r="N825" s="250"/>
      <c r="O825" s="250">
        <v>0</v>
      </c>
      <c r="P825" s="250">
        <v>0</v>
      </c>
      <c r="Q825" s="250"/>
      <c r="R825" s="250"/>
      <c r="S825" s="250">
        <v>1</v>
      </c>
      <c r="T825" s="250">
        <v>0</v>
      </c>
      <c r="U825" s="250">
        <v>0</v>
      </c>
      <c r="V825" s="250">
        <v>0</v>
      </c>
      <c r="W825" s="250">
        <v>0</v>
      </c>
      <c r="X825" s="250">
        <v>0</v>
      </c>
      <c r="Y825" s="250">
        <v>0</v>
      </c>
      <c r="Z825" s="250"/>
      <c r="AA825" s="250"/>
      <c r="AB825" s="250">
        <v>0</v>
      </c>
      <c r="AC825" s="250">
        <v>2</v>
      </c>
      <c r="AD825" s="250">
        <v>0</v>
      </c>
      <c r="AE825" s="250"/>
      <c r="AF825" s="250">
        <v>35</v>
      </c>
      <c r="AG825" s="250">
        <v>36</v>
      </c>
      <c r="AH825" s="250"/>
      <c r="AI825" s="251" t="s">
        <v>206</v>
      </c>
      <c r="AJ825" s="251" t="s">
        <v>235</v>
      </c>
      <c r="AK825" s="251"/>
      <c r="AL825" s="65">
        <f>SUM(AM825:AN825)</f>
        <v>6</v>
      </c>
      <c r="AM825" s="71">
        <v>6</v>
      </c>
      <c r="AN825" s="71"/>
    </row>
    <row r="826" spans="1:40" ht="21.75" customHeight="1" outlineLevel="1">
      <c r="A826" s="218" t="s">
        <v>194</v>
      </c>
      <c r="B826" s="218"/>
      <c r="C826" s="250">
        <v>705</v>
      </c>
      <c r="D826" s="250">
        <v>74</v>
      </c>
      <c r="E826" s="250">
        <v>593</v>
      </c>
      <c r="F826" s="250">
        <v>381</v>
      </c>
      <c r="G826" s="250"/>
      <c r="H826" s="250"/>
      <c r="I826" s="250">
        <v>212</v>
      </c>
      <c r="J826" s="250">
        <v>41</v>
      </c>
      <c r="K826" s="250"/>
      <c r="L826" s="250">
        <v>9</v>
      </c>
      <c r="M826" s="250">
        <v>23</v>
      </c>
      <c r="N826" s="250"/>
      <c r="O826" s="250">
        <v>0</v>
      </c>
      <c r="P826" s="250">
        <v>34</v>
      </c>
      <c r="Q826" s="250"/>
      <c r="R826" s="250"/>
      <c r="S826" s="250">
        <v>55</v>
      </c>
      <c r="T826" s="250">
        <v>50</v>
      </c>
      <c r="U826" s="250">
        <v>0</v>
      </c>
      <c r="V826" s="250">
        <v>0</v>
      </c>
      <c r="W826" s="250">
        <v>8</v>
      </c>
      <c r="X826" s="250">
        <v>0</v>
      </c>
      <c r="Y826" s="250">
        <v>0</v>
      </c>
      <c r="Z826" s="250"/>
      <c r="AA826" s="250"/>
      <c r="AB826" s="250">
        <v>0</v>
      </c>
      <c r="AC826" s="250">
        <v>48</v>
      </c>
      <c r="AD826" s="250">
        <v>6</v>
      </c>
      <c r="AE826" s="250"/>
      <c r="AF826" s="250">
        <v>20</v>
      </c>
      <c r="AG826" s="250">
        <v>10</v>
      </c>
      <c r="AH826" s="250"/>
      <c r="AI826" s="251" t="s">
        <v>262</v>
      </c>
      <c r="AJ826" s="251"/>
      <c r="AK826" s="251"/>
      <c r="AL826" s="65"/>
      <c r="AM826" s="66"/>
      <c r="AN826" s="66"/>
    </row>
    <row r="827" spans="1:40" ht="21.75" customHeight="1" outlineLevel="1">
      <c r="A827" s="218" t="s">
        <v>26</v>
      </c>
      <c r="B827" s="218"/>
      <c r="C827" s="250">
        <v>292</v>
      </c>
      <c r="D827" s="250">
        <v>2</v>
      </c>
      <c r="E827" s="250">
        <v>177</v>
      </c>
      <c r="F827" s="250">
        <v>21</v>
      </c>
      <c r="G827" s="250"/>
      <c r="H827" s="250"/>
      <c r="I827" s="250">
        <v>156</v>
      </c>
      <c r="J827" s="250">
        <v>114</v>
      </c>
      <c r="K827" s="250"/>
      <c r="L827" s="250">
        <v>30</v>
      </c>
      <c r="M827" s="250">
        <v>11</v>
      </c>
      <c r="N827" s="250"/>
      <c r="O827" s="250">
        <v>0</v>
      </c>
      <c r="P827" s="250">
        <v>0</v>
      </c>
      <c r="Q827" s="250"/>
      <c r="R827" s="250"/>
      <c r="S827" s="250">
        <v>0</v>
      </c>
      <c r="T827" s="250">
        <v>1</v>
      </c>
      <c r="U827" s="250">
        <v>0</v>
      </c>
      <c r="V827" s="250">
        <v>0</v>
      </c>
      <c r="W827" s="250">
        <v>0</v>
      </c>
      <c r="X827" s="250">
        <v>0</v>
      </c>
      <c r="Y827" s="250">
        <v>0</v>
      </c>
      <c r="Z827" s="250"/>
      <c r="AA827" s="250"/>
      <c r="AB827" s="250">
        <v>0</v>
      </c>
      <c r="AC827" s="250">
        <v>1</v>
      </c>
      <c r="AD827" s="250">
        <v>0</v>
      </c>
      <c r="AE827" s="250"/>
      <c r="AF827" s="250">
        <v>6</v>
      </c>
      <c r="AG827" s="250">
        <v>107</v>
      </c>
      <c r="AH827" s="250"/>
      <c r="AI827" s="251" t="s">
        <v>201</v>
      </c>
      <c r="AJ827" s="251"/>
      <c r="AK827" s="251"/>
      <c r="AL827" s="65"/>
      <c r="AM827" s="71"/>
      <c r="AN827" s="71"/>
    </row>
    <row r="828" spans="1:40" ht="21.75" customHeight="1" outlineLevel="1">
      <c r="A828" s="218" t="s">
        <v>195</v>
      </c>
      <c r="B828" s="218"/>
      <c r="C828" s="250">
        <v>292</v>
      </c>
      <c r="D828" s="250">
        <v>4</v>
      </c>
      <c r="E828" s="250">
        <v>288</v>
      </c>
      <c r="F828" s="250">
        <v>0</v>
      </c>
      <c r="G828" s="250"/>
      <c r="H828" s="250"/>
      <c r="I828" s="250">
        <v>288</v>
      </c>
      <c r="J828" s="250">
        <v>0</v>
      </c>
      <c r="K828" s="250"/>
      <c r="L828" s="250">
        <v>0</v>
      </c>
      <c r="M828" s="250">
        <v>288</v>
      </c>
      <c r="N828" s="250"/>
      <c r="O828" s="250">
        <v>0</v>
      </c>
      <c r="P828" s="250">
        <v>0</v>
      </c>
      <c r="Q828" s="250"/>
      <c r="R828" s="250"/>
      <c r="S828" s="250">
        <v>0</v>
      </c>
      <c r="T828" s="250">
        <v>0</v>
      </c>
      <c r="U828" s="250">
        <v>0</v>
      </c>
      <c r="V828" s="250">
        <v>0</v>
      </c>
      <c r="W828" s="250">
        <v>0</v>
      </c>
      <c r="X828" s="250">
        <v>0</v>
      </c>
      <c r="Y828" s="250">
        <v>0</v>
      </c>
      <c r="Z828" s="250"/>
      <c r="AA828" s="250"/>
      <c r="AB828" s="250">
        <v>0</v>
      </c>
      <c r="AC828" s="250">
        <v>0</v>
      </c>
      <c r="AD828" s="250">
        <v>0</v>
      </c>
      <c r="AE828" s="250"/>
      <c r="AF828" s="250">
        <v>0</v>
      </c>
      <c r="AG828" s="250">
        <v>0</v>
      </c>
      <c r="AH828" s="250"/>
      <c r="AI828" s="251" t="s">
        <v>399</v>
      </c>
      <c r="AJ828" s="251"/>
      <c r="AK828" s="251"/>
      <c r="AL828" s="65"/>
      <c r="AM828" s="71"/>
      <c r="AN828" s="71"/>
    </row>
    <row r="829" spans="1:40" ht="21.75" customHeight="1" outlineLevel="1">
      <c r="A829" s="218" t="s">
        <v>197</v>
      </c>
      <c r="B829" s="218"/>
      <c r="C829" s="250">
        <v>1414</v>
      </c>
      <c r="D829" s="250">
        <v>38</v>
      </c>
      <c r="E829" s="250">
        <v>1062</v>
      </c>
      <c r="F829" s="250">
        <v>194</v>
      </c>
      <c r="G829" s="250"/>
      <c r="H829" s="250"/>
      <c r="I829" s="250">
        <v>868</v>
      </c>
      <c r="J829" s="250">
        <v>439</v>
      </c>
      <c r="K829" s="250"/>
      <c r="L829" s="250">
        <v>337</v>
      </c>
      <c r="M829" s="250">
        <v>3</v>
      </c>
      <c r="N829" s="250"/>
      <c r="O829" s="250">
        <v>0</v>
      </c>
      <c r="P829" s="250">
        <v>0</v>
      </c>
      <c r="Q829" s="250"/>
      <c r="R829" s="250"/>
      <c r="S829" s="250">
        <v>9</v>
      </c>
      <c r="T829" s="250">
        <v>80</v>
      </c>
      <c r="U829" s="250">
        <v>0</v>
      </c>
      <c r="V829" s="250">
        <v>0</v>
      </c>
      <c r="W829" s="250">
        <v>0</v>
      </c>
      <c r="X829" s="250">
        <v>0</v>
      </c>
      <c r="Y829" s="250">
        <v>0</v>
      </c>
      <c r="Z829" s="250"/>
      <c r="AA829" s="250"/>
      <c r="AB829" s="250">
        <v>0</v>
      </c>
      <c r="AC829" s="250">
        <v>0</v>
      </c>
      <c r="AD829" s="250">
        <v>27</v>
      </c>
      <c r="AE829" s="250"/>
      <c r="AF829" s="250">
        <v>14</v>
      </c>
      <c r="AG829" s="250">
        <v>300</v>
      </c>
      <c r="AH829" s="250"/>
      <c r="AI829" s="251" t="s">
        <v>203</v>
      </c>
      <c r="AJ829" s="251"/>
      <c r="AK829" s="251"/>
      <c r="AL829" s="65"/>
      <c r="AM829" s="71"/>
      <c r="AN829" s="71"/>
    </row>
    <row r="830" spans="1:40" ht="21.75" customHeight="1" outlineLevel="1">
      <c r="A830" s="218" t="s">
        <v>27</v>
      </c>
      <c r="B830" s="218"/>
      <c r="C830" s="250">
        <v>516</v>
      </c>
      <c r="D830" s="250">
        <v>48</v>
      </c>
      <c r="E830" s="250">
        <v>459</v>
      </c>
      <c r="F830" s="250">
        <v>0</v>
      </c>
      <c r="G830" s="250"/>
      <c r="H830" s="250"/>
      <c r="I830" s="250">
        <v>459</v>
      </c>
      <c r="J830" s="250">
        <v>229</v>
      </c>
      <c r="K830" s="250"/>
      <c r="L830" s="250">
        <v>203</v>
      </c>
      <c r="M830" s="250">
        <v>27</v>
      </c>
      <c r="N830" s="250"/>
      <c r="O830" s="250">
        <v>0</v>
      </c>
      <c r="P830" s="250">
        <v>0</v>
      </c>
      <c r="Q830" s="250"/>
      <c r="R830" s="250"/>
      <c r="S830" s="250">
        <v>0</v>
      </c>
      <c r="T830" s="250">
        <v>0</v>
      </c>
      <c r="U830" s="250">
        <v>0</v>
      </c>
      <c r="V830" s="250">
        <v>0</v>
      </c>
      <c r="W830" s="250">
        <v>0</v>
      </c>
      <c r="X830" s="250">
        <v>6</v>
      </c>
      <c r="Y830" s="250">
        <v>0</v>
      </c>
      <c r="Z830" s="250"/>
      <c r="AA830" s="250"/>
      <c r="AB830" s="250">
        <v>8</v>
      </c>
      <c r="AC830" s="250">
        <v>0</v>
      </c>
      <c r="AD830" s="250">
        <v>0</v>
      </c>
      <c r="AE830" s="250"/>
      <c r="AF830" s="250">
        <v>0</v>
      </c>
      <c r="AG830" s="250">
        <v>3</v>
      </c>
      <c r="AH830" s="250"/>
      <c r="AI830" s="251" t="s">
        <v>320</v>
      </c>
      <c r="AJ830" s="251"/>
      <c r="AK830" s="251"/>
      <c r="AL830" s="65"/>
      <c r="AM830" s="71"/>
      <c r="AN830" s="71"/>
    </row>
    <row r="831" spans="1:40" ht="21.75" customHeight="1" outlineLevel="1">
      <c r="A831" s="218" t="s">
        <v>28</v>
      </c>
      <c r="B831" s="218"/>
      <c r="C831" s="250">
        <v>320</v>
      </c>
      <c r="D831" s="250">
        <v>5</v>
      </c>
      <c r="E831" s="250">
        <v>249</v>
      </c>
      <c r="F831" s="250">
        <v>0</v>
      </c>
      <c r="G831" s="250"/>
      <c r="H831" s="250"/>
      <c r="I831" s="250">
        <v>249</v>
      </c>
      <c r="J831" s="250">
        <v>180</v>
      </c>
      <c r="K831" s="250"/>
      <c r="L831" s="250">
        <v>69</v>
      </c>
      <c r="M831" s="250">
        <v>0</v>
      </c>
      <c r="N831" s="250"/>
      <c r="O831" s="250">
        <v>0</v>
      </c>
      <c r="P831" s="250">
        <v>0</v>
      </c>
      <c r="Q831" s="250"/>
      <c r="R831" s="250"/>
      <c r="S831" s="250">
        <v>0</v>
      </c>
      <c r="T831" s="250">
        <v>0</v>
      </c>
      <c r="U831" s="250">
        <v>0</v>
      </c>
      <c r="V831" s="250">
        <v>0</v>
      </c>
      <c r="W831" s="250">
        <v>0</v>
      </c>
      <c r="X831" s="250">
        <v>0</v>
      </c>
      <c r="Y831" s="250">
        <v>0</v>
      </c>
      <c r="Z831" s="250"/>
      <c r="AA831" s="250"/>
      <c r="AB831" s="250">
        <v>0</v>
      </c>
      <c r="AC831" s="250">
        <v>0</v>
      </c>
      <c r="AD831" s="250">
        <v>0</v>
      </c>
      <c r="AE831" s="250"/>
      <c r="AF831" s="250">
        <v>0</v>
      </c>
      <c r="AG831" s="250">
        <v>66</v>
      </c>
      <c r="AH831" s="250"/>
      <c r="AI831" s="251" t="s">
        <v>198</v>
      </c>
      <c r="AJ831" s="251"/>
      <c r="AK831" s="251"/>
      <c r="AL831" s="65"/>
      <c r="AM831" s="71"/>
      <c r="AN831" s="71"/>
    </row>
    <row r="832" spans="1:40" ht="21.75" customHeight="1" outlineLevel="1">
      <c r="A832" s="218" t="s">
        <v>29</v>
      </c>
      <c r="B832" s="218"/>
      <c r="C832" s="250">
        <v>592</v>
      </c>
      <c r="D832" s="250">
        <v>0</v>
      </c>
      <c r="E832" s="250">
        <v>582</v>
      </c>
      <c r="F832" s="250">
        <v>0</v>
      </c>
      <c r="G832" s="250"/>
      <c r="H832" s="250"/>
      <c r="I832" s="250">
        <v>582</v>
      </c>
      <c r="J832" s="250">
        <v>0</v>
      </c>
      <c r="K832" s="250"/>
      <c r="L832" s="250">
        <v>2</v>
      </c>
      <c r="M832" s="250">
        <v>580</v>
      </c>
      <c r="N832" s="250"/>
      <c r="O832" s="250">
        <v>0</v>
      </c>
      <c r="P832" s="250">
        <v>0</v>
      </c>
      <c r="Q832" s="250"/>
      <c r="R832" s="250"/>
      <c r="S832" s="250">
        <v>0</v>
      </c>
      <c r="T832" s="250">
        <v>0</v>
      </c>
      <c r="U832" s="250">
        <v>0</v>
      </c>
      <c r="V832" s="250">
        <v>0</v>
      </c>
      <c r="W832" s="250">
        <v>0</v>
      </c>
      <c r="X832" s="250">
        <v>3</v>
      </c>
      <c r="Y832" s="250">
        <v>0</v>
      </c>
      <c r="Z832" s="250"/>
      <c r="AA832" s="250"/>
      <c r="AB832" s="250">
        <v>0</v>
      </c>
      <c r="AC832" s="250">
        <v>0</v>
      </c>
      <c r="AD832" s="250">
        <v>0</v>
      </c>
      <c r="AE832" s="250"/>
      <c r="AF832" s="250">
        <v>0</v>
      </c>
      <c r="AG832" s="250">
        <v>7</v>
      </c>
      <c r="AH832" s="250"/>
      <c r="AI832" s="251" t="s">
        <v>208</v>
      </c>
      <c r="AJ832" s="251"/>
      <c r="AK832" s="251"/>
      <c r="AL832" s="65"/>
      <c r="AM832" s="71"/>
      <c r="AN832" s="71"/>
    </row>
    <row r="833" spans="1:40" ht="21.75" customHeight="1" outlineLevel="1">
      <c r="A833" s="218" t="s">
        <v>30</v>
      </c>
      <c r="B833" s="218"/>
      <c r="C833" s="250">
        <v>516</v>
      </c>
      <c r="D833" s="250">
        <v>3</v>
      </c>
      <c r="E833" s="250">
        <v>493</v>
      </c>
      <c r="F833" s="250">
        <v>0</v>
      </c>
      <c r="G833" s="250"/>
      <c r="H833" s="250"/>
      <c r="I833" s="250">
        <v>493</v>
      </c>
      <c r="J833" s="250">
        <v>250</v>
      </c>
      <c r="K833" s="250"/>
      <c r="L833" s="250">
        <v>239</v>
      </c>
      <c r="M833" s="250">
        <v>4</v>
      </c>
      <c r="N833" s="250"/>
      <c r="O833" s="250">
        <v>0</v>
      </c>
      <c r="P833" s="250">
        <v>0</v>
      </c>
      <c r="Q833" s="250"/>
      <c r="R833" s="250"/>
      <c r="S833" s="250">
        <v>0</v>
      </c>
      <c r="T833" s="250">
        <v>0</v>
      </c>
      <c r="U833" s="250">
        <v>0</v>
      </c>
      <c r="V833" s="250">
        <v>0</v>
      </c>
      <c r="W833" s="250">
        <v>0</v>
      </c>
      <c r="X833" s="250">
        <v>7</v>
      </c>
      <c r="Y833" s="250">
        <v>0</v>
      </c>
      <c r="Z833" s="250"/>
      <c r="AA833" s="250"/>
      <c r="AB833" s="250">
        <v>11</v>
      </c>
      <c r="AC833" s="250">
        <v>0</v>
      </c>
      <c r="AD833" s="250">
        <v>0</v>
      </c>
      <c r="AE833" s="250"/>
      <c r="AF833" s="250">
        <v>0</v>
      </c>
      <c r="AG833" s="250">
        <v>13</v>
      </c>
      <c r="AH833" s="250"/>
      <c r="AI833" s="251" t="s">
        <v>247</v>
      </c>
      <c r="AJ833" s="251"/>
      <c r="AK833" s="251"/>
      <c r="AL833" s="65"/>
      <c r="AM833" s="71"/>
      <c r="AN833" s="71"/>
    </row>
    <row r="834" spans="1:40" ht="21.75" customHeight="1" outlineLevel="1">
      <c r="A834" s="218" t="s">
        <v>199</v>
      </c>
      <c r="B834" s="218"/>
      <c r="C834" s="250">
        <v>1031</v>
      </c>
      <c r="D834" s="250">
        <v>94</v>
      </c>
      <c r="E834" s="250">
        <v>718</v>
      </c>
      <c r="F834" s="250">
        <v>0</v>
      </c>
      <c r="G834" s="250"/>
      <c r="H834" s="250"/>
      <c r="I834" s="250">
        <v>718</v>
      </c>
      <c r="J834" s="250">
        <v>23</v>
      </c>
      <c r="K834" s="250"/>
      <c r="L834" s="250">
        <v>695</v>
      </c>
      <c r="M834" s="250">
        <v>0</v>
      </c>
      <c r="N834" s="250"/>
      <c r="O834" s="250">
        <v>0</v>
      </c>
      <c r="P834" s="250">
        <v>0</v>
      </c>
      <c r="Q834" s="250"/>
      <c r="R834" s="250"/>
      <c r="S834" s="250">
        <v>0</v>
      </c>
      <c r="T834" s="250">
        <v>0</v>
      </c>
      <c r="U834" s="250">
        <v>0</v>
      </c>
      <c r="V834" s="250">
        <v>0</v>
      </c>
      <c r="W834" s="250">
        <v>0</v>
      </c>
      <c r="X834" s="250">
        <v>5</v>
      </c>
      <c r="Y834" s="250">
        <v>0</v>
      </c>
      <c r="Z834" s="250"/>
      <c r="AA834" s="250"/>
      <c r="AB834" s="250">
        <v>17</v>
      </c>
      <c r="AC834" s="250">
        <v>0</v>
      </c>
      <c r="AD834" s="250">
        <v>0</v>
      </c>
      <c r="AE834" s="250"/>
      <c r="AF834" s="250">
        <v>0</v>
      </c>
      <c r="AG834" s="250">
        <v>214</v>
      </c>
      <c r="AH834" s="250"/>
      <c r="AI834" s="251" t="s">
        <v>304</v>
      </c>
      <c r="AJ834" s="251"/>
      <c r="AK834" s="251"/>
      <c r="AL834" s="65"/>
      <c r="AM834" s="71"/>
      <c r="AN834" s="71"/>
    </row>
    <row r="835" spans="1:40" ht="21.75" customHeight="1" outlineLevel="1" thickBot="1">
      <c r="A835" s="218" t="s">
        <v>200</v>
      </c>
      <c r="B835" s="218"/>
      <c r="C835" s="250">
        <v>476</v>
      </c>
      <c r="D835" s="250">
        <v>66</v>
      </c>
      <c r="E835" s="250">
        <v>323</v>
      </c>
      <c r="F835" s="250">
        <v>89</v>
      </c>
      <c r="G835" s="250"/>
      <c r="H835" s="250"/>
      <c r="I835" s="250">
        <v>234</v>
      </c>
      <c r="J835" s="250">
        <v>123</v>
      </c>
      <c r="K835" s="250"/>
      <c r="L835" s="250">
        <v>49</v>
      </c>
      <c r="M835" s="250">
        <v>47</v>
      </c>
      <c r="N835" s="250"/>
      <c r="O835" s="250">
        <v>0</v>
      </c>
      <c r="P835" s="250">
        <v>0</v>
      </c>
      <c r="Q835" s="250"/>
      <c r="R835" s="250"/>
      <c r="S835" s="250">
        <v>11</v>
      </c>
      <c r="T835" s="250">
        <v>4</v>
      </c>
      <c r="U835" s="250">
        <v>0</v>
      </c>
      <c r="V835" s="250">
        <v>0</v>
      </c>
      <c r="W835" s="250">
        <v>8</v>
      </c>
      <c r="X835" s="250">
        <v>0</v>
      </c>
      <c r="Y835" s="250">
        <v>0</v>
      </c>
      <c r="Z835" s="250"/>
      <c r="AA835" s="250"/>
      <c r="AB835" s="250">
        <v>11</v>
      </c>
      <c r="AC835" s="250">
        <v>8</v>
      </c>
      <c r="AD835" s="250">
        <v>7</v>
      </c>
      <c r="AE835" s="250"/>
      <c r="AF835" s="250">
        <v>9</v>
      </c>
      <c r="AG835" s="250">
        <v>70</v>
      </c>
      <c r="AH835" s="250"/>
      <c r="AI835" s="251" t="s">
        <v>383</v>
      </c>
      <c r="AJ835" s="251"/>
      <c r="AK835" s="251"/>
      <c r="AL835" s="71">
        <f>SUM(AM835:AN835)</f>
        <v>323</v>
      </c>
      <c r="AM835" s="71">
        <f>SUM(F835)</f>
        <v>89</v>
      </c>
      <c r="AN835" s="71">
        <f>SUM(I835)</f>
        <v>234</v>
      </c>
    </row>
    <row r="836" spans="1:40" s="168" customFormat="1" ht="21.75" customHeight="1" thickBot="1">
      <c r="A836" s="217" t="s">
        <v>31</v>
      </c>
      <c r="B836" s="217"/>
      <c r="C836" s="213">
        <v>7078</v>
      </c>
      <c r="D836" s="213">
        <v>425</v>
      </c>
      <c r="E836" s="213">
        <v>5634</v>
      </c>
      <c r="F836" s="213">
        <v>1186</v>
      </c>
      <c r="G836" s="213"/>
      <c r="H836" s="213"/>
      <c r="I836" s="213">
        <v>4448</v>
      </c>
      <c r="J836" s="213">
        <v>1605</v>
      </c>
      <c r="K836" s="213"/>
      <c r="L836" s="213">
        <v>1517</v>
      </c>
      <c r="M836" s="213">
        <v>954</v>
      </c>
      <c r="N836" s="213"/>
      <c r="O836" s="213">
        <v>0</v>
      </c>
      <c r="P836" s="213">
        <v>101</v>
      </c>
      <c r="Q836" s="213"/>
      <c r="R836" s="213"/>
      <c r="S836" s="213">
        <v>139</v>
      </c>
      <c r="T836" s="213">
        <v>132</v>
      </c>
      <c r="U836" s="213">
        <v>0</v>
      </c>
      <c r="V836" s="213">
        <v>0</v>
      </c>
      <c r="W836" s="213">
        <v>26</v>
      </c>
      <c r="X836" s="213">
        <v>47</v>
      </c>
      <c r="Y836" s="213">
        <v>3</v>
      </c>
      <c r="Z836" s="213"/>
      <c r="AA836" s="213"/>
      <c r="AB836" s="213">
        <v>70</v>
      </c>
      <c r="AC836" s="213">
        <v>147</v>
      </c>
      <c r="AD836" s="213">
        <v>178</v>
      </c>
      <c r="AE836" s="213"/>
      <c r="AF836" s="213">
        <v>159</v>
      </c>
      <c r="AG836" s="213">
        <v>787</v>
      </c>
      <c r="AH836" s="213"/>
      <c r="AI836" s="214"/>
      <c r="AJ836" s="214"/>
      <c r="AK836" s="214"/>
      <c r="AL836" s="79">
        <f ca="1">SUM(AM836:AN836)</f>
        <v>0</v>
      </c>
      <c r="AM836" s="79">
        <f ca="1">SUM(AM835:AM856)</f>
        <v>0</v>
      </c>
      <c r="AN836" s="79">
        <f ca="1">SUM(AN835:AN856)</f>
        <v>0</v>
      </c>
    </row>
    <row r="837" spans="1:40" ht="21.75" customHeight="1" outlineLevel="1">
      <c r="A837" s="218" t="s">
        <v>32</v>
      </c>
      <c r="B837" s="218"/>
      <c r="C837" s="250">
        <v>534</v>
      </c>
      <c r="D837" s="250">
        <v>51</v>
      </c>
      <c r="E837" s="250">
        <v>402</v>
      </c>
      <c r="F837" s="250">
        <v>0</v>
      </c>
      <c r="G837" s="250"/>
      <c r="H837" s="250"/>
      <c r="I837" s="250">
        <v>402</v>
      </c>
      <c r="J837" s="250">
        <v>81</v>
      </c>
      <c r="K837" s="250"/>
      <c r="L837" s="250">
        <v>316</v>
      </c>
      <c r="M837" s="250">
        <v>5</v>
      </c>
      <c r="N837" s="250"/>
      <c r="O837" s="250">
        <v>0</v>
      </c>
      <c r="P837" s="250">
        <v>0</v>
      </c>
      <c r="Q837" s="250"/>
      <c r="R837" s="250"/>
      <c r="S837" s="250">
        <v>0</v>
      </c>
      <c r="T837" s="250">
        <v>0</v>
      </c>
      <c r="U837" s="250">
        <v>0</v>
      </c>
      <c r="V837" s="250">
        <v>0</v>
      </c>
      <c r="W837" s="250">
        <v>0</v>
      </c>
      <c r="X837" s="250">
        <v>7</v>
      </c>
      <c r="Y837" s="250">
        <v>0</v>
      </c>
      <c r="Z837" s="250"/>
      <c r="AA837" s="250"/>
      <c r="AB837" s="250">
        <v>12</v>
      </c>
      <c r="AC837" s="250">
        <v>0</v>
      </c>
      <c r="AD837" s="250">
        <v>0</v>
      </c>
      <c r="AE837" s="250"/>
      <c r="AF837" s="250">
        <v>0</v>
      </c>
      <c r="AG837" s="250">
        <v>74</v>
      </c>
      <c r="AH837" s="250"/>
      <c r="AI837" s="251" t="s">
        <v>268</v>
      </c>
      <c r="AJ837" s="251"/>
      <c r="AK837" s="251"/>
      <c r="AL837" s="71"/>
      <c r="AM837" s="71"/>
      <c r="AN837" s="71"/>
    </row>
    <row r="838" spans="1:40" ht="21.75" customHeight="1" outlineLevel="1">
      <c r="A838" s="218" t="s">
        <v>33</v>
      </c>
      <c r="B838" s="218"/>
      <c r="C838" s="250">
        <v>676</v>
      </c>
      <c r="D838" s="250">
        <v>0</v>
      </c>
      <c r="E838" s="250">
        <v>593</v>
      </c>
      <c r="F838" s="250">
        <v>456</v>
      </c>
      <c r="G838" s="250"/>
      <c r="H838" s="250"/>
      <c r="I838" s="250">
        <v>137</v>
      </c>
      <c r="J838" s="250">
        <v>38</v>
      </c>
      <c r="K838" s="250"/>
      <c r="L838" s="250">
        <v>13</v>
      </c>
      <c r="M838" s="250">
        <v>11</v>
      </c>
      <c r="N838" s="250"/>
      <c r="O838" s="250">
        <v>0</v>
      </c>
      <c r="P838" s="250">
        <v>17</v>
      </c>
      <c r="Q838" s="250"/>
      <c r="R838" s="250"/>
      <c r="S838" s="250">
        <v>21</v>
      </c>
      <c r="T838" s="250">
        <v>37</v>
      </c>
      <c r="U838" s="250">
        <v>0</v>
      </c>
      <c r="V838" s="250">
        <v>0</v>
      </c>
      <c r="W838" s="250">
        <v>10</v>
      </c>
      <c r="X838" s="250">
        <v>4</v>
      </c>
      <c r="Y838" s="250">
        <v>0</v>
      </c>
      <c r="Z838" s="250"/>
      <c r="AA838" s="250"/>
      <c r="AB838" s="250">
        <v>0</v>
      </c>
      <c r="AC838" s="250">
        <v>41</v>
      </c>
      <c r="AD838" s="250">
        <v>3</v>
      </c>
      <c r="AE838" s="250"/>
      <c r="AF838" s="250">
        <v>55</v>
      </c>
      <c r="AG838" s="250">
        <v>14</v>
      </c>
      <c r="AH838" s="250"/>
      <c r="AI838" s="251" t="s">
        <v>263</v>
      </c>
      <c r="AJ838" s="251" t="s">
        <v>400</v>
      </c>
      <c r="AK838" s="251"/>
      <c r="AL838" s="71"/>
      <c r="AM838" s="71"/>
      <c r="AN838" s="71"/>
    </row>
    <row r="839" spans="1:40" ht="21.75" customHeight="1" outlineLevel="1">
      <c r="A839" s="218" t="s">
        <v>34</v>
      </c>
      <c r="B839" s="218"/>
      <c r="C839" s="250">
        <v>280</v>
      </c>
      <c r="D839" s="250">
        <v>0</v>
      </c>
      <c r="E839" s="250">
        <v>272</v>
      </c>
      <c r="F839" s="250">
        <v>0</v>
      </c>
      <c r="G839" s="250"/>
      <c r="H839" s="250"/>
      <c r="I839" s="250">
        <v>272</v>
      </c>
      <c r="J839" s="250">
        <v>181</v>
      </c>
      <c r="K839" s="250"/>
      <c r="L839" s="250">
        <v>91</v>
      </c>
      <c r="M839" s="250">
        <v>0</v>
      </c>
      <c r="N839" s="250"/>
      <c r="O839" s="250">
        <v>0</v>
      </c>
      <c r="P839" s="250">
        <v>0</v>
      </c>
      <c r="Q839" s="250"/>
      <c r="R839" s="250"/>
      <c r="S839" s="250">
        <v>0</v>
      </c>
      <c r="T839" s="250">
        <v>0</v>
      </c>
      <c r="U839" s="250">
        <v>0</v>
      </c>
      <c r="V839" s="250">
        <v>0</v>
      </c>
      <c r="W839" s="250">
        <v>0</v>
      </c>
      <c r="X839" s="250">
        <v>8</v>
      </c>
      <c r="Y839" s="250">
        <v>0</v>
      </c>
      <c r="Z839" s="250"/>
      <c r="AA839" s="250"/>
      <c r="AB839" s="250">
        <v>0</v>
      </c>
      <c r="AC839" s="250">
        <v>0</v>
      </c>
      <c r="AD839" s="250">
        <v>0</v>
      </c>
      <c r="AE839" s="250"/>
      <c r="AF839" s="250">
        <v>0</v>
      </c>
      <c r="AG839" s="250">
        <v>0</v>
      </c>
      <c r="AH839" s="250"/>
      <c r="AI839" s="251" t="s">
        <v>210</v>
      </c>
      <c r="AJ839" s="251"/>
      <c r="AK839" s="251"/>
      <c r="AL839" s="65"/>
      <c r="AM839" s="71"/>
      <c r="AN839" s="71"/>
    </row>
    <row r="840" spans="1:40" ht="21.75" customHeight="1" outlineLevel="1">
      <c r="A840" s="218" t="s">
        <v>35</v>
      </c>
      <c r="B840" s="218"/>
      <c r="C840" s="250">
        <v>224</v>
      </c>
      <c r="D840" s="250">
        <v>2</v>
      </c>
      <c r="E840" s="250">
        <v>189</v>
      </c>
      <c r="F840" s="250">
        <v>0</v>
      </c>
      <c r="G840" s="250"/>
      <c r="H840" s="250"/>
      <c r="I840" s="250">
        <v>189</v>
      </c>
      <c r="J840" s="250">
        <v>189</v>
      </c>
      <c r="K840" s="250"/>
      <c r="L840" s="250">
        <v>0</v>
      </c>
      <c r="M840" s="250">
        <v>0</v>
      </c>
      <c r="N840" s="250"/>
      <c r="O840" s="250">
        <v>0</v>
      </c>
      <c r="P840" s="250">
        <v>0</v>
      </c>
      <c r="Q840" s="250"/>
      <c r="R840" s="250"/>
      <c r="S840" s="250">
        <v>0</v>
      </c>
      <c r="T840" s="250">
        <v>0</v>
      </c>
      <c r="U840" s="250">
        <v>0</v>
      </c>
      <c r="V840" s="250">
        <v>0</v>
      </c>
      <c r="W840" s="250">
        <v>0</v>
      </c>
      <c r="X840" s="250">
        <v>0</v>
      </c>
      <c r="Y840" s="250">
        <v>0</v>
      </c>
      <c r="Z840" s="250"/>
      <c r="AA840" s="250"/>
      <c r="AB840" s="250">
        <v>0</v>
      </c>
      <c r="AC840" s="250">
        <v>0</v>
      </c>
      <c r="AD840" s="250">
        <v>0</v>
      </c>
      <c r="AE840" s="250"/>
      <c r="AF840" s="250">
        <v>0</v>
      </c>
      <c r="AG840" s="250">
        <v>33</v>
      </c>
      <c r="AH840" s="250"/>
      <c r="AI840" s="251" t="s">
        <v>288</v>
      </c>
      <c r="AJ840" s="251"/>
      <c r="AK840" s="251"/>
      <c r="AL840" s="65"/>
      <c r="AM840" s="71"/>
      <c r="AN840" s="71"/>
    </row>
    <row r="841" spans="1:40" ht="21.75" customHeight="1" outlineLevel="1">
      <c r="A841" s="218" t="s">
        <v>212</v>
      </c>
      <c r="B841" s="218"/>
      <c r="C841" s="250">
        <v>192</v>
      </c>
      <c r="D841" s="250">
        <v>0</v>
      </c>
      <c r="E841" s="250">
        <v>176</v>
      </c>
      <c r="F841" s="250">
        <v>0</v>
      </c>
      <c r="G841" s="250"/>
      <c r="H841" s="250"/>
      <c r="I841" s="250">
        <v>176</v>
      </c>
      <c r="J841" s="250">
        <v>176</v>
      </c>
      <c r="K841" s="250"/>
      <c r="L841" s="250">
        <v>0</v>
      </c>
      <c r="M841" s="250">
        <v>0</v>
      </c>
      <c r="N841" s="250"/>
      <c r="O841" s="250">
        <v>0</v>
      </c>
      <c r="P841" s="250">
        <v>0</v>
      </c>
      <c r="Q841" s="250"/>
      <c r="R841" s="250"/>
      <c r="S841" s="250">
        <v>0</v>
      </c>
      <c r="T841" s="250">
        <v>0</v>
      </c>
      <c r="U841" s="250">
        <v>0</v>
      </c>
      <c r="V841" s="250">
        <v>0</v>
      </c>
      <c r="W841" s="250">
        <v>0</v>
      </c>
      <c r="X841" s="250">
        <v>0</v>
      </c>
      <c r="Y841" s="250">
        <v>0</v>
      </c>
      <c r="Z841" s="250"/>
      <c r="AA841" s="250"/>
      <c r="AB841" s="250">
        <v>0</v>
      </c>
      <c r="AC841" s="250">
        <v>0</v>
      </c>
      <c r="AD841" s="250">
        <v>0</v>
      </c>
      <c r="AE841" s="250"/>
      <c r="AF841" s="250">
        <v>0</v>
      </c>
      <c r="AG841" s="250">
        <v>16</v>
      </c>
      <c r="AH841" s="250"/>
      <c r="AI841" s="251" t="s">
        <v>236</v>
      </c>
      <c r="AJ841" s="251"/>
      <c r="AK841" s="251"/>
      <c r="AL841" s="65"/>
      <c r="AM841" s="71"/>
      <c r="AN841" s="71"/>
    </row>
    <row r="842" spans="1:40" ht="21.75" customHeight="1" outlineLevel="1">
      <c r="A842" s="218" t="s">
        <v>36</v>
      </c>
      <c r="B842" s="218"/>
      <c r="C842" s="250">
        <v>416</v>
      </c>
      <c r="D842" s="250">
        <v>22</v>
      </c>
      <c r="E842" s="250">
        <v>269</v>
      </c>
      <c r="F842" s="250">
        <v>87</v>
      </c>
      <c r="G842" s="250"/>
      <c r="H842" s="250"/>
      <c r="I842" s="250">
        <v>182</v>
      </c>
      <c r="J842" s="250">
        <v>38</v>
      </c>
      <c r="K842" s="250"/>
      <c r="L842" s="250">
        <v>45</v>
      </c>
      <c r="M842" s="250">
        <v>95</v>
      </c>
      <c r="N842" s="250"/>
      <c r="O842" s="250">
        <v>0</v>
      </c>
      <c r="P842" s="250">
        <v>0</v>
      </c>
      <c r="Q842" s="250"/>
      <c r="R842" s="250"/>
      <c r="S842" s="250">
        <v>3</v>
      </c>
      <c r="T842" s="250">
        <v>1</v>
      </c>
      <c r="U842" s="250">
        <v>0</v>
      </c>
      <c r="V842" s="250">
        <v>0</v>
      </c>
      <c r="W842" s="250">
        <v>0</v>
      </c>
      <c r="X842" s="250">
        <v>3</v>
      </c>
      <c r="Y842" s="250">
        <v>3</v>
      </c>
      <c r="Z842" s="250"/>
      <c r="AA842" s="250"/>
      <c r="AB842" s="250">
        <v>13</v>
      </c>
      <c r="AC842" s="250">
        <v>87</v>
      </c>
      <c r="AD842" s="250">
        <v>172</v>
      </c>
      <c r="AE842" s="250"/>
      <c r="AF842" s="250">
        <v>2</v>
      </c>
      <c r="AG842" s="250">
        <v>120</v>
      </c>
      <c r="AH842" s="250"/>
      <c r="AI842" s="251" t="s">
        <v>237</v>
      </c>
      <c r="AJ842" s="251" t="s">
        <v>401</v>
      </c>
      <c r="AK842" s="251"/>
      <c r="AL842" s="65"/>
      <c r="AM842" s="71"/>
      <c r="AN842" s="71"/>
    </row>
    <row r="843" spans="1:40" ht="21.75" customHeight="1" outlineLevel="1">
      <c r="A843" s="218" t="s">
        <v>37</v>
      </c>
      <c r="B843" s="218"/>
      <c r="C843" s="250">
        <v>246</v>
      </c>
      <c r="D843" s="250">
        <v>0</v>
      </c>
      <c r="E843" s="250">
        <v>223</v>
      </c>
      <c r="F843" s="250">
        <v>191</v>
      </c>
      <c r="G843" s="250"/>
      <c r="H843" s="250"/>
      <c r="I843" s="250">
        <v>32</v>
      </c>
      <c r="J843" s="250">
        <v>4</v>
      </c>
      <c r="K843" s="250"/>
      <c r="L843" s="250">
        <v>2</v>
      </c>
      <c r="M843" s="250">
        <v>0</v>
      </c>
      <c r="N843" s="250"/>
      <c r="O843" s="250">
        <v>0</v>
      </c>
      <c r="P843" s="250">
        <v>10</v>
      </c>
      <c r="Q843" s="250"/>
      <c r="R843" s="250"/>
      <c r="S843" s="250">
        <v>16</v>
      </c>
      <c r="T843" s="250">
        <v>0</v>
      </c>
      <c r="U843" s="250">
        <v>0</v>
      </c>
      <c r="V843" s="250">
        <v>0</v>
      </c>
      <c r="W843" s="250">
        <v>3</v>
      </c>
      <c r="X843" s="250">
        <v>0</v>
      </c>
      <c r="Y843" s="250">
        <v>0</v>
      </c>
      <c r="Z843" s="250"/>
      <c r="AA843" s="250"/>
      <c r="AB843" s="250">
        <v>0</v>
      </c>
      <c r="AC843" s="250">
        <v>0</v>
      </c>
      <c r="AD843" s="250">
        <v>0</v>
      </c>
      <c r="AE843" s="250"/>
      <c r="AF843" s="250">
        <v>20</v>
      </c>
      <c r="AG843" s="250">
        <v>0</v>
      </c>
      <c r="AH843" s="250"/>
      <c r="AI843" s="251" t="s">
        <v>213</v>
      </c>
      <c r="AJ843" s="251"/>
      <c r="AK843" s="251"/>
      <c r="AL843" s="65"/>
      <c r="AM843" s="71"/>
      <c r="AN843" s="71"/>
    </row>
    <row r="844" spans="1:40" ht="21.75" customHeight="1" outlineLevel="1">
      <c r="A844" s="218" t="s">
        <v>141</v>
      </c>
      <c r="B844" s="218"/>
      <c r="C844" s="250">
        <v>56</v>
      </c>
      <c r="D844" s="250">
        <v>0</v>
      </c>
      <c r="E844" s="250">
        <v>51</v>
      </c>
      <c r="F844" s="250">
        <v>0</v>
      </c>
      <c r="G844" s="250"/>
      <c r="H844" s="250"/>
      <c r="I844" s="250">
        <v>51</v>
      </c>
      <c r="J844" s="250">
        <v>12</v>
      </c>
      <c r="K844" s="250"/>
      <c r="L844" s="250">
        <v>0</v>
      </c>
      <c r="M844" s="250">
        <v>0</v>
      </c>
      <c r="N844" s="250"/>
      <c r="O844" s="250">
        <v>0</v>
      </c>
      <c r="P844" s="250">
        <v>0</v>
      </c>
      <c r="Q844" s="250"/>
      <c r="R844" s="250"/>
      <c r="S844" s="250">
        <v>0</v>
      </c>
      <c r="T844" s="250">
        <v>39</v>
      </c>
      <c r="U844" s="250">
        <v>0</v>
      </c>
      <c r="V844" s="250">
        <v>0</v>
      </c>
      <c r="W844" s="250">
        <v>0</v>
      </c>
      <c r="X844" s="250">
        <v>0</v>
      </c>
      <c r="Y844" s="250">
        <v>0</v>
      </c>
      <c r="Z844" s="250"/>
      <c r="AA844" s="250"/>
      <c r="AB844" s="250">
        <v>0</v>
      </c>
      <c r="AC844" s="250">
        <v>0</v>
      </c>
      <c r="AD844" s="250">
        <v>0</v>
      </c>
      <c r="AE844" s="250"/>
      <c r="AF844" s="250">
        <v>0</v>
      </c>
      <c r="AG844" s="250">
        <v>5</v>
      </c>
      <c r="AH844" s="250"/>
      <c r="AI844" s="251" t="s">
        <v>377</v>
      </c>
      <c r="AJ844" s="251"/>
      <c r="AK844" s="251"/>
      <c r="AL844" s="65"/>
      <c r="AM844" s="71"/>
      <c r="AN844" s="71"/>
    </row>
    <row r="845" spans="1:40" ht="21.75" customHeight="1" outlineLevel="1">
      <c r="A845" s="218" t="s">
        <v>214</v>
      </c>
      <c r="B845" s="218"/>
      <c r="C845" s="250">
        <v>420</v>
      </c>
      <c r="D845" s="250">
        <v>2</v>
      </c>
      <c r="E845" s="250">
        <v>369</v>
      </c>
      <c r="F845" s="250">
        <v>5</v>
      </c>
      <c r="G845" s="250"/>
      <c r="H845" s="250"/>
      <c r="I845" s="250">
        <v>364</v>
      </c>
      <c r="J845" s="250">
        <v>2</v>
      </c>
      <c r="K845" s="250"/>
      <c r="L845" s="250">
        <v>5</v>
      </c>
      <c r="M845" s="250">
        <v>357</v>
      </c>
      <c r="N845" s="250"/>
      <c r="O845" s="250">
        <v>0</v>
      </c>
      <c r="P845" s="250">
        <v>0</v>
      </c>
      <c r="Q845" s="250"/>
      <c r="R845" s="250"/>
      <c r="S845" s="250">
        <v>0</v>
      </c>
      <c r="T845" s="250">
        <v>0</v>
      </c>
      <c r="U845" s="250">
        <v>0</v>
      </c>
      <c r="V845" s="250">
        <v>0</v>
      </c>
      <c r="W845" s="250">
        <v>0</v>
      </c>
      <c r="X845" s="250">
        <v>1</v>
      </c>
      <c r="Y845" s="250">
        <v>0</v>
      </c>
      <c r="Z845" s="250"/>
      <c r="AA845" s="250"/>
      <c r="AB845" s="250">
        <v>23</v>
      </c>
      <c r="AC845" s="250">
        <v>0</v>
      </c>
      <c r="AD845" s="250">
        <v>0</v>
      </c>
      <c r="AE845" s="250"/>
      <c r="AF845" s="250">
        <v>1</v>
      </c>
      <c r="AG845" s="250">
        <v>47</v>
      </c>
      <c r="AH845" s="250"/>
      <c r="AI845" s="251" t="s">
        <v>271</v>
      </c>
      <c r="AJ845" s="251"/>
      <c r="AK845" s="251"/>
      <c r="AL845" s="71"/>
      <c r="AM845" s="71"/>
      <c r="AN845" s="71"/>
    </row>
    <row r="846" spans="1:40" ht="21.75" customHeight="1" outlineLevel="1">
      <c r="A846" s="218" t="s">
        <v>215</v>
      </c>
      <c r="B846" s="218"/>
      <c r="C846" s="250">
        <v>1031</v>
      </c>
      <c r="D846" s="250">
        <v>142</v>
      </c>
      <c r="E846" s="250">
        <v>812</v>
      </c>
      <c r="F846" s="250">
        <v>0</v>
      </c>
      <c r="G846" s="250"/>
      <c r="H846" s="250"/>
      <c r="I846" s="250">
        <v>812</v>
      </c>
      <c r="J846" s="250">
        <v>8</v>
      </c>
      <c r="K846" s="250"/>
      <c r="L846" s="250">
        <v>400</v>
      </c>
      <c r="M846" s="250">
        <v>404</v>
      </c>
      <c r="N846" s="250"/>
      <c r="O846" s="250">
        <v>0</v>
      </c>
      <c r="P846" s="250">
        <v>0</v>
      </c>
      <c r="Q846" s="250"/>
      <c r="R846" s="250"/>
      <c r="S846" s="250">
        <v>0</v>
      </c>
      <c r="T846" s="250">
        <v>0</v>
      </c>
      <c r="U846" s="250">
        <v>0</v>
      </c>
      <c r="V846" s="250">
        <v>0</v>
      </c>
      <c r="W846" s="250">
        <v>0</v>
      </c>
      <c r="X846" s="250">
        <v>19</v>
      </c>
      <c r="Y846" s="250">
        <v>0</v>
      </c>
      <c r="Z846" s="250"/>
      <c r="AA846" s="250"/>
      <c r="AB846" s="250">
        <v>13</v>
      </c>
      <c r="AC846" s="250">
        <v>0</v>
      </c>
      <c r="AD846" s="250">
        <v>0</v>
      </c>
      <c r="AE846" s="250"/>
      <c r="AF846" s="250">
        <v>0</v>
      </c>
      <c r="AG846" s="250">
        <v>58</v>
      </c>
      <c r="AH846" s="250"/>
      <c r="AI846" s="251" t="s">
        <v>296</v>
      </c>
      <c r="AJ846" s="251"/>
      <c r="AK846" s="251"/>
      <c r="AL846" s="71"/>
      <c r="AM846" s="71"/>
      <c r="AN846" s="71"/>
    </row>
    <row r="847" spans="1:40" ht="21.75" customHeight="1" outlineLevel="1">
      <c r="A847" s="218" t="s">
        <v>216</v>
      </c>
      <c r="B847" s="218"/>
      <c r="C847" s="250">
        <v>486</v>
      </c>
      <c r="D847" s="250">
        <v>82</v>
      </c>
      <c r="E847" s="250">
        <v>102</v>
      </c>
      <c r="F847" s="250">
        <v>18</v>
      </c>
      <c r="G847" s="250"/>
      <c r="H847" s="250"/>
      <c r="I847" s="250">
        <v>84</v>
      </c>
      <c r="J847" s="250">
        <v>33</v>
      </c>
      <c r="K847" s="250"/>
      <c r="L847" s="250">
        <v>26</v>
      </c>
      <c r="M847" s="250">
        <v>22</v>
      </c>
      <c r="N847" s="250"/>
      <c r="O847" s="250">
        <v>0</v>
      </c>
      <c r="P847" s="250">
        <v>0</v>
      </c>
      <c r="Q847" s="250"/>
      <c r="R847" s="250"/>
      <c r="S847" s="250">
        <v>1</v>
      </c>
      <c r="T847" s="250">
        <v>2</v>
      </c>
      <c r="U847" s="250">
        <v>0</v>
      </c>
      <c r="V847" s="250">
        <v>0</v>
      </c>
      <c r="W847" s="250">
        <v>0</v>
      </c>
      <c r="X847" s="250">
        <v>0</v>
      </c>
      <c r="Y847" s="250">
        <v>0</v>
      </c>
      <c r="Z847" s="250"/>
      <c r="AA847" s="250"/>
      <c r="AB847" s="250">
        <v>0</v>
      </c>
      <c r="AC847" s="250">
        <v>2</v>
      </c>
      <c r="AD847" s="250">
        <v>2</v>
      </c>
      <c r="AE847" s="250"/>
      <c r="AF847" s="250">
        <v>51</v>
      </c>
      <c r="AG847" s="250">
        <v>251</v>
      </c>
      <c r="AH847" s="250"/>
      <c r="AI847" s="251" t="s">
        <v>239</v>
      </c>
      <c r="AJ847" s="251"/>
      <c r="AK847" s="251"/>
      <c r="AL847" s="67"/>
      <c r="AM847" s="71"/>
      <c r="AN847" s="71"/>
    </row>
    <row r="848" spans="1:40" ht="21.75" customHeight="1" outlineLevel="1">
      <c r="A848" s="218" t="s">
        <v>38</v>
      </c>
      <c r="B848" s="218"/>
      <c r="C848" s="250">
        <v>28</v>
      </c>
      <c r="D848" s="250">
        <v>0</v>
      </c>
      <c r="E848" s="250">
        <v>22</v>
      </c>
      <c r="F848" s="250">
        <v>0</v>
      </c>
      <c r="G848" s="250"/>
      <c r="H848" s="250"/>
      <c r="I848" s="250">
        <v>22</v>
      </c>
      <c r="J848" s="250">
        <v>22</v>
      </c>
      <c r="K848" s="250"/>
      <c r="L848" s="250">
        <v>0</v>
      </c>
      <c r="M848" s="250">
        <v>0</v>
      </c>
      <c r="N848" s="250"/>
      <c r="O848" s="250">
        <v>0</v>
      </c>
      <c r="P848" s="250">
        <v>0</v>
      </c>
      <c r="Q848" s="250"/>
      <c r="R848" s="250"/>
      <c r="S848" s="250">
        <v>0</v>
      </c>
      <c r="T848" s="250">
        <v>0</v>
      </c>
      <c r="U848" s="250">
        <v>0</v>
      </c>
      <c r="V848" s="250">
        <v>0</v>
      </c>
      <c r="W848" s="250">
        <v>0</v>
      </c>
      <c r="X848" s="250">
        <v>0</v>
      </c>
      <c r="Y848" s="250">
        <v>0</v>
      </c>
      <c r="Z848" s="250"/>
      <c r="AA848" s="250"/>
      <c r="AB848" s="250">
        <v>0</v>
      </c>
      <c r="AC848" s="250">
        <v>0</v>
      </c>
      <c r="AD848" s="250">
        <v>0</v>
      </c>
      <c r="AE848" s="250"/>
      <c r="AF848" s="250">
        <v>0</v>
      </c>
      <c r="AG848" s="250">
        <v>6</v>
      </c>
      <c r="AH848" s="250"/>
      <c r="AI848" s="251" t="s">
        <v>402</v>
      </c>
      <c r="AJ848" s="251"/>
      <c r="AK848" s="251"/>
      <c r="AL848" s="65"/>
      <c r="AM848" s="71"/>
      <c r="AN848" s="71"/>
    </row>
    <row r="849" spans="1:41" ht="21.75" customHeight="1" outlineLevel="1">
      <c r="A849" s="218" t="s">
        <v>217</v>
      </c>
      <c r="B849" s="218"/>
      <c r="C849" s="250">
        <v>546</v>
      </c>
      <c r="D849" s="250">
        <v>2</v>
      </c>
      <c r="E849" s="250">
        <v>526</v>
      </c>
      <c r="F849" s="250">
        <v>0</v>
      </c>
      <c r="G849" s="250"/>
      <c r="H849" s="250"/>
      <c r="I849" s="250">
        <v>526</v>
      </c>
      <c r="J849" s="250">
        <v>2</v>
      </c>
      <c r="K849" s="250"/>
      <c r="L849" s="250">
        <v>472</v>
      </c>
      <c r="M849" s="250">
        <v>52</v>
      </c>
      <c r="N849" s="250"/>
      <c r="O849" s="250">
        <v>0</v>
      </c>
      <c r="P849" s="250">
        <v>0</v>
      </c>
      <c r="Q849" s="250"/>
      <c r="R849" s="250"/>
      <c r="S849" s="250">
        <v>0</v>
      </c>
      <c r="T849" s="250">
        <v>0</v>
      </c>
      <c r="U849" s="250">
        <v>0</v>
      </c>
      <c r="V849" s="250">
        <v>0</v>
      </c>
      <c r="W849" s="250">
        <v>0</v>
      </c>
      <c r="X849" s="250">
        <v>3</v>
      </c>
      <c r="Y849" s="250">
        <v>0</v>
      </c>
      <c r="Z849" s="250"/>
      <c r="AA849" s="250"/>
      <c r="AB849" s="250">
        <v>9</v>
      </c>
      <c r="AC849" s="250">
        <v>0</v>
      </c>
      <c r="AD849" s="250">
        <v>0</v>
      </c>
      <c r="AE849" s="250"/>
      <c r="AF849" s="250">
        <v>0</v>
      </c>
      <c r="AG849" s="250">
        <v>15</v>
      </c>
      <c r="AH849" s="250"/>
      <c r="AI849" s="251" t="s">
        <v>403</v>
      </c>
      <c r="AJ849" s="251"/>
      <c r="AK849" s="251"/>
      <c r="AL849" s="65"/>
      <c r="AM849" s="71"/>
      <c r="AN849" s="71"/>
    </row>
    <row r="850" spans="1:41" ht="21.75" customHeight="1" outlineLevel="1">
      <c r="A850" s="218" t="s">
        <v>39</v>
      </c>
      <c r="B850" s="218"/>
      <c r="C850" s="250">
        <v>152</v>
      </c>
      <c r="D850" s="250">
        <v>0</v>
      </c>
      <c r="E850" s="250">
        <v>150</v>
      </c>
      <c r="F850" s="250">
        <v>0</v>
      </c>
      <c r="G850" s="250"/>
      <c r="H850" s="250"/>
      <c r="I850" s="250">
        <v>150</v>
      </c>
      <c r="J850" s="250">
        <v>150</v>
      </c>
      <c r="K850" s="250"/>
      <c r="L850" s="250">
        <v>0</v>
      </c>
      <c r="M850" s="250">
        <v>0</v>
      </c>
      <c r="N850" s="250"/>
      <c r="O850" s="250">
        <v>0</v>
      </c>
      <c r="P850" s="250">
        <v>0</v>
      </c>
      <c r="Q850" s="250"/>
      <c r="R850" s="250"/>
      <c r="S850" s="250">
        <v>0</v>
      </c>
      <c r="T850" s="250">
        <v>0</v>
      </c>
      <c r="U850" s="250">
        <v>0</v>
      </c>
      <c r="V850" s="250">
        <v>0</v>
      </c>
      <c r="W850" s="250">
        <v>0</v>
      </c>
      <c r="X850" s="250">
        <v>1</v>
      </c>
      <c r="Y850" s="250">
        <v>0</v>
      </c>
      <c r="Z850" s="250"/>
      <c r="AA850" s="250"/>
      <c r="AB850" s="250">
        <v>0</v>
      </c>
      <c r="AC850" s="250">
        <v>0</v>
      </c>
      <c r="AD850" s="250">
        <v>0</v>
      </c>
      <c r="AE850" s="250"/>
      <c r="AF850" s="250">
        <v>0</v>
      </c>
      <c r="AG850" s="250">
        <v>1</v>
      </c>
      <c r="AH850" s="250"/>
      <c r="AI850" s="251" t="s">
        <v>404</v>
      </c>
      <c r="AJ850" s="251"/>
      <c r="AK850" s="251"/>
      <c r="AL850" s="65"/>
      <c r="AM850" s="71"/>
      <c r="AN850" s="71"/>
    </row>
    <row r="851" spans="1:41" ht="21.75" customHeight="1" outlineLevel="1">
      <c r="A851" s="218" t="s">
        <v>220</v>
      </c>
      <c r="B851" s="218"/>
      <c r="C851" s="250">
        <v>908</v>
      </c>
      <c r="D851" s="250">
        <v>24</v>
      </c>
      <c r="E851" s="250">
        <v>758</v>
      </c>
      <c r="F851" s="250">
        <v>187</v>
      </c>
      <c r="G851" s="250"/>
      <c r="H851" s="250"/>
      <c r="I851" s="250">
        <v>571</v>
      </c>
      <c r="J851" s="250">
        <v>298</v>
      </c>
      <c r="K851" s="250"/>
      <c r="L851" s="250">
        <v>147</v>
      </c>
      <c r="M851" s="250">
        <v>8</v>
      </c>
      <c r="N851" s="250"/>
      <c r="O851" s="250">
        <v>0</v>
      </c>
      <c r="P851" s="250">
        <v>24</v>
      </c>
      <c r="Q851" s="250"/>
      <c r="R851" s="250"/>
      <c r="S851" s="250">
        <v>63</v>
      </c>
      <c r="T851" s="250">
        <v>31</v>
      </c>
      <c r="U851" s="250">
        <v>0</v>
      </c>
      <c r="V851" s="250">
        <v>0</v>
      </c>
      <c r="W851" s="250">
        <v>6</v>
      </c>
      <c r="X851" s="250">
        <v>0</v>
      </c>
      <c r="Y851" s="250">
        <v>0</v>
      </c>
      <c r="Z851" s="250"/>
      <c r="AA851" s="250"/>
      <c r="AB851" s="250">
        <v>0</v>
      </c>
      <c r="AC851" s="250">
        <v>17</v>
      </c>
      <c r="AD851" s="250">
        <v>1</v>
      </c>
      <c r="AE851" s="250"/>
      <c r="AF851" s="250">
        <v>28</v>
      </c>
      <c r="AG851" s="250">
        <v>92</v>
      </c>
      <c r="AH851" s="250"/>
      <c r="AI851" s="251" t="s">
        <v>221</v>
      </c>
      <c r="AJ851" s="251"/>
      <c r="AK851" s="251"/>
      <c r="AL851" s="65"/>
      <c r="AM851" s="71"/>
      <c r="AN851" s="71"/>
    </row>
    <row r="852" spans="1:41" ht="21.75" customHeight="1" outlineLevel="1">
      <c r="A852" s="218" t="s">
        <v>222</v>
      </c>
      <c r="B852" s="218"/>
      <c r="C852" s="250">
        <v>75</v>
      </c>
      <c r="D852" s="250">
        <v>0</v>
      </c>
      <c r="E852" s="250">
        <v>53</v>
      </c>
      <c r="F852" s="250">
        <v>0</v>
      </c>
      <c r="G852" s="250"/>
      <c r="H852" s="250"/>
      <c r="I852" s="250">
        <v>53</v>
      </c>
      <c r="J852" s="250">
        <v>53</v>
      </c>
      <c r="K852" s="250"/>
      <c r="L852" s="250">
        <v>0</v>
      </c>
      <c r="M852" s="250">
        <v>0</v>
      </c>
      <c r="N852" s="250"/>
      <c r="O852" s="250">
        <v>0</v>
      </c>
      <c r="P852" s="250">
        <v>0</v>
      </c>
      <c r="Q852" s="250"/>
      <c r="R852" s="250"/>
      <c r="S852" s="250">
        <v>0</v>
      </c>
      <c r="T852" s="250">
        <v>0</v>
      </c>
      <c r="U852" s="250">
        <v>0</v>
      </c>
      <c r="V852" s="250">
        <v>0</v>
      </c>
      <c r="W852" s="250">
        <v>0</v>
      </c>
      <c r="X852" s="250">
        <v>0</v>
      </c>
      <c r="Y852" s="250">
        <v>0</v>
      </c>
      <c r="Z852" s="250"/>
      <c r="AA852" s="250"/>
      <c r="AB852" s="250">
        <v>0</v>
      </c>
      <c r="AC852" s="250">
        <v>0</v>
      </c>
      <c r="AD852" s="250">
        <v>0</v>
      </c>
      <c r="AE852" s="250"/>
      <c r="AF852" s="250">
        <v>0</v>
      </c>
      <c r="AG852" s="250">
        <v>22</v>
      </c>
      <c r="AH852" s="250"/>
      <c r="AI852" s="251" t="s">
        <v>405</v>
      </c>
      <c r="AJ852" s="251"/>
      <c r="AK852" s="251"/>
      <c r="AL852" s="65"/>
      <c r="AM852" s="71"/>
      <c r="AN852" s="71"/>
    </row>
    <row r="853" spans="1:41" ht="21.75" customHeight="1" outlineLevel="1">
      <c r="A853" s="218" t="s">
        <v>40</v>
      </c>
      <c r="B853" s="218"/>
      <c r="C853" s="250">
        <v>0</v>
      </c>
      <c r="D853" s="250">
        <v>0</v>
      </c>
      <c r="E853" s="250">
        <v>0</v>
      </c>
      <c r="F853" s="250">
        <v>0</v>
      </c>
      <c r="G853" s="250"/>
      <c r="H853" s="250"/>
      <c r="I853" s="250">
        <v>0</v>
      </c>
      <c r="J853" s="250">
        <v>0</v>
      </c>
      <c r="K853" s="250"/>
      <c r="L853" s="250">
        <v>0</v>
      </c>
      <c r="M853" s="250">
        <v>0</v>
      </c>
      <c r="N853" s="250"/>
      <c r="O853" s="250">
        <v>0</v>
      </c>
      <c r="P853" s="250">
        <v>0</v>
      </c>
      <c r="Q853" s="250"/>
      <c r="R853" s="250"/>
      <c r="S853" s="250">
        <v>0</v>
      </c>
      <c r="T853" s="250">
        <v>0</v>
      </c>
      <c r="U853" s="250">
        <v>0</v>
      </c>
      <c r="V853" s="250">
        <v>0</v>
      </c>
      <c r="W853" s="250">
        <v>0</v>
      </c>
      <c r="X853" s="250">
        <v>0</v>
      </c>
      <c r="Y853" s="250">
        <v>0</v>
      </c>
      <c r="Z853" s="250"/>
      <c r="AA853" s="250"/>
      <c r="AB853" s="250">
        <v>0</v>
      </c>
      <c r="AC853" s="250">
        <v>0</v>
      </c>
      <c r="AD853" s="250">
        <v>0</v>
      </c>
      <c r="AE853" s="250"/>
      <c r="AF853" s="250">
        <v>0</v>
      </c>
      <c r="AG853" s="250">
        <v>0</v>
      </c>
      <c r="AH853" s="250"/>
      <c r="AI853" s="251" t="s">
        <v>223</v>
      </c>
      <c r="AJ853" s="251"/>
      <c r="AK853" s="251"/>
      <c r="AL853" s="65"/>
      <c r="AM853" s="71"/>
      <c r="AN853" s="71"/>
    </row>
    <row r="854" spans="1:41" ht="21.75" customHeight="1" outlineLevel="1">
      <c r="A854" s="218" t="s">
        <v>41</v>
      </c>
      <c r="B854" s="218"/>
      <c r="C854" s="250">
        <v>400</v>
      </c>
      <c r="D854" s="250">
        <v>50</v>
      </c>
      <c r="E854" s="250">
        <v>318</v>
      </c>
      <c r="F854" s="250">
        <v>0</v>
      </c>
      <c r="G854" s="250"/>
      <c r="H854" s="250"/>
      <c r="I854" s="250">
        <v>318</v>
      </c>
      <c r="J854" s="250">
        <v>318</v>
      </c>
      <c r="K854" s="250"/>
      <c r="L854" s="250">
        <v>0</v>
      </c>
      <c r="M854" s="250">
        <v>0</v>
      </c>
      <c r="N854" s="250"/>
      <c r="O854" s="250">
        <v>0</v>
      </c>
      <c r="P854" s="250">
        <v>0</v>
      </c>
      <c r="Q854" s="250"/>
      <c r="R854" s="250"/>
      <c r="S854" s="250">
        <v>0</v>
      </c>
      <c r="T854" s="250">
        <v>0</v>
      </c>
      <c r="U854" s="250">
        <v>0</v>
      </c>
      <c r="V854" s="250">
        <v>0</v>
      </c>
      <c r="W854" s="250">
        <v>0</v>
      </c>
      <c r="X854" s="250">
        <v>1</v>
      </c>
      <c r="Y854" s="250">
        <v>0</v>
      </c>
      <c r="Z854" s="250"/>
      <c r="AA854" s="250"/>
      <c r="AB854" s="250">
        <v>0</v>
      </c>
      <c r="AC854" s="250">
        <v>0</v>
      </c>
      <c r="AD854" s="250">
        <v>0</v>
      </c>
      <c r="AE854" s="250"/>
      <c r="AF854" s="250">
        <v>0</v>
      </c>
      <c r="AG854" s="250">
        <v>31</v>
      </c>
      <c r="AH854" s="250"/>
      <c r="AI854" s="251" t="s">
        <v>225</v>
      </c>
      <c r="AJ854" s="251"/>
      <c r="AK854" s="251"/>
      <c r="AL854" s="65"/>
      <c r="AM854" s="71"/>
      <c r="AN854" s="71"/>
    </row>
    <row r="855" spans="1:41" ht="21.75" customHeight="1" outlineLevel="1">
      <c r="A855" s="218" t="s">
        <v>42</v>
      </c>
      <c r="B855" s="218"/>
      <c r="C855" s="250">
        <v>384</v>
      </c>
      <c r="D855" s="250">
        <v>48</v>
      </c>
      <c r="E855" s="250">
        <v>327</v>
      </c>
      <c r="F855" s="250">
        <v>242</v>
      </c>
      <c r="G855" s="250"/>
      <c r="H855" s="250"/>
      <c r="I855" s="250">
        <v>85</v>
      </c>
      <c r="J855" s="250">
        <v>0</v>
      </c>
      <c r="K855" s="250"/>
      <c r="L855" s="250">
        <v>0</v>
      </c>
      <c r="M855" s="250">
        <v>0</v>
      </c>
      <c r="N855" s="250"/>
      <c r="O855" s="250">
        <v>0</v>
      </c>
      <c r="P855" s="250">
        <v>50</v>
      </c>
      <c r="Q855" s="250"/>
      <c r="R855" s="250"/>
      <c r="S855" s="250">
        <v>35</v>
      </c>
      <c r="T855" s="250">
        <v>0</v>
      </c>
      <c r="U855" s="250">
        <v>0</v>
      </c>
      <c r="V855" s="250">
        <v>0</v>
      </c>
      <c r="W855" s="250">
        <v>7</v>
      </c>
      <c r="X855" s="250">
        <v>0</v>
      </c>
      <c r="Y855" s="250">
        <v>0</v>
      </c>
      <c r="Z855" s="250"/>
      <c r="AA855" s="250"/>
      <c r="AB855" s="250">
        <v>0</v>
      </c>
      <c r="AC855" s="250">
        <v>0</v>
      </c>
      <c r="AD855" s="250">
        <v>0</v>
      </c>
      <c r="AE855" s="250"/>
      <c r="AF855" s="250">
        <v>2</v>
      </c>
      <c r="AG855" s="250">
        <v>0</v>
      </c>
      <c r="AH855" s="250"/>
      <c r="AI855" s="251" t="s">
        <v>226</v>
      </c>
      <c r="AJ855" s="251"/>
      <c r="AK855" s="251"/>
      <c r="AL855" s="65"/>
      <c r="AM855" s="71"/>
      <c r="AN855" s="71"/>
    </row>
    <row r="856" spans="1:41" ht="21.75" customHeight="1" outlineLevel="1" thickBot="1">
      <c r="A856" s="218" t="s">
        <v>227</v>
      </c>
      <c r="B856" s="218"/>
      <c r="C856" s="250">
        <v>24</v>
      </c>
      <c r="D856" s="250">
        <v>0</v>
      </c>
      <c r="E856" s="250">
        <v>22</v>
      </c>
      <c r="F856" s="250">
        <v>0</v>
      </c>
      <c r="G856" s="250"/>
      <c r="H856" s="250"/>
      <c r="I856" s="250">
        <v>22</v>
      </c>
      <c r="J856" s="250">
        <v>0</v>
      </c>
      <c r="K856" s="250"/>
      <c r="L856" s="250">
        <v>0</v>
      </c>
      <c r="M856" s="250">
        <v>0</v>
      </c>
      <c r="N856" s="250"/>
      <c r="O856" s="250">
        <v>0</v>
      </c>
      <c r="P856" s="250">
        <v>0</v>
      </c>
      <c r="Q856" s="250"/>
      <c r="R856" s="250"/>
      <c r="S856" s="250">
        <v>0</v>
      </c>
      <c r="T856" s="250">
        <v>22</v>
      </c>
      <c r="U856" s="250">
        <v>0</v>
      </c>
      <c r="V856" s="250">
        <v>0</v>
      </c>
      <c r="W856" s="250">
        <v>0</v>
      </c>
      <c r="X856" s="250">
        <v>0</v>
      </c>
      <c r="Y856" s="250">
        <v>0</v>
      </c>
      <c r="Z856" s="250"/>
      <c r="AA856" s="250"/>
      <c r="AB856" s="250">
        <v>0</v>
      </c>
      <c r="AC856" s="250">
        <v>0</v>
      </c>
      <c r="AD856" s="250">
        <v>0</v>
      </c>
      <c r="AE856" s="250"/>
      <c r="AF856" s="250">
        <v>0</v>
      </c>
      <c r="AG856" s="250">
        <v>2</v>
      </c>
      <c r="AH856" s="250"/>
      <c r="AI856" s="251" t="s">
        <v>406</v>
      </c>
      <c r="AJ856" s="251"/>
      <c r="AK856" s="251"/>
      <c r="AL856" s="65"/>
      <c r="AM856" s="71"/>
      <c r="AN856" s="71"/>
    </row>
    <row r="857" spans="1:41" ht="21.75" customHeight="1" thickBot="1">
      <c r="A857" s="244" t="s">
        <v>43</v>
      </c>
      <c r="B857" s="244"/>
      <c r="C857" s="213">
        <v>14434</v>
      </c>
      <c r="D857" s="213">
        <v>813</v>
      </c>
      <c r="E857" s="213">
        <v>11401</v>
      </c>
      <c r="F857" s="213">
        <v>1894</v>
      </c>
      <c r="G857" s="213"/>
      <c r="H857" s="213"/>
      <c r="I857" s="213">
        <v>9507</v>
      </c>
      <c r="J857" s="213">
        <v>3755</v>
      </c>
      <c r="K857" s="213"/>
      <c r="L857" s="213">
        <v>3154</v>
      </c>
      <c r="M857" s="213">
        <v>1941</v>
      </c>
      <c r="N857" s="213"/>
      <c r="O857" s="213">
        <v>0</v>
      </c>
      <c r="P857" s="213">
        <v>135</v>
      </c>
      <c r="Q857" s="213"/>
      <c r="R857" s="213"/>
      <c r="S857" s="213">
        <v>215</v>
      </c>
      <c r="T857" s="213">
        <v>307</v>
      </c>
      <c r="U857" s="213">
        <v>0</v>
      </c>
      <c r="V857" s="213">
        <v>0</v>
      </c>
      <c r="W857" s="213">
        <v>42</v>
      </c>
      <c r="X857" s="213">
        <v>70</v>
      </c>
      <c r="Y857" s="213">
        <v>3</v>
      </c>
      <c r="Z857" s="213"/>
      <c r="AA857" s="213"/>
      <c r="AB857" s="213">
        <v>117</v>
      </c>
      <c r="AC857" s="213">
        <v>206</v>
      </c>
      <c r="AD857" s="213">
        <v>218</v>
      </c>
      <c r="AE857" s="213"/>
      <c r="AF857" s="213">
        <v>243</v>
      </c>
      <c r="AG857" s="213">
        <v>1865</v>
      </c>
      <c r="AH857" s="213"/>
      <c r="AI857" s="244"/>
      <c r="AJ857" s="244"/>
      <c r="AK857" s="244"/>
      <c r="AL857" s="29">
        <f>SUM(AL819)</f>
        <v>354</v>
      </c>
      <c r="AM857" s="29">
        <f>SUM(AM819)</f>
        <v>95</v>
      </c>
      <c r="AN857" s="29">
        <f>SUM(AN819)</f>
        <v>259</v>
      </c>
      <c r="AO857" s="142">
        <f>IF(E857&gt;0,1,0)</f>
        <v>1</v>
      </c>
    </row>
    <row r="858" spans="1:41" ht="12" customHeight="1" thickBot="1">
      <c r="A858" s="145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3" t="s">
        <v>44</v>
      </c>
      <c r="O858" s="143"/>
      <c r="P858" s="143"/>
      <c r="Q858" s="144"/>
      <c r="R858" s="170" t="s">
        <v>45</v>
      </c>
      <c r="S858" s="170"/>
      <c r="T858" s="170"/>
      <c r="U858" s="170"/>
      <c r="V858" s="170"/>
      <c r="W858" s="170"/>
      <c r="X858" s="170"/>
      <c r="Y858" s="170"/>
      <c r="Z858" s="144"/>
      <c r="AA858" s="145" t="s">
        <v>46</v>
      </c>
      <c r="AB858" s="145"/>
      <c r="AC858" s="145">
        <f>SUM(AC857:AE857)</f>
        <v>424</v>
      </c>
      <c r="AD858" s="145"/>
      <c r="AE858" s="172" t="s">
        <v>47</v>
      </c>
      <c r="AF858" s="170"/>
      <c r="AG858" s="170"/>
      <c r="AH858" s="170"/>
      <c r="AI858" s="170"/>
      <c r="AJ858" s="170"/>
      <c r="AK858" s="145"/>
    </row>
    <row r="859" spans="1:41" ht="12" customHeight="1" thickBot="1">
      <c r="A859" s="145"/>
      <c r="B859" s="144"/>
      <c r="C859" s="144"/>
      <c r="D859" s="144"/>
      <c r="E859" s="144"/>
      <c r="F859" s="144"/>
      <c r="G859" s="170"/>
      <c r="H859" s="170"/>
      <c r="I859" s="170"/>
      <c r="J859" s="170"/>
      <c r="K859" s="170"/>
      <c r="L859" s="170"/>
      <c r="M859" s="170"/>
      <c r="N859" s="145"/>
      <c r="O859" s="145"/>
      <c r="P859" s="145"/>
      <c r="Q859" s="144"/>
      <c r="R859" s="170"/>
      <c r="S859" s="170"/>
      <c r="T859" s="170"/>
      <c r="U859" s="170"/>
      <c r="V859" s="170"/>
      <c r="W859" s="170"/>
      <c r="X859" s="170"/>
      <c r="Y859" s="170"/>
      <c r="Z859" s="144"/>
      <c r="AA859" s="145"/>
      <c r="AB859" s="145"/>
      <c r="AC859" s="145"/>
      <c r="AD859" s="145"/>
      <c r="AE859" s="170"/>
      <c r="AF859" s="170"/>
      <c r="AG859" s="170"/>
      <c r="AH859" s="170"/>
      <c r="AI859" s="170"/>
      <c r="AJ859" s="170"/>
      <c r="AK859" s="145"/>
    </row>
    <row r="860" spans="1:41" ht="12" customHeight="1" thickBot="1">
      <c r="A860" s="145" t="s">
        <v>48</v>
      </c>
      <c r="B860" s="170">
        <v>39644</v>
      </c>
      <c r="C860" s="145" t="s">
        <v>49</v>
      </c>
      <c r="D860" s="145"/>
      <c r="E860" s="145"/>
      <c r="F860" s="145"/>
      <c r="G860" s="170"/>
      <c r="H860" s="170"/>
      <c r="I860" s="170"/>
      <c r="J860" s="170"/>
      <c r="K860" s="170"/>
      <c r="L860" s="170"/>
      <c r="M860" s="170"/>
      <c r="N860" s="145"/>
      <c r="O860" s="145"/>
      <c r="P860" s="145"/>
      <c r="Q860" s="144"/>
      <c r="R860" s="170"/>
      <c r="S860" s="170"/>
      <c r="T860" s="170"/>
      <c r="U860" s="170"/>
      <c r="V860" s="170"/>
      <c r="W860" s="170"/>
      <c r="X860" s="170"/>
      <c r="Y860" s="170"/>
      <c r="Z860" s="144"/>
      <c r="AA860" s="145"/>
      <c r="AB860" s="145"/>
      <c r="AC860" s="145"/>
      <c r="AD860" s="145"/>
      <c r="AE860" s="170"/>
      <c r="AF860" s="170"/>
      <c r="AG860" s="170"/>
      <c r="AH860" s="170"/>
      <c r="AI860" s="170"/>
      <c r="AJ860" s="170"/>
      <c r="AK860" s="145"/>
    </row>
    <row r="861" spans="1:41" ht="12" customHeight="1" thickBot="1">
      <c r="A861" s="145" t="s">
        <v>50</v>
      </c>
      <c r="B861" s="145"/>
      <c r="C861" s="144"/>
      <c r="D861" s="144"/>
      <c r="E861" s="144"/>
      <c r="F861" s="144"/>
      <c r="G861" s="170"/>
      <c r="H861" s="170"/>
      <c r="I861" s="170"/>
      <c r="J861" s="170"/>
      <c r="K861" s="170"/>
      <c r="L861" s="170"/>
      <c r="M861" s="170"/>
      <c r="N861" s="143" t="s">
        <v>51</v>
      </c>
      <c r="O861" s="143"/>
      <c r="P861" s="145"/>
      <c r="Q861" s="144"/>
      <c r="R861" s="172" t="s">
        <v>52</v>
      </c>
      <c r="S861" s="170"/>
      <c r="T861" s="170"/>
      <c r="U861" s="170"/>
      <c r="V861" s="170"/>
      <c r="W861" s="170"/>
      <c r="X861" s="170"/>
      <c r="Y861" s="170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  <c r="AJ861" s="144"/>
      <c r="AK861" s="145"/>
    </row>
    <row r="862" spans="1:41" ht="12" customHeight="1" thickBot="1">
      <c r="A862" s="145"/>
      <c r="B862" s="145"/>
      <c r="C862" s="145" t="s">
        <v>53</v>
      </c>
      <c r="D862" s="145"/>
      <c r="E862" s="145"/>
      <c r="F862" s="145"/>
      <c r="G862" s="170"/>
      <c r="H862" s="170"/>
      <c r="I862" s="170"/>
      <c r="J862" s="170"/>
      <c r="K862" s="170"/>
      <c r="L862" s="170"/>
      <c r="M862" s="170"/>
      <c r="N862" s="145"/>
      <c r="O862" s="145"/>
      <c r="P862" s="145"/>
      <c r="Q862" s="145"/>
      <c r="R862" s="170"/>
      <c r="S862" s="170"/>
      <c r="T862" s="170"/>
      <c r="U862" s="170"/>
      <c r="V862" s="170"/>
      <c r="W862" s="170"/>
      <c r="X862" s="170"/>
      <c r="Y862" s="170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</row>
    <row r="863" spans="1:41" ht="12" customHeight="1" thickBot="1">
      <c r="A863" s="145"/>
      <c r="B863" s="145"/>
      <c r="C863" s="145"/>
      <c r="D863" s="145"/>
      <c r="E863" s="145"/>
      <c r="F863" s="145"/>
      <c r="G863" s="170"/>
      <c r="H863" s="170"/>
      <c r="I863" s="170"/>
      <c r="J863" s="170"/>
      <c r="K863" s="170"/>
      <c r="L863" s="170"/>
      <c r="M863" s="170"/>
      <c r="N863" s="145"/>
      <c r="O863" s="145"/>
      <c r="P863" s="145"/>
      <c r="Q863" s="145"/>
      <c r="R863" s="170"/>
      <c r="S863" s="170"/>
      <c r="T863" s="170"/>
      <c r="U863" s="170"/>
      <c r="V863" s="170"/>
      <c r="W863" s="170"/>
      <c r="X863" s="170"/>
      <c r="Y863" s="170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</row>
    <row r="865" spans="1:40" ht="18" customHeight="1">
      <c r="A865" s="173" t="s">
        <v>71</v>
      </c>
      <c r="B865" s="144"/>
      <c r="C865" s="144"/>
      <c r="D865" s="144"/>
      <c r="E865" s="144"/>
      <c r="F865" s="144"/>
      <c r="G865" s="144"/>
      <c r="H865" s="144"/>
      <c r="I865" s="144"/>
      <c r="J865" s="144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  <c r="AA865" s="143"/>
      <c r="AB865" s="143"/>
      <c r="AC865" s="143"/>
      <c r="AD865" s="143"/>
      <c r="AE865" s="143"/>
      <c r="AF865" s="143"/>
      <c r="AG865" s="143"/>
      <c r="AH865" s="144"/>
      <c r="AI865" s="144"/>
      <c r="AJ865" s="144"/>
      <c r="AK865" s="145"/>
    </row>
    <row r="866" spans="1:40" ht="13.5" customHeight="1" thickBot="1"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  <c r="AB866" s="144"/>
      <c r="AC866" s="144"/>
      <c r="AD866" s="144"/>
      <c r="AE866" s="144"/>
      <c r="AF866" s="144"/>
      <c r="AG866" s="144"/>
      <c r="AH866" s="144"/>
      <c r="AI866" s="144"/>
      <c r="AJ866" s="144"/>
      <c r="AK866" s="145"/>
    </row>
    <row r="867" spans="1:40" ht="21.75" customHeight="1">
      <c r="A867" s="146" t="s">
        <v>55</v>
      </c>
      <c r="B867" s="147"/>
      <c r="C867" s="148" t="s">
        <v>17</v>
      </c>
      <c r="D867" s="148" t="s">
        <v>56</v>
      </c>
      <c r="E867" s="148" t="s">
        <v>3</v>
      </c>
      <c r="F867" s="148" t="s">
        <v>4</v>
      </c>
      <c r="G867" s="148"/>
      <c r="H867" s="148"/>
      <c r="I867" s="148" t="s">
        <v>5</v>
      </c>
      <c r="J867" s="149" t="s">
        <v>6</v>
      </c>
      <c r="K867" s="149"/>
      <c r="L867" s="149"/>
      <c r="M867" s="149"/>
      <c r="N867" s="149"/>
      <c r="O867" s="149"/>
      <c r="P867" s="149"/>
      <c r="Q867" s="149"/>
      <c r="R867" s="149"/>
      <c r="S867" s="149"/>
      <c r="T867" s="148" t="s">
        <v>16</v>
      </c>
      <c r="U867" s="148" t="s">
        <v>7</v>
      </c>
      <c r="V867" s="148"/>
      <c r="W867" s="148" t="s">
        <v>8</v>
      </c>
      <c r="X867" s="148"/>
      <c r="Y867" s="148" t="s">
        <v>9</v>
      </c>
      <c r="Z867" s="148"/>
      <c r="AA867" s="148"/>
      <c r="AB867" s="148"/>
      <c r="AC867" s="148" t="s">
        <v>10</v>
      </c>
      <c r="AD867" s="148"/>
      <c r="AE867" s="148"/>
      <c r="AF867" s="148" t="s">
        <v>11</v>
      </c>
      <c r="AG867" s="148"/>
      <c r="AH867" s="148"/>
      <c r="AI867" s="150" t="s">
        <v>57</v>
      </c>
      <c r="AJ867" s="151" t="s">
        <v>23</v>
      </c>
      <c r="AK867" s="152"/>
      <c r="AL867" s="153" t="s">
        <v>91</v>
      </c>
      <c r="AM867" s="154"/>
      <c r="AN867" s="155"/>
    </row>
    <row r="868" spans="1:40" ht="21.75" customHeight="1">
      <c r="A868" s="156"/>
      <c r="B868" s="157"/>
      <c r="C868" s="158"/>
      <c r="D868" s="158"/>
      <c r="E868" s="158"/>
      <c r="F868" s="158"/>
      <c r="G868" s="158"/>
      <c r="H868" s="158"/>
      <c r="I868" s="158"/>
      <c r="J868" s="158" t="s">
        <v>12</v>
      </c>
      <c r="K868" s="150"/>
      <c r="L868" s="158" t="s">
        <v>13</v>
      </c>
      <c r="M868" s="158" t="s">
        <v>14</v>
      </c>
      <c r="N868" s="150"/>
      <c r="O868" s="158" t="s">
        <v>15</v>
      </c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  <c r="Z868" s="158"/>
      <c r="AA868" s="158"/>
      <c r="AB868" s="158"/>
      <c r="AC868" s="158"/>
      <c r="AD868" s="158"/>
      <c r="AE868" s="158"/>
      <c r="AF868" s="158"/>
      <c r="AG868" s="158"/>
      <c r="AH868" s="158"/>
      <c r="AI868" s="159"/>
      <c r="AJ868" s="159"/>
      <c r="AK868" s="160"/>
      <c r="AL868" s="161"/>
      <c r="AM868" s="162"/>
      <c r="AN868" s="163"/>
    </row>
    <row r="869" spans="1:40" ht="21.75" customHeight="1" thickBot="1">
      <c r="A869" s="164"/>
      <c r="B869" s="165"/>
      <c r="C869" s="94"/>
      <c r="D869" s="94"/>
      <c r="E869" s="94"/>
      <c r="F869" s="94"/>
      <c r="G869" s="94"/>
      <c r="H869" s="94"/>
      <c r="I869" s="94"/>
      <c r="J869" s="94"/>
      <c r="K869" s="95"/>
      <c r="L869" s="94"/>
      <c r="M869" s="94"/>
      <c r="N869" s="95"/>
      <c r="O869" s="94" t="s">
        <v>18</v>
      </c>
      <c r="P869" s="94" t="s">
        <v>19</v>
      </c>
      <c r="Q869" s="94"/>
      <c r="R869" s="94"/>
      <c r="S869" s="94" t="s">
        <v>20</v>
      </c>
      <c r="T869" s="94"/>
      <c r="U869" s="94" t="s">
        <v>21</v>
      </c>
      <c r="V869" s="94" t="s">
        <v>22</v>
      </c>
      <c r="W869" s="94" t="s">
        <v>21</v>
      </c>
      <c r="X869" s="94" t="s">
        <v>22</v>
      </c>
      <c r="Y869" s="94" t="s">
        <v>21</v>
      </c>
      <c r="Z869" s="94"/>
      <c r="AA869" s="94"/>
      <c r="AB869" s="94" t="s">
        <v>22</v>
      </c>
      <c r="AC869" s="94" t="s">
        <v>21</v>
      </c>
      <c r="AD869" s="94" t="s">
        <v>22</v>
      </c>
      <c r="AE869" s="94"/>
      <c r="AF869" s="94" t="s">
        <v>21</v>
      </c>
      <c r="AG869" s="94" t="s">
        <v>22</v>
      </c>
      <c r="AH869" s="94"/>
      <c r="AI869" s="95"/>
      <c r="AJ869" s="95"/>
      <c r="AK869" s="96"/>
      <c r="AL869" s="69" t="s">
        <v>90</v>
      </c>
      <c r="AM869" s="70" t="s">
        <v>130</v>
      </c>
      <c r="AN869" s="70" t="s">
        <v>131</v>
      </c>
    </row>
    <row r="870" spans="1:40" ht="21.75" customHeight="1" thickBot="1">
      <c r="A870" s="176" t="s">
        <v>24</v>
      </c>
      <c r="B870" s="177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/>
      <c r="AH870" s="166"/>
      <c r="AI870" s="167"/>
      <c r="AJ870" s="167"/>
      <c r="AK870" s="167"/>
      <c r="AL870" s="25">
        <f>SUM(AL871:AL886)</f>
        <v>0</v>
      </c>
      <c r="AM870" s="25">
        <f>SUM(AM871:AM886)</f>
        <v>0</v>
      </c>
      <c r="AN870" s="25">
        <f>SUM(AN871:AN886)</f>
        <v>0</v>
      </c>
    </row>
    <row r="871" spans="1:40" ht="21.75" customHeight="1" outlineLevel="1">
      <c r="A871" s="178" t="s">
        <v>25</v>
      </c>
      <c r="B871" s="178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  <c r="AA871" s="179"/>
      <c r="AB871" s="179"/>
      <c r="AC871" s="179"/>
      <c r="AD871" s="179"/>
      <c r="AE871" s="179"/>
      <c r="AF871" s="179"/>
      <c r="AG871" s="179"/>
      <c r="AH871" s="179"/>
      <c r="AI871" s="180"/>
      <c r="AJ871" s="180"/>
      <c r="AK871" s="180"/>
      <c r="AL871" s="65"/>
      <c r="AM871" s="71"/>
      <c r="AN871" s="71"/>
    </row>
    <row r="872" spans="1:40" ht="21.75" customHeight="1" outlineLevel="1">
      <c r="A872" s="178" t="s">
        <v>151</v>
      </c>
      <c r="B872" s="178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  <c r="X872" s="179"/>
      <c r="Y872" s="179"/>
      <c r="Z872" s="179"/>
      <c r="AA872" s="179"/>
      <c r="AB872" s="179"/>
      <c r="AC872" s="179"/>
      <c r="AD872" s="179"/>
      <c r="AE872" s="179"/>
      <c r="AF872" s="179"/>
      <c r="AG872" s="179"/>
      <c r="AH872" s="179"/>
      <c r="AI872" s="180"/>
      <c r="AJ872" s="180"/>
      <c r="AK872" s="180"/>
      <c r="AL872" s="65"/>
      <c r="AM872" s="71"/>
      <c r="AN872" s="71"/>
    </row>
    <row r="873" spans="1:40" ht="21.75" customHeight="1" outlineLevel="1">
      <c r="A873" s="178" t="s">
        <v>152</v>
      </c>
      <c r="B873" s="178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  <c r="AA873" s="179"/>
      <c r="AB873" s="179"/>
      <c r="AC873" s="179"/>
      <c r="AD873" s="179"/>
      <c r="AE873" s="179"/>
      <c r="AF873" s="179"/>
      <c r="AG873" s="179"/>
      <c r="AH873" s="179"/>
      <c r="AI873" s="180"/>
      <c r="AJ873" s="180"/>
      <c r="AK873" s="180"/>
      <c r="AL873" s="65"/>
      <c r="AM873" s="71"/>
      <c r="AN873" s="71"/>
    </row>
    <row r="874" spans="1:40" ht="21.75" customHeight="1" outlineLevel="1">
      <c r="A874" s="178" t="s">
        <v>153</v>
      </c>
      <c r="B874" s="178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  <c r="AA874" s="179"/>
      <c r="AB874" s="179"/>
      <c r="AC874" s="179"/>
      <c r="AD874" s="179"/>
      <c r="AE874" s="179"/>
      <c r="AF874" s="179"/>
      <c r="AG874" s="179"/>
      <c r="AH874" s="179"/>
      <c r="AI874" s="180"/>
      <c r="AJ874" s="180"/>
      <c r="AK874" s="180"/>
      <c r="AL874" s="65">
        <f>SUM(AM874:AN874)</f>
        <v>0</v>
      </c>
      <c r="AM874" s="71">
        <f>SUM(F874)</f>
        <v>0</v>
      </c>
      <c r="AN874" s="71">
        <f>SUM(I874)</f>
        <v>0</v>
      </c>
    </row>
    <row r="875" spans="1:40" ht="21.75" customHeight="1" outlineLevel="1">
      <c r="A875" s="178" t="s">
        <v>154</v>
      </c>
      <c r="B875" s="178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  <c r="X875" s="179"/>
      <c r="Y875" s="179"/>
      <c r="Z875" s="179"/>
      <c r="AA875" s="179"/>
      <c r="AB875" s="179"/>
      <c r="AC875" s="179"/>
      <c r="AD875" s="179"/>
      <c r="AE875" s="179"/>
      <c r="AF875" s="179"/>
      <c r="AG875" s="179"/>
      <c r="AH875" s="179"/>
      <c r="AI875" s="180"/>
      <c r="AJ875" s="180"/>
      <c r="AK875" s="180"/>
      <c r="AL875" s="65"/>
      <c r="AM875" s="71"/>
      <c r="AN875" s="71"/>
    </row>
    <row r="876" spans="1:40" ht="21.75" customHeight="1" outlineLevel="1">
      <c r="A876" s="178" t="s">
        <v>155</v>
      </c>
      <c r="B876" s="178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  <c r="X876" s="179"/>
      <c r="Y876" s="179"/>
      <c r="Z876" s="179"/>
      <c r="AA876" s="179"/>
      <c r="AB876" s="179"/>
      <c r="AC876" s="179"/>
      <c r="AD876" s="179"/>
      <c r="AE876" s="179"/>
      <c r="AF876" s="179"/>
      <c r="AG876" s="179"/>
      <c r="AH876" s="179"/>
      <c r="AI876" s="180"/>
      <c r="AJ876" s="180"/>
      <c r="AK876" s="180"/>
      <c r="AL876" s="65">
        <f>SUM(AM876:AN876)</f>
        <v>0</v>
      </c>
      <c r="AM876" s="71"/>
      <c r="AN876" s="71"/>
    </row>
    <row r="877" spans="1:40" ht="21.75" customHeight="1" outlineLevel="1">
      <c r="A877" s="178" t="s">
        <v>156</v>
      </c>
      <c r="B877" s="178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  <c r="X877" s="179"/>
      <c r="Y877" s="179"/>
      <c r="Z877" s="179"/>
      <c r="AA877" s="179"/>
      <c r="AB877" s="179"/>
      <c r="AC877" s="179"/>
      <c r="AD877" s="179"/>
      <c r="AE877" s="179"/>
      <c r="AF877" s="179"/>
      <c r="AG877" s="179"/>
      <c r="AH877" s="179"/>
      <c r="AI877" s="180"/>
      <c r="AJ877" s="180"/>
      <c r="AK877" s="180"/>
      <c r="AL877" s="65"/>
      <c r="AM877" s="66"/>
      <c r="AN877" s="66"/>
    </row>
    <row r="878" spans="1:40" ht="21.75" customHeight="1" outlineLevel="1">
      <c r="A878" s="178" t="s">
        <v>157</v>
      </c>
      <c r="B878" s="178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  <c r="X878" s="179"/>
      <c r="Y878" s="179"/>
      <c r="Z878" s="179"/>
      <c r="AA878" s="179"/>
      <c r="AB878" s="179"/>
      <c r="AC878" s="179"/>
      <c r="AD878" s="179"/>
      <c r="AE878" s="179"/>
      <c r="AF878" s="179"/>
      <c r="AG878" s="179"/>
      <c r="AH878" s="179"/>
      <c r="AI878" s="180"/>
      <c r="AJ878" s="180"/>
      <c r="AK878" s="180"/>
      <c r="AL878" s="65"/>
      <c r="AM878" s="71"/>
      <c r="AN878" s="71"/>
    </row>
    <row r="879" spans="1:40" ht="21.75" customHeight="1" outlineLevel="1">
      <c r="A879" s="178" t="s">
        <v>158</v>
      </c>
      <c r="B879" s="178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  <c r="X879" s="179"/>
      <c r="Y879" s="179"/>
      <c r="Z879" s="179"/>
      <c r="AA879" s="179"/>
      <c r="AB879" s="179"/>
      <c r="AC879" s="179"/>
      <c r="AD879" s="179"/>
      <c r="AE879" s="179"/>
      <c r="AF879" s="179"/>
      <c r="AG879" s="179"/>
      <c r="AH879" s="179"/>
      <c r="AI879" s="180"/>
      <c r="AJ879" s="180"/>
      <c r="AK879" s="180"/>
      <c r="AL879" s="65"/>
      <c r="AM879" s="71"/>
      <c r="AN879" s="71"/>
    </row>
    <row r="880" spans="1:40" ht="21.75" customHeight="1" outlineLevel="1">
      <c r="A880" s="178" t="s">
        <v>159</v>
      </c>
      <c r="B880" s="178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  <c r="X880" s="179"/>
      <c r="Y880" s="179"/>
      <c r="Z880" s="179"/>
      <c r="AA880" s="179"/>
      <c r="AB880" s="179"/>
      <c r="AC880" s="179"/>
      <c r="AD880" s="179"/>
      <c r="AE880" s="179"/>
      <c r="AF880" s="179"/>
      <c r="AG880" s="179"/>
      <c r="AH880" s="179"/>
      <c r="AI880" s="180"/>
      <c r="AJ880" s="180"/>
      <c r="AK880" s="180"/>
      <c r="AL880" s="65"/>
      <c r="AM880" s="71"/>
      <c r="AN880" s="71"/>
    </row>
    <row r="881" spans="1:40" ht="21.75" customHeight="1" outlineLevel="1">
      <c r="A881" s="178" t="s">
        <v>27</v>
      </c>
      <c r="B881" s="178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  <c r="X881" s="179"/>
      <c r="Y881" s="179"/>
      <c r="Z881" s="179"/>
      <c r="AA881" s="179"/>
      <c r="AB881" s="179"/>
      <c r="AC881" s="179"/>
      <c r="AD881" s="179"/>
      <c r="AE881" s="179"/>
      <c r="AF881" s="179"/>
      <c r="AG881" s="179"/>
      <c r="AH881" s="179"/>
      <c r="AI881" s="180"/>
      <c r="AJ881" s="180"/>
      <c r="AK881" s="180"/>
      <c r="AL881" s="65"/>
      <c r="AM881" s="71"/>
      <c r="AN881" s="71"/>
    </row>
    <row r="882" spans="1:40" ht="21.75" customHeight="1" outlineLevel="1">
      <c r="A882" s="178" t="s">
        <v>28</v>
      </c>
      <c r="B882" s="178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  <c r="X882" s="179"/>
      <c r="Y882" s="179"/>
      <c r="Z882" s="179"/>
      <c r="AA882" s="179"/>
      <c r="AB882" s="179"/>
      <c r="AC882" s="179"/>
      <c r="AD882" s="179"/>
      <c r="AE882" s="179"/>
      <c r="AF882" s="179"/>
      <c r="AG882" s="179"/>
      <c r="AH882" s="179"/>
      <c r="AI882" s="180"/>
      <c r="AJ882" s="180"/>
      <c r="AK882" s="180"/>
      <c r="AL882" s="65"/>
      <c r="AM882" s="71"/>
      <c r="AN882" s="71"/>
    </row>
    <row r="883" spans="1:40" ht="21.75" customHeight="1" outlineLevel="1">
      <c r="A883" s="178" t="s">
        <v>29</v>
      </c>
      <c r="B883" s="178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  <c r="X883" s="179"/>
      <c r="Y883" s="179"/>
      <c r="Z883" s="179"/>
      <c r="AA883" s="179"/>
      <c r="AB883" s="179"/>
      <c r="AC883" s="179"/>
      <c r="AD883" s="179"/>
      <c r="AE883" s="179"/>
      <c r="AF883" s="179"/>
      <c r="AG883" s="179"/>
      <c r="AH883" s="179"/>
      <c r="AI883" s="180"/>
      <c r="AJ883" s="180"/>
      <c r="AK883" s="180"/>
      <c r="AL883" s="65"/>
      <c r="AM883" s="71"/>
      <c r="AN883" s="71"/>
    </row>
    <row r="884" spans="1:40" ht="21.75" customHeight="1" outlineLevel="1">
      <c r="A884" s="178" t="s">
        <v>30</v>
      </c>
      <c r="B884" s="178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  <c r="X884" s="179"/>
      <c r="Y884" s="179"/>
      <c r="Z884" s="179"/>
      <c r="AA884" s="179"/>
      <c r="AB884" s="179"/>
      <c r="AC884" s="179"/>
      <c r="AD884" s="179"/>
      <c r="AE884" s="179"/>
      <c r="AF884" s="179"/>
      <c r="AG884" s="179"/>
      <c r="AH884" s="179"/>
      <c r="AI884" s="180"/>
      <c r="AJ884" s="180"/>
      <c r="AK884" s="180"/>
      <c r="AL884" s="65"/>
      <c r="AM884" s="71"/>
      <c r="AN884" s="71"/>
    </row>
    <row r="885" spans="1:40" ht="21.75" customHeight="1" outlineLevel="1">
      <c r="A885" s="178" t="s">
        <v>160</v>
      </c>
      <c r="B885" s="178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  <c r="X885" s="179"/>
      <c r="Y885" s="179"/>
      <c r="Z885" s="179"/>
      <c r="AA885" s="179"/>
      <c r="AB885" s="179"/>
      <c r="AC885" s="179"/>
      <c r="AD885" s="179"/>
      <c r="AE885" s="179"/>
      <c r="AF885" s="179"/>
      <c r="AG885" s="179"/>
      <c r="AH885" s="179"/>
      <c r="AI885" s="180"/>
      <c r="AJ885" s="180"/>
      <c r="AK885" s="180"/>
      <c r="AL885" s="65"/>
      <c r="AM885" s="71"/>
      <c r="AN885" s="71"/>
    </row>
    <row r="886" spans="1:40" ht="21.75" customHeight="1" outlineLevel="1" thickBot="1">
      <c r="A886" s="178" t="s">
        <v>161</v>
      </c>
      <c r="B886" s="178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  <c r="X886" s="179"/>
      <c r="Y886" s="179"/>
      <c r="Z886" s="179"/>
      <c r="AA886" s="179"/>
      <c r="AB886" s="179"/>
      <c r="AC886" s="179"/>
      <c r="AD886" s="179"/>
      <c r="AE886" s="179"/>
      <c r="AF886" s="179"/>
      <c r="AG886" s="179"/>
      <c r="AH886" s="179"/>
      <c r="AI886" s="180"/>
      <c r="AJ886" s="180"/>
      <c r="AK886" s="180"/>
      <c r="AL886" s="71">
        <f>SUM(AM886:AN886)</f>
        <v>0</v>
      </c>
      <c r="AM886" s="71">
        <f>SUM(F886)</f>
        <v>0</v>
      </c>
      <c r="AN886" s="71">
        <f>SUM(I886)</f>
        <v>0</v>
      </c>
    </row>
    <row r="887" spans="1:40" s="168" customFormat="1" ht="21.75" customHeight="1" thickBot="1">
      <c r="A887" s="181" t="s">
        <v>31</v>
      </c>
      <c r="B887" s="182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/>
      <c r="AH887" s="166"/>
      <c r="AI887" s="167"/>
      <c r="AJ887" s="167"/>
      <c r="AK887" s="167"/>
      <c r="AL887" s="79">
        <f ca="1">SUM(AM887:AN887)</f>
        <v>0</v>
      </c>
      <c r="AM887" s="79">
        <f ca="1">SUM(AM886:AM907)</f>
        <v>0</v>
      </c>
      <c r="AN887" s="79">
        <f ca="1">SUM(AN886:AN907)</f>
        <v>0</v>
      </c>
    </row>
    <row r="888" spans="1:40" ht="21.75" customHeight="1" outlineLevel="1">
      <c r="A888" s="178" t="s">
        <v>32</v>
      </c>
      <c r="B888" s="178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80"/>
      <c r="AJ888" s="180"/>
      <c r="AK888" s="180"/>
      <c r="AL888" s="71"/>
      <c r="AM888" s="71"/>
      <c r="AN888" s="71"/>
    </row>
    <row r="889" spans="1:40" ht="21.75" customHeight="1" outlineLevel="1">
      <c r="A889" s="178" t="s">
        <v>33</v>
      </c>
      <c r="B889" s="178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80"/>
      <c r="AJ889" s="180"/>
      <c r="AK889" s="180"/>
      <c r="AL889" s="71"/>
      <c r="AM889" s="71"/>
      <c r="AN889" s="71"/>
    </row>
    <row r="890" spans="1:40" ht="21.75" customHeight="1" outlineLevel="1">
      <c r="A890" s="178" t="s">
        <v>34</v>
      </c>
      <c r="B890" s="178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80"/>
      <c r="AJ890" s="180"/>
      <c r="AK890" s="180"/>
      <c r="AL890" s="65"/>
      <c r="AM890" s="71"/>
      <c r="AN890" s="71"/>
    </row>
    <row r="891" spans="1:40" ht="21.75" customHeight="1" outlineLevel="1">
      <c r="A891" s="178" t="s">
        <v>35</v>
      </c>
      <c r="B891" s="178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80"/>
      <c r="AJ891" s="180"/>
      <c r="AK891" s="180"/>
      <c r="AL891" s="65"/>
      <c r="AM891" s="71"/>
      <c r="AN891" s="71"/>
    </row>
    <row r="892" spans="1:40" ht="21.75" customHeight="1" outlineLevel="1">
      <c r="A892" s="178" t="s">
        <v>162</v>
      </c>
      <c r="B892" s="178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80"/>
      <c r="AJ892" s="180"/>
      <c r="AK892" s="180"/>
      <c r="AL892" s="65"/>
      <c r="AM892" s="71"/>
      <c r="AN892" s="71"/>
    </row>
    <row r="893" spans="1:40" ht="21.75" customHeight="1" outlineLevel="1">
      <c r="A893" s="178" t="s">
        <v>163</v>
      </c>
      <c r="B893" s="178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80"/>
      <c r="AJ893" s="180"/>
      <c r="AK893" s="180"/>
      <c r="AL893" s="65"/>
      <c r="AM893" s="71"/>
      <c r="AN893" s="71"/>
    </row>
    <row r="894" spans="1:40" ht="21.75" customHeight="1" outlineLevel="1">
      <c r="A894" s="178" t="s">
        <v>37</v>
      </c>
      <c r="B894" s="178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80"/>
      <c r="AJ894" s="180"/>
      <c r="AK894" s="180"/>
      <c r="AL894" s="65"/>
      <c r="AM894" s="71"/>
      <c r="AN894" s="71"/>
    </row>
    <row r="895" spans="1:40" ht="21.75" customHeight="1" outlineLevel="1">
      <c r="A895" s="178" t="s">
        <v>141</v>
      </c>
      <c r="B895" s="178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80"/>
      <c r="AJ895" s="180"/>
      <c r="AK895" s="180"/>
      <c r="AL895" s="65"/>
      <c r="AM895" s="71"/>
      <c r="AN895" s="71"/>
    </row>
    <row r="896" spans="1:40" ht="21.75" customHeight="1" outlineLevel="1">
      <c r="A896" s="178" t="s">
        <v>164</v>
      </c>
      <c r="B896" s="178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80"/>
      <c r="AJ896" s="180"/>
      <c r="AK896" s="180"/>
      <c r="AL896" s="71"/>
      <c r="AM896" s="71"/>
      <c r="AN896" s="71"/>
    </row>
    <row r="897" spans="1:41" ht="21.75" customHeight="1" outlineLevel="1">
      <c r="A897" s="178" t="s">
        <v>165</v>
      </c>
      <c r="B897" s="178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  <c r="X897" s="179"/>
      <c r="Y897" s="179"/>
      <c r="Z897" s="179"/>
      <c r="AA897" s="179"/>
      <c r="AB897" s="179"/>
      <c r="AC897" s="179"/>
      <c r="AD897" s="179"/>
      <c r="AE897" s="179"/>
      <c r="AF897" s="179"/>
      <c r="AG897" s="179"/>
      <c r="AH897" s="179"/>
      <c r="AI897" s="180"/>
      <c r="AJ897" s="180"/>
      <c r="AK897" s="180"/>
      <c r="AL897" s="71"/>
      <c r="AM897" s="71"/>
      <c r="AN897" s="71"/>
    </row>
    <row r="898" spans="1:41" ht="21.75" customHeight="1" outlineLevel="1">
      <c r="A898" s="178" t="s">
        <v>166</v>
      </c>
      <c r="B898" s="178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  <c r="X898" s="179"/>
      <c r="Y898" s="179"/>
      <c r="Z898" s="179"/>
      <c r="AA898" s="179"/>
      <c r="AB898" s="179"/>
      <c r="AC898" s="179"/>
      <c r="AD898" s="179"/>
      <c r="AE898" s="179"/>
      <c r="AF898" s="179"/>
      <c r="AG898" s="179"/>
      <c r="AH898" s="179"/>
      <c r="AI898" s="180"/>
      <c r="AJ898" s="180"/>
      <c r="AK898" s="180"/>
      <c r="AL898" s="67"/>
      <c r="AM898" s="71"/>
      <c r="AN898" s="71"/>
    </row>
    <row r="899" spans="1:41" ht="21.75" customHeight="1" outlineLevel="1">
      <c r="A899" s="178" t="s">
        <v>38</v>
      </c>
      <c r="B899" s="178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  <c r="X899" s="179"/>
      <c r="Y899" s="179"/>
      <c r="Z899" s="179"/>
      <c r="AA899" s="179"/>
      <c r="AB899" s="179"/>
      <c r="AC899" s="179"/>
      <c r="AD899" s="179"/>
      <c r="AE899" s="179"/>
      <c r="AF899" s="179"/>
      <c r="AG899" s="179"/>
      <c r="AH899" s="179"/>
      <c r="AI899" s="180"/>
      <c r="AJ899" s="180"/>
      <c r="AK899" s="180"/>
      <c r="AL899" s="65"/>
      <c r="AM899" s="71"/>
      <c r="AN899" s="71"/>
    </row>
    <row r="900" spans="1:41" ht="21.75" customHeight="1" outlineLevel="1">
      <c r="A900" s="178" t="s">
        <v>167</v>
      </c>
      <c r="B900" s="178"/>
      <c r="C900" s="179"/>
      <c r="D900" s="179"/>
      <c r="E900" s="179"/>
      <c r="F900" s="179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  <c r="X900" s="179"/>
      <c r="Y900" s="179"/>
      <c r="Z900" s="179"/>
      <c r="AA900" s="179"/>
      <c r="AB900" s="179"/>
      <c r="AC900" s="179"/>
      <c r="AD900" s="179"/>
      <c r="AE900" s="179"/>
      <c r="AF900" s="179"/>
      <c r="AG900" s="179"/>
      <c r="AH900" s="179"/>
      <c r="AI900" s="180"/>
      <c r="AJ900" s="180"/>
      <c r="AK900" s="180"/>
      <c r="AL900" s="65"/>
      <c r="AM900" s="71"/>
      <c r="AN900" s="71"/>
    </row>
    <row r="901" spans="1:41" ht="21.75" customHeight="1" outlineLevel="1">
      <c r="A901" s="178" t="s">
        <v>39</v>
      </c>
      <c r="B901" s="178"/>
      <c r="C901" s="179"/>
      <c r="D901" s="179"/>
      <c r="E901" s="179"/>
      <c r="F901" s="179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  <c r="X901" s="179"/>
      <c r="Y901" s="179"/>
      <c r="Z901" s="179"/>
      <c r="AA901" s="179"/>
      <c r="AB901" s="179"/>
      <c r="AC901" s="179"/>
      <c r="AD901" s="179"/>
      <c r="AE901" s="179"/>
      <c r="AF901" s="179"/>
      <c r="AG901" s="179"/>
      <c r="AH901" s="179"/>
      <c r="AI901" s="180"/>
      <c r="AJ901" s="180"/>
      <c r="AK901" s="180"/>
      <c r="AL901" s="65"/>
      <c r="AM901" s="71"/>
      <c r="AN901" s="71"/>
    </row>
    <row r="902" spans="1:41" ht="21.75" customHeight="1" outlineLevel="1">
      <c r="A902" s="178" t="s">
        <v>168</v>
      </c>
      <c r="B902" s="178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  <c r="X902" s="179"/>
      <c r="Y902" s="179"/>
      <c r="Z902" s="179"/>
      <c r="AA902" s="179"/>
      <c r="AB902" s="179"/>
      <c r="AC902" s="179"/>
      <c r="AD902" s="179"/>
      <c r="AE902" s="179"/>
      <c r="AF902" s="179"/>
      <c r="AG902" s="179"/>
      <c r="AH902" s="179"/>
      <c r="AI902" s="180"/>
      <c r="AJ902" s="180"/>
      <c r="AK902" s="180"/>
      <c r="AL902" s="65"/>
      <c r="AM902" s="71"/>
      <c r="AN902" s="71"/>
    </row>
    <row r="903" spans="1:41" ht="21.75" customHeight="1" outlineLevel="1">
      <c r="A903" s="178" t="s">
        <v>169</v>
      </c>
      <c r="B903" s="178"/>
      <c r="C903" s="179"/>
      <c r="D903" s="179"/>
      <c r="E903" s="179"/>
      <c r="F903" s="179"/>
      <c r="G903" s="179"/>
      <c r="H903" s="179"/>
      <c r="I903" s="179"/>
      <c r="J903" s="179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  <c r="X903" s="179"/>
      <c r="Y903" s="179"/>
      <c r="Z903" s="179"/>
      <c r="AA903" s="179"/>
      <c r="AB903" s="179"/>
      <c r="AC903" s="179"/>
      <c r="AD903" s="179"/>
      <c r="AE903" s="179"/>
      <c r="AF903" s="179"/>
      <c r="AG903" s="179"/>
      <c r="AH903" s="179"/>
      <c r="AI903" s="180"/>
      <c r="AJ903" s="180"/>
      <c r="AK903" s="180"/>
      <c r="AL903" s="65"/>
      <c r="AM903" s="71"/>
      <c r="AN903" s="71"/>
    </row>
    <row r="904" spans="1:41" ht="21.75" customHeight="1" outlineLevel="1">
      <c r="A904" s="178" t="s">
        <v>170</v>
      </c>
      <c r="B904" s="178"/>
      <c r="C904" s="179"/>
      <c r="D904" s="179"/>
      <c r="E904" s="179"/>
      <c r="F904" s="179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  <c r="X904" s="179"/>
      <c r="Y904" s="179"/>
      <c r="Z904" s="179"/>
      <c r="AA904" s="179"/>
      <c r="AB904" s="179"/>
      <c r="AC904" s="179"/>
      <c r="AD904" s="179"/>
      <c r="AE904" s="179"/>
      <c r="AF904" s="179"/>
      <c r="AG904" s="179"/>
      <c r="AH904" s="179"/>
      <c r="AI904" s="180"/>
      <c r="AJ904" s="180"/>
      <c r="AK904" s="180"/>
      <c r="AL904" s="65"/>
      <c r="AM904" s="71"/>
      <c r="AN904" s="71"/>
    </row>
    <row r="905" spans="1:41" ht="21.75" customHeight="1" outlineLevel="1">
      <c r="A905" s="178" t="s">
        <v>41</v>
      </c>
      <c r="B905" s="178"/>
      <c r="C905" s="179"/>
      <c r="D905" s="179"/>
      <c r="E905" s="179"/>
      <c r="F905" s="179"/>
      <c r="G905" s="179"/>
      <c r="H905" s="179"/>
      <c r="I905" s="179"/>
      <c r="J905" s="179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  <c r="X905" s="179"/>
      <c r="Y905" s="179"/>
      <c r="Z905" s="179"/>
      <c r="AA905" s="179"/>
      <c r="AB905" s="179"/>
      <c r="AC905" s="179"/>
      <c r="AD905" s="179"/>
      <c r="AE905" s="179"/>
      <c r="AF905" s="179"/>
      <c r="AG905" s="179"/>
      <c r="AH905" s="179"/>
      <c r="AI905" s="180"/>
      <c r="AJ905" s="180"/>
      <c r="AK905" s="180"/>
      <c r="AL905" s="65"/>
      <c r="AM905" s="71"/>
      <c r="AN905" s="71"/>
    </row>
    <row r="906" spans="1:41" ht="21.75" customHeight="1" outlineLevel="1">
      <c r="A906" s="178" t="s">
        <v>42</v>
      </c>
      <c r="B906" s="178"/>
      <c r="C906" s="179"/>
      <c r="D906" s="179"/>
      <c r="E906" s="179"/>
      <c r="F906" s="179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  <c r="Y906" s="179"/>
      <c r="Z906" s="179"/>
      <c r="AA906" s="179"/>
      <c r="AB906" s="179"/>
      <c r="AC906" s="179"/>
      <c r="AD906" s="179"/>
      <c r="AE906" s="179"/>
      <c r="AF906" s="179"/>
      <c r="AG906" s="179"/>
      <c r="AH906" s="179"/>
      <c r="AI906" s="180"/>
      <c r="AJ906" s="180"/>
      <c r="AK906" s="180"/>
      <c r="AL906" s="65"/>
      <c r="AM906" s="71"/>
      <c r="AN906" s="71"/>
    </row>
    <row r="907" spans="1:41" ht="21.75" customHeight="1" outlineLevel="1" thickBot="1">
      <c r="A907" s="178" t="s">
        <v>171</v>
      </c>
      <c r="B907" s="178"/>
      <c r="C907" s="179"/>
      <c r="D907" s="179"/>
      <c r="E907" s="179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  <c r="AA907" s="179"/>
      <c r="AB907" s="179"/>
      <c r="AC907" s="179"/>
      <c r="AD907" s="179"/>
      <c r="AE907" s="179"/>
      <c r="AF907" s="179"/>
      <c r="AG907" s="179"/>
      <c r="AH907" s="179"/>
      <c r="AI907" s="180"/>
      <c r="AJ907" s="180"/>
      <c r="AK907" s="180"/>
      <c r="AL907" s="65"/>
      <c r="AM907" s="71"/>
      <c r="AN907" s="71"/>
    </row>
    <row r="908" spans="1:41" ht="21.75" customHeight="1" thickBot="1">
      <c r="A908" s="183" t="s">
        <v>43</v>
      </c>
      <c r="B908" s="183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  <c r="AA908" s="166"/>
      <c r="AB908" s="166"/>
      <c r="AC908" s="166"/>
      <c r="AD908" s="166"/>
      <c r="AE908" s="166"/>
      <c r="AF908" s="166"/>
      <c r="AG908" s="166"/>
      <c r="AH908" s="166"/>
      <c r="AI908" s="169"/>
      <c r="AJ908" s="169"/>
      <c r="AK908" s="169"/>
      <c r="AL908" s="29">
        <f>SUM(AL870)</f>
        <v>0</v>
      </c>
      <c r="AM908" s="29">
        <f>SUM(AM870)</f>
        <v>0</v>
      </c>
      <c r="AN908" s="29">
        <f>SUM(AN870)</f>
        <v>0</v>
      </c>
      <c r="AO908" s="142">
        <f>IF(E908&gt;0,1,0)</f>
        <v>0</v>
      </c>
    </row>
    <row r="909" spans="1:41" ht="12" customHeight="1" thickBot="1">
      <c r="A909" s="145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3" t="s">
        <v>44</v>
      </c>
      <c r="O909" s="143"/>
      <c r="P909" s="143"/>
      <c r="Q909" s="144"/>
      <c r="R909" s="170" t="s">
        <v>45</v>
      </c>
      <c r="S909" s="170"/>
      <c r="T909" s="170"/>
      <c r="U909" s="170"/>
      <c r="V909" s="170"/>
      <c r="W909" s="170"/>
      <c r="X909" s="170"/>
      <c r="Y909" s="170"/>
      <c r="Z909" s="144"/>
      <c r="AA909" s="145" t="s">
        <v>46</v>
      </c>
      <c r="AB909" s="145"/>
      <c r="AC909" s="145">
        <f>SUM(AC908:AE908)</f>
        <v>0</v>
      </c>
      <c r="AD909" s="145"/>
      <c r="AE909" s="172" t="s">
        <v>47</v>
      </c>
      <c r="AF909" s="170"/>
      <c r="AG909" s="170"/>
      <c r="AH909" s="170"/>
      <c r="AI909" s="170"/>
      <c r="AJ909" s="170"/>
      <c r="AK909" s="145"/>
    </row>
    <row r="910" spans="1:41" ht="12" customHeight="1" thickBot="1">
      <c r="A910" s="145"/>
      <c r="B910" s="144"/>
      <c r="C910" s="144"/>
      <c r="D910" s="144"/>
      <c r="E910" s="144"/>
      <c r="F910" s="144"/>
      <c r="G910" s="170"/>
      <c r="H910" s="170"/>
      <c r="I910" s="190">
        <f>SUM(I887,I870)</f>
        <v>0</v>
      </c>
      <c r="J910" s="170"/>
      <c r="K910" s="170"/>
      <c r="L910" s="170"/>
      <c r="M910" s="170"/>
      <c r="N910" s="145"/>
      <c r="O910" s="145"/>
      <c r="P910" s="145"/>
      <c r="Q910" s="144"/>
      <c r="R910" s="170"/>
      <c r="S910" s="170"/>
      <c r="T910" s="170"/>
      <c r="U910" s="170"/>
      <c r="V910" s="170"/>
      <c r="W910" s="170"/>
      <c r="X910" s="170"/>
      <c r="Y910" s="170"/>
      <c r="Z910" s="144"/>
      <c r="AA910" s="145"/>
      <c r="AB910" s="145"/>
      <c r="AC910" s="145"/>
      <c r="AD910" s="145"/>
      <c r="AE910" s="170"/>
      <c r="AF910" s="170"/>
      <c r="AG910" s="170"/>
      <c r="AH910" s="170"/>
      <c r="AI910" s="170"/>
      <c r="AJ910" s="170"/>
      <c r="AK910" s="145"/>
    </row>
    <row r="911" spans="1:41" ht="12" customHeight="1" thickBot="1">
      <c r="A911" s="145" t="s">
        <v>48</v>
      </c>
      <c r="B911" s="170">
        <v>39644</v>
      </c>
      <c r="C911" s="145" t="s">
        <v>49</v>
      </c>
      <c r="D911" s="145"/>
      <c r="E911" s="145"/>
      <c r="F911" s="145"/>
      <c r="G911" s="170"/>
      <c r="H911" s="170"/>
      <c r="I911" s="170"/>
      <c r="J911" s="170"/>
      <c r="K911" s="170"/>
      <c r="L911" s="170"/>
      <c r="M911" s="170"/>
      <c r="N911" s="145"/>
      <c r="O911" s="145"/>
      <c r="P911" s="145"/>
      <c r="Q911" s="144"/>
      <c r="R911" s="170"/>
      <c r="S911" s="170"/>
      <c r="T911" s="170"/>
      <c r="U911" s="170"/>
      <c r="V911" s="170"/>
      <c r="W911" s="170"/>
      <c r="X911" s="170"/>
      <c r="Y911" s="170"/>
      <c r="Z911" s="144"/>
      <c r="AA911" s="145"/>
      <c r="AB911" s="145"/>
      <c r="AC911" s="145"/>
      <c r="AD911" s="145"/>
      <c r="AE911" s="170"/>
      <c r="AF911" s="170"/>
      <c r="AG911" s="170"/>
      <c r="AH911" s="170"/>
      <c r="AI911" s="170"/>
      <c r="AJ911" s="170"/>
      <c r="AK911" s="145"/>
    </row>
    <row r="912" spans="1:41" ht="12" customHeight="1" thickBot="1">
      <c r="A912" s="145" t="s">
        <v>50</v>
      </c>
      <c r="B912" s="145"/>
      <c r="C912" s="144"/>
      <c r="D912" s="144"/>
      <c r="E912" s="144"/>
      <c r="F912" s="144"/>
      <c r="G912" s="170"/>
      <c r="H912" s="170"/>
      <c r="I912" s="170"/>
      <c r="J912" s="170"/>
      <c r="K912" s="170"/>
      <c r="L912" s="170"/>
      <c r="M912" s="170"/>
      <c r="N912" s="143" t="s">
        <v>51</v>
      </c>
      <c r="O912" s="143"/>
      <c r="P912" s="145"/>
      <c r="Q912" s="144"/>
      <c r="R912" s="172" t="s">
        <v>52</v>
      </c>
      <c r="S912" s="170"/>
      <c r="T912" s="170"/>
      <c r="U912" s="170"/>
      <c r="V912" s="170"/>
      <c r="W912" s="170"/>
      <c r="X912" s="170"/>
      <c r="Y912" s="170"/>
      <c r="Z912" s="144"/>
      <c r="AA912" s="144"/>
      <c r="AB912" s="144"/>
      <c r="AC912" s="144"/>
      <c r="AD912" s="144"/>
      <c r="AE912" s="144"/>
      <c r="AF912" s="144"/>
      <c r="AG912" s="144"/>
      <c r="AH912" s="144"/>
      <c r="AI912" s="144"/>
      <c r="AJ912" s="144"/>
      <c r="AK912" s="145"/>
    </row>
    <row r="913" spans="1:40" ht="12" customHeight="1" thickBot="1">
      <c r="A913" s="145"/>
      <c r="B913" s="145"/>
      <c r="C913" s="145" t="s">
        <v>53</v>
      </c>
      <c r="D913" s="145"/>
      <c r="E913" s="145"/>
      <c r="F913" s="145"/>
      <c r="G913" s="170"/>
      <c r="H913" s="170"/>
      <c r="I913" s="170"/>
      <c r="J913" s="170"/>
      <c r="K913" s="170"/>
      <c r="L913" s="170"/>
      <c r="M913" s="170"/>
      <c r="N913" s="145"/>
      <c r="O913" s="145"/>
      <c r="P913" s="145"/>
      <c r="Q913" s="145"/>
      <c r="R913" s="170"/>
      <c r="S913" s="170"/>
      <c r="T913" s="170"/>
      <c r="U913" s="170"/>
      <c r="V913" s="170"/>
      <c r="W913" s="170"/>
      <c r="X913" s="170"/>
      <c r="Y913" s="170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</row>
    <row r="914" spans="1:40" ht="12" customHeight="1" thickBot="1">
      <c r="A914" s="145"/>
      <c r="B914" s="145"/>
      <c r="C914" s="145"/>
      <c r="D914" s="145"/>
      <c r="E914" s="145"/>
      <c r="F914" s="145"/>
      <c r="G914" s="170"/>
      <c r="H914" s="170"/>
      <c r="I914" s="170"/>
      <c r="J914" s="170"/>
      <c r="K914" s="170"/>
      <c r="L914" s="170"/>
      <c r="M914" s="170"/>
      <c r="N914" s="145"/>
      <c r="O914" s="145"/>
      <c r="P914" s="145"/>
      <c r="Q914" s="145"/>
      <c r="R914" s="170"/>
      <c r="S914" s="170"/>
      <c r="T914" s="170"/>
      <c r="U914" s="170"/>
      <c r="V914" s="170"/>
      <c r="W914" s="170"/>
      <c r="X914" s="170"/>
      <c r="Y914" s="170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</row>
    <row r="916" spans="1:40" ht="18" customHeight="1">
      <c r="A916" s="173" t="s">
        <v>70</v>
      </c>
      <c r="B916" s="144"/>
      <c r="C916" s="144"/>
      <c r="D916" s="144"/>
      <c r="E916" s="144"/>
      <c r="F916" s="144"/>
      <c r="G916" s="144"/>
      <c r="H916" s="144"/>
      <c r="I916" s="144"/>
      <c r="J916" s="144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  <c r="AA916" s="143"/>
      <c r="AB916" s="143"/>
      <c r="AC916" s="143"/>
      <c r="AD916" s="143"/>
      <c r="AE916" s="143"/>
      <c r="AF916" s="143"/>
      <c r="AG916" s="143"/>
      <c r="AH916" s="144"/>
      <c r="AI916" s="144"/>
      <c r="AJ916" s="144"/>
      <c r="AK916" s="145"/>
    </row>
    <row r="917" spans="1:40" ht="13.5" customHeight="1" thickBot="1"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4"/>
      <c r="AC917" s="144"/>
      <c r="AD917" s="144"/>
      <c r="AE917" s="144"/>
      <c r="AF917" s="144"/>
      <c r="AG917" s="144"/>
      <c r="AH917" s="144"/>
      <c r="AI917" s="144"/>
      <c r="AJ917" s="144"/>
      <c r="AK917" s="145"/>
    </row>
    <row r="918" spans="1:40" ht="21.75" customHeight="1">
      <c r="A918" s="146" t="s">
        <v>55</v>
      </c>
      <c r="B918" s="147"/>
      <c r="C918" s="148" t="s">
        <v>17</v>
      </c>
      <c r="D918" s="148" t="s">
        <v>56</v>
      </c>
      <c r="E918" s="148" t="s">
        <v>3</v>
      </c>
      <c r="F918" s="148" t="s">
        <v>4</v>
      </c>
      <c r="G918" s="148"/>
      <c r="H918" s="148"/>
      <c r="I918" s="148" t="s">
        <v>5</v>
      </c>
      <c r="J918" s="149" t="s">
        <v>6</v>
      </c>
      <c r="K918" s="149"/>
      <c r="L918" s="149"/>
      <c r="M918" s="149"/>
      <c r="N918" s="149"/>
      <c r="O918" s="149"/>
      <c r="P918" s="149"/>
      <c r="Q918" s="149"/>
      <c r="R918" s="149"/>
      <c r="S918" s="149"/>
      <c r="T918" s="148" t="s">
        <v>16</v>
      </c>
      <c r="U918" s="148" t="s">
        <v>7</v>
      </c>
      <c r="V918" s="148"/>
      <c r="W918" s="148" t="s">
        <v>8</v>
      </c>
      <c r="X918" s="148"/>
      <c r="Y918" s="148" t="s">
        <v>9</v>
      </c>
      <c r="Z918" s="148"/>
      <c r="AA918" s="148"/>
      <c r="AB918" s="148"/>
      <c r="AC918" s="148" t="s">
        <v>10</v>
      </c>
      <c r="AD918" s="148"/>
      <c r="AE918" s="148"/>
      <c r="AF918" s="148" t="s">
        <v>11</v>
      </c>
      <c r="AG918" s="148"/>
      <c r="AH918" s="148"/>
      <c r="AI918" s="150" t="s">
        <v>57</v>
      </c>
      <c r="AJ918" s="151" t="s">
        <v>23</v>
      </c>
      <c r="AK918" s="152"/>
      <c r="AL918" s="153" t="s">
        <v>91</v>
      </c>
      <c r="AM918" s="154"/>
      <c r="AN918" s="155"/>
    </row>
    <row r="919" spans="1:40" ht="21.75" customHeight="1">
      <c r="A919" s="156"/>
      <c r="B919" s="157"/>
      <c r="C919" s="158"/>
      <c r="D919" s="158"/>
      <c r="E919" s="158"/>
      <c r="F919" s="158"/>
      <c r="G919" s="158"/>
      <c r="H919" s="158"/>
      <c r="I919" s="158"/>
      <c r="J919" s="158" t="s">
        <v>12</v>
      </c>
      <c r="K919" s="150"/>
      <c r="L919" s="158" t="s">
        <v>13</v>
      </c>
      <c r="M919" s="158" t="s">
        <v>14</v>
      </c>
      <c r="N919" s="150"/>
      <c r="O919" s="158" t="s">
        <v>15</v>
      </c>
      <c r="P919" s="158"/>
      <c r="Q919" s="158"/>
      <c r="R919" s="158"/>
      <c r="S919" s="158"/>
      <c r="T919" s="158"/>
      <c r="U919" s="158"/>
      <c r="V919" s="158"/>
      <c r="W919" s="158"/>
      <c r="X919" s="158"/>
      <c r="Y919" s="158"/>
      <c r="Z919" s="158"/>
      <c r="AA919" s="158"/>
      <c r="AB919" s="158"/>
      <c r="AC919" s="158"/>
      <c r="AD919" s="158"/>
      <c r="AE919" s="158"/>
      <c r="AF919" s="158"/>
      <c r="AG919" s="158"/>
      <c r="AH919" s="158"/>
      <c r="AI919" s="159"/>
      <c r="AJ919" s="159"/>
      <c r="AK919" s="160"/>
      <c r="AL919" s="161"/>
      <c r="AM919" s="162"/>
      <c r="AN919" s="163"/>
    </row>
    <row r="920" spans="1:40" ht="21.75" customHeight="1" thickBot="1">
      <c r="A920" s="164"/>
      <c r="B920" s="165"/>
      <c r="C920" s="94"/>
      <c r="D920" s="94"/>
      <c r="E920" s="94"/>
      <c r="F920" s="94"/>
      <c r="G920" s="94"/>
      <c r="H920" s="94"/>
      <c r="I920" s="94"/>
      <c r="J920" s="94"/>
      <c r="K920" s="95"/>
      <c r="L920" s="94"/>
      <c r="M920" s="94"/>
      <c r="N920" s="95"/>
      <c r="O920" s="94" t="s">
        <v>18</v>
      </c>
      <c r="P920" s="94" t="s">
        <v>19</v>
      </c>
      <c r="Q920" s="94"/>
      <c r="R920" s="94"/>
      <c r="S920" s="94" t="s">
        <v>20</v>
      </c>
      <c r="T920" s="94"/>
      <c r="U920" s="94" t="s">
        <v>21</v>
      </c>
      <c r="V920" s="94" t="s">
        <v>22</v>
      </c>
      <c r="W920" s="94" t="s">
        <v>21</v>
      </c>
      <c r="X920" s="94" t="s">
        <v>22</v>
      </c>
      <c r="Y920" s="94" t="s">
        <v>21</v>
      </c>
      <c r="Z920" s="94"/>
      <c r="AA920" s="94"/>
      <c r="AB920" s="94" t="s">
        <v>22</v>
      </c>
      <c r="AC920" s="94" t="s">
        <v>21</v>
      </c>
      <c r="AD920" s="94" t="s">
        <v>22</v>
      </c>
      <c r="AE920" s="94"/>
      <c r="AF920" s="94" t="s">
        <v>21</v>
      </c>
      <c r="AG920" s="94" t="s">
        <v>22</v>
      </c>
      <c r="AH920" s="94"/>
      <c r="AI920" s="95"/>
      <c r="AJ920" s="95"/>
      <c r="AK920" s="96"/>
      <c r="AL920" s="69" t="s">
        <v>90</v>
      </c>
      <c r="AM920" s="70" t="s">
        <v>130</v>
      </c>
      <c r="AN920" s="70" t="s">
        <v>131</v>
      </c>
    </row>
    <row r="921" spans="1:40" ht="21.75" customHeight="1" thickBot="1">
      <c r="A921" s="176" t="s">
        <v>24</v>
      </c>
      <c r="B921" s="177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  <c r="AA921" s="166"/>
      <c r="AB921" s="166"/>
      <c r="AC921" s="166"/>
      <c r="AD921" s="166"/>
      <c r="AE921" s="166"/>
      <c r="AF921" s="166"/>
      <c r="AG921" s="166"/>
      <c r="AH921" s="166"/>
      <c r="AI921" s="167"/>
      <c r="AJ921" s="167"/>
      <c r="AK921" s="167"/>
      <c r="AL921" s="25">
        <f>SUM(AL922:AL937)</f>
        <v>0</v>
      </c>
      <c r="AM921" s="25">
        <f>SUM(AM922:AM937)</f>
        <v>0</v>
      </c>
      <c r="AN921" s="25">
        <f>SUM(AN922:AN937)</f>
        <v>0</v>
      </c>
    </row>
    <row r="922" spans="1:40" ht="21.75" customHeight="1" outlineLevel="1">
      <c r="A922" s="178" t="s">
        <v>25</v>
      </c>
      <c r="B922" s="178"/>
      <c r="C922" s="179"/>
      <c r="D922" s="179"/>
      <c r="E922" s="179"/>
      <c r="F922" s="179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  <c r="X922" s="179"/>
      <c r="Y922" s="179"/>
      <c r="Z922" s="179"/>
      <c r="AA922" s="179"/>
      <c r="AB922" s="179"/>
      <c r="AC922" s="179"/>
      <c r="AD922" s="179"/>
      <c r="AE922" s="179"/>
      <c r="AF922" s="179"/>
      <c r="AG922" s="179"/>
      <c r="AH922" s="179"/>
      <c r="AI922" s="180"/>
      <c r="AJ922" s="180"/>
      <c r="AK922" s="180"/>
      <c r="AL922" s="65"/>
      <c r="AM922" s="71"/>
      <c r="AN922" s="71"/>
    </row>
    <row r="923" spans="1:40" ht="21.75" customHeight="1" outlineLevel="1">
      <c r="A923" s="178" t="s">
        <v>151</v>
      </c>
      <c r="B923" s="178"/>
      <c r="C923" s="179"/>
      <c r="D923" s="179"/>
      <c r="E923" s="179"/>
      <c r="F923" s="179"/>
      <c r="G923" s="179"/>
      <c r="H923" s="179"/>
      <c r="I923" s="179"/>
      <c r="J923" s="179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  <c r="X923" s="179"/>
      <c r="Y923" s="179"/>
      <c r="Z923" s="179"/>
      <c r="AA923" s="179"/>
      <c r="AB923" s="179"/>
      <c r="AC923" s="179"/>
      <c r="AD923" s="179"/>
      <c r="AE923" s="179"/>
      <c r="AF923" s="179"/>
      <c r="AG923" s="179"/>
      <c r="AH923" s="179"/>
      <c r="AI923" s="180"/>
      <c r="AJ923" s="180"/>
      <c r="AK923" s="180"/>
      <c r="AL923" s="65"/>
      <c r="AM923" s="71"/>
      <c r="AN923" s="71"/>
    </row>
    <row r="924" spans="1:40" ht="21.75" customHeight="1" outlineLevel="1">
      <c r="A924" s="178" t="s">
        <v>152</v>
      </c>
      <c r="B924" s="178"/>
      <c r="C924" s="179"/>
      <c r="D924" s="179"/>
      <c r="E924" s="179"/>
      <c r="F924" s="179"/>
      <c r="G924" s="179"/>
      <c r="H924" s="179"/>
      <c r="I924" s="179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80"/>
      <c r="AJ924" s="180"/>
      <c r="AK924" s="180"/>
      <c r="AL924" s="65"/>
      <c r="AM924" s="71"/>
      <c r="AN924" s="71"/>
    </row>
    <row r="925" spans="1:40" ht="21.75" customHeight="1" outlineLevel="1">
      <c r="A925" s="178" t="s">
        <v>153</v>
      </c>
      <c r="B925" s="178"/>
      <c r="C925" s="179"/>
      <c r="D925" s="179"/>
      <c r="E925" s="179"/>
      <c r="F925" s="179"/>
      <c r="G925" s="179"/>
      <c r="H925" s="179"/>
      <c r="I925" s="179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80"/>
      <c r="AJ925" s="180"/>
      <c r="AK925" s="180"/>
      <c r="AL925" s="65">
        <f>SUM(AM925:AN925)</f>
        <v>0</v>
      </c>
      <c r="AM925" s="71">
        <f>SUM(F925)</f>
        <v>0</v>
      </c>
      <c r="AN925" s="71">
        <f>SUM(I925)</f>
        <v>0</v>
      </c>
    </row>
    <row r="926" spans="1:40" ht="21.75" customHeight="1" outlineLevel="1">
      <c r="A926" s="178" t="s">
        <v>154</v>
      </c>
      <c r="B926" s="178"/>
      <c r="C926" s="179"/>
      <c r="D926" s="179"/>
      <c r="E926" s="179"/>
      <c r="F926" s="179"/>
      <c r="G926" s="179"/>
      <c r="H926" s="179"/>
      <c r="I926" s="179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80"/>
      <c r="AJ926" s="180"/>
      <c r="AK926" s="180"/>
      <c r="AL926" s="65"/>
      <c r="AM926" s="71"/>
      <c r="AN926" s="71"/>
    </row>
    <row r="927" spans="1:40" ht="21.75" customHeight="1" outlineLevel="1">
      <c r="A927" s="178" t="s">
        <v>155</v>
      </c>
      <c r="B927" s="178"/>
      <c r="C927" s="179"/>
      <c r="D927" s="179"/>
      <c r="E927" s="179"/>
      <c r="F927" s="179"/>
      <c r="G927" s="179"/>
      <c r="H927" s="179"/>
      <c r="I927" s="179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80"/>
      <c r="AJ927" s="180"/>
      <c r="AK927" s="180"/>
      <c r="AL927" s="65">
        <f>SUM(AM927:AN927)</f>
        <v>0</v>
      </c>
      <c r="AM927" s="71"/>
      <c r="AN927" s="71"/>
    </row>
    <row r="928" spans="1:40" ht="21.75" customHeight="1" outlineLevel="1">
      <c r="A928" s="178" t="s">
        <v>156</v>
      </c>
      <c r="B928" s="178"/>
      <c r="C928" s="179"/>
      <c r="D928" s="179"/>
      <c r="E928" s="179"/>
      <c r="F928" s="179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80"/>
      <c r="AJ928" s="180"/>
      <c r="AK928" s="180"/>
      <c r="AL928" s="65"/>
      <c r="AM928" s="66"/>
      <c r="AN928" s="66"/>
    </row>
    <row r="929" spans="1:40" ht="21.75" customHeight="1" outlineLevel="1">
      <c r="A929" s="178" t="s">
        <v>157</v>
      </c>
      <c r="B929" s="178"/>
      <c r="C929" s="179"/>
      <c r="D929" s="179"/>
      <c r="E929" s="179"/>
      <c r="F929" s="179"/>
      <c r="G929" s="179"/>
      <c r="H929" s="179"/>
      <c r="I929" s="179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80"/>
      <c r="AJ929" s="180"/>
      <c r="AK929" s="180"/>
      <c r="AL929" s="65"/>
      <c r="AM929" s="71"/>
      <c r="AN929" s="71"/>
    </row>
    <row r="930" spans="1:40" ht="21.75" customHeight="1" outlineLevel="1">
      <c r="A930" s="178" t="s">
        <v>158</v>
      </c>
      <c r="B930" s="178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80"/>
      <c r="AJ930" s="180"/>
      <c r="AK930" s="180"/>
      <c r="AL930" s="65"/>
      <c r="AM930" s="71"/>
      <c r="AN930" s="71"/>
    </row>
    <row r="931" spans="1:40" ht="21.75" customHeight="1" outlineLevel="1">
      <c r="A931" s="178" t="s">
        <v>159</v>
      </c>
      <c r="B931" s="178"/>
      <c r="C931" s="179"/>
      <c r="D931" s="179"/>
      <c r="E931" s="179"/>
      <c r="F931" s="179"/>
      <c r="G931" s="179"/>
      <c r="H931" s="179"/>
      <c r="I931" s="179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80"/>
      <c r="AJ931" s="180"/>
      <c r="AK931" s="180"/>
      <c r="AL931" s="65"/>
      <c r="AM931" s="71"/>
      <c r="AN931" s="71"/>
    </row>
    <row r="932" spans="1:40" ht="21.75" customHeight="1" outlineLevel="1">
      <c r="A932" s="178" t="s">
        <v>27</v>
      </c>
      <c r="B932" s="178"/>
      <c r="C932" s="179"/>
      <c r="D932" s="179"/>
      <c r="E932" s="179"/>
      <c r="F932" s="179"/>
      <c r="G932" s="179"/>
      <c r="H932" s="179"/>
      <c r="I932" s="179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80"/>
      <c r="AJ932" s="180"/>
      <c r="AK932" s="180"/>
      <c r="AL932" s="65"/>
      <c r="AM932" s="71"/>
      <c r="AN932" s="71"/>
    </row>
    <row r="933" spans="1:40" ht="21.75" customHeight="1" outlineLevel="1">
      <c r="A933" s="178" t="s">
        <v>28</v>
      </c>
      <c r="B933" s="178"/>
      <c r="C933" s="179"/>
      <c r="D933" s="179"/>
      <c r="E933" s="179"/>
      <c r="F933" s="179"/>
      <c r="G933" s="179"/>
      <c r="H933" s="179"/>
      <c r="I933" s="179"/>
      <c r="J933" s="179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  <c r="X933" s="179"/>
      <c r="Y933" s="179"/>
      <c r="Z933" s="179"/>
      <c r="AA933" s="179"/>
      <c r="AB933" s="179"/>
      <c r="AC933" s="179"/>
      <c r="AD933" s="179"/>
      <c r="AE933" s="179"/>
      <c r="AF933" s="179"/>
      <c r="AG933" s="179"/>
      <c r="AH933" s="179"/>
      <c r="AI933" s="180"/>
      <c r="AJ933" s="180"/>
      <c r="AK933" s="180"/>
      <c r="AL933" s="65"/>
      <c r="AM933" s="71"/>
      <c r="AN933" s="71"/>
    </row>
    <row r="934" spans="1:40" ht="21.75" customHeight="1" outlineLevel="1">
      <c r="A934" s="178" t="s">
        <v>29</v>
      </c>
      <c r="B934" s="178"/>
      <c r="C934" s="179"/>
      <c r="D934" s="179"/>
      <c r="E934" s="179"/>
      <c r="F934" s="179"/>
      <c r="G934" s="179"/>
      <c r="H934" s="179"/>
      <c r="I934" s="179"/>
      <c r="J934" s="179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  <c r="X934" s="179"/>
      <c r="Y934" s="179"/>
      <c r="Z934" s="179"/>
      <c r="AA934" s="179"/>
      <c r="AB934" s="179"/>
      <c r="AC934" s="179"/>
      <c r="AD934" s="179"/>
      <c r="AE934" s="179"/>
      <c r="AF934" s="179"/>
      <c r="AG934" s="179"/>
      <c r="AH934" s="179"/>
      <c r="AI934" s="180"/>
      <c r="AJ934" s="180"/>
      <c r="AK934" s="180"/>
      <c r="AL934" s="65"/>
      <c r="AM934" s="71"/>
      <c r="AN934" s="71"/>
    </row>
    <row r="935" spans="1:40" ht="21.75" customHeight="1" outlineLevel="1">
      <c r="A935" s="178" t="s">
        <v>30</v>
      </c>
      <c r="B935" s="178"/>
      <c r="C935" s="179"/>
      <c r="D935" s="179"/>
      <c r="E935" s="179"/>
      <c r="F935" s="179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  <c r="X935" s="179"/>
      <c r="Y935" s="179"/>
      <c r="Z935" s="179"/>
      <c r="AA935" s="179"/>
      <c r="AB935" s="179"/>
      <c r="AC935" s="179"/>
      <c r="AD935" s="179"/>
      <c r="AE935" s="179"/>
      <c r="AF935" s="179"/>
      <c r="AG935" s="179"/>
      <c r="AH935" s="179"/>
      <c r="AI935" s="180"/>
      <c r="AJ935" s="180"/>
      <c r="AK935" s="180"/>
      <c r="AL935" s="65"/>
      <c r="AM935" s="71"/>
      <c r="AN935" s="71"/>
    </row>
    <row r="936" spans="1:40" ht="21.75" customHeight="1" outlineLevel="1">
      <c r="A936" s="178" t="s">
        <v>160</v>
      </c>
      <c r="B936" s="178"/>
      <c r="C936" s="179"/>
      <c r="D936" s="179"/>
      <c r="E936" s="179"/>
      <c r="F936" s="179"/>
      <c r="G936" s="179"/>
      <c r="H936" s="179"/>
      <c r="I936" s="179"/>
      <c r="J936" s="179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  <c r="X936" s="179"/>
      <c r="Y936" s="179"/>
      <c r="Z936" s="179"/>
      <c r="AA936" s="179"/>
      <c r="AB936" s="179"/>
      <c r="AC936" s="179"/>
      <c r="AD936" s="179"/>
      <c r="AE936" s="179"/>
      <c r="AF936" s="179"/>
      <c r="AG936" s="179"/>
      <c r="AH936" s="179"/>
      <c r="AI936" s="180"/>
      <c r="AJ936" s="180"/>
      <c r="AK936" s="180"/>
      <c r="AL936" s="65"/>
      <c r="AM936" s="71"/>
      <c r="AN936" s="71"/>
    </row>
    <row r="937" spans="1:40" ht="21.75" customHeight="1" outlineLevel="1" thickBot="1">
      <c r="A937" s="178" t="s">
        <v>161</v>
      </c>
      <c r="B937" s="178"/>
      <c r="C937" s="179"/>
      <c r="D937" s="179"/>
      <c r="E937" s="179"/>
      <c r="F937" s="179"/>
      <c r="G937" s="179"/>
      <c r="H937" s="179"/>
      <c r="I937" s="179"/>
      <c r="J937" s="179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  <c r="X937" s="179"/>
      <c r="Y937" s="179"/>
      <c r="Z937" s="179"/>
      <c r="AA937" s="179"/>
      <c r="AB937" s="179"/>
      <c r="AC937" s="179"/>
      <c r="AD937" s="179"/>
      <c r="AE937" s="179"/>
      <c r="AF937" s="179"/>
      <c r="AG937" s="179"/>
      <c r="AH937" s="179"/>
      <c r="AI937" s="180"/>
      <c r="AJ937" s="180"/>
      <c r="AK937" s="180"/>
      <c r="AL937" s="71">
        <f>SUM(AM937:AN937)</f>
        <v>0</v>
      </c>
      <c r="AM937" s="71">
        <f>SUM(F937)</f>
        <v>0</v>
      </c>
      <c r="AN937" s="71">
        <f>SUM(I937)</f>
        <v>0</v>
      </c>
    </row>
    <row r="938" spans="1:40" s="168" customFormat="1" ht="21.75" customHeight="1" thickBot="1">
      <c r="A938" s="181" t="s">
        <v>31</v>
      </c>
      <c r="B938" s="182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  <c r="AA938" s="166"/>
      <c r="AB938" s="166"/>
      <c r="AC938" s="166"/>
      <c r="AD938" s="166"/>
      <c r="AE938" s="166"/>
      <c r="AF938" s="166"/>
      <c r="AG938" s="166"/>
      <c r="AH938" s="166"/>
      <c r="AI938" s="167"/>
      <c r="AJ938" s="167"/>
      <c r="AK938" s="167"/>
      <c r="AL938" s="79">
        <f ca="1">SUM(AM938:AN938)</f>
        <v>0</v>
      </c>
      <c r="AM938" s="79">
        <f ca="1">SUM(AM937:AM958)</f>
        <v>0</v>
      </c>
      <c r="AN938" s="79">
        <f ca="1">SUM(AN937:AN958)</f>
        <v>0</v>
      </c>
    </row>
    <row r="939" spans="1:40" ht="21.75" customHeight="1" outlineLevel="1">
      <c r="A939" s="178" t="s">
        <v>32</v>
      </c>
      <c r="B939" s="178"/>
      <c r="C939" s="179"/>
      <c r="D939" s="179"/>
      <c r="E939" s="179"/>
      <c r="F939" s="179"/>
      <c r="G939" s="179"/>
      <c r="H939" s="179"/>
      <c r="I939" s="179"/>
      <c r="J939" s="179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  <c r="X939" s="179"/>
      <c r="Y939" s="179"/>
      <c r="Z939" s="179"/>
      <c r="AA939" s="179"/>
      <c r="AB939" s="179"/>
      <c r="AC939" s="179"/>
      <c r="AD939" s="179"/>
      <c r="AE939" s="179"/>
      <c r="AF939" s="179"/>
      <c r="AG939" s="179"/>
      <c r="AH939" s="179"/>
      <c r="AI939" s="180"/>
      <c r="AJ939" s="180"/>
      <c r="AK939" s="180"/>
      <c r="AL939" s="71"/>
      <c r="AM939" s="71"/>
      <c r="AN939" s="71"/>
    </row>
    <row r="940" spans="1:40" ht="21.75" customHeight="1" outlineLevel="1">
      <c r="A940" s="178" t="s">
        <v>33</v>
      </c>
      <c r="B940" s="178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  <c r="X940" s="179"/>
      <c r="Y940" s="179"/>
      <c r="Z940" s="179"/>
      <c r="AA940" s="179"/>
      <c r="AB940" s="179"/>
      <c r="AC940" s="179"/>
      <c r="AD940" s="179"/>
      <c r="AE940" s="179"/>
      <c r="AF940" s="179"/>
      <c r="AG940" s="179"/>
      <c r="AH940" s="179"/>
      <c r="AI940" s="180"/>
      <c r="AJ940" s="180"/>
      <c r="AK940" s="180"/>
      <c r="AL940" s="71"/>
      <c r="AM940" s="71"/>
      <c r="AN940" s="71"/>
    </row>
    <row r="941" spans="1:40" ht="21.75" customHeight="1" outlineLevel="1">
      <c r="A941" s="178" t="s">
        <v>34</v>
      </c>
      <c r="B941" s="178"/>
      <c r="C941" s="179"/>
      <c r="D941" s="179"/>
      <c r="E941" s="179"/>
      <c r="F941" s="179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  <c r="X941" s="179"/>
      <c r="Y941" s="179"/>
      <c r="Z941" s="179"/>
      <c r="AA941" s="179"/>
      <c r="AB941" s="179"/>
      <c r="AC941" s="179"/>
      <c r="AD941" s="179"/>
      <c r="AE941" s="179"/>
      <c r="AF941" s="179"/>
      <c r="AG941" s="179"/>
      <c r="AH941" s="179"/>
      <c r="AI941" s="180"/>
      <c r="AJ941" s="180"/>
      <c r="AK941" s="180"/>
      <c r="AL941" s="65"/>
      <c r="AM941" s="71"/>
      <c r="AN941" s="71"/>
    </row>
    <row r="942" spans="1:40" ht="21.75" customHeight="1" outlineLevel="1">
      <c r="A942" s="178" t="s">
        <v>35</v>
      </c>
      <c r="B942" s="178"/>
      <c r="C942" s="179"/>
      <c r="D942" s="179"/>
      <c r="E942" s="179"/>
      <c r="F942" s="179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  <c r="X942" s="179"/>
      <c r="Y942" s="179"/>
      <c r="Z942" s="179"/>
      <c r="AA942" s="179"/>
      <c r="AB942" s="179"/>
      <c r="AC942" s="179"/>
      <c r="AD942" s="179"/>
      <c r="AE942" s="179"/>
      <c r="AF942" s="179"/>
      <c r="AG942" s="179"/>
      <c r="AH942" s="179"/>
      <c r="AI942" s="180"/>
      <c r="AJ942" s="180"/>
      <c r="AK942" s="180"/>
      <c r="AL942" s="65"/>
      <c r="AM942" s="71"/>
      <c r="AN942" s="71"/>
    </row>
    <row r="943" spans="1:40" ht="21.75" customHeight="1" outlineLevel="1">
      <c r="A943" s="178" t="s">
        <v>162</v>
      </c>
      <c r="B943" s="178"/>
      <c r="C943" s="179"/>
      <c r="D943" s="179"/>
      <c r="E943" s="179"/>
      <c r="F943" s="179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  <c r="AG943" s="179"/>
      <c r="AH943" s="179"/>
      <c r="AI943" s="180"/>
      <c r="AJ943" s="180"/>
      <c r="AK943" s="180"/>
      <c r="AL943" s="65"/>
      <c r="AM943" s="71"/>
      <c r="AN943" s="71"/>
    </row>
    <row r="944" spans="1:40" ht="21.75" customHeight="1" outlineLevel="1">
      <c r="A944" s="178" t="s">
        <v>163</v>
      </c>
      <c r="B944" s="178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80"/>
      <c r="AJ944" s="180"/>
      <c r="AK944" s="180"/>
      <c r="AL944" s="65"/>
      <c r="AM944" s="71"/>
      <c r="AN944" s="71"/>
    </row>
    <row r="945" spans="1:41" ht="21.75" customHeight="1" outlineLevel="1">
      <c r="A945" s="178" t="s">
        <v>37</v>
      </c>
      <c r="B945" s="178"/>
      <c r="C945" s="179"/>
      <c r="D945" s="179"/>
      <c r="E945" s="179"/>
      <c r="F945" s="179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80"/>
      <c r="AJ945" s="180"/>
      <c r="AK945" s="180"/>
      <c r="AL945" s="65"/>
      <c r="AM945" s="71"/>
      <c r="AN945" s="71"/>
    </row>
    <row r="946" spans="1:41" ht="21.75" customHeight="1" outlineLevel="1">
      <c r="A946" s="178" t="s">
        <v>141</v>
      </c>
      <c r="B946" s="178"/>
      <c r="C946" s="179"/>
      <c r="D946" s="179"/>
      <c r="E946" s="179"/>
      <c r="F946" s="179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  <c r="AG946" s="179"/>
      <c r="AH946" s="179"/>
      <c r="AI946" s="180"/>
      <c r="AJ946" s="180"/>
      <c r="AK946" s="180"/>
      <c r="AL946" s="65"/>
      <c r="AM946" s="71"/>
      <c r="AN946" s="71"/>
    </row>
    <row r="947" spans="1:41" ht="21.75" customHeight="1" outlineLevel="1">
      <c r="A947" s="178" t="s">
        <v>164</v>
      </c>
      <c r="B947" s="178"/>
      <c r="C947" s="179"/>
      <c r="D947" s="179"/>
      <c r="E947" s="179"/>
      <c r="F947" s="179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80"/>
      <c r="AJ947" s="180"/>
      <c r="AK947" s="180"/>
      <c r="AL947" s="71"/>
      <c r="AM947" s="71"/>
      <c r="AN947" s="71"/>
    </row>
    <row r="948" spans="1:41" ht="21.75" customHeight="1" outlineLevel="1">
      <c r="A948" s="178" t="s">
        <v>165</v>
      </c>
      <c r="B948" s="178"/>
      <c r="C948" s="179"/>
      <c r="D948" s="179"/>
      <c r="E948" s="179"/>
      <c r="F948" s="179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  <c r="X948" s="179"/>
      <c r="Y948" s="179"/>
      <c r="Z948" s="179"/>
      <c r="AA948" s="179"/>
      <c r="AB948" s="179"/>
      <c r="AC948" s="179"/>
      <c r="AD948" s="179"/>
      <c r="AE948" s="179"/>
      <c r="AF948" s="179"/>
      <c r="AG948" s="179"/>
      <c r="AH948" s="179"/>
      <c r="AI948" s="180"/>
      <c r="AJ948" s="180"/>
      <c r="AK948" s="180"/>
      <c r="AL948" s="71"/>
      <c r="AM948" s="71"/>
      <c r="AN948" s="71"/>
    </row>
    <row r="949" spans="1:41" ht="21.75" customHeight="1" outlineLevel="1">
      <c r="A949" s="178" t="s">
        <v>166</v>
      </c>
      <c r="B949" s="178"/>
      <c r="C949" s="179"/>
      <c r="D949" s="179"/>
      <c r="E949" s="179"/>
      <c r="F949" s="179"/>
      <c r="G949" s="179"/>
      <c r="H949" s="179"/>
      <c r="I949" s="179"/>
      <c r="J949" s="179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  <c r="X949" s="179"/>
      <c r="Y949" s="179"/>
      <c r="Z949" s="179"/>
      <c r="AA949" s="179"/>
      <c r="AB949" s="179"/>
      <c r="AC949" s="179"/>
      <c r="AD949" s="179"/>
      <c r="AE949" s="179"/>
      <c r="AF949" s="179"/>
      <c r="AG949" s="179"/>
      <c r="AH949" s="179"/>
      <c r="AI949" s="180"/>
      <c r="AJ949" s="180"/>
      <c r="AK949" s="180"/>
      <c r="AL949" s="67"/>
      <c r="AM949" s="71"/>
      <c r="AN949" s="71"/>
    </row>
    <row r="950" spans="1:41" ht="21.75" customHeight="1" outlineLevel="1">
      <c r="A950" s="178" t="s">
        <v>38</v>
      </c>
      <c r="B950" s="178"/>
      <c r="C950" s="179"/>
      <c r="D950" s="179"/>
      <c r="E950" s="179"/>
      <c r="F950" s="179"/>
      <c r="G950" s="179"/>
      <c r="H950" s="179"/>
      <c r="I950" s="179"/>
      <c r="J950" s="179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  <c r="X950" s="179"/>
      <c r="Y950" s="179"/>
      <c r="Z950" s="179"/>
      <c r="AA950" s="179"/>
      <c r="AB950" s="179"/>
      <c r="AC950" s="179"/>
      <c r="AD950" s="179"/>
      <c r="AE950" s="179"/>
      <c r="AF950" s="179"/>
      <c r="AG950" s="179"/>
      <c r="AH950" s="179"/>
      <c r="AI950" s="180"/>
      <c r="AJ950" s="180"/>
      <c r="AK950" s="180"/>
      <c r="AL950" s="65"/>
      <c r="AM950" s="71"/>
      <c r="AN950" s="71"/>
    </row>
    <row r="951" spans="1:41" ht="21.75" customHeight="1" outlineLevel="1">
      <c r="A951" s="178" t="s">
        <v>167</v>
      </c>
      <c r="B951" s="178"/>
      <c r="C951" s="179"/>
      <c r="D951" s="179"/>
      <c r="E951" s="179"/>
      <c r="F951" s="179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  <c r="X951" s="179"/>
      <c r="Y951" s="179"/>
      <c r="Z951" s="179"/>
      <c r="AA951" s="179"/>
      <c r="AB951" s="179"/>
      <c r="AC951" s="179"/>
      <c r="AD951" s="179"/>
      <c r="AE951" s="179"/>
      <c r="AF951" s="179"/>
      <c r="AG951" s="179"/>
      <c r="AH951" s="179"/>
      <c r="AI951" s="180"/>
      <c r="AJ951" s="180"/>
      <c r="AK951" s="180"/>
      <c r="AL951" s="65"/>
      <c r="AM951" s="71"/>
      <c r="AN951" s="71"/>
    </row>
    <row r="952" spans="1:41" ht="21.75" customHeight="1" outlineLevel="1">
      <c r="A952" s="178" t="s">
        <v>39</v>
      </c>
      <c r="B952" s="178"/>
      <c r="C952" s="179"/>
      <c r="D952" s="179"/>
      <c r="E952" s="179"/>
      <c r="F952" s="179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  <c r="X952" s="179"/>
      <c r="Y952" s="179"/>
      <c r="Z952" s="179"/>
      <c r="AA952" s="179"/>
      <c r="AB952" s="179"/>
      <c r="AC952" s="179"/>
      <c r="AD952" s="179"/>
      <c r="AE952" s="179"/>
      <c r="AF952" s="179"/>
      <c r="AG952" s="179"/>
      <c r="AH952" s="179"/>
      <c r="AI952" s="180"/>
      <c r="AJ952" s="180"/>
      <c r="AK952" s="180"/>
      <c r="AL952" s="65"/>
      <c r="AM952" s="71"/>
      <c r="AN952" s="71"/>
    </row>
    <row r="953" spans="1:41" ht="21.75" customHeight="1" outlineLevel="1">
      <c r="A953" s="178" t="s">
        <v>168</v>
      </c>
      <c r="B953" s="178"/>
      <c r="C953" s="179"/>
      <c r="D953" s="179"/>
      <c r="E953" s="179"/>
      <c r="F953" s="179"/>
      <c r="G953" s="179"/>
      <c r="H953" s="179"/>
      <c r="I953" s="179"/>
      <c r="J953" s="179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  <c r="X953" s="179"/>
      <c r="Y953" s="179"/>
      <c r="Z953" s="179"/>
      <c r="AA953" s="179"/>
      <c r="AB953" s="179"/>
      <c r="AC953" s="179"/>
      <c r="AD953" s="179"/>
      <c r="AE953" s="179"/>
      <c r="AF953" s="179"/>
      <c r="AG953" s="179"/>
      <c r="AH953" s="179"/>
      <c r="AI953" s="180"/>
      <c r="AJ953" s="180"/>
      <c r="AK953" s="180"/>
      <c r="AL953" s="65"/>
      <c r="AM953" s="71"/>
      <c r="AN953" s="71"/>
    </row>
    <row r="954" spans="1:41" ht="21.75" customHeight="1" outlineLevel="1">
      <c r="A954" s="178" t="s">
        <v>169</v>
      </c>
      <c r="B954" s="178"/>
      <c r="C954" s="179"/>
      <c r="D954" s="179"/>
      <c r="E954" s="179"/>
      <c r="F954" s="179"/>
      <c r="G954" s="179"/>
      <c r="H954" s="179"/>
      <c r="I954" s="179"/>
      <c r="J954" s="179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  <c r="U954" s="179"/>
      <c r="V954" s="179"/>
      <c r="W954" s="179"/>
      <c r="X954" s="179"/>
      <c r="Y954" s="179"/>
      <c r="Z954" s="179"/>
      <c r="AA954" s="179"/>
      <c r="AB954" s="179"/>
      <c r="AC954" s="179"/>
      <c r="AD954" s="179"/>
      <c r="AE954" s="179"/>
      <c r="AF954" s="179"/>
      <c r="AG954" s="179"/>
      <c r="AH954" s="179"/>
      <c r="AI954" s="180"/>
      <c r="AJ954" s="180"/>
      <c r="AK954" s="180"/>
      <c r="AL954" s="65"/>
      <c r="AM954" s="71"/>
      <c r="AN954" s="71"/>
    </row>
    <row r="955" spans="1:41" ht="21.75" customHeight="1" outlineLevel="1">
      <c r="A955" s="178" t="s">
        <v>170</v>
      </c>
      <c r="B955" s="178"/>
      <c r="C955" s="179"/>
      <c r="D955" s="179"/>
      <c r="E955" s="179"/>
      <c r="F955" s="179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  <c r="U955" s="179"/>
      <c r="V955" s="179"/>
      <c r="W955" s="179"/>
      <c r="X955" s="179"/>
      <c r="Y955" s="179"/>
      <c r="Z955" s="179"/>
      <c r="AA955" s="179"/>
      <c r="AB955" s="179"/>
      <c r="AC955" s="179"/>
      <c r="AD955" s="179"/>
      <c r="AE955" s="179"/>
      <c r="AF955" s="179"/>
      <c r="AG955" s="179"/>
      <c r="AH955" s="179"/>
      <c r="AI955" s="180"/>
      <c r="AJ955" s="180"/>
      <c r="AK955" s="180"/>
      <c r="AL955" s="65"/>
      <c r="AM955" s="71"/>
      <c r="AN955" s="71"/>
    </row>
    <row r="956" spans="1:41" ht="21.75" customHeight="1" outlineLevel="1">
      <c r="A956" s="178" t="s">
        <v>41</v>
      </c>
      <c r="B956" s="178"/>
      <c r="C956" s="179"/>
      <c r="D956" s="179"/>
      <c r="E956" s="179"/>
      <c r="F956" s="179"/>
      <c r="G956" s="179"/>
      <c r="H956" s="179"/>
      <c r="I956" s="179"/>
      <c r="J956" s="179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  <c r="U956" s="179"/>
      <c r="V956" s="179"/>
      <c r="W956" s="179"/>
      <c r="X956" s="179"/>
      <c r="Y956" s="179"/>
      <c r="Z956" s="179"/>
      <c r="AA956" s="179"/>
      <c r="AB956" s="179"/>
      <c r="AC956" s="179"/>
      <c r="AD956" s="179"/>
      <c r="AE956" s="179"/>
      <c r="AF956" s="179"/>
      <c r="AG956" s="179"/>
      <c r="AH956" s="179"/>
      <c r="AI956" s="180"/>
      <c r="AJ956" s="180"/>
      <c r="AK956" s="180"/>
      <c r="AL956" s="65"/>
      <c r="AM956" s="71"/>
      <c r="AN956" s="71"/>
    </row>
    <row r="957" spans="1:41" ht="21.75" customHeight="1" outlineLevel="1">
      <c r="A957" s="178" t="s">
        <v>42</v>
      </c>
      <c r="B957" s="178"/>
      <c r="C957" s="179"/>
      <c r="D957" s="179"/>
      <c r="E957" s="179"/>
      <c r="F957" s="179"/>
      <c r="G957" s="179"/>
      <c r="H957" s="179"/>
      <c r="I957" s="179"/>
      <c r="J957" s="179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  <c r="U957" s="179"/>
      <c r="V957" s="179"/>
      <c r="W957" s="179"/>
      <c r="X957" s="179"/>
      <c r="Y957" s="179"/>
      <c r="Z957" s="179"/>
      <c r="AA957" s="179"/>
      <c r="AB957" s="179"/>
      <c r="AC957" s="179"/>
      <c r="AD957" s="179"/>
      <c r="AE957" s="179"/>
      <c r="AF957" s="179"/>
      <c r="AG957" s="179"/>
      <c r="AH957" s="179"/>
      <c r="AI957" s="180"/>
      <c r="AJ957" s="180"/>
      <c r="AK957" s="180"/>
      <c r="AL957" s="65"/>
      <c r="AM957" s="71"/>
      <c r="AN957" s="71"/>
    </row>
    <row r="958" spans="1:41" ht="21.75" customHeight="1" outlineLevel="1" thickBot="1">
      <c r="A958" s="178" t="s">
        <v>171</v>
      </c>
      <c r="B958" s="178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  <c r="X958" s="179"/>
      <c r="Y958" s="179"/>
      <c r="Z958" s="179"/>
      <c r="AA958" s="179"/>
      <c r="AB958" s="179"/>
      <c r="AC958" s="179"/>
      <c r="AD958" s="179"/>
      <c r="AE958" s="179"/>
      <c r="AF958" s="179"/>
      <c r="AG958" s="179"/>
      <c r="AH958" s="179"/>
      <c r="AI958" s="180"/>
      <c r="AJ958" s="180"/>
      <c r="AK958" s="180"/>
      <c r="AL958" s="65"/>
      <c r="AM958" s="71"/>
      <c r="AN958" s="71"/>
    </row>
    <row r="959" spans="1:41" ht="21.75" customHeight="1" thickBot="1">
      <c r="A959" s="183" t="s">
        <v>43</v>
      </c>
      <c r="B959" s="183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  <c r="AA959" s="166"/>
      <c r="AB959" s="166"/>
      <c r="AC959" s="166"/>
      <c r="AD959" s="166"/>
      <c r="AE959" s="166"/>
      <c r="AF959" s="166"/>
      <c r="AG959" s="166"/>
      <c r="AH959" s="166"/>
      <c r="AI959" s="169"/>
      <c r="AJ959" s="169"/>
      <c r="AK959" s="169"/>
      <c r="AL959" s="29">
        <f>SUM(AL921)</f>
        <v>0</v>
      </c>
      <c r="AM959" s="29">
        <f>SUM(AM921)</f>
        <v>0</v>
      </c>
      <c r="AN959" s="29">
        <f>SUM(AN921)</f>
        <v>0</v>
      </c>
      <c r="AO959" s="142">
        <f>IF(E959&gt;0,1,0)</f>
        <v>0</v>
      </c>
    </row>
    <row r="960" spans="1:41" ht="12" customHeight="1" thickBot="1">
      <c r="A960" s="145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3" t="s">
        <v>44</v>
      </c>
      <c r="O960" s="143"/>
      <c r="P960" s="143"/>
      <c r="Q960" s="144"/>
      <c r="R960" s="170" t="s">
        <v>45</v>
      </c>
      <c r="S960" s="170"/>
      <c r="T960" s="170"/>
      <c r="U960" s="170"/>
      <c r="V960" s="170"/>
      <c r="W960" s="170"/>
      <c r="X960" s="170"/>
      <c r="Y960" s="170"/>
      <c r="Z960" s="144"/>
      <c r="AA960" s="145" t="s">
        <v>46</v>
      </c>
      <c r="AB960" s="145"/>
      <c r="AC960" s="171">
        <f>SUM(AC959:AD959)</f>
        <v>0</v>
      </c>
      <c r="AD960" s="145"/>
      <c r="AE960" s="172" t="s">
        <v>47</v>
      </c>
      <c r="AF960" s="170"/>
      <c r="AG960" s="170"/>
      <c r="AH960" s="170"/>
      <c r="AI960" s="170"/>
      <c r="AJ960" s="170"/>
      <c r="AK960" s="145"/>
    </row>
    <row r="961" spans="1:40" ht="12" customHeight="1" thickBot="1">
      <c r="A961" s="145"/>
      <c r="B961" s="144"/>
      <c r="C961" s="144"/>
      <c r="D961" s="144"/>
      <c r="E961" s="144"/>
      <c r="F961" s="144"/>
      <c r="G961" s="170"/>
      <c r="H961" s="170"/>
      <c r="I961" s="190">
        <f>SUM(I938,I921)</f>
        <v>0</v>
      </c>
      <c r="J961" s="170"/>
      <c r="K961" s="170"/>
      <c r="L961" s="170"/>
      <c r="M961" s="170"/>
      <c r="N961" s="145"/>
      <c r="O961" s="145"/>
      <c r="P961" s="145"/>
      <c r="Q961" s="144"/>
      <c r="R961" s="170"/>
      <c r="S961" s="170"/>
      <c r="T961" s="170"/>
      <c r="U961" s="170"/>
      <c r="V961" s="170"/>
      <c r="W961" s="170"/>
      <c r="X961" s="170"/>
      <c r="Y961" s="170"/>
      <c r="Z961" s="144"/>
      <c r="AA961" s="145"/>
      <c r="AB961" s="145"/>
      <c r="AC961" s="145"/>
      <c r="AD961" s="145"/>
      <c r="AE961" s="170"/>
      <c r="AF961" s="170"/>
      <c r="AG961" s="170"/>
      <c r="AH961" s="170"/>
      <c r="AI961" s="170"/>
      <c r="AJ961" s="170"/>
      <c r="AK961" s="145"/>
    </row>
    <row r="962" spans="1:40" ht="12" customHeight="1" thickBot="1">
      <c r="A962" s="145" t="s">
        <v>48</v>
      </c>
      <c r="B962" s="170">
        <v>39644</v>
      </c>
      <c r="C962" s="145" t="s">
        <v>49</v>
      </c>
      <c r="D962" s="145"/>
      <c r="E962" s="145"/>
      <c r="F962" s="145"/>
      <c r="G962" s="170"/>
      <c r="H962" s="170"/>
      <c r="I962" s="170"/>
      <c r="J962" s="170"/>
      <c r="K962" s="170"/>
      <c r="L962" s="170"/>
      <c r="M962" s="170"/>
      <c r="N962" s="145"/>
      <c r="O962" s="145"/>
      <c r="P962" s="145"/>
      <c r="Q962" s="144"/>
      <c r="R962" s="170"/>
      <c r="S962" s="170"/>
      <c r="T962" s="170"/>
      <c r="U962" s="170"/>
      <c r="V962" s="170"/>
      <c r="W962" s="170"/>
      <c r="X962" s="170"/>
      <c r="Y962" s="170"/>
      <c r="Z962" s="144"/>
      <c r="AA962" s="145"/>
      <c r="AB962" s="145"/>
      <c r="AC962" s="145"/>
      <c r="AD962" s="145"/>
      <c r="AE962" s="170"/>
      <c r="AF962" s="170"/>
      <c r="AG962" s="170"/>
      <c r="AH962" s="170"/>
      <c r="AI962" s="170"/>
      <c r="AJ962" s="170"/>
      <c r="AK962" s="145"/>
    </row>
    <row r="963" spans="1:40" ht="12" customHeight="1" thickBot="1">
      <c r="A963" s="145" t="s">
        <v>50</v>
      </c>
      <c r="B963" s="145"/>
      <c r="C963" s="144"/>
      <c r="D963" s="144"/>
      <c r="E963" s="144"/>
      <c r="F963" s="144"/>
      <c r="G963" s="170"/>
      <c r="H963" s="170"/>
      <c r="I963" s="170"/>
      <c r="J963" s="170"/>
      <c r="K963" s="170"/>
      <c r="L963" s="170"/>
      <c r="M963" s="170"/>
      <c r="N963" s="143" t="s">
        <v>51</v>
      </c>
      <c r="O963" s="143"/>
      <c r="P963" s="145"/>
      <c r="Q963" s="144"/>
      <c r="R963" s="172" t="s">
        <v>52</v>
      </c>
      <c r="S963" s="170"/>
      <c r="T963" s="170"/>
      <c r="U963" s="170"/>
      <c r="V963" s="170"/>
      <c r="W963" s="170"/>
      <c r="X963" s="170"/>
      <c r="Y963" s="170"/>
      <c r="Z963" s="144"/>
      <c r="AA963" s="144"/>
      <c r="AB963" s="144"/>
      <c r="AC963" s="144"/>
      <c r="AD963" s="144"/>
      <c r="AE963" s="144"/>
      <c r="AF963" s="144"/>
      <c r="AG963" s="144"/>
      <c r="AH963" s="144"/>
      <c r="AI963" s="144"/>
      <c r="AJ963" s="144"/>
      <c r="AK963" s="145"/>
    </row>
    <row r="964" spans="1:40" ht="12" customHeight="1" thickBot="1">
      <c r="A964" s="145"/>
      <c r="B964" s="145"/>
      <c r="C964" s="145" t="s">
        <v>53</v>
      </c>
      <c r="D964" s="145"/>
      <c r="E964" s="145"/>
      <c r="F964" s="145"/>
      <c r="G964" s="170"/>
      <c r="H964" s="170"/>
      <c r="I964" s="170"/>
      <c r="J964" s="170"/>
      <c r="K964" s="170"/>
      <c r="L964" s="170"/>
      <c r="M964" s="170"/>
      <c r="N964" s="145"/>
      <c r="O964" s="145"/>
      <c r="P964" s="145"/>
      <c r="Q964" s="145"/>
      <c r="R964" s="170"/>
      <c r="S964" s="170"/>
      <c r="T964" s="170"/>
      <c r="U964" s="170"/>
      <c r="V964" s="170"/>
      <c r="W964" s="170"/>
      <c r="X964" s="170"/>
      <c r="Y964" s="170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</row>
    <row r="965" spans="1:40" ht="12" customHeight="1" thickBot="1">
      <c r="A965" s="145"/>
      <c r="B965" s="145"/>
      <c r="C965" s="145"/>
      <c r="D965" s="145"/>
      <c r="E965" s="145"/>
      <c r="F965" s="145"/>
      <c r="G965" s="170"/>
      <c r="H965" s="170"/>
      <c r="I965" s="170"/>
      <c r="J965" s="170"/>
      <c r="K965" s="170"/>
      <c r="L965" s="170"/>
      <c r="M965" s="170"/>
      <c r="N965" s="145"/>
      <c r="O965" s="145"/>
      <c r="P965" s="145"/>
      <c r="Q965" s="145"/>
      <c r="R965" s="170"/>
      <c r="S965" s="170"/>
      <c r="T965" s="170"/>
      <c r="U965" s="170"/>
      <c r="V965" s="170"/>
      <c r="W965" s="170"/>
      <c r="X965" s="170"/>
      <c r="Y965" s="170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</row>
    <row r="967" spans="1:40" ht="18" customHeight="1">
      <c r="A967" s="173" t="s">
        <v>69</v>
      </c>
      <c r="B967" s="144"/>
      <c r="C967" s="144"/>
      <c r="D967" s="144"/>
      <c r="E967" s="144"/>
      <c r="F967" s="144"/>
      <c r="G967" s="144"/>
      <c r="H967" s="144"/>
      <c r="I967" s="144"/>
      <c r="J967" s="144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  <c r="AA967" s="143"/>
      <c r="AB967" s="143"/>
      <c r="AC967" s="143"/>
      <c r="AD967" s="143"/>
      <c r="AE967" s="143"/>
      <c r="AF967" s="143"/>
      <c r="AG967" s="143"/>
      <c r="AH967" s="144"/>
      <c r="AI967" s="144"/>
      <c r="AJ967" s="144"/>
      <c r="AK967" s="145"/>
    </row>
    <row r="968" spans="1:40" ht="13.5" customHeight="1" thickBot="1"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  <c r="AB968" s="144"/>
      <c r="AC968" s="144"/>
      <c r="AD968" s="144"/>
      <c r="AE968" s="144"/>
      <c r="AF968" s="144"/>
      <c r="AG968" s="144"/>
      <c r="AH968" s="144"/>
      <c r="AI968" s="144"/>
      <c r="AJ968" s="144"/>
      <c r="AK968" s="145"/>
    </row>
    <row r="969" spans="1:40" ht="21.75" customHeight="1">
      <c r="A969" s="146" t="s">
        <v>55</v>
      </c>
      <c r="B969" s="147"/>
      <c r="C969" s="148" t="s">
        <v>17</v>
      </c>
      <c r="D969" s="148" t="s">
        <v>56</v>
      </c>
      <c r="E969" s="148" t="s">
        <v>3</v>
      </c>
      <c r="F969" s="148" t="s">
        <v>4</v>
      </c>
      <c r="G969" s="148"/>
      <c r="H969" s="148"/>
      <c r="I969" s="148" t="s">
        <v>5</v>
      </c>
      <c r="J969" s="149" t="s">
        <v>6</v>
      </c>
      <c r="K969" s="149"/>
      <c r="L969" s="149"/>
      <c r="M969" s="149"/>
      <c r="N969" s="149"/>
      <c r="O969" s="149"/>
      <c r="P969" s="149"/>
      <c r="Q969" s="149"/>
      <c r="R969" s="149"/>
      <c r="S969" s="149"/>
      <c r="T969" s="148" t="s">
        <v>16</v>
      </c>
      <c r="U969" s="148" t="s">
        <v>7</v>
      </c>
      <c r="V969" s="148"/>
      <c r="W969" s="148" t="s">
        <v>8</v>
      </c>
      <c r="X969" s="148"/>
      <c r="Y969" s="148" t="s">
        <v>9</v>
      </c>
      <c r="Z969" s="148"/>
      <c r="AA969" s="148"/>
      <c r="AB969" s="148"/>
      <c r="AC969" s="148" t="s">
        <v>10</v>
      </c>
      <c r="AD969" s="148"/>
      <c r="AE969" s="148"/>
      <c r="AF969" s="148" t="s">
        <v>11</v>
      </c>
      <c r="AG969" s="148"/>
      <c r="AH969" s="148"/>
      <c r="AI969" s="150" t="s">
        <v>57</v>
      </c>
      <c r="AJ969" s="151" t="s">
        <v>23</v>
      </c>
      <c r="AK969" s="152"/>
      <c r="AL969" s="153" t="s">
        <v>91</v>
      </c>
      <c r="AM969" s="154"/>
      <c r="AN969" s="155"/>
    </row>
    <row r="970" spans="1:40" ht="21.75" customHeight="1">
      <c r="A970" s="156"/>
      <c r="B970" s="157"/>
      <c r="C970" s="158"/>
      <c r="D970" s="158"/>
      <c r="E970" s="158"/>
      <c r="F970" s="158"/>
      <c r="G970" s="158"/>
      <c r="H970" s="158"/>
      <c r="I970" s="158"/>
      <c r="J970" s="158" t="s">
        <v>12</v>
      </c>
      <c r="K970" s="150"/>
      <c r="L970" s="158" t="s">
        <v>13</v>
      </c>
      <c r="M970" s="158" t="s">
        <v>14</v>
      </c>
      <c r="N970" s="150"/>
      <c r="O970" s="158" t="s">
        <v>15</v>
      </c>
      <c r="P970" s="158"/>
      <c r="Q970" s="158"/>
      <c r="R970" s="158"/>
      <c r="S970" s="158"/>
      <c r="T970" s="158"/>
      <c r="U970" s="158"/>
      <c r="V970" s="158"/>
      <c r="W970" s="158"/>
      <c r="X970" s="158"/>
      <c r="Y970" s="158"/>
      <c r="Z970" s="158"/>
      <c r="AA970" s="158"/>
      <c r="AB970" s="158"/>
      <c r="AC970" s="158"/>
      <c r="AD970" s="158"/>
      <c r="AE970" s="158"/>
      <c r="AF970" s="158"/>
      <c r="AG970" s="158"/>
      <c r="AH970" s="158"/>
      <c r="AI970" s="159"/>
      <c r="AJ970" s="159"/>
      <c r="AK970" s="160"/>
      <c r="AL970" s="161"/>
      <c r="AM970" s="162"/>
      <c r="AN970" s="163"/>
    </row>
    <row r="971" spans="1:40" ht="21.75" customHeight="1" thickBot="1">
      <c r="A971" s="164"/>
      <c r="B971" s="165"/>
      <c r="C971" s="94"/>
      <c r="D971" s="94"/>
      <c r="E971" s="94"/>
      <c r="F971" s="94"/>
      <c r="G971" s="94"/>
      <c r="H971" s="94"/>
      <c r="I971" s="94"/>
      <c r="J971" s="94"/>
      <c r="K971" s="95"/>
      <c r="L971" s="94"/>
      <c r="M971" s="94"/>
      <c r="N971" s="95"/>
      <c r="O971" s="94" t="s">
        <v>18</v>
      </c>
      <c r="P971" s="94" t="s">
        <v>19</v>
      </c>
      <c r="Q971" s="94"/>
      <c r="R971" s="94"/>
      <c r="S971" s="94" t="s">
        <v>20</v>
      </c>
      <c r="T971" s="94"/>
      <c r="U971" s="94" t="s">
        <v>21</v>
      </c>
      <c r="V971" s="94" t="s">
        <v>22</v>
      </c>
      <c r="W971" s="94" t="s">
        <v>21</v>
      </c>
      <c r="X971" s="94" t="s">
        <v>22</v>
      </c>
      <c r="Y971" s="94" t="s">
        <v>21</v>
      </c>
      <c r="Z971" s="94"/>
      <c r="AA971" s="94"/>
      <c r="AB971" s="94" t="s">
        <v>22</v>
      </c>
      <c r="AC971" s="94" t="s">
        <v>21</v>
      </c>
      <c r="AD971" s="94" t="s">
        <v>22</v>
      </c>
      <c r="AE971" s="94"/>
      <c r="AF971" s="94" t="s">
        <v>21</v>
      </c>
      <c r="AG971" s="94" t="s">
        <v>22</v>
      </c>
      <c r="AH971" s="94"/>
      <c r="AI971" s="95"/>
      <c r="AJ971" s="95"/>
      <c r="AK971" s="96"/>
      <c r="AL971" s="69" t="s">
        <v>90</v>
      </c>
      <c r="AM971" s="70" t="s">
        <v>130</v>
      </c>
      <c r="AN971" s="70" t="s">
        <v>131</v>
      </c>
    </row>
    <row r="972" spans="1:40" ht="21.75" customHeight="1" thickBot="1">
      <c r="A972" s="217" t="s">
        <v>24</v>
      </c>
      <c r="B972" s="217"/>
      <c r="C972" s="213">
        <v>7356</v>
      </c>
      <c r="D972" s="213">
        <v>388</v>
      </c>
      <c r="E972" s="213">
        <v>5771</v>
      </c>
      <c r="F972" s="213">
        <v>720</v>
      </c>
      <c r="G972" s="213"/>
      <c r="H972" s="213"/>
      <c r="I972" s="213">
        <v>5051</v>
      </c>
      <c r="J972" s="213">
        <v>2157</v>
      </c>
      <c r="K972" s="213"/>
      <c r="L972" s="213">
        <v>1631</v>
      </c>
      <c r="M972" s="213">
        <v>989</v>
      </c>
      <c r="N972" s="213"/>
      <c r="O972" s="213">
        <v>0</v>
      </c>
      <c r="P972" s="213">
        <v>21</v>
      </c>
      <c r="Q972" s="213"/>
      <c r="R972" s="213"/>
      <c r="S972" s="213">
        <v>81</v>
      </c>
      <c r="T972" s="213">
        <v>172</v>
      </c>
      <c r="U972" s="213">
        <v>0</v>
      </c>
      <c r="V972" s="213">
        <v>0</v>
      </c>
      <c r="W972" s="213">
        <v>14</v>
      </c>
      <c r="X972" s="213">
        <v>26</v>
      </c>
      <c r="Y972" s="213">
        <v>0</v>
      </c>
      <c r="Z972" s="213"/>
      <c r="AA972" s="213"/>
      <c r="AB972" s="213">
        <v>46</v>
      </c>
      <c r="AC972" s="213">
        <v>62</v>
      </c>
      <c r="AD972" s="213">
        <v>40</v>
      </c>
      <c r="AE972" s="213"/>
      <c r="AF972" s="213">
        <v>76</v>
      </c>
      <c r="AG972" s="213">
        <v>1081</v>
      </c>
      <c r="AH972" s="213"/>
      <c r="AI972" s="214"/>
      <c r="AJ972" s="214"/>
      <c r="AK972" s="214"/>
      <c r="AL972" s="25">
        <f>SUM(AL973:AL988)</f>
        <v>359</v>
      </c>
      <c r="AM972" s="25">
        <f>SUM(AM973:AM988)</f>
        <v>93</v>
      </c>
      <c r="AN972" s="25">
        <f>SUM(AN973:AN988)</f>
        <v>266</v>
      </c>
    </row>
    <row r="973" spans="1:40" ht="21.75" customHeight="1" outlineLevel="1">
      <c r="A973" s="218" t="s">
        <v>25</v>
      </c>
      <c r="B973" s="218"/>
      <c r="C973" s="250">
        <v>500</v>
      </c>
      <c r="D973" s="250">
        <v>0</v>
      </c>
      <c r="E973" s="250">
        <v>416</v>
      </c>
      <c r="F973" s="250">
        <v>0</v>
      </c>
      <c r="G973" s="250"/>
      <c r="H973" s="250"/>
      <c r="I973" s="250">
        <v>416</v>
      </c>
      <c r="J973" s="250">
        <v>416</v>
      </c>
      <c r="K973" s="250"/>
      <c r="L973" s="250">
        <v>0</v>
      </c>
      <c r="M973" s="250">
        <v>0</v>
      </c>
      <c r="N973" s="250"/>
      <c r="O973" s="250">
        <v>0</v>
      </c>
      <c r="P973" s="250">
        <v>0</v>
      </c>
      <c r="Q973" s="250"/>
      <c r="R973" s="250"/>
      <c r="S973" s="250">
        <v>0</v>
      </c>
      <c r="T973" s="250">
        <v>0</v>
      </c>
      <c r="U973" s="250">
        <v>0</v>
      </c>
      <c r="V973" s="250">
        <v>0</v>
      </c>
      <c r="W973" s="250">
        <v>0</v>
      </c>
      <c r="X973" s="250">
        <v>2</v>
      </c>
      <c r="Y973" s="250">
        <v>0</v>
      </c>
      <c r="Z973" s="250"/>
      <c r="AA973" s="250"/>
      <c r="AB973" s="250">
        <v>0</v>
      </c>
      <c r="AC973" s="250">
        <v>0</v>
      </c>
      <c r="AD973" s="250">
        <v>0</v>
      </c>
      <c r="AE973" s="250"/>
      <c r="AF973" s="250">
        <v>0</v>
      </c>
      <c r="AG973" s="250">
        <v>82</v>
      </c>
      <c r="AH973" s="250"/>
      <c r="AI973" s="251" t="s">
        <v>188</v>
      </c>
      <c r="AJ973" s="251"/>
      <c r="AK973" s="251"/>
      <c r="AL973" s="65"/>
      <c r="AM973" s="71"/>
      <c r="AN973" s="71"/>
    </row>
    <row r="974" spans="1:40" ht="21.75" customHeight="1" outlineLevel="1">
      <c r="A974" s="218" t="s">
        <v>189</v>
      </c>
      <c r="B974" s="218"/>
      <c r="C974" s="250">
        <v>450</v>
      </c>
      <c r="D974" s="250">
        <v>54</v>
      </c>
      <c r="E974" s="250">
        <v>267</v>
      </c>
      <c r="F974" s="250">
        <v>0</v>
      </c>
      <c r="G974" s="250"/>
      <c r="H974" s="250"/>
      <c r="I974" s="250">
        <v>267</v>
      </c>
      <c r="J974" s="250">
        <v>262</v>
      </c>
      <c r="K974" s="250"/>
      <c r="L974" s="250">
        <v>0</v>
      </c>
      <c r="M974" s="250">
        <v>0</v>
      </c>
      <c r="N974" s="250"/>
      <c r="O974" s="250">
        <v>0</v>
      </c>
      <c r="P974" s="250">
        <v>0</v>
      </c>
      <c r="Q974" s="250"/>
      <c r="R974" s="250"/>
      <c r="S974" s="250">
        <v>0</v>
      </c>
      <c r="T974" s="250">
        <v>5</v>
      </c>
      <c r="U974" s="250">
        <v>0</v>
      </c>
      <c r="V974" s="250">
        <v>0</v>
      </c>
      <c r="W974" s="250">
        <v>0</v>
      </c>
      <c r="X974" s="250">
        <v>0</v>
      </c>
      <c r="Y974" s="250">
        <v>0</v>
      </c>
      <c r="Z974" s="250"/>
      <c r="AA974" s="250"/>
      <c r="AB974" s="250">
        <v>0</v>
      </c>
      <c r="AC974" s="250">
        <v>0</v>
      </c>
      <c r="AD974" s="250">
        <v>0</v>
      </c>
      <c r="AE974" s="250"/>
      <c r="AF974" s="250">
        <v>0</v>
      </c>
      <c r="AG974" s="250">
        <v>129</v>
      </c>
      <c r="AH974" s="250"/>
      <c r="AI974" s="251" t="s">
        <v>252</v>
      </c>
      <c r="AJ974" s="251"/>
      <c r="AK974" s="251"/>
      <c r="AL974" s="65"/>
      <c r="AM974" s="71"/>
      <c r="AN974" s="71"/>
    </row>
    <row r="975" spans="1:40" ht="21.75" customHeight="1" outlineLevel="1">
      <c r="A975" s="218" t="s">
        <v>190</v>
      </c>
      <c r="B975" s="218"/>
      <c r="C975" s="250">
        <v>36</v>
      </c>
      <c r="D975" s="250">
        <v>0</v>
      </c>
      <c r="E975" s="250">
        <v>34</v>
      </c>
      <c r="F975" s="250">
        <v>0</v>
      </c>
      <c r="G975" s="250"/>
      <c r="H975" s="250"/>
      <c r="I975" s="250">
        <v>34</v>
      </c>
      <c r="J975" s="250">
        <v>0</v>
      </c>
      <c r="K975" s="250"/>
      <c r="L975" s="250">
        <v>0</v>
      </c>
      <c r="M975" s="250">
        <v>0</v>
      </c>
      <c r="N975" s="250"/>
      <c r="O975" s="250">
        <v>0</v>
      </c>
      <c r="P975" s="250">
        <v>0</v>
      </c>
      <c r="Q975" s="250"/>
      <c r="R975" s="250"/>
      <c r="S975" s="250">
        <v>0</v>
      </c>
      <c r="T975" s="250">
        <v>34</v>
      </c>
      <c r="U975" s="250">
        <v>0</v>
      </c>
      <c r="V975" s="250">
        <v>0</v>
      </c>
      <c r="W975" s="250">
        <v>0</v>
      </c>
      <c r="X975" s="250">
        <v>0</v>
      </c>
      <c r="Y975" s="250">
        <v>0</v>
      </c>
      <c r="Z975" s="250"/>
      <c r="AA975" s="250"/>
      <c r="AB975" s="250">
        <v>0</v>
      </c>
      <c r="AC975" s="250">
        <v>0</v>
      </c>
      <c r="AD975" s="250">
        <v>0</v>
      </c>
      <c r="AE975" s="250"/>
      <c r="AF975" s="250">
        <v>0</v>
      </c>
      <c r="AG975" s="250">
        <v>2</v>
      </c>
      <c r="AH975" s="250"/>
      <c r="AI975" s="251" t="s">
        <v>238</v>
      </c>
      <c r="AJ975" s="251"/>
      <c r="AK975" s="251"/>
      <c r="AL975" s="65"/>
      <c r="AM975" s="71"/>
      <c r="AN975" s="71"/>
    </row>
    <row r="976" spans="1:40" ht="21.75" customHeight="1" outlineLevel="1">
      <c r="A976" s="218" t="s">
        <v>191</v>
      </c>
      <c r="B976" s="218"/>
      <c r="C976" s="250">
        <v>40</v>
      </c>
      <c r="D976" s="250">
        <v>0</v>
      </c>
      <c r="E976" s="250">
        <v>25</v>
      </c>
      <c r="F976" s="250">
        <v>0</v>
      </c>
      <c r="G976" s="250"/>
      <c r="H976" s="250"/>
      <c r="I976" s="250">
        <v>25</v>
      </c>
      <c r="J976" s="250">
        <v>25</v>
      </c>
      <c r="K976" s="250"/>
      <c r="L976" s="250">
        <v>0</v>
      </c>
      <c r="M976" s="250">
        <v>0</v>
      </c>
      <c r="N976" s="250"/>
      <c r="O976" s="250">
        <v>0</v>
      </c>
      <c r="P976" s="250">
        <v>0</v>
      </c>
      <c r="Q976" s="250"/>
      <c r="R976" s="250"/>
      <c r="S976" s="250">
        <v>0</v>
      </c>
      <c r="T976" s="250">
        <v>0</v>
      </c>
      <c r="U976" s="250">
        <v>0</v>
      </c>
      <c r="V976" s="250">
        <v>0</v>
      </c>
      <c r="W976" s="250">
        <v>0</v>
      </c>
      <c r="X976" s="250">
        <v>0</v>
      </c>
      <c r="Y976" s="250">
        <v>0</v>
      </c>
      <c r="Z976" s="250"/>
      <c r="AA976" s="250"/>
      <c r="AB976" s="250">
        <v>0</v>
      </c>
      <c r="AC976" s="250">
        <v>0</v>
      </c>
      <c r="AD976" s="250">
        <v>0</v>
      </c>
      <c r="AE976" s="250"/>
      <c r="AF976" s="250">
        <v>0</v>
      </c>
      <c r="AG976" s="250">
        <v>15</v>
      </c>
      <c r="AH976" s="250"/>
      <c r="AI976" s="251" t="s">
        <v>245</v>
      </c>
      <c r="AJ976" s="251"/>
      <c r="AK976" s="251"/>
      <c r="AL976" s="65">
        <f>SUM(AM976:AN976)</f>
        <v>25</v>
      </c>
      <c r="AM976" s="71">
        <f>SUM(F976)</f>
        <v>0</v>
      </c>
      <c r="AN976" s="71">
        <f>SUM(I976)</f>
        <v>25</v>
      </c>
    </row>
    <row r="977" spans="1:40" ht="21.75" customHeight="1" outlineLevel="1">
      <c r="A977" s="218" t="s">
        <v>192</v>
      </c>
      <c r="B977" s="218"/>
      <c r="C977" s="250">
        <v>68</v>
      </c>
      <c r="D977" s="250">
        <v>0</v>
      </c>
      <c r="E977" s="250">
        <v>50</v>
      </c>
      <c r="F977" s="250">
        <v>0</v>
      </c>
      <c r="G977" s="250"/>
      <c r="H977" s="250"/>
      <c r="I977" s="250">
        <v>50</v>
      </c>
      <c r="J977" s="250">
        <v>50</v>
      </c>
      <c r="K977" s="250"/>
      <c r="L977" s="250">
        <v>0</v>
      </c>
      <c r="M977" s="250">
        <v>0</v>
      </c>
      <c r="N977" s="250"/>
      <c r="O977" s="250">
        <v>0</v>
      </c>
      <c r="P977" s="250">
        <v>0</v>
      </c>
      <c r="Q977" s="250"/>
      <c r="R977" s="250"/>
      <c r="S977" s="250">
        <v>0</v>
      </c>
      <c r="T977" s="250">
        <v>0</v>
      </c>
      <c r="U977" s="250">
        <v>0</v>
      </c>
      <c r="V977" s="250">
        <v>0</v>
      </c>
      <c r="W977" s="250">
        <v>0</v>
      </c>
      <c r="X977" s="250">
        <v>0</v>
      </c>
      <c r="Y977" s="250">
        <v>0</v>
      </c>
      <c r="Z977" s="250"/>
      <c r="AA977" s="250"/>
      <c r="AB977" s="250">
        <v>0</v>
      </c>
      <c r="AC977" s="250">
        <v>0</v>
      </c>
      <c r="AD977" s="250">
        <v>0</v>
      </c>
      <c r="AE977" s="250"/>
      <c r="AF977" s="250">
        <v>0</v>
      </c>
      <c r="AG977" s="250">
        <v>18</v>
      </c>
      <c r="AH977" s="250"/>
      <c r="AI977" s="251" t="s">
        <v>407</v>
      </c>
      <c r="AJ977" s="251"/>
      <c r="AK977" s="251"/>
      <c r="AL977" s="65"/>
      <c r="AM977" s="71"/>
      <c r="AN977" s="71"/>
    </row>
    <row r="978" spans="1:40" ht="21.75" customHeight="1" outlineLevel="1">
      <c r="A978" s="218" t="s">
        <v>193</v>
      </c>
      <c r="B978" s="218"/>
      <c r="C978" s="250">
        <v>108</v>
      </c>
      <c r="D978" s="250">
        <v>0</v>
      </c>
      <c r="E978" s="250">
        <v>43</v>
      </c>
      <c r="F978" s="250">
        <v>27</v>
      </c>
      <c r="G978" s="250"/>
      <c r="H978" s="250"/>
      <c r="I978" s="250">
        <v>16</v>
      </c>
      <c r="J978" s="250">
        <v>5</v>
      </c>
      <c r="K978" s="250"/>
      <c r="L978" s="250">
        <v>3</v>
      </c>
      <c r="M978" s="250">
        <v>6</v>
      </c>
      <c r="N978" s="250"/>
      <c r="O978" s="250">
        <v>0</v>
      </c>
      <c r="P978" s="250">
        <v>0</v>
      </c>
      <c r="Q978" s="250"/>
      <c r="R978" s="250"/>
      <c r="S978" s="250">
        <v>0</v>
      </c>
      <c r="T978" s="250">
        <v>2</v>
      </c>
      <c r="U978" s="250">
        <v>0</v>
      </c>
      <c r="V978" s="250">
        <v>0</v>
      </c>
      <c r="W978" s="250">
        <v>0</v>
      </c>
      <c r="X978" s="250">
        <v>0</v>
      </c>
      <c r="Y978" s="250">
        <v>0</v>
      </c>
      <c r="Z978" s="250"/>
      <c r="AA978" s="250"/>
      <c r="AB978" s="250">
        <v>0</v>
      </c>
      <c r="AC978" s="250">
        <v>2</v>
      </c>
      <c r="AD978" s="250">
        <v>0</v>
      </c>
      <c r="AE978" s="250"/>
      <c r="AF978" s="250">
        <v>32</v>
      </c>
      <c r="AG978" s="250">
        <v>33</v>
      </c>
      <c r="AH978" s="250"/>
      <c r="AI978" s="251" t="s">
        <v>290</v>
      </c>
      <c r="AJ978" s="251" t="s">
        <v>408</v>
      </c>
      <c r="AK978" s="251"/>
      <c r="AL978" s="65">
        <f>SUM(AM978:AN978)</f>
        <v>9</v>
      </c>
      <c r="AM978" s="71">
        <v>1</v>
      </c>
      <c r="AN978" s="71">
        <v>8</v>
      </c>
    </row>
    <row r="979" spans="1:40" ht="21.75" customHeight="1" outlineLevel="1">
      <c r="A979" s="218" t="s">
        <v>194</v>
      </c>
      <c r="B979" s="218"/>
      <c r="C979" s="250">
        <v>705</v>
      </c>
      <c r="D979" s="250">
        <v>72</v>
      </c>
      <c r="E979" s="250">
        <v>591</v>
      </c>
      <c r="F979" s="250">
        <v>382</v>
      </c>
      <c r="G979" s="250"/>
      <c r="H979" s="250"/>
      <c r="I979" s="250">
        <v>209</v>
      </c>
      <c r="J979" s="250">
        <v>43</v>
      </c>
      <c r="K979" s="250"/>
      <c r="L979" s="250">
        <v>12</v>
      </c>
      <c r="M979" s="250">
        <v>23</v>
      </c>
      <c r="N979" s="250"/>
      <c r="O979" s="250">
        <v>0</v>
      </c>
      <c r="P979" s="250">
        <v>21</v>
      </c>
      <c r="Q979" s="250"/>
      <c r="R979" s="250"/>
      <c r="S979" s="250">
        <v>62</v>
      </c>
      <c r="T979" s="250">
        <v>48</v>
      </c>
      <c r="U979" s="250">
        <v>0</v>
      </c>
      <c r="V979" s="250">
        <v>0</v>
      </c>
      <c r="W979" s="250">
        <v>4</v>
      </c>
      <c r="X979" s="250">
        <v>0</v>
      </c>
      <c r="Y979" s="250">
        <v>0</v>
      </c>
      <c r="Z979" s="250"/>
      <c r="AA979" s="250"/>
      <c r="AB979" s="250">
        <v>0</v>
      </c>
      <c r="AC979" s="250">
        <v>50</v>
      </c>
      <c r="AD979" s="250">
        <v>6</v>
      </c>
      <c r="AE979" s="250"/>
      <c r="AF979" s="250">
        <v>25</v>
      </c>
      <c r="AG979" s="250">
        <v>13</v>
      </c>
      <c r="AH979" s="250"/>
      <c r="AI979" s="251" t="s">
        <v>262</v>
      </c>
      <c r="AJ979" s="251"/>
      <c r="AK979" s="251"/>
      <c r="AL979" s="65"/>
      <c r="AM979" s="66"/>
      <c r="AN979" s="66"/>
    </row>
    <row r="980" spans="1:40" ht="21.75" customHeight="1" outlineLevel="1">
      <c r="A980" s="218" t="s">
        <v>26</v>
      </c>
      <c r="B980" s="218"/>
      <c r="C980" s="250">
        <v>292</v>
      </c>
      <c r="D980" s="250">
        <v>2</v>
      </c>
      <c r="E980" s="250">
        <v>174</v>
      </c>
      <c r="F980" s="250">
        <v>19</v>
      </c>
      <c r="G980" s="250"/>
      <c r="H980" s="250"/>
      <c r="I980" s="250">
        <v>155</v>
      </c>
      <c r="J980" s="250">
        <v>113</v>
      </c>
      <c r="K980" s="250"/>
      <c r="L980" s="250">
        <v>30</v>
      </c>
      <c r="M980" s="250">
        <v>11</v>
      </c>
      <c r="N980" s="250"/>
      <c r="O980" s="250">
        <v>0</v>
      </c>
      <c r="P980" s="250">
        <v>0</v>
      </c>
      <c r="Q980" s="250"/>
      <c r="R980" s="250"/>
      <c r="S980" s="250">
        <v>0</v>
      </c>
      <c r="T980" s="250">
        <v>1</v>
      </c>
      <c r="U980" s="250">
        <v>0</v>
      </c>
      <c r="V980" s="250">
        <v>0</v>
      </c>
      <c r="W980" s="250">
        <v>0</v>
      </c>
      <c r="X980" s="250">
        <v>0</v>
      </c>
      <c r="Y980" s="250">
        <v>0</v>
      </c>
      <c r="Z980" s="250"/>
      <c r="AA980" s="250"/>
      <c r="AB980" s="250">
        <v>0</v>
      </c>
      <c r="AC980" s="250">
        <v>1</v>
      </c>
      <c r="AD980" s="250">
        <v>0</v>
      </c>
      <c r="AE980" s="250"/>
      <c r="AF980" s="250">
        <v>8</v>
      </c>
      <c r="AG980" s="250">
        <v>108</v>
      </c>
      <c r="AH980" s="250"/>
      <c r="AI980" s="251" t="s">
        <v>201</v>
      </c>
      <c r="AJ980" s="251"/>
      <c r="AK980" s="251"/>
      <c r="AL980" s="65"/>
      <c r="AM980" s="71"/>
      <c r="AN980" s="71"/>
    </row>
    <row r="981" spans="1:40" ht="21.75" customHeight="1" outlineLevel="1">
      <c r="A981" s="218" t="s">
        <v>195</v>
      </c>
      <c r="B981" s="218"/>
      <c r="C981" s="250">
        <v>292</v>
      </c>
      <c r="D981" s="250">
        <v>4</v>
      </c>
      <c r="E981" s="250">
        <v>288</v>
      </c>
      <c r="F981" s="250">
        <v>0</v>
      </c>
      <c r="G981" s="250"/>
      <c r="H981" s="250"/>
      <c r="I981" s="250">
        <v>288</v>
      </c>
      <c r="J981" s="250">
        <v>0</v>
      </c>
      <c r="K981" s="250"/>
      <c r="L981" s="250">
        <v>0</v>
      </c>
      <c r="M981" s="250">
        <v>288</v>
      </c>
      <c r="N981" s="250"/>
      <c r="O981" s="250">
        <v>0</v>
      </c>
      <c r="P981" s="250">
        <v>0</v>
      </c>
      <c r="Q981" s="250"/>
      <c r="R981" s="250"/>
      <c r="S981" s="250">
        <v>0</v>
      </c>
      <c r="T981" s="250">
        <v>0</v>
      </c>
      <c r="U981" s="250">
        <v>0</v>
      </c>
      <c r="V981" s="250">
        <v>0</v>
      </c>
      <c r="W981" s="250">
        <v>0</v>
      </c>
      <c r="X981" s="250">
        <v>0</v>
      </c>
      <c r="Y981" s="250">
        <v>0</v>
      </c>
      <c r="Z981" s="250"/>
      <c r="AA981" s="250"/>
      <c r="AB981" s="250">
        <v>0</v>
      </c>
      <c r="AC981" s="250">
        <v>0</v>
      </c>
      <c r="AD981" s="250">
        <v>0</v>
      </c>
      <c r="AE981" s="250"/>
      <c r="AF981" s="250">
        <v>0</v>
      </c>
      <c r="AG981" s="250">
        <v>0</v>
      </c>
      <c r="AH981" s="250"/>
      <c r="AI981" s="251" t="s">
        <v>196</v>
      </c>
      <c r="AJ981" s="251"/>
      <c r="AK981" s="251"/>
      <c r="AL981" s="65"/>
      <c r="AM981" s="71"/>
      <c r="AN981" s="71"/>
    </row>
    <row r="982" spans="1:40" ht="21.75" customHeight="1" outlineLevel="1">
      <c r="A982" s="218" t="s">
        <v>197</v>
      </c>
      <c r="B982" s="218"/>
      <c r="C982" s="250">
        <v>1414</v>
      </c>
      <c r="D982" s="250">
        <v>38</v>
      </c>
      <c r="E982" s="250">
        <v>1071</v>
      </c>
      <c r="F982" s="250">
        <v>200</v>
      </c>
      <c r="G982" s="250"/>
      <c r="H982" s="250"/>
      <c r="I982" s="250">
        <v>871</v>
      </c>
      <c r="J982" s="250">
        <v>445</v>
      </c>
      <c r="K982" s="250"/>
      <c r="L982" s="250">
        <v>336</v>
      </c>
      <c r="M982" s="250">
        <v>3</v>
      </c>
      <c r="N982" s="250"/>
      <c r="O982" s="250">
        <v>0</v>
      </c>
      <c r="P982" s="250">
        <v>0</v>
      </c>
      <c r="Q982" s="250"/>
      <c r="R982" s="250"/>
      <c r="S982" s="250">
        <v>9</v>
      </c>
      <c r="T982" s="250">
        <v>78</v>
      </c>
      <c r="U982" s="250">
        <v>0</v>
      </c>
      <c r="V982" s="250">
        <v>0</v>
      </c>
      <c r="W982" s="250">
        <v>0</v>
      </c>
      <c r="X982" s="250">
        <v>0</v>
      </c>
      <c r="Y982" s="250">
        <v>0</v>
      </c>
      <c r="Z982" s="250"/>
      <c r="AA982" s="250"/>
      <c r="AB982" s="250">
        <v>0</v>
      </c>
      <c r="AC982" s="250">
        <v>0</v>
      </c>
      <c r="AD982" s="250">
        <v>27</v>
      </c>
      <c r="AE982" s="250"/>
      <c r="AF982" s="250">
        <v>6</v>
      </c>
      <c r="AG982" s="250">
        <v>299</v>
      </c>
      <c r="AH982" s="250"/>
      <c r="AI982" s="251" t="s">
        <v>203</v>
      </c>
      <c r="AJ982" s="251"/>
      <c r="AK982" s="251"/>
      <c r="AL982" s="65"/>
      <c r="AM982" s="71"/>
      <c r="AN982" s="71"/>
    </row>
    <row r="983" spans="1:40" ht="21.75" customHeight="1" outlineLevel="1">
      <c r="A983" s="218" t="s">
        <v>27</v>
      </c>
      <c r="B983" s="218"/>
      <c r="C983" s="250">
        <v>516</v>
      </c>
      <c r="D983" s="250">
        <v>48</v>
      </c>
      <c r="E983" s="250">
        <v>461</v>
      </c>
      <c r="F983" s="250">
        <v>0</v>
      </c>
      <c r="G983" s="250"/>
      <c r="H983" s="250"/>
      <c r="I983" s="250">
        <v>461</v>
      </c>
      <c r="J983" s="250">
        <v>229</v>
      </c>
      <c r="K983" s="250"/>
      <c r="L983" s="250">
        <v>205</v>
      </c>
      <c r="M983" s="250">
        <v>27</v>
      </c>
      <c r="N983" s="250"/>
      <c r="O983" s="250">
        <v>0</v>
      </c>
      <c r="P983" s="250">
        <v>0</v>
      </c>
      <c r="Q983" s="250"/>
      <c r="R983" s="250"/>
      <c r="S983" s="250">
        <v>0</v>
      </c>
      <c r="T983" s="250">
        <v>0</v>
      </c>
      <c r="U983" s="250">
        <v>0</v>
      </c>
      <c r="V983" s="250">
        <v>0</v>
      </c>
      <c r="W983" s="250">
        <v>0</v>
      </c>
      <c r="X983" s="250">
        <v>6</v>
      </c>
      <c r="Y983" s="250">
        <v>0</v>
      </c>
      <c r="Z983" s="250"/>
      <c r="AA983" s="250"/>
      <c r="AB983" s="250">
        <v>9</v>
      </c>
      <c r="AC983" s="250">
        <v>0</v>
      </c>
      <c r="AD983" s="250">
        <v>0</v>
      </c>
      <c r="AE983" s="250"/>
      <c r="AF983" s="250">
        <v>0</v>
      </c>
      <c r="AG983" s="250">
        <v>1</v>
      </c>
      <c r="AH983" s="250"/>
      <c r="AI983" s="251" t="s">
        <v>320</v>
      </c>
      <c r="AJ983" s="251"/>
      <c r="AK983" s="251"/>
      <c r="AL983" s="65"/>
      <c r="AM983" s="71"/>
      <c r="AN983" s="71"/>
    </row>
    <row r="984" spans="1:40" ht="21.75" customHeight="1" outlineLevel="1">
      <c r="A984" s="218" t="s">
        <v>28</v>
      </c>
      <c r="B984" s="218"/>
      <c r="C984" s="250">
        <v>320</v>
      </c>
      <c r="D984" s="250">
        <v>5</v>
      </c>
      <c r="E984" s="250">
        <v>248</v>
      </c>
      <c r="F984" s="250">
        <v>0</v>
      </c>
      <c r="G984" s="250"/>
      <c r="H984" s="250"/>
      <c r="I984" s="250">
        <v>248</v>
      </c>
      <c r="J984" s="250">
        <v>179</v>
      </c>
      <c r="K984" s="250"/>
      <c r="L984" s="250">
        <v>69</v>
      </c>
      <c r="M984" s="250">
        <v>0</v>
      </c>
      <c r="N984" s="250"/>
      <c r="O984" s="250">
        <v>0</v>
      </c>
      <c r="P984" s="250">
        <v>0</v>
      </c>
      <c r="Q984" s="250"/>
      <c r="R984" s="250"/>
      <c r="S984" s="250">
        <v>0</v>
      </c>
      <c r="T984" s="250">
        <v>0</v>
      </c>
      <c r="U984" s="250">
        <v>0</v>
      </c>
      <c r="V984" s="250">
        <v>0</v>
      </c>
      <c r="W984" s="250">
        <v>0</v>
      </c>
      <c r="X984" s="250">
        <v>3</v>
      </c>
      <c r="Y984" s="250">
        <v>0</v>
      </c>
      <c r="Z984" s="250"/>
      <c r="AA984" s="250"/>
      <c r="AB984" s="250">
        <v>0</v>
      </c>
      <c r="AC984" s="250">
        <v>0</v>
      </c>
      <c r="AD984" s="250">
        <v>0</v>
      </c>
      <c r="AE984" s="250"/>
      <c r="AF984" s="250">
        <v>0</v>
      </c>
      <c r="AG984" s="250">
        <v>64</v>
      </c>
      <c r="AH984" s="250"/>
      <c r="AI984" s="251" t="s">
        <v>198</v>
      </c>
      <c r="AJ984" s="251"/>
      <c r="AK984" s="251"/>
      <c r="AL984" s="65"/>
      <c r="AM984" s="71"/>
      <c r="AN984" s="71"/>
    </row>
    <row r="985" spans="1:40" ht="21.75" customHeight="1" outlineLevel="1">
      <c r="A985" s="218" t="s">
        <v>29</v>
      </c>
      <c r="B985" s="218"/>
      <c r="C985" s="250">
        <v>592</v>
      </c>
      <c r="D985" s="250">
        <v>0</v>
      </c>
      <c r="E985" s="250">
        <v>581</v>
      </c>
      <c r="F985" s="250">
        <v>0</v>
      </c>
      <c r="G985" s="250"/>
      <c r="H985" s="250"/>
      <c r="I985" s="250">
        <v>581</v>
      </c>
      <c r="J985" s="250">
        <v>0</v>
      </c>
      <c r="K985" s="250"/>
      <c r="L985" s="250">
        <v>0</v>
      </c>
      <c r="M985" s="250">
        <v>581</v>
      </c>
      <c r="N985" s="250"/>
      <c r="O985" s="250">
        <v>0</v>
      </c>
      <c r="P985" s="250">
        <v>0</v>
      </c>
      <c r="Q985" s="250"/>
      <c r="R985" s="250"/>
      <c r="S985" s="250">
        <v>0</v>
      </c>
      <c r="T985" s="250">
        <v>0</v>
      </c>
      <c r="U985" s="250">
        <v>0</v>
      </c>
      <c r="V985" s="250">
        <v>0</v>
      </c>
      <c r="W985" s="250">
        <v>0</v>
      </c>
      <c r="X985" s="250">
        <v>3</v>
      </c>
      <c r="Y985" s="250">
        <v>0</v>
      </c>
      <c r="Z985" s="250"/>
      <c r="AA985" s="250"/>
      <c r="AB985" s="250">
        <v>0</v>
      </c>
      <c r="AC985" s="250">
        <v>0</v>
      </c>
      <c r="AD985" s="250">
        <v>0</v>
      </c>
      <c r="AE985" s="250"/>
      <c r="AF985" s="250">
        <v>0</v>
      </c>
      <c r="AG985" s="250">
        <v>8</v>
      </c>
      <c r="AH985" s="250"/>
      <c r="AI985" s="251" t="s">
        <v>205</v>
      </c>
      <c r="AJ985" s="251"/>
      <c r="AK985" s="251"/>
      <c r="AL985" s="65"/>
      <c r="AM985" s="71"/>
      <c r="AN985" s="71"/>
    </row>
    <row r="986" spans="1:40" ht="21.75" customHeight="1" outlineLevel="1">
      <c r="A986" s="218" t="s">
        <v>30</v>
      </c>
      <c r="B986" s="218"/>
      <c r="C986" s="250">
        <v>516</v>
      </c>
      <c r="D986" s="250">
        <v>5</v>
      </c>
      <c r="E986" s="250">
        <v>488</v>
      </c>
      <c r="F986" s="250">
        <v>0</v>
      </c>
      <c r="G986" s="250"/>
      <c r="H986" s="250"/>
      <c r="I986" s="250">
        <v>488</v>
      </c>
      <c r="J986" s="250">
        <v>247</v>
      </c>
      <c r="K986" s="250"/>
      <c r="L986" s="250">
        <v>237</v>
      </c>
      <c r="M986" s="250">
        <v>4</v>
      </c>
      <c r="N986" s="250"/>
      <c r="O986" s="250">
        <v>0</v>
      </c>
      <c r="P986" s="250">
        <v>0</v>
      </c>
      <c r="Q986" s="250"/>
      <c r="R986" s="250"/>
      <c r="S986" s="250">
        <v>0</v>
      </c>
      <c r="T986" s="250">
        <v>0</v>
      </c>
      <c r="U986" s="250">
        <v>0</v>
      </c>
      <c r="V986" s="250">
        <v>0</v>
      </c>
      <c r="W986" s="250">
        <v>0</v>
      </c>
      <c r="X986" s="250">
        <v>8</v>
      </c>
      <c r="Y986" s="250">
        <v>0</v>
      </c>
      <c r="Z986" s="250"/>
      <c r="AA986" s="250"/>
      <c r="AB986" s="250">
        <v>12</v>
      </c>
      <c r="AC986" s="250">
        <v>0</v>
      </c>
      <c r="AD986" s="250">
        <v>0</v>
      </c>
      <c r="AE986" s="250"/>
      <c r="AF986" s="250">
        <v>0</v>
      </c>
      <c r="AG986" s="250">
        <v>15</v>
      </c>
      <c r="AH986" s="250"/>
      <c r="AI986" s="251" t="s">
        <v>247</v>
      </c>
      <c r="AJ986" s="251"/>
      <c r="AK986" s="251"/>
      <c r="AL986" s="65"/>
      <c r="AM986" s="71"/>
      <c r="AN986" s="71"/>
    </row>
    <row r="987" spans="1:40" ht="21.75" customHeight="1" outlineLevel="1">
      <c r="A987" s="218" t="s">
        <v>199</v>
      </c>
      <c r="B987" s="218"/>
      <c r="C987" s="250">
        <v>1031</v>
      </c>
      <c r="D987" s="250">
        <v>94</v>
      </c>
      <c r="E987" s="250">
        <v>709</v>
      </c>
      <c r="F987" s="250">
        <v>0</v>
      </c>
      <c r="G987" s="250"/>
      <c r="H987" s="250"/>
      <c r="I987" s="250">
        <v>709</v>
      </c>
      <c r="J987" s="250">
        <v>18</v>
      </c>
      <c r="K987" s="250"/>
      <c r="L987" s="250">
        <v>691</v>
      </c>
      <c r="M987" s="250">
        <v>0</v>
      </c>
      <c r="N987" s="250"/>
      <c r="O987" s="250">
        <v>0</v>
      </c>
      <c r="P987" s="250">
        <v>0</v>
      </c>
      <c r="Q987" s="250"/>
      <c r="R987" s="250"/>
      <c r="S987" s="250">
        <v>0</v>
      </c>
      <c r="T987" s="250">
        <v>0</v>
      </c>
      <c r="U987" s="250">
        <v>0</v>
      </c>
      <c r="V987" s="250">
        <v>0</v>
      </c>
      <c r="W987" s="250">
        <v>0</v>
      </c>
      <c r="X987" s="250">
        <v>3</v>
      </c>
      <c r="Y987" s="250">
        <v>0</v>
      </c>
      <c r="Z987" s="250"/>
      <c r="AA987" s="250"/>
      <c r="AB987" s="250">
        <v>14</v>
      </c>
      <c r="AC987" s="250">
        <v>0</v>
      </c>
      <c r="AD987" s="250">
        <v>0</v>
      </c>
      <c r="AE987" s="250"/>
      <c r="AF987" s="250">
        <v>0</v>
      </c>
      <c r="AG987" s="250">
        <v>225</v>
      </c>
      <c r="AH987" s="250"/>
      <c r="AI987" s="251" t="s">
        <v>204</v>
      </c>
      <c r="AJ987" s="251"/>
      <c r="AK987" s="251"/>
      <c r="AL987" s="65"/>
      <c r="AM987" s="71"/>
      <c r="AN987" s="71"/>
    </row>
    <row r="988" spans="1:40" ht="21.75" customHeight="1" outlineLevel="1" thickBot="1">
      <c r="A988" s="218" t="s">
        <v>200</v>
      </c>
      <c r="B988" s="218"/>
      <c r="C988" s="250">
        <v>476</v>
      </c>
      <c r="D988" s="250">
        <v>66</v>
      </c>
      <c r="E988" s="250">
        <v>325</v>
      </c>
      <c r="F988" s="250">
        <v>92</v>
      </c>
      <c r="G988" s="250"/>
      <c r="H988" s="250"/>
      <c r="I988" s="250">
        <v>233</v>
      </c>
      <c r="J988" s="250">
        <v>125</v>
      </c>
      <c r="K988" s="250"/>
      <c r="L988" s="250">
        <v>48</v>
      </c>
      <c r="M988" s="250">
        <v>46</v>
      </c>
      <c r="N988" s="250"/>
      <c r="O988" s="250">
        <v>0</v>
      </c>
      <c r="P988" s="250">
        <v>0</v>
      </c>
      <c r="Q988" s="250"/>
      <c r="R988" s="250"/>
      <c r="S988" s="250">
        <v>10</v>
      </c>
      <c r="T988" s="250">
        <v>4</v>
      </c>
      <c r="U988" s="250">
        <v>0</v>
      </c>
      <c r="V988" s="250">
        <v>0</v>
      </c>
      <c r="W988" s="250">
        <v>10</v>
      </c>
      <c r="X988" s="250">
        <v>1</v>
      </c>
      <c r="Y988" s="250">
        <v>0</v>
      </c>
      <c r="Z988" s="250"/>
      <c r="AA988" s="250"/>
      <c r="AB988" s="250">
        <v>11</v>
      </c>
      <c r="AC988" s="250">
        <v>9</v>
      </c>
      <c r="AD988" s="250">
        <v>7</v>
      </c>
      <c r="AE988" s="250"/>
      <c r="AF988" s="250">
        <v>5</v>
      </c>
      <c r="AG988" s="250">
        <v>69</v>
      </c>
      <c r="AH988" s="250"/>
      <c r="AI988" s="251" t="s">
        <v>228</v>
      </c>
      <c r="AJ988" s="251"/>
      <c r="AK988" s="251"/>
      <c r="AL988" s="71">
        <f>SUM(AM988:AN988)</f>
        <v>325</v>
      </c>
      <c r="AM988" s="71">
        <f>SUM(F988)</f>
        <v>92</v>
      </c>
      <c r="AN988" s="71">
        <f>SUM(I988)</f>
        <v>233</v>
      </c>
    </row>
    <row r="989" spans="1:40" s="168" customFormat="1" ht="21.75" customHeight="1" thickBot="1">
      <c r="A989" s="217" t="s">
        <v>31</v>
      </c>
      <c r="B989" s="217"/>
      <c r="C989" s="213">
        <v>7078</v>
      </c>
      <c r="D989" s="213">
        <v>358</v>
      </c>
      <c r="E989" s="213">
        <v>5633</v>
      </c>
      <c r="F989" s="213">
        <v>1189</v>
      </c>
      <c r="G989" s="213"/>
      <c r="H989" s="213"/>
      <c r="I989" s="213">
        <v>4444</v>
      </c>
      <c r="J989" s="213">
        <v>1599</v>
      </c>
      <c r="K989" s="213"/>
      <c r="L989" s="213">
        <v>1515</v>
      </c>
      <c r="M989" s="213">
        <v>950</v>
      </c>
      <c r="N989" s="213"/>
      <c r="O989" s="213">
        <v>0</v>
      </c>
      <c r="P989" s="213">
        <v>112</v>
      </c>
      <c r="Q989" s="213"/>
      <c r="R989" s="213"/>
      <c r="S989" s="213">
        <v>139</v>
      </c>
      <c r="T989" s="213">
        <v>129</v>
      </c>
      <c r="U989" s="213">
        <v>0</v>
      </c>
      <c r="V989" s="213">
        <v>0</v>
      </c>
      <c r="W989" s="213">
        <v>26</v>
      </c>
      <c r="X989" s="213">
        <v>42</v>
      </c>
      <c r="Y989" s="213">
        <v>3</v>
      </c>
      <c r="Z989" s="213"/>
      <c r="AA989" s="213"/>
      <c r="AB989" s="213">
        <v>67</v>
      </c>
      <c r="AC989" s="213">
        <v>151</v>
      </c>
      <c r="AD989" s="213">
        <v>179</v>
      </c>
      <c r="AE989" s="213"/>
      <c r="AF989" s="213">
        <v>158</v>
      </c>
      <c r="AG989" s="213">
        <v>861</v>
      </c>
      <c r="AH989" s="213"/>
      <c r="AI989" s="214"/>
      <c r="AJ989" s="214"/>
      <c r="AK989" s="214"/>
      <c r="AL989" s="79">
        <f ca="1">SUM(AM989:AN989)</f>
        <v>0</v>
      </c>
      <c r="AM989" s="79">
        <f ca="1">SUM(AM988:AM1009)</f>
        <v>0</v>
      </c>
      <c r="AN989" s="79">
        <f ca="1">SUM(AN988:AN1009)</f>
        <v>0</v>
      </c>
    </row>
    <row r="990" spans="1:40" ht="21.75" customHeight="1" outlineLevel="1">
      <c r="A990" s="218" t="s">
        <v>32</v>
      </c>
      <c r="B990" s="218"/>
      <c r="C990" s="250">
        <v>534</v>
      </c>
      <c r="D990" s="250">
        <v>50</v>
      </c>
      <c r="E990" s="250">
        <v>406</v>
      </c>
      <c r="F990" s="250">
        <v>0</v>
      </c>
      <c r="G990" s="250"/>
      <c r="H990" s="250"/>
      <c r="I990" s="250">
        <v>406</v>
      </c>
      <c r="J990" s="250">
        <v>83</v>
      </c>
      <c r="K990" s="250"/>
      <c r="L990" s="250">
        <v>318</v>
      </c>
      <c r="M990" s="250">
        <v>5</v>
      </c>
      <c r="N990" s="250"/>
      <c r="O990" s="250">
        <v>0</v>
      </c>
      <c r="P990" s="250">
        <v>0</v>
      </c>
      <c r="Q990" s="250"/>
      <c r="R990" s="250"/>
      <c r="S990" s="250">
        <v>0</v>
      </c>
      <c r="T990" s="250">
        <v>0</v>
      </c>
      <c r="U990" s="250">
        <v>0</v>
      </c>
      <c r="V990" s="250">
        <v>0</v>
      </c>
      <c r="W990" s="250">
        <v>0</v>
      </c>
      <c r="X990" s="250">
        <v>5</v>
      </c>
      <c r="Y990" s="250">
        <v>0</v>
      </c>
      <c r="Z990" s="250"/>
      <c r="AA990" s="250"/>
      <c r="AB990" s="250">
        <v>15</v>
      </c>
      <c r="AC990" s="250">
        <v>0</v>
      </c>
      <c r="AD990" s="250">
        <v>0</v>
      </c>
      <c r="AE990" s="250"/>
      <c r="AF990" s="250">
        <v>0</v>
      </c>
      <c r="AG990" s="250">
        <v>73</v>
      </c>
      <c r="AH990" s="250"/>
      <c r="AI990" s="251" t="s">
        <v>268</v>
      </c>
      <c r="AJ990" s="251"/>
      <c r="AK990" s="251"/>
      <c r="AL990" s="71"/>
      <c r="AM990" s="71"/>
      <c r="AN990" s="71"/>
    </row>
    <row r="991" spans="1:40" ht="21.75" customHeight="1" outlineLevel="1">
      <c r="A991" s="218" t="s">
        <v>33</v>
      </c>
      <c r="B991" s="218"/>
      <c r="C991" s="250">
        <v>676</v>
      </c>
      <c r="D991" s="250">
        <v>0</v>
      </c>
      <c r="E991" s="250">
        <v>590</v>
      </c>
      <c r="F991" s="250">
        <v>460</v>
      </c>
      <c r="G991" s="250"/>
      <c r="H991" s="250"/>
      <c r="I991" s="250">
        <v>130</v>
      </c>
      <c r="J991" s="250">
        <v>33</v>
      </c>
      <c r="K991" s="250"/>
      <c r="L991" s="250">
        <v>9</v>
      </c>
      <c r="M991" s="250">
        <v>11</v>
      </c>
      <c r="N991" s="250"/>
      <c r="O991" s="250">
        <v>0</v>
      </c>
      <c r="P991" s="250">
        <v>20</v>
      </c>
      <c r="Q991" s="250"/>
      <c r="R991" s="250"/>
      <c r="S991" s="250">
        <v>20</v>
      </c>
      <c r="T991" s="250">
        <v>37</v>
      </c>
      <c r="U991" s="250">
        <v>0</v>
      </c>
      <c r="V991" s="250">
        <v>0</v>
      </c>
      <c r="W991" s="250">
        <v>10</v>
      </c>
      <c r="X991" s="250">
        <v>0</v>
      </c>
      <c r="Y991" s="250">
        <v>0</v>
      </c>
      <c r="Z991" s="250"/>
      <c r="AA991" s="250"/>
      <c r="AB991" s="250">
        <v>0</v>
      </c>
      <c r="AC991" s="250">
        <v>42</v>
      </c>
      <c r="AD991" s="250">
        <v>3</v>
      </c>
      <c r="AE991" s="250"/>
      <c r="AF991" s="250">
        <v>62</v>
      </c>
      <c r="AG991" s="250">
        <v>14</v>
      </c>
      <c r="AH991" s="250"/>
      <c r="AI991" s="251" t="s">
        <v>242</v>
      </c>
      <c r="AJ991" s="251"/>
      <c r="AK991" s="251"/>
      <c r="AL991" s="71"/>
      <c r="AM991" s="71"/>
      <c r="AN991" s="71"/>
    </row>
    <row r="992" spans="1:40" ht="21.75" customHeight="1" outlineLevel="1">
      <c r="A992" s="218" t="s">
        <v>34</v>
      </c>
      <c r="B992" s="218"/>
      <c r="C992" s="250">
        <v>280</v>
      </c>
      <c r="D992" s="250">
        <v>0</v>
      </c>
      <c r="E992" s="250">
        <v>270</v>
      </c>
      <c r="F992" s="250">
        <v>0</v>
      </c>
      <c r="G992" s="250"/>
      <c r="H992" s="250"/>
      <c r="I992" s="250">
        <v>270</v>
      </c>
      <c r="J992" s="250">
        <v>180</v>
      </c>
      <c r="K992" s="250"/>
      <c r="L992" s="250">
        <v>90</v>
      </c>
      <c r="M992" s="250">
        <v>0</v>
      </c>
      <c r="N992" s="250"/>
      <c r="O992" s="250">
        <v>0</v>
      </c>
      <c r="P992" s="250">
        <v>0</v>
      </c>
      <c r="Q992" s="250"/>
      <c r="R992" s="250"/>
      <c r="S992" s="250">
        <v>0</v>
      </c>
      <c r="T992" s="250">
        <v>0</v>
      </c>
      <c r="U992" s="250">
        <v>0</v>
      </c>
      <c r="V992" s="250">
        <v>0</v>
      </c>
      <c r="W992" s="250">
        <v>0</v>
      </c>
      <c r="X992" s="250">
        <v>9</v>
      </c>
      <c r="Y992" s="250">
        <v>0</v>
      </c>
      <c r="Z992" s="250"/>
      <c r="AA992" s="250"/>
      <c r="AB992" s="250">
        <v>0</v>
      </c>
      <c r="AC992" s="250">
        <v>0</v>
      </c>
      <c r="AD992" s="250">
        <v>0</v>
      </c>
      <c r="AE992" s="250"/>
      <c r="AF992" s="250">
        <v>0</v>
      </c>
      <c r="AG992" s="250">
        <v>1</v>
      </c>
      <c r="AH992" s="250"/>
      <c r="AI992" s="251" t="s">
        <v>210</v>
      </c>
      <c r="AJ992" s="251"/>
      <c r="AK992" s="251"/>
      <c r="AL992" s="65"/>
      <c r="AM992" s="71"/>
      <c r="AN992" s="71"/>
    </row>
    <row r="993" spans="1:40" ht="21.75" customHeight="1" outlineLevel="1">
      <c r="A993" s="218" t="s">
        <v>35</v>
      </c>
      <c r="B993" s="218"/>
      <c r="C993" s="250">
        <v>224</v>
      </c>
      <c r="D993" s="250">
        <v>2</v>
      </c>
      <c r="E993" s="250">
        <v>189</v>
      </c>
      <c r="F993" s="250">
        <v>0</v>
      </c>
      <c r="G993" s="250"/>
      <c r="H993" s="250"/>
      <c r="I993" s="250">
        <v>189</v>
      </c>
      <c r="J993" s="250">
        <v>189</v>
      </c>
      <c r="K993" s="250"/>
      <c r="L993" s="250">
        <v>0</v>
      </c>
      <c r="M993" s="250">
        <v>0</v>
      </c>
      <c r="N993" s="250"/>
      <c r="O993" s="250">
        <v>0</v>
      </c>
      <c r="P993" s="250">
        <v>0</v>
      </c>
      <c r="Q993" s="250"/>
      <c r="R993" s="250"/>
      <c r="S993" s="250">
        <v>0</v>
      </c>
      <c r="T993" s="250">
        <v>0</v>
      </c>
      <c r="U993" s="250">
        <v>0</v>
      </c>
      <c r="V993" s="250">
        <v>0</v>
      </c>
      <c r="W993" s="250">
        <v>0</v>
      </c>
      <c r="X993" s="250">
        <v>0</v>
      </c>
      <c r="Y993" s="250">
        <v>0</v>
      </c>
      <c r="Z993" s="250"/>
      <c r="AA993" s="250"/>
      <c r="AB993" s="250">
        <v>0</v>
      </c>
      <c r="AC993" s="250">
        <v>0</v>
      </c>
      <c r="AD993" s="250">
        <v>0</v>
      </c>
      <c r="AE993" s="250"/>
      <c r="AF993" s="250">
        <v>0</v>
      </c>
      <c r="AG993" s="250">
        <v>33</v>
      </c>
      <c r="AH993" s="250"/>
      <c r="AI993" s="251" t="s">
        <v>211</v>
      </c>
      <c r="AJ993" s="251"/>
      <c r="AK993" s="251"/>
      <c r="AL993" s="65"/>
      <c r="AM993" s="71"/>
      <c r="AN993" s="71"/>
    </row>
    <row r="994" spans="1:40" ht="21.75" customHeight="1" outlineLevel="1">
      <c r="A994" s="218" t="s">
        <v>212</v>
      </c>
      <c r="B994" s="218"/>
      <c r="C994" s="250">
        <v>192</v>
      </c>
      <c r="D994" s="250">
        <v>0</v>
      </c>
      <c r="E994" s="250">
        <v>177</v>
      </c>
      <c r="F994" s="250">
        <v>0</v>
      </c>
      <c r="G994" s="250"/>
      <c r="H994" s="250"/>
      <c r="I994" s="250">
        <v>177</v>
      </c>
      <c r="J994" s="250">
        <v>177</v>
      </c>
      <c r="K994" s="250"/>
      <c r="L994" s="250">
        <v>0</v>
      </c>
      <c r="M994" s="250">
        <v>0</v>
      </c>
      <c r="N994" s="250"/>
      <c r="O994" s="250">
        <v>0</v>
      </c>
      <c r="P994" s="250">
        <v>0</v>
      </c>
      <c r="Q994" s="250"/>
      <c r="R994" s="250"/>
      <c r="S994" s="250">
        <v>0</v>
      </c>
      <c r="T994" s="250">
        <v>0</v>
      </c>
      <c r="U994" s="250">
        <v>0</v>
      </c>
      <c r="V994" s="250">
        <v>0</v>
      </c>
      <c r="W994" s="250">
        <v>0</v>
      </c>
      <c r="X994" s="250">
        <v>0</v>
      </c>
      <c r="Y994" s="250">
        <v>0</v>
      </c>
      <c r="Z994" s="250"/>
      <c r="AA994" s="250"/>
      <c r="AB994" s="250">
        <v>0</v>
      </c>
      <c r="AC994" s="250">
        <v>0</v>
      </c>
      <c r="AD994" s="250">
        <v>0</v>
      </c>
      <c r="AE994" s="250"/>
      <c r="AF994" s="250">
        <v>0</v>
      </c>
      <c r="AG994" s="250">
        <v>15</v>
      </c>
      <c r="AH994" s="250"/>
      <c r="AI994" s="251" t="s">
        <v>236</v>
      </c>
      <c r="AJ994" s="251"/>
      <c r="AK994" s="251"/>
      <c r="AL994" s="65"/>
      <c r="AM994" s="71"/>
      <c r="AN994" s="71"/>
    </row>
    <row r="995" spans="1:40" ht="21.75" customHeight="1" outlineLevel="1">
      <c r="A995" s="218" t="s">
        <v>36</v>
      </c>
      <c r="B995" s="218"/>
      <c r="C995" s="250">
        <v>416</v>
      </c>
      <c r="D995" s="250">
        <v>22</v>
      </c>
      <c r="E995" s="250">
        <v>272</v>
      </c>
      <c r="F995" s="250">
        <v>88</v>
      </c>
      <c r="G995" s="250"/>
      <c r="H995" s="250"/>
      <c r="I995" s="250">
        <v>184</v>
      </c>
      <c r="J995" s="250">
        <v>39</v>
      </c>
      <c r="K995" s="250"/>
      <c r="L995" s="250">
        <v>46</v>
      </c>
      <c r="M995" s="250">
        <v>95</v>
      </c>
      <c r="N995" s="250"/>
      <c r="O995" s="250">
        <v>0</v>
      </c>
      <c r="P995" s="250">
        <v>0</v>
      </c>
      <c r="Q995" s="250"/>
      <c r="R995" s="250"/>
      <c r="S995" s="250">
        <v>3</v>
      </c>
      <c r="T995" s="250">
        <v>1</v>
      </c>
      <c r="U995" s="250">
        <v>0</v>
      </c>
      <c r="V995" s="250">
        <v>0</v>
      </c>
      <c r="W995" s="250">
        <v>0</v>
      </c>
      <c r="X995" s="250">
        <v>3</v>
      </c>
      <c r="Y995" s="250">
        <v>3</v>
      </c>
      <c r="Z995" s="250"/>
      <c r="AA995" s="250"/>
      <c r="AB995" s="250">
        <v>12</v>
      </c>
      <c r="AC995" s="250">
        <v>88</v>
      </c>
      <c r="AD995" s="250">
        <v>173</v>
      </c>
      <c r="AE995" s="250"/>
      <c r="AF995" s="250">
        <v>2</v>
      </c>
      <c r="AG995" s="250">
        <v>117</v>
      </c>
      <c r="AH995" s="250"/>
      <c r="AI995" s="251" t="s">
        <v>237</v>
      </c>
      <c r="AJ995" s="251" t="s">
        <v>409</v>
      </c>
      <c r="AK995" s="251"/>
      <c r="AL995" s="65"/>
      <c r="AM995" s="71"/>
      <c r="AN995" s="71"/>
    </row>
    <row r="996" spans="1:40" ht="21.75" customHeight="1" outlineLevel="1">
      <c r="A996" s="218" t="s">
        <v>37</v>
      </c>
      <c r="B996" s="218"/>
      <c r="C996" s="250">
        <v>246</v>
      </c>
      <c r="D996" s="250">
        <v>0</v>
      </c>
      <c r="E996" s="250">
        <v>228</v>
      </c>
      <c r="F996" s="250">
        <v>196</v>
      </c>
      <c r="G996" s="250"/>
      <c r="H996" s="250"/>
      <c r="I996" s="250">
        <v>32</v>
      </c>
      <c r="J996" s="250">
        <v>4</v>
      </c>
      <c r="K996" s="250"/>
      <c r="L996" s="250">
        <v>0</v>
      </c>
      <c r="M996" s="250">
        <v>0</v>
      </c>
      <c r="N996" s="250"/>
      <c r="O996" s="250">
        <v>0</v>
      </c>
      <c r="P996" s="250">
        <v>9</v>
      </c>
      <c r="Q996" s="250"/>
      <c r="R996" s="250"/>
      <c r="S996" s="250">
        <v>19</v>
      </c>
      <c r="T996" s="250">
        <v>0</v>
      </c>
      <c r="U996" s="250">
        <v>0</v>
      </c>
      <c r="V996" s="250">
        <v>0</v>
      </c>
      <c r="W996" s="250">
        <v>3</v>
      </c>
      <c r="X996" s="250">
        <v>0</v>
      </c>
      <c r="Y996" s="250">
        <v>0</v>
      </c>
      <c r="Z996" s="250"/>
      <c r="AA996" s="250"/>
      <c r="AB996" s="250">
        <v>0</v>
      </c>
      <c r="AC996" s="250">
        <v>0</v>
      </c>
      <c r="AD996" s="250">
        <v>0</v>
      </c>
      <c r="AE996" s="250"/>
      <c r="AF996" s="250">
        <v>15</v>
      </c>
      <c r="AG996" s="250">
        <v>0</v>
      </c>
      <c r="AH996" s="250"/>
      <c r="AI996" s="251" t="s">
        <v>213</v>
      </c>
      <c r="AJ996" s="251"/>
      <c r="AK996" s="251"/>
      <c r="AL996" s="65"/>
      <c r="AM996" s="71"/>
      <c r="AN996" s="71"/>
    </row>
    <row r="997" spans="1:40" ht="21.75" customHeight="1" outlineLevel="1">
      <c r="A997" s="218" t="s">
        <v>141</v>
      </c>
      <c r="B997" s="218"/>
      <c r="C997" s="250">
        <v>56</v>
      </c>
      <c r="D997" s="250">
        <v>0</v>
      </c>
      <c r="E997" s="250">
        <v>51</v>
      </c>
      <c r="F997" s="250">
        <v>0</v>
      </c>
      <c r="G997" s="250"/>
      <c r="H997" s="250"/>
      <c r="I997" s="250">
        <v>51</v>
      </c>
      <c r="J997" s="250">
        <v>13</v>
      </c>
      <c r="K997" s="250"/>
      <c r="L997" s="250">
        <v>0</v>
      </c>
      <c r="M997" s="250">
        <v>0</v>
      </c>
      <c r="N997" s="250"/>
      <c r="O997" s="250">
        <v>0</v>
      </c>
      <c r="P997" s="250">
        <v>0</v>
      </c>
      <c r="Q997" s="250"/>
      <c r="R997" s="250"/>
      <c r="S997" s="250">
        <v>0</v>
      </c>
      <c r="T997" s="250">
        <v>38</v>
      </c>
      <c r="U997" s="250">
        <v>0</v>
      </c>
      <c r="V997" s="250">
        <v>0</v>
      </c>
      <c r="W997" s="250">
        <v>0</v>
      </c>
      <c r="X997" s="250">
        <v>0</v>
      </c>
      <c r="Y997" s="250">
        <v>0</v>
      </c>
      <c r="Z997" s="250"/>
      <c r="AA997" s="250"/>
      <c r="AB997" s="250">
        <v>0</v>
      </c>
      <c r="AC997" s="250">
        <v>0</v>
      </c>
      <c r="AD997" s="250">
        <v>0</v>
      </c>
      <c r="AE997" s="250"/>
      <c r="AF997" s="250">
        <v>0</v>
      </c>
      <c r="AG997" s="250">
        <v>5</v>
      </c>
      <c r="AH997" s="250"/>
      <c r="AI997" s="251" t="s">
        <v>410</v>
      </c>
      <c r="AJ997" s="251"/>
      <c r="AK997" s="251"/>
      <c r="AL997" s="65"/>
      <c r="AM997" s="71"/>
      <c r="AN997" s="71"/>
    </row>
    <row r="998" spans="1:40" ht="21.75" customHeight="1" outlineLevel="1">
      <c r="A998" s="218" t="s">
        <v>214</v>
      </c>
      <c r="B998" s="218"/>
      <c r="C998" s="250">
        <v>420</v>
      </c>
      <c r="D998" s="250">
        <v>2</v>
      </c>
      <c r="E998" s="250">
        <v>363</v>
      </c>
      <c r="F998" s="250">
        <v>5</v>
      </c>
      <c r="G998" s="250"/>
      <c r="H998" s="250"/>
      <c r="I998" s="250">
        <v>358</v>
      </c>
      <c r="J998" s="250">
        <v>2</v>
      </c>
      <c r="K998" s="250"/>
      <c r="L998" s="250">
        <v>4</v>
      </c>
      <c r="M998" s="250">
        <v>352</v>
      </c>
      <c r="N998" s="250"/>
      <c r="O998" s="250">
        <v>0</v>
      </c>
      <c r="P998" s="250">
        <v>0</v>
      </c>
      <c r="Q998" s="250"/>
      <c r="R998" s="250"/>
      <c r="S998" s="250">
        <v>0</v>
      </c>
      <c r="T998" s="250">
        <v>0</v>
      </c>
      <c r="U998" s="250">
        <v>0</v>
      </c>
      <c r="V998" s="250">
        <v>0</v>
      </c>
      <c r="W998" s="250">
        <v>0</v>
      </c>
      <c r="X998" s="250">
        <v>4</v>
      </c>
      <c r="Y998" s="250">
        <v>0</v>
      </c>
      <c r="Z998" s="250"/>
      <c r="AA998" s="250"/>
      <c r="AB998" s="250">
        <v>21</v>
      </c>
      <c r="AC998" s="250">
        <v>0</v>
      </c>
      <c r="AD998" s="250">
        <v>0</v>
      </c>
      <c r="AE998" s="250"/>
      <c r="AF998" s="250">
        <v>1</v>
      </c>
      <c r="AG998" s="250">
        <v>50</v>
      </c>
      <c r="AH998" s="250"/>
      <c r="AI998" s="251" t="s">
        <v>271</v>
      </c>
      <c r="AJ998" s="251" t="s">
        <v>289</v>
      </c>
      <c r="AK998" s="251"/>
      <c r="AL998" s="71"/>
      <c r="AM998" s="71"/>
      <c r="AN998" s="71"/>
    </row>
    <row r="999" spans="1:40" ht="21.75" customHeight="1" outlineLevel="1">
      <c r="A999" s="218" t="s">
        <v>215</v>
      </c>
      <c r="B999" s="218"/>
      <c r="C999" s="250">
        <v>1031</v>
      </c>
      <c r="D999" s="250">
        <v>142</v>
      </c>
      <c r="E999" s="250">
        <v>815</v>
      </c>
      <c r="F999" s="250">
        <v>0</v>
      </c>
      <c r="G999" s="250"/>
      <c r="H999" s="250"/>
      <c r="I999" s="250">
        <v>815</v>
      </c>
      <c r="J999" s="250">
        <v>8</v>
      </c>
      <c r="K999" s="250"/>
      <c r="L999" s="250">
        <v>402</v>
      </c>
      <c r="M999" s="250">
        <v>405</v>
      </c>
      <c r="N999" s="250"/>
      <c r="O999" s="250">
        <v>0</v>
      </c>
      <c r="P999" s="250">
        <v>0</v>
      </c>
      <c r="Q999" s="250"/>
      <c r="R999" s="250"/>
      <c r="S999" s="250">
        <v>0</v>
      </c>
      <c r="T999" s="250">
        <v>0</v>
      </c>
      <c r="U999" s="250">
        <v>0</v>
      </c>
      <c r="V999" s="250">
        <v>0</v>
      </c>
      <c r="W999" s="250">
        <v>0</v>
      </c>
      <c r="X999" s="250">
        <v>18</v>
      </c>
      <c r="Y999" s="250">
        <v>0</v>
      </c>
      <c r="Z999" s="250"/>
      <c r="AA999" s="250"/>
      <c r="AB999" s="250">
        <v>10</v>
      </c>
      <c r="AC999" s="250">
        <v>0</v>
      </c>
      <c r="AD999" s="250">
        <v>0</v>
      </c>
      <c r="AE999" s="250"/>
      <c r="AF999" s="250">
        <v>0</v>
      </c>
      <c r="AG999" s="250">
        <v>56</v>
      </c>
      <c r="AH999" s="250"/>
      <c r="AI999" s="251" t="s">
        <v>296</v>
      </c>
      <c r="AJ999" s="251"/>
      <c r="AK999" s="251"/>
      <c r="AL999" s="71"/>
      <c r="AM999" s="71"/>
      <c r="AN999" s="71"/>
    </row>
    <row r="1000" spans="1:40" ht="21.75" customHeight="1" outlineLevel="1">
      <c r="A1000" s="218" t="s">
        <v>216</v>
      </c>
      <c r="B1000" s="218"/>
      <c r="C1000" s="250">
        <v>486</v>
      </c>
      <c r="D1000" s="250">
        <v>16</v>
      </c>
      <c r="E1000" s="250">
        <v>102</v>
      </c>
      <c r="F1000" s="250">
        <v>20</v>
      </c>
      <c r="G1000" s="250"/>
      <c r="H1000" s="250"/>
      <c r="I1000" s="250">
        <v>82</v>
      </c>
      <c r="J1000" s="250">
        <v>32</v>
      </c>
      <c r="K1000" s="250"/>
      <c r="L1000" s="250">
        <v>27</v>
      </c>
      <c r="M1000" s="250">
        <v>21</v>
      </c>
      <c r="N1000" s="250"/>
      <c r="O1000" s="250">
        <v>0</v>
      </c>
      <c r="P1000" s="250">
        <v>0</v>
      </c>
      <c r="Q1000" s="250"/>
      <c r="R1000" s="250"/>
      <c r="S1000" s="250">
        <v>1</v>
      </c>
      <c r="T1000" s="250">
        <v>1</v>
      </c>
      <c r="U1000" s="250">
        <v>0</v>
      </c>
      <c r="V1000" s="250">
        <v>0</v>
      </c>
      <c r="W1000" s="250">
        <v>0</v>
      </c>
      <c r="X1000" s="250">
        <v>0</v>
      </c>
      <c r="Y1000" s="250">
        <v>0</v>
      </c>
      <c r="Z1000" s="250"/>
      <c r="AA1000" s="250"/>
      <c r="AB1000" s="250">
        <v>0</v>
      </c>
      <c r="AC1000" s="250">
        <v>2</v>
      </c>
      <c r="AD1000" s="250">
        <v>2</v>
      </c>
      <c r="AE1000" s="250"/>
      <c r="AF1000" s="250">
        <v>49</v>
      </c>
      <c r="AG1000" s="250">
        <v>319</v>
      </c>
      <c r="AH1000" s="250"/>
      <c r="AI1000" s="251" t="s">
        <v>229</v>
      </c>
      <c r="AJ1000" s="251" t="s">
        <v>411</v>
      </c>
      <c r="AK1000" s="251"/>
      <c r="AL1000" s="67"/>
      <c r="AM1000" s="71"/>
      <c r="AN1000" s="71"/>
    </row>
    <row r="1001" spans="1:40" ht="21.75" customHeight="1" outlineLevel="1">
      <c r="A1001" s="218" t="s">
        <v>38</v>
      </c>
      <c r="B1001" s="218"/>
      <c r="C1001" s="250">
        <v>28</v>
      </c>
      <c r="D1001" s="250">
        <v>0</v>
      </c>
      <c r="E1001" s="250">
        <v>21</v>
      </c>
      <c r="F1001" s="250">
        <v>0</v>
      </c>
      <c r="G1001" s="250"/>
      <c r="H1001" s="250"/>
      <c r="I1001" s="250">
        <v>21</v>
      </c>
      <c r="J1001" s="250">
        <v>21</v>
      </c>
      <c r="K1001" s="250"/>
      <c r="L1001" s="250">
        <v>0</v>
      </c>
      <c r="M1001" s="250">
        <v>0</v>
      </c>
      <c r="N1001" s="250"/>
      <c r="O1001" s="250">
        <v>0</v>
      </c>
      <c r="P1001" s="250">
        <v>0</v>
      </c>
      <c r="Q1001" s="250"/>
      <c r="R1001" s="250"/>
      <c r="S1001" s="250">
        <v>0</v>
      </c>
      <c r="T1001" s="250">
        <v>0</v>
      </c>
      <c r="U1001" s="250">
        <v>0</v>
      </c>
      <c r="V1001" s="250">
        <v>0</v>
      </c>
      <c r="W1001" s="250">
        <v>0</v>
      </c>
      <c r="X1001" s="250">
        <v>0</v>
      </c>
      <c r="Y1001" s="250">
        <v>0</v>
      </c>
      <c r="Z1001" s="250"/>
      <c r="AA1001" s="250"/>
      <c r="AB1001" s="250">
        <v>0</v>
      </c>
      <c r="AC1001" s="250">
        <v>0</v>
      </c>
      <c r="AD1001" s="250">
        <v>0</v>
      </c>
      <c r="AE1001" s="250"/>
      <c r="AF1001" s="250">
        <v>0</v>
      </c>
      <c r="AG1001" s="250">
        <v>7</v>
      </c>
      <c r="AH1001" s="250"/>
      <c r="AI1001" s="251" t="s">
        <v>412</v>
      </c>
      <c r="AJ1001" s="251"/>
      <c r="AK1001" s="251"/>
      <c r="AL1001" s="65"/>
      <c r="AM1001" s="71"/>
      <c r="AN1001" s="71"/>
    </row>
    <row r="1002" spans="1:40" ht="21.75" customHeight="1" outlineLevel="1">
      <c r="A1002" s="218" t="s">
        <v>217</v>
      </c>
      <c r="B1002" s="218"/>
      <c r="C1002" s="250">
        <v>546</v>
      </c>
      <c r="D1002" s="250">
        <v>2</v>
      </c>
      <c r="E1002" s="250">
        <v>525</v>
      </c>
      <c r="F1002" s="250">
        <v>0</v>
      </c>
      <c r="G1002" s="250"/>
      <c r="H1002" s="250"/>
      <c r="I1002" s="250">
        <v>525</v>
      </c>
      <c r="J1002" s="250">
        <v>1</v>
      </c>
      <c r="K1002" s="250"/>
      <c r="L1002" s="250">
        <v>471</v>
      </c>
      <c r="M1002" s="250">
        <v>53</v>
      </c>
      <c r="N1002" s="250"/>
      <c r="O1002" s="250">
        <v>0</v>
      </c>
      <c r="P1002" s="250">
        <v>0</v>
      </c>
      <c r="Q1002" s="250"/>
      <c r="R1002" s="250"/>
      <c r="S1002" s="250">
        <v>0</v>
      </c>
      <c r="T1002" s="250">
        <v>0</v>
      </c>
      <c r="U1002" s="250">
        <v>0</v>
      </c>
      <c r="V1002" s="250">
        <v>0</v>
      </c>
      <c r="W1002" s="250">
        <v>0</v>
      </c>
      <c r="X1002" s="250">
        <v>2</v>
      </c>
      <c r="Y1002" s="250">
        <v>0</v>
      </c>
      <c r="Z1002" s="250"/>
      <c r="AA1002" s="250"/>
      <c r="AB1002" s="250">
        <v>9</v>
      </c>
      <c r="AC1002" s="250">
        <v>0</v>
      </c>
      <c r="AD1002" s="250">
        <v>0</v>
      </c>
      <c r="AE1002" s="250"/>
      <c r="AF1002" s="250">
        <v>0</v>
      </c>
      <c r="AG1002" s="250">
        <v>17</v>
      </c>
      <c r="AH1002" s="250"/>
      <c r="AI1002" s="251" t="s">
        <v>218</v>
      </c>
      <c r="AJ1002" s="251"/>
      <c r="AK1002" s="251"/>
      <c r="AL1002" s="65"/>
      <c r="AM1002" s="71"/>
      <c r="AN1002" s="71"/>
    </row>
    <row r="1003" spans="1:40" ht="21.75" customHeight="1" outlineLevel="1">
      <c r="A1003" s="218" t="s">
        <v>39</v>
      </c>
      <c r="B1003" s="218"/>
      <c r="C1003" s="250">
        <v>152</v>
      </c>
      <c r="D1003" s="250">
        <v>0</v>
      </c>
      <c r="E1003" s="250">
        <v>149</v>
      </c>
      <c r="F1003" s="250">
        <v>0</v>
      </c>
      <c r="G1003" s="250"/>
      <c r="H1003" s="250"/>
      <c r="I1003" s="250">
        <v>149</v>
      </c>
      <c r="J1003" s="250">
        <v>149</v>
      </c>
      <c r="K1003" s="250"/>
      <c r="L1003" s="250">
        <v>0</v>
      </c>
      <c r="M1003" s="250">
        <v>0</v>
      </c>
      <c r="N1003" s="250"/>
      <c r="O1003" s="250">
        <v>0</v>
      </c>
      <c r="P1003" s="250">
        <v>0</v>
      </c>
      <c r="Q1003" s="250"/>
      <c r="R1003" s="250"/>
      <c r="S1003" s="250">
        <v>0</v>
      </c>
      <c r="T1003" s="250">
        <v>0</v>
      </c>
      <c r="U1003" s="250">
        <v>0</v>
      </c>
      <c r="V1003" s="250">
        <v>0</v>
      </c>
      <c r="W1003" s="250">
        <v>0</v>
      </c>
      <c r="X1003" s="250">
        <v>1</v>
      </c>
      <c r="Y1003" s="250">
        <v>0</v>
      </c>
      <c r="Z1003" s="250"/>
      <c r="AA1003" s="250"/>
      <c r="AB1003" s="250">
        <v>0</v>
      </c>
      <c r="AC1003" s="250">
        <v>0</v>
      </c>
      <c r="AD1003" s="250">
        <v>0</v>
      </c>
      <c r="AE1003" s="250"/>
      <c r="AF1003" s="250">
        <v>0</v>
      </c>
      <c r="AG1003" s="250">
        <v>2</v>
      </c>
      <c r="AH1003" s="250"/>
      <c r="AI1003" s="251" t="s">
        <v>219</v>
      </c>
      <c r="AJ1003" s="251"/>
      <c r="AK1003" s="251"/>
      <c r="AL1003" s="65"/>
      <c r="AM1003" s="71"/>
      <c r="AN1003" s="71"/>
    </row>
    <row r="1004" spans="1:40" ht="21.75" customHeight="1" outlineLevel="1">
      <c r="A1004" s="218" t="s">
        <v>220</v>
      </c>
      <c r="B1004" s="218"/>
      <c r="C1004" s="250">
        <v>908</v>
      </c>
      <c r="D1004" s="250">
        <v>24</v>
      </c>
      <c r="E1004" s="250">
        <v>765</v>
      </c>
      <c r="F1004" s="250">
        <v>185</v>
      </c>
      <c r="G1004" s="250"/>
      <c r="H1004" s="250"/>
      <c r="I1004" s="250">
        <v>580</v>
      </c>
      <c r="J1004" s="250">
        <v>295</v>
      </c>
      <c r="K1004" s="250"/>
      <c r="L1004" s="250">
        <v>148</v>
      </c>
      <c r="M1004" s="250">
        <v>8</v>
      </c>
      <c r="N1004" s="250"/>
      <c r="O1004" s="250">
        <v>0</v>
      </c>
      <c r="P1004" s="250">
        <v>35</v>
      </c>
      <c r="Q1004" s="250"/>
      <c r="R1004" s="250"/>
      <c r="S1004" s="250">
        <v>63</v>
      </c>
      <c r="T1004" s="250">
        <v>31</v>
      </c>
      <c r="U1004" s="250">
        <v>0</v>
      </c>
      <c r="V1004" s="250">
        <v>0</v>
      </c>
      <c r="W1004" s="250">
        <v>6</v>
      </c>
      <c r="X1004" s="250">
        <v>0</v>
      </c>
      <c r="Y1004" s="250">
        <v>0</v>
      </c>
      <c r="Z1004" s="250"/>
      <c r="AA1004" s="250"/>
      <c r="AB1004" s="250">
        <v>0</v>
      </c>
      <c r="AC1004" s="250">
        <v>19</v>
      </c>
      <c r="AD1004" s="250">
        <v>1</v>
      </c>
      <c r="AE1004" s="250"/>
      <c r="AF1004" s="250">
        <v>22</v>
      </c>
      <c r="AG1004" s="250">
        <v>91</v>
      </c>
      <c r="AH1004" s="250"/>
      <c r="AI1004" s="251" t="s">
        <v>413</v>
      </c>
      <c r="AJ1004" s="251"/>
      <c r="AK1004" s="251"/>
      <c r="AL1004" s="65"/>
      <c r="AM1004" s="71"/>
      <c r="AN1004" s="71"/>
    </row>
    <row r="1005" spans="1:40" ht="21.75" customHeight="1" outlineLevel="1">
      <c r="A1005" s="218" t="s">
        <v>222</v>
      </c>
      <c r="B1005" s="218"/>
      <c r="C1005" s="250">
        <v>75</v>
      </c>
      <c r="D1005" s="250">
        <v>0</v>
      </c>
      <c r="E1005" s="250">
        <v>51</v>
      </c>
      <c r="F1005" s="250">
        <v>0</v>
      </c>
      <c r="G1005" s="250"/>
      <c r="H1005" s="250"/>
      <c r="I1005" s="250">
        <v>51</v>
      </c>
      <c r="J1005" s="250">
        <v>51</v>
      </c>
      <c r="K1005" s="250"/>
      <c r="L1005" s="250">
        <v>0</v>
      </c>
      <c r="M1005" s="250">
        <v>0</v>
      </c>
      <c r="N1005" s="250"/>
      <c r="O1005" s="250">
        <v>0</v>
      </c>
      <c r="P1005" s="250">
        <v>0</v>
      </c>
      <c r="Q1005" s="250"/>
      <c r="R1005" s="250"/>
      <c r="S1005" s="250">
        <v>0</v>
      </c>
      <c r="T1005" s="250">
        <v>0</v>
      </c>
      <c r="U1005" s="250">
        <v>0</v>
      </c>
      <c r="V1005" s="250">
        <v>0</v>
      </c>
      <c r="W1005" s="250">
        <v>0</v>
      </c>
      <c r="X1005" s="250">
        <v>0</v>
      </c>
      <c r="Y1005" s="250">
        <v>0</v>
      </c>
      <c r="Z1005" s="250"/>
      <c r="AA1005" s="250"/>
      <c r="AB1005" s="250">
        <v>0</v>
      </c>
      <c r="AC1005" s="250">
        <v>0</v>
      </c>
      <c r="AD1005" s="250">
        <v>0</v>
      </c>
      <c r="AE1005" s="250"/>
      <c r="AF1005" s="250">
        <v>0</v>
      </c>
      <c r="AG1005" s="250">
        <v>24</v>
      </c>
      <c r="AH1005" s="250"/>
      <c r="AI1005" s="251" t="s">
        <v>315</v>
      </c>
      <c r="AJ1005" s="251"/>
      <c r="AK1005" s="251"/>
      <c r="AL1005" s="65"/>
      <c r="AM1005" s="71"/>
      <c r="AN1005" s="71"/>
    </row>
    <row r="1006" spans="1:40" ht="21.75" customHeight="1" outlineLevel="1">
      <c r="A1006" s="218" t="s">
        <v>40</v>
      </c>
      <c r="B1006" s="218"/>
      <c r="C1006" s="250">
        <v>0</v>
      </c>
      <c r="D1006" s="250">
        <v>0</v>
      </c>
      <c r="E1006" s="250">
        <v>0</v>
      </c>
      <c r="F1006" s="250">
        <v>0</v>
      </c>
      <c r="G1006" s="250"/>
      <c r="H1006" s="250"/>
      <c r="I1006" s="250">
        <v>0</v>
      </c>
      <c r="J1006" s="250">
        <v>0</v>
      </c>
      <c r="K1006" s="250"/>
      <c r="L1006" s="250">
        <v>0</v>
      </c>
      <c r="M1006" s="250">
        <v>0</v>
      </c>
      <c r="N1006" s="250"/>
      <c r="O1006" s="250">
        <v>0</v>
      </c>
      <c r="P1006" s="250">
        <v>0</v>
      </c>
      <c r="Q1006" s="250"/>
      <c r="R1006" s="250"/>
      <c r="S1006" s="250">
        <v>0</v>
      </c>
      <c r="T1006" s="250">
        <v>0</v>
      </c>
      <c r="U1006" s="250">
        <v>0</v>
      </c>
      <c r="V1006" s="250">
        <v>0</v>
      </c>
      <c r="W1006" s="250">
        <v>0</v>
      </c>
      <c r="X1006" s="250">
        <v>0</v>
      </c>
      <c r="Y1006" s="250">
        <v>0</v>
      </c>
      <c r="Z1006" s="250"/>
      <c r="AA1006" s="250"/>
      <c r="AB1006" s="250">
        <v>0</v>
      </c>
      <c r="AC1006" s="250">
        <v>0</v>
      </c>
      <c r="AD1006" s="250">
        <v>0</v>
      </c>
      <c r="AE1006" s="250"/>
      <c r="AF1006" s="250">
        <v>0</v>
      </c>
      <c r="AG1006" s="250">
        <v>0</v>
      </c>
      <c r="AH1006" s="250"/>
      <c r="AI1006" s="251" t="s">
        <v>223</v>
      </c>
      <c r="AJ1006" s="251"/>
      <c r="AK1006" s="251"/>
      <c r="AL1006" s="65"/>
      <c r="AM1006" s="71"/>
      <c r="AN1006" s="71"/>
    </row>
    <row r="1007" spans="1:40" ht="21.75" customHeight="1" outlineLevel="1">
      <c r="A1007" s="218" t="s">
        <v>41</v>
      </c>
      <c r="B1007" s="218"/>
      <c r="C1007" s="250">
        <v>400</v>
      </c>
      <c r="D1007" s="250">
        <v>50</v>
      </c>
      <c r="E1007" s="250">
        <v>316</v>
      </c>
      <c r="F1007" s="250">
        <v>0</v>
      </c>
      <c r="G1007" s="250"/>
      <c r="H1007" s="250"/>
      <c r="I1007" s="250">
        <v>316</v>
      </c>
      <c r="J1007" s="250">
        <v>316</v>
      </c>
      <c r="K1007" s="250"/>
      <c r="L1007" s="250">
        <v>0</v>
      </c>
      <c r="M1007" s="250">
        <v>0</v>
      </c>
      <c r="N1007" s="250"/>
      <c r="O1007" s="250">
        <v>0</v>
      </c>
      <c r="P1007" s="250">
        <v>0</v>
      </c>
      <c r="Q1007" s="250"/>
      <c r="R1007" s="250"/>
      <c r="S1007" s="250">
        <v>0</v>
      </c>
      <c r="T1007" s="250">
        <v>0</v>
      </c>
      <c r="U1007" s="250">
        <v>0</v>
      </c>
      <c r="V1007" s="250">
        <v>0</v>
      </c>
      <c r="W1007" s="250">
        <v>0</v>
      </c>
      <c r="X1007" s="250">
        <v>0</v>
      </c>
      <c r="Y1007" s="250">
        <v>0</v>
      </c>
      <c r="Z1007" s="250"/>
      <c r="AA1007" s="250"/>
      <c r="AB1007" s="250">
        <v>0</v>
      </c>
      <c r="AC1007" s="250">
        <v>0</v>
      </c>
      <c r="AD1007" s="250">
        <v>0</v>
      </c>
      <c r="AE1007" s="250"/>
      <c r="AF1007" s="250">
        <v>0</v>
      </c>
      <c r="AG1007" s="250">
        <v>34</v>
      </c>
      <c r="AH1007" s="250"/>
      <c r="AI1007" s="251" t="s">
        <v>414</v>
      </c>
      <c r="AJ1007" s="251"/>
      <c r="AK1007" s="251"/>
      <c r="AL1007" s="65"/>
      <c r="AM1007" s="71"/>
      <c r="AN1007" s="71"/>
    </row>
    <row r="1008" spans="1:40" ht="21.75" customHeight="1" outlineLevel="1">
      <c r="A1008" s="218" t="s">
        <v>42</v>
      </c>
      <c r="B1008" s="218"/>
      <c r="C1008" s="250">
        <v>384</v>
      </c>
      <c r="D1008" s="250">
        <v>48</v>
      </c>
      <c r="E1008" s="250">
        <v>322</v>
      </c>
      <c r="F1008" s="250">
        <v>235</v>
      </c>
      <c r="G1008" s="250"/>
      <c r="H1008" s="250"/>
      <c r="I1008" s="250">
        <v>87</v>
      </c>
      <c r="J1008" s="250">
        <v>6</v>
      </c>
      <c r="K1008" s="250"/>
      <c r="L1008" s="250">
        <v>0</v>
      </c>
      <c r="M1008" s="250">
        <v>0</v>
      </c>
      <c r="N1008" s="250"/>
      <c r="O1008" s="250">
        <v>0</v>
      </c>
      <c r="P1008" s="250">
        <v>48</v>
      </c>
      <c r="Q1008" s="250"/>
      <c r="R1008" s="250"/>
      <c r="S1008" s="250">
        <v>33</v>
      </c>
      <c r="T1008" s="250">
        <v>0</v>
      </c>
      <c r="U1008" s="250">
        <v>0</v>
      </c>
      <c r="V1008" s="250">
        <v>0</v>
      </c>
      <c r="W1008" s="250">
        <v>7</v>
      </c>
      <c r="X1008" s="250">
        <v>0</v>
      </c>
      <c r="Y1008" s="250">
        <v>0</v>
      </c>
      <c r="Z1008" s="250"/>
      <c r="AA1008" s="250"/>
      <c r="AB1008" s="250">
        <v>0</v>
      </c>
      <c r="AC1008" s="250">
        <v>0</v>
      </c>
      <c r="AD1008" s="250">
        <v>0</v>
      </c>
      <c r="AE1008" s="250"/>
      <c r="AF1008" s="250">
        <v>7</v>
      </c>
      <c r="AG1008" s="250">
        <v>0</v>
      </c>
      <c r="AH1008" s="250"/>
      <c r="AI1008" s="251" t="s">
        <v>230</v>
      </c>
      <c r="AJ1008" s="251"/>
      <c r="AK1008" s="251"/>
      <c r="AL1008" s="65"/>
      <c r="AM1008" s="71"/>
      <c r="AN1008" s="71"/>
    </row>
    <row r="1009" spans="1:41" ht="21.75" customHeight="1" outlineLevel="1" thickBot="1">
      <c r="A1009" s="218" t="s">
        <v>227</v>
      </c>
      <c r="B1009" s="218"/>
      <c r="C1009" s="250">
        <v>24</v>
      </c>
      <c r="D1009" s="250">
        <v>0</v>
      </c>
      <c r="E1009" s="250">
        <v>21</v>
      </c>
      <c r="F1009" s="250">
        <v>0</v>
      </c>
      <c r="G1009" s="250"/>
      <c r="H1009" s="250"/>
      <c r="I1009" s="250">
        <v>21</v>
      </c>
      <c r="J1009" s="250">
        <v>0</v>
      </c>
      <c r="K1009" s="250"/>
      <c r="L1009" s="250">
        <v>0</v>
      </c>
      <c r="M1009" s="250">
        <v>0</v>
      </c>
      <c r="N1009" s="250"/>
      <c r="O1009" s="250">
        <v>0</v>
      </c>
      <c r="P1009" s="250">
        <v>0</v>
      </c>
      <c r="Q1009" s="250"/>
      <c r="R1009" s="250"/>
      <c r="S1009" s="250">
        <v>0</v>
      </c>
      <c r="T1009" s="250">
        <v>21</v>
      </c>
      <c r="U1009" s="250">
        <v>0</v>
      </c>
      <c r="V1009" s="250">
        <v>0</v>
      </c>
      <c r="W1009" s="250">
        <v>0</v>
      </c>
      <c r="X1009" s="250">
        <v>0</v>
      </c>
      <c r="Y1009" s="250">
        <v>0</v>
      </c>
      <c r="Z1009" s="250"/>
      <c r="AA1009" s="250"/>
      <c r="AB1009" s="250">
        <v>0</v>
      </c>
      <c r="AC1009" s="250">
        <v>0</v>
      </c>
      <c r="AD1009" s="250">
        <v>0</v>
      </c>
      <c r="AE1009" s="250"/>
      <c r="AF1009" s="250">
        <v>0</v>
      </c>
      <c r="AG1009" s="250">
        <v>3</v>
      </c>
      <c r="AH1009" s="250"/>
      <c r="AI1009" s="251" t="s">
        <v>336</v>
      </c>
      <c r="AJ1009" s="251"/>
      <c r="AK1009" s="251"/>
      <c r="AL1009" s="65"/>
      <c r="AM1009" s="71"/>
      <c r="AN1009" s="71"/>
    </row>
    <row r="1010" spans="1:41" ht="21.75" customHeight="1" thickBot="1">
      <c r="A1010" s="244" t="s">
        <v>43</v>
      </c>
      <c r="B1010" s="244"/>
      <c r="C1010" s="213">
        <v>14434</v>
      </c>
      <c r="D1010" s="213">
        <v>746</v>
      </c>
      <c r="E1010" s="213">
        <v>11404</v>
      </c>
      <c r="F1010" s="213">
        <v>1909</v>
      </c>
      <c r="G1010" s="213"/>
      <c r="H1010" s="213"/>
      <c r="I1010" s="213">
        <v>9495</v>
      </c>
      <c r="J1010" s="213">
        <v>3756</v>
      </c>
      <c r="K1010" s="213"/>
      <c r="L1010" s="213">
        <v>3146</v>
      </c>
      <c r="M1010" s="213">
        <v>1939</v>
      </c>
      <c r="N1010" s="213"/>
      <c r="O1010" s="213">
        <v>0</v>
      </c>
      <c r="P1010" s="213">
        <v>133</v>
      </c>
      <c r="Q1010" s="213"/>
      <c r="R1010" s="213"/>
      <c r="S1010" s="213">
        <v>220</v>
      </c>
      <c r="T1010" s="213">
        <v>301</v>
      </c>
      <c r="U1010" s="213">
        <v>0</v>
      </c>
      <c r="V1010" s="213">
        <v>0</v>
      </c>
      <c r="W1010" s="213">
        <v>40</v>
      </c>
      <c r="X1010" s="213">
        <v>68</v>
      </c>
      <c r="Y1010" s="213">
        <v>3</v>
      </c>
      <c r="Z1010" s="213"/>
      <c r="AA1010" s="213"/>
      <c r="AB1010" s="213">
        <v>113</v>
      </c>
      <c r="AC1010" s="213">
        <v>213</v>
      </c>
      <c r="AD1010" s="213">
        <v>219</v>
      </c>
      <c r="AE1010" s="213"/>
      <c r="AF1010" s="213">
        <v>234</v>
      </c>
      <c r="AG1010" s="213">
        <v>1942</v>
      </c>
      <c r="AH1010" s="213"/>
      <c r="AI1010" s="244"/>
      <c r="AJ1010" s="244"/>
      <c r="AK1010" s="244"/>
      <c r="AL1010" s="29">
        <f>SUM(AL972)</f>
        <v>359</v>
      </c>
      <c r="AM1010" s="29">
        <f>SUM(AM972)</f>
        <v>93</v>
      </c>
      <c r="AN1010" s="29">
        <f>SUM(AN972)</f>
        <v>266</v>
      </c>
      <c r="AO1010" s="142">
        <f>IF(E1010&gt;0,1,0)</f>
        <v>1</v>
      </c>
    </row>
    <row r="1011" spans="1:41" ht="12" customHeight="1">
      <c r="A1011" s="245"/>
      <c r="B1011" s="246"/>
      <c r="C1011" s="246"/>
      <c r="D1011" s="246"/>
      <c r="E1011" s="246"/>
      <c r="F1011" s="246"/>
      <c r="G1011" s="246"/>
      <c r="H1011" s="246"/>
      <c r="I1011" s="246"/>
      <c r="J1011" s="246"/>
      <c r="K1011" s="246"/>
      <c r="L1011" s="246"/>
      <c r="M1011" s="246"/>
      <c r="N1011" s="246"/>
      <c r="O1011" s="246"/>
      <c r="P1011" s="246"/>
      <c r="Q1011" s="246"/>
      <c r="R1011" s="246"/>
      <c r="S1011" s="246"/>
      <c r="T1011" s="246"/>
      <c r="U1011" s="246"/>
      <c r="V1011" s="246"/>
      <c r="W1011" s="246"/>
      <c r="X1011" s="246"/>
      <c r="Y1011" s="246"/>
      <c r="Z1011" s="246"/>
      <c r="AA1011" s="246"/>
      <c r="AB1011" s="246"/>
      <c r="AC1011" s="246"/>
      <c r="AD1011" s="246"/>
      <c r="AE1011" s="246"/>
      <c r="AF1011" s="246"/>
      <c r="AG1011" s="246"/>
      <c r="AH1011" s="246"/>
      <c r="AI1011" s="246"/>
      <c r="AJ1011" s="246"/>
      <c r="AK1011" s="245"/>
    </row>
    <row r="1012" spans="1:41" ht="12" customHeight="1" thickBot="1">
      <c r="A1012" s="145"/>
      <c r="B1012" s="144"/>
      <c r="C1012" s="144"/>
      <c r="D1012" s="144"/>
      <c r="E1012" s="144"/>
      <c r="F1012" s="144"/>
      <c r="G1012" s="170"/>
      <c r="H1012" s="170"/>
      <c r="I1012" s="190">
        <f>SUM(I989,I972)</f>
        <v>9495</v>
      </c>
      <c r="J1012" s="170"/>
      <c r="K1012" s="170"/>
      <c r="L1012" s="170"/>
      <c r="M1012" s="170"/>
      <c r="N1012" s="145"/>
      <c r="O1012" s="145"/>
      <c r="P1012" s="145"/>
      <c r="Q1012" s="144"/>
      <c r="R1012" s="170"/>
      <c r="S1012" s="170"/>
      <c r="T1012" s="170"/>
      <c r="U1012" s="170"/>
      <c r="V1012" s="170"/>
      <c r="W1012" s="170"/>
      <c r="X1012" s="170"/>
      <c r="Y1012" s="170"/>
      <c r="Z1012" s="144"/>
      <c r="AA1012" s="145"/>
      <c r="AB1012" s="145"/>
      <c r="AC1012" s="171">
        <f>SUM(AC1010:AD1010)</f>
        <v>432</v>
      </c>
      <c r="AD1012" s="145"/>
      <c r="AE1012" s="170"/>
      <c r="AF1012" s="170"/>
      <c r="AG1012" s="170"/>
      <c r="AH1012" s="170"/>
      <c r="AI1012" s="170"/>
      <c r="AJ1012" s="170"/>
      <c r="AK1012" s="145"/>
    </row>
    <row r="1013" spans="1:41" ht="12" customHeight="1" thickBot="1">
      <c r="A1013" s="145" t="s">
        <v>48</v>
      </c>
      <c r="B1013" s="170">
        <v>39644</v>
      </c>
      <c r="C1013" s="145" t="s">
        <v>49</v>
      </c>
      <c r="D1013" s="145"/>
      <c r="E1013" s="145"/>
      <c r="F1013" s="145"/>
      <c r="G1013" s="170"/>
      <c r="H1013" s="170"/>
      <c r="I1013" s="170"/>
      <c r="J1013" s="170"/>
      <c r="K1013" s="170"/>
      <c r="L1013" s="170"/>
      <c r="M1013" s="170"/>
      <c r="N1013" s="145"/>
      <c r="O1013" s="145"/>
      <c r="P1013" s="145"/>
      <c r="Q1013" s="144"/>
      <c r="R1013" s="170"/>
      <c r="S1013" s="170"/>
      <c r="T1013" s="170"/>
      <c r="U1013" s="170"/>
      <c r="V1013" s="170"/>
      <c r="W1013" s="170"/>
      <c r="X1013" s="170"/>
      <c r="Y1013" s="170"/>
      <c r="Z1013" s="144"/>
      <c r="AA1013" s="145"/>
      <c r="AB1013" s="145"/>
      <c r="AC1013" s="145"/>
      <c r="AD1013" s="145"/>
      <c r="AE1013" s="170"/>
      <c r="AF1013" s="170"/>
      <c r="AG1013" s="170"/>
      <c r="AH1013" s="170"/>
      <c r="AI1013" s="170"/>
      <c r="AJ1013" s="170"/>
      <c r="AK1013" s="145"/>
    </row>
    <row r="1014" spans="1:41" ht="12" customHeight="1" thickBot="1">
      <c r="A1014" s="145" t="s">
        <v>50</v>
      </c>
      <c r="B1014" s="145"/>
      <c r="C1014" s="144"/>
      <c r="D1014" s="144"/>
      <c r="E1014" s="144"/>
      <c r="F1014" s="144"/>
      <c r="G1014" s="170"/>
      <c r="H1014" s="170"/>
      <c r="I1014" s="170"/>
      <c r="J1014" s="170"/>
      <c r="K1014" s="170"/>
      <c r="L1014" s="170"/>
      <c r="M1014" s="170"/>
      <c r="N1014" s="143" t="s">
        <v>51</v>
      </c>
      <c r="O1014" s="143"/>
      <c r="P1014" s="145"/>
      <c r="Q1014" s="144"/>
      <c r="R1014" s="172" t="s">
        <v>52</v>
      </c>
      <c r="S1014" s="170"/>
      <c r="T1014" s="170"/>
      <c r="U1014" s="170"/>
      <c r="V1014" s="170"/>
      <c r="W1014" s="170"/>
      <c r="X1014" s="170"/>
      <c r="Y1014" s="170"/>
      <c r="Z1014" s="144"/>
      <c r="AA1014" s="144"/>
      <c r="AB1014" s="144"/>
      <c r="AC1014" s="144"/>
      <c r="AD1014" s="144"/>
      <c r="AE1014" s="144"/>
      <c r="AF1014" s="144"/>
      <c r="AG1014" s="144"/>
      <c r="AH1014" s="144"/>
      <c r="AI1014" s="144"/>
      <c r="AJ1014" s="144"/>
      <c r="AK1014" s="145"/>
    </row>
    <row r="1015" spans="1:41" ht="12" customHeight="1" thickBot="1">
      <c r="A1015" s="145"/>
      <c r="B1015" s="145"/>
      <c r="C1015" s="145" t="s">
        <v>53</v>
      </c>
      <c r="D1015" s="145"/>
      <c r="E1015" s="145"/>
      <c r="F1015" s="145"/>
      <c r="G1015" s="170"/>
      <c r="H1015" s="170"/>
      <c r="I1015" s="170"/>
      <c r="J1015" s="170"/>
      <c r="K1015" s="170"/>
      <c r="L1015" s="170"/>
      <c r="M1015" s="170"/>
      <c r="N1015" s="145"/>
      <c r="O1015" s="145"/>
      <c r="P1015" s="145"/>
      <c r="Q1015" s="145"/>
      <c r="R1015" s="170"/>
      <c r="S1015" s="170"/>
      <c r="T1015" s="170"/>
      <c r="U1015" s="170"/>
      <c r="V1015" s="170"/>
      <c r="W1015" s="170"/>
      <c r="X1015" s="170"/>
      <c r="Y1015" s="170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</row>
    <row r="1016" spans="1:41" ht="12" customHeight="1" thickBot="1">
      <c r="A1016" s="145"/>
      <c r="B1016" s="145"/>
      <c r="C1016" s="145"/>
      <c r="D1016" s="145"/>
      <c r="E1016" s="145"/>
      <c r="F1016" s="145"/>
      <c r="G1016" s="170"/>
      <c r="H1016" s="170"/>
      <c r="I1016" s="170"/>
      <c r="J1016" s="170"/>
      <c r="K1016" s="170"/>
      <c r="L1016" s="170"/>
      <c r="M1016" s="170"/>
      <c r="N1016" s="145"/>
      <c r="O1016" s="145"/>
      <c r="P1016" s="145"/>
      <c r="Q1016" s="145"/>
      <c r="R1016" s="170"/>
      <c r="S1016" s="170"/>
      <c r="T1016" s="170"/>
      <c r="U1016" s="170"/>
      <c r="V1016" s="170"/>
      <c r="W1016" s="170"/>
      <c r="X1016" s="170"/>
      <c r="Y1016" s="170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</row>
    <row r="1018" spans="1:41" ht="18" customHeight="1">
      <c r="A1018" s="173" t="s">
        <v>68</v>
      </c>
      <c r="B1018" s="144"/>
      <c r="C1018" s="144"/>
      <c r="D1018" s="144"/>
      <c r="E1018" s="144"/>
      <c r="F1018" s="144"/>
      <c r="G1018" s="144"/>
      <c r="H1018" s="144"/>
      <c r="I1018" s="144"/>
      <c r="J1018" s="144"/>
      <c r="L1018" s="143"/>
      <c r="M1018" s="143"/>
      <c r="N1018" s="143"/>
      <c r="O1018" s="143"/>
      <c r="P1018" s="143"/>
      <c r="Q1018" s="143"/>
      <c r="R1018" s="143"/>
      <c r="S1018" s="143"/>
      <c r="T1018" s="143"/>
      <c r="U1018" s="143"/>
      <c r="V1018" s="143"/>
      <c r="W1018" s="143"/>
      <c r="X1018" s="143"/>
      <c r="Y1018" s="143"/>
      <c r="Z1018" s="143"/>
      <c r="AA1018" s="143"/>
      <c r="AB1018" s="143"/>
      <c r="AC1018" s="143"/>
      <c r="AD1018" s="143"/>
      <c r="AE1018" s="143"/>
      <c r="AF1018" s="143"/>
      <c r="AG1018" s="143"/>
      <c r="AH1018" s="144"/>
      <c r="AI1018" s="144"/>
      <c r="AJ1018" s="144"/>
      <c r="AK1018" s="145"/>
    </row>
    <row r="1019" spans="1:41" ht="13.5" customHeight="1" thickBot="1">
      <c r="B1019" s="144"/>
      <c r="C1019" s="144"/>
      <c r="D1019" s="144"/>
      <c r="E1019" s="144"/>
      <c r="F1019" s="144"/>
      <c r="G1019" s="144"/>
      <c r="H1019" s="144"/>
      <c r="I1019" s="144"/>
      <c r="J1019" s="144"/>
      <c r="K1019" s="144"/>
      <c r="L1019" s="144"/>
      <c r="M1019" s="144"/>
      <c r="N1019" s="144"/>
      <c r="O1019" s="144"/>
      <c r="P1019" s="144"/>
      <c r="Q1019" s="144"/>
      <c r="R1019" s="144"/>
      <c r="S1019" s="144"/>
      <c r="T1019" s="144"/>
      <c r="U1019" s="144"/>
      <c r="V1019" s="144"/>
      <c r="W1019" s="144"/>
      <c r="X1019" s="144"/>
      <c r="Y1019" s="144"/>
      <c r="Z1019" s="144"/>
      <c r="AA1019" s="144"/>
      <c r="AB1019" s="144"/>
      <c r="AC1019" s="144"/>
      <c r="AD1019" s="144"/>
      <c r="AE1019" s="144"/>
      <c r="AF1019" s="144"/>
      <c r="AG1019" s="144"/>
      <c r="AH1019" s="144"/>
      <c r="AI1019" s="144"/>
      <c r="AJ1019" s="144"/>
      <c r="AK1019" s="145"/>
    </row>
    <row r="1020" spans="1:41" ht="21.75" customHeight="1">
      <c r="A1020" s="146" t="s">
        <v>55</v>
      </c>
      <c r="B1020" s="147"/>
      <c r="C1020" s="148" t="s">
        <v>17</v>
      </c>
      <c r="D1020" s="148" t="s">
        <v>56</v>
      </c>
      <c r="E1020" s="148" t="s">
        <v>3</v>
      </c>
      <c r="F1020" s="148" t="s">
        <v>4</v>
      </c>
      <c r="G1020" s="148"/>
      <c r="H1020" s="148"/>
      <c r="I1020" s="148" t="s">
        <v>5</v>
      </c>
      <c r="J1020" s="149" t="s">
        <v>6</v>
      </c>
      <c r="K1020" s="149"/>
      <c r="L1020" s="149"/>
      <c r="M1020" s="149"/>
      <c r="N1020" s="149"/>
      <c r="O1020" s="149"/>
      <c r="P1020" s="149"/>
      <c r="Q1020" s="149"/>
      <c r="R1020" s="149"/>
      <c r="S1020" s="149"/>
      <c r="T1020" s="148" t="s">
        <v>16</v>
      </c>
      <c r="U1020" s="148" t="s">
        <v>7</v>
      </c>
      <c r="V1020" s="148"/>
      <c r="W1020" s="148" t="s">
        <v>8</v>
      </c>
      <c r="X1020" s="148"/>
      <c r="Y1020" s="148" t="s">
        <v>9</v>
      </c>
      <c r="Z1020" s="148"/>
      <c r="AA1020" s="148"/>
      <c r="AB1020" s="148"/>
      <c r="AC1020" s="148" t="s">
        <v>10</v>
      </c>
      <c r="AD1020" s="148"/>
      <c r="AE1020" s="148"/>
      <c r="AF1020" s="148" t="s">
        <v>11</v>
      </c>
      <c r="AG1020" s="148"/>
      <c r="AH1020" s="148"/>
      <c r="AI1020" s="150" t="s">
        <v>57</v>
      </c>
      <c r="AJ1020" s="151" t="s">
        <v>23</v>
      </c>
      <c r="AK1020" s="152"/>
      <c r="AL1020" s="153" t="s">
        <v>91</v>
      </c>
      <c r="AM1020" s="154"/>
      <c r="AN1020" s="155"/>
    </row>
    <row r="1021" spans="1:41" ht="21.75" customHeight="1">
      <c r="A1021" s="156"/>
      <c r="B1021" s="157"/>
      <c r="C1021" s="158"/>
      <c r="D1021" s="158"/>
      <c r="E1021" s="158"/>
      <c r="F1021" s="158"/>
      <c r="G1021" s="158"/>
      <c r="H1021" s="158"/>
      <c r="I1021" s="158"/>
      <c r="J1021" s="158" t="s">
        <v>12</v>
      </c>
      <c r="K1021" s="150"/>
      <c r="L1021" s="158" t="s">
        <v>13</v>
      </c>
      <c r="M1021" s="158" t="s">
        <v>14</v>
      </c>
      <c r="N1021" s="150"/>
      <c r="O1021" s="158" t="s">
        <v>15</v>
      </c>
      <c r="P1021" s="158"/>
      <c r="Q1021" s="158"/>
      <c r="R1021" s="158"/>
      <c r="S1021" s="158"/>
      <c r="T1021" s="158"/>
      <c r="U1021" s="158"/>
      <c r="V1021" s="158"/>
      <c r="W1021" s="158"/>
      <c r="X1021" s="158"/>
      <c r="Y1021" s="158"/>
      <c r="Z1021" s="158"/>
      <c r="AA1021" s="158"/>
      <c r="AB1021" s="158"/>
      <c r="AC1021" s="158"/>
      <c r="AD1021" s="158"/>
      <c r="AE1021" s="158"/>
      <c r="AF1021" s="158"/>
      <c r="AG1021" s="158"/>
      <c r="AH1021" s="158"/>
      <c r="AI1021" s="159"/>
      <c r="AJ1021" s="159"/>
      <c r="AK1021" s="160"/>
      <c r="AL1021" s="161"/>
      <c r="AM1021" s="162"/>
      <c r="AN1021" s="163"/>
    </row>
    <row r="1022" spans="1:41" ht="21.75" customHeight="1" thickBot="1">
      <c r="A1022" s="164"/>
      <c r="B1022" s="165"/>
      <c r="C1022" s="94"/>
      <c r="D1022" s="94"/>
      <c r="E1022" s="94"/>
      <c r="F1022" s="94"/>
      <c r="G1022" s="94"/>
      <c r="H1022" s="94"/>
      <c r="I1022" s="94"/>
      <c r="J1022" s="94"/>
      <c r="K1022" s="95"/>
      <c r="L1022" s="94"/>
      <c r="M1022" s="94"/>
      <c r="N1022" s="95"/>
      <c r="O1022" s="94" t="s">
        <v>18</v>
      </c>
      <c r="P1022" s="94" t="s">
        <v>19</v>
      </c>
      <c r="Q1022" s="94"/>
      <c r="R1022" s="94"/>
      <c r="S1022" s="94" t="s">
        <v>20</v>
      </c>
      <c r="T1022" s="94"/>
      <c r="U1022" s="94" t="s">
        <v>21</v>
      </c>
      <c r="V1022" s="94" t="s">
        <v>22</v>
      </c>
      <c r="W1022" s="94" t="s">
        <v>21</v>
      </c>
      <c r="X1022" s="94" t="s">
        <v>22</v>
      </c>
      <c r="Y1022" s="94" t="s">
        <v>21</v>
      </c>
      <c r="Z1022" s="94"/>
      <c r="AA1022" s="94"/>
      <c r="AB1022" s="94" t="s">
        <v>22</v>
      </c>
      <c r="AC1022" s="94" t="s">
        <v>21</v>
      </c>
      <c r="AD1022" s="94" t="s">
        <v>22</v>
      </c>
      <c r="AE1022" s="94"/>
      <c r="AF1022" s="94" t="s">
        <v>21</v>
      </c>
      <c r="AG1022" s="94" t="s">
        <v>22</v>
      </c>
      <c r="AH1022" s="94"/>
      <c r="AI1022" s="95"/>
      <c r="AJ1022" s="95"/>
      <c r="AK1022" s="96"/>
      <c r="AL1022" s="69" t="s">
        <v>90</v>
      </c>
      <c r="AM1022" s="70" t="s">
        <v>130</v>
      </c>
      <c r="AN1022" s="70" t="s">
        <v>131</v>
      </c>
    </row>
    <row r="1023" spans="1:41" ht="21.75" customHeight="1" thickBot="1">
      <c r="A1023" s="176" t="s">
        <v>24</v>
      </c>
      <c r="B1023" s="177"/>
      <c r="C1023" s="166"/>
      <c r="D1023" s="166"/>
      <c r="E1023" s="166"/>
      <c r="F1023" s="166"/>
      <c r="G1023" s="166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  <c r="U1023" s="166"/>
      <c r="V1023" s="166"/>
      <c r="W1023" s="166"/>
      <c r="X1023" s="166"/>
      <c r="Y1023" s="166"/>
      <c r="Z1023" s="166"/>
      <c r="AA1023" s="166"/>
      <c r="AB1023" s="166"/>
      <c r="AC1023" s="166"/>
      <c r="AD1023" s="166"/>
      <c r="AE1023" s="166"/>
      <c r="AF1023" s="166"/>
      <c r="AG1023" s="166"/>
      <c r="AH1023" s="166"/>
      <c r="AI1023" s="167"/>
      <c r="AJ1023" s="167"/>
      <c r="AK1023" s="167"/>
      <c r="AL1023" s="25">
        <f>SUM(AL1024:AL1039)</f>
        <v>0</v>
      </c>
      <c r="AM1023" s="25">
        <f>SUM(AM1024:AM1039)</f>
        <v>0</v>
      </c>
      <c r="AN1023" s="25">
        <f>SUM(AN1024:AN1039)</f>
        <v>0</v>
      </c>
    </row>
    <row r="1024" spans="1:41" ht="21.75" customHeight="1" outlineLevel="1">
      <c r="A1024" s="178" t="s">
        <v>25</v>
      </c>
      <c r="B1024" s="178"/>
      <c r="C1024" s="179"/>
      <c r="D1024" s="179"/>
      <c r="E1024" s="179"/>
      <c r="F1024" s="179"/>
      <c r="G1024" s="179"/>
      <c r="H1024" s="179"/>
      <c r="I1024" s="179"/>
      <c r="J1024" s="179"/>
      <c r="K1024" s="179"/>
      <c r="L1024" s="179"/>
      <c r="M1024" s="179"/>
      <c r="N1024" s="179"/>
      <c r="O1024" s="179"/>
      <c r="P1024" s="179"/>
      <c r="Q1024" s="179"/>
      <c r="R1024" s="179"/>
      <c r="S1024" s="179"/>
      <c r="T1024" s="179"/>
      <c r="U1024" s="179"/>
      <c r="V1024" s="179"/>
      <c r="W1024" s="179"/>
      <c r="X1024" s="179"/>
      <c r="Y1024" s="179"/>
      <c r="Z1024" s="179"/>
      <c r="AA1024" s="179"/>
      <c r="AB1024" s="179"/>
      <c r="AC1024" s="179"/>
      <c r="AD1024" s="179"/>
      <c r="AE1024" s="179"/>
      <c r="AF1024" s="179"/>
      <c r="AG1024" s="179"/>
      <c r="AH1024" s="179"/>
      <c r="AI1024" s="180"/>
      <c r="AJ1024" s="180"/>
      <c r="AK1024" s="180"/>
      <c r="AL1024" s="65"/>
      <c r="AM1024" s="71"/>
      <c r="AN1024" s="71"/>
    </row>
    <row r="1025" spans="1:40" ht="21.75" customHeight="1" outlineLevel="1">
      <c r="A1025" s="178" t="s">
        <v>151</v>
      </c>
      <c r="B1025" s="178"/>
      <c r="C1025" s="179"/>
      <c r="D1025" s="179"/>
      <c r="E1025" s="179"/>
      <c r="F1025" s="179"/>
      <c r="G1025" s="179"/>
      <c r="H1025" s="179"/>
      <c r="I1025" s="179"/>
      <c r="J1025" s="179"/>
      <c r="K1025" s="179"/>
      <c r="L1025" s="179"/>
      <c r="M1025" s="179"/>
      <c r="N1025" s="179"/>
      <c r="O1025" s="179"/>
      <c r="P1025" s="179"/>
      <c r="Q1025" s="179"/>
      <c r="R1025" s="179"/>
      <c r="S1025" s="179"/>
      <c r="T1025" s="179"/>
      <c r="U1025" s="179"/>
      <c r="V1025" s="179"/>
      <c r="W1025" s="179"/>
      <c r="X1025" s="179"/>
      <c r="Y1025" s="179"/>
      <c r="Z1025" s="179"/>
      <c r="AA1025" s="179"/>
      <c r="AB1025" s="179"/>
      <c r="AC1025" s="179"/>
      <c r="AD1025" s="179"/>
      <c r="AE1025" s="179"/>
      <c r="AF1025" s="179"/>
      <c r="AG1025" s="179"/>
      <c r="AH1025" s="179"/>
      <c r="AI1025" s="180"/>
      <c r="AJ1025" s="180"/>
      <c r="AK1025" s="180"/>
      <c r="AL1025" s="65"/>
      <c r="AM1025" s="71"/>
      <c r="AN1025" s="71"/>
    </row>
    <row r="1026" spans="1:40" ht="21.75" customHeight="1" outlineLevel="1">
      <c r="A1026" s="178" t="s">
        <v>152</v>
      </c>
      <c r="B1026" s="178"/>
      <c r="C1026" s="179"/>
      <c r="D1026" s="179"/>
      <c r="E1026" s="179"/>
      <c r="F1026" s="179"/>
      <c r="G1026" s="179"/>
      <c r="H1026" s="179"/>
      <c r="I1026" s="179"/>
      <c r="J1026" s="179"/>
      <c r="K1026" s="179"/>
      <c r="L1026" s="179"/>
      <c r="M1026" s="179"/>
      <c r="N1026" s="179"/>
      <c r="O1026" s="179"/>
      <c r="P1026" s="179"/>
      <c r="Q1026" s="179"/>
      <c r="R1026" s="179"/>
      <c r="S1026" s="179"/>
      <c r="T1026" s="179"/>
      <c r="U1026" s="179"/>
      <c r="V1026" s="179"/>
      <c r="W1026" s="179"/>
      <c r="X1026" s="179"/>
      <c r="Y1026" s="179"/>
      <c r="Z1026" s="179"/>
      <c r="AA1026" s="179"/>
      <c r="AB1026" s="179"/>
      <c r="AC1026" s="179"/>
      <c r="AD1026" s="179"/>
      <c r="AE1026" s="179"/>
      <c r="AF1026" s="179"/>
      <c r="AG1026" s="179"/>
      <c r="AH1026" s="179"/>
      <c r="AI1026" s="180"/>
      <c r="AJ1026" s="180"/>
      <c r="AK1026" s="180"/>
      <c r="AL1026" s="65"/>
      <c r="AM1026" s="71"/>
      <c r="AN1026" s="71"/>
    </row>
    <row r="1027" spans="1:40" ht="21.75" customHeight="1" outlineLevel="1">
      <c r="A1027" s="178" t="s">
        <v>153</v>
      </c>
      <c r="B1027" s="178"/>
      <c r="C1027" s="179"/>
      <c r="D1027" s="179"/>
      <c r="E1027" s="179"/>
      <c r="F1027" s="179"/>
      <c r="G1027" s="179"/>
      <c r="H1027" s="179"/>
      <c r="I1027" s="179"/>
      <c r="J1027" s="179"/>
      <c r="K1027" s="179"/>
      <c r="L1027" s="179"/>
      <c r="M1027" s="179"/>
      <c r="N1027" s="179"/>
      <c r="O1027" s="179"/>
      <c r="P1027" s="179"/>
      <c r="Q1027" s="179"/>
      <c r="R1027" s="179"/>
      <c r="S1027" s="179"/>
      <c r="T1027" s="179"/>
      <c r="U1027" s="179"/>
      <c r="V1027" s="179"/>
      <c r="W1027" s="179"/>
      <c r="X1027" s="179"/>
      <c r="Y1027" s="179"/>
      <c r="Z1027" s="179"/>
      <c r="AA1027" s="179"/>
      <c r="AB1027" s="179"/>
      <c r="AC1027" s="179"/>
      <c r="AD1027" s="179"/>
      <c r="AE1027" s="179"/>
      <c r="AF1027" s="179"/>
      <c r="AG1027" s="179"/>
      <c r="AH1027" s="179"/>
      <c r="AI1027" s="180"/>
      <c r="AJ1027" s="180"/>
      <c r="AK1027" s="180"/>
      <c r="AL1027" s="65">
        <f>SUM(AM1027:AN1027)</f>
        <v>0</v>
      </c>
      <c r="AM1027" s="71">
        <f>SUM(F1027)</f>
        <v>0</v>
      </c>
      <c r="AN1027" s="71">
        <f>SUM(I1027)</f>
        <v>0</v>
      </c>
    </row>
    <row r="1028" spans="1:40" ht="21.75" customHeight="1" outlineLevel="1">
      <c r="A1028" s="178" t="s">
        <v>154</v>
      </c>
      <c r="B1028" s="178"/>
      <c r="C1028" s="179"/>
      <c r="D1028" s="179"/>
      <c r="E1028" s="179"/>
      <c r="F1028" s="179"/>
      <c r="G1028" s="179"/>
      <c r="H1028" s="179"/>
      <c r="I1028" s="179"/>
      <c r="J1028" s="179"/>
      <c r="K1028" s="179"/>
      <c r="L1028" s="179"/>
      <c r="M1028" s="179"/>
      <c r="N1028" s="179"/>
      <c r="O1028" s="179"/>
      <c r="P1028" s="179"/>
      <c r="Q1028" s="179"/>
      <c r="R1028" s="179"/>
      <c r="S1028" s="179"/>
      <c r="T1028" s="179"/>
      <c r="U1028" s="179"/>
      <c r="V1028" s="179"/>
      <c r="W1028" s="179"/>
      <c r="X1028" s="179"/>
      <c r="Y1028" s="179"/>
      <c r="Z1028" s="179"/>
      <c r="AA1028" s="179"/>
      <c r="AB1028" s="179"/>
      <c r="AC1028" s="179"/>
      <c r="AD1028" s="179"/>
      <c r="AE1028" s="179"/>
      <c r="AF1028" s="179"/>
      <c r="AG1028" s="179"/>
      <c r="AH1028" s="179"/>
      <c r="AI1028" s="180"/>
      <c r="AJ1028" s="180"/>
      <c r="AK1028" s="180"/>
      <c r="AL1028" s="65"/>
      <c r="AM1028" s="71"/>
      <c r="AN1028" s="71"/>
    </row>
    <row r="1029" spans="1:40" ht="21.75" customHeight="1" outlineLevel="1">
      <c r="A1029" s="178" t="s">
        <v>155</v>
      </c>
      <c r="B1029" s="178"/>
      <c r="C1029" s="179"/>
      <c r="D1029" s="179"/>
      <c r="E1029" s="179"/>
      <c r="F1029" s="179"/>
      <c r="G1029" s="179"/>
      <c r="H1029" s="179"/>
      <c r="I1029" s="179"/>
      <c r="J1029" s="179"/>
      <c r="K1029" s="179"/>
      <c r="L1029" s="179"/>
      <c r="M1029" s="179"/>
      <c r="N1029" s="179"/>
      <c r="O1029" s="179"/>
      <c r="P1029" s="179"/>
      <c r="Q1029" s="179"/>
      <c r="R1029" s="179"/>
      <c r="S1029" s="179"/>
      <c r="T1029" s="179"/>
      <c r="U1029" s="179"/>
      <c r="V1029" s="179"/>
      <c r="W1029" s="179"/>
      <c r="X1029" s="179"/>
      <c r="Y1029" s="179"/>
      <c r="Z1029" s="179"/>
      <c r="AA1029" s="179"/>
      <c r="AB1029" s="179"/>
      <c r="AC1029" s="179"/>
      <c r="AD1029" s="179"/>
      <c r="AE1029" s="179"/>
      <c r="AF1029" s="179"/>
      <c r="AG1029" s="179"/>
      <c r="AH1029" s="179"/>
      <c r="AI1029" s="180"/>
      <c r="AJ1029" s="180"/>
      <c r="AK1029" s="180"/>
      <c r="AL1029" s="65">
        <f>SUM(AM1029:AN1029)</f>
        <v>0</v>
      </c>
      <c r="AM1029" s="71"/>
      <c r="AN1029" s="71"/>
    </row>
    <row r="1030" spans="1:40" ht="21.75" customHeight="1" outlineLevel="1">
      <c r="A1030" s="178" t="s">
        <v>156</v>
      </c>
      <c r="B1030" s="178"/>
      <c r="C1030" s="179"/>
      <c r="D1030" s="179"/>
      <c r="E1030" s="179"/>
      <c r="F1030" s="179"/>
      <c r="G1030" s="179"/>
      <c r="H1030" s="179"/>
      <c r="I1030" s="179"/>
      <c r="J1030" s="179"/>
      <c r="K1030" s="179"/>
      <c r="L1030" s="179"/>
      <c r="M1030" s="179"/>
      <c r="N1030" s="179"/>
      <c r="O1030" s="179"/>
      <c r="P1030" s="179"/>
      <c r="Q1030" s="179"/>
      <c r="R1030" s="179"/>
      <c r="S1030" s="179"/>
      <c r="T1030" s="179"/>
      <c r="U1030" s="179"/>
      <c r="V1030" s="179"/>
      <c r="W1030" s="179"/>
      <c r="X1030" s="179"/>
      <c r="Y1030" s="179"/>
      <c r="Z1030" s="179"/>
      <c r="AA1030" s="179"/>
      <c r="AB1030" s="179"/>
      <c r="AC1030" s="179"/>
      <c r="AD1030" s="179"/>
      <c r="AE1030" s="179"/>
      <c r="AF1030" s="179"/>
      <c r="AG1030" s="179"/>
      <c r="AH1030" s="179"/>
      <c r="AI1030" s="180"/>
      <c r="AJ1030" s="180"/>
      <c r="AK1030" s="180"/>
      <c r="AL1030" s="65"/>
      <c r="AM1030" s="66"/>
      <c r="AN1030" s="66"/>
    </row>
    <row r="1031" spans="1:40" ht="21.75" customHeight="1" outlineLevel="1">
      <c r="A1031" s="178" t="s">
        <v>157</v>
      </c>
      <c r="B1031" s="178"/>
      <c r="C1031" s="179"/>
      <c r="D1031" s="179"/>
      <c r="E1031" s="179"/>
      <c r="F1031" s="179"/>
      <c r="G1031" s="179"/>
      <c r="H1031" s="179"/>
      <c r="I1031" s="179"/>
      <c r="J1031" s="179"/>
      <c r="K1031" s="179"/>
      <c r="L1031" s="179"/>
      <c r="M1031" s="179"/>
      <c r="N1031" s="179"/>
      <c r="O1031" s="179"/>
      <c r="P1031" s="179"/>
      <c r="Q1031" s="179"/>
      <c r="R1031" s="179"/>
      <c r="S1031" s="179"/>
      <c r="T1031" s="179"/>
      <c r="U1031" s="179"/>
      <c r="V1031" s="179"/>
      <c r="W1031" s="179"/>
      <c r="X1031" s="179"/>
      <c r="Y1031" s="179"/>
      <c r="Z1031" s="179"/>
      <c r="AA1031" s="179"/>
      <c r="AB1031" s="179"/>
      <c r="AC1031" s="179"/>
      <c r="AD1031" s="179"/>
      <c r="AE1031" s="179"/>
      <c r="AF1031" s="179"/>
      <c r="AG1031" s="179"/>
      <c r="AH1031" s="179"/>
      <c r="AI1031" s="180"/>
      <c r="AJ1031" s="180"/>
      <c r="AK1031" s="180"/>
      <c r="AL1031" s="65"/>
      <c r="AM1031" s="71"/>
      <c r="AN1031" s="71"/>
    </row>
    <row r="1032" spans="1:40" ht="21.75" customHeight="1" outlineLevel="1">
      <c r="A1032" s="178" t="s">
        <v>158</v>
      </c>
      <c r="B1032" s="178"/>
      <c r="C1032" s="179"/>
      <c r="D1032" s="179"/>
      <c r="E1032" s="179"/>
      <c r="F1032" s="179"/>
      <c r="G1032" s="179"/>
      <c r="H1032" s="179"/>
      <c r="I1032" s="179"/>
      <c r="J1032" s="179"/>
      <c r="K1032" s="179"/>
      <c r="L1032" s="179"/>
      <c r="M1032" s="179"/>
      <c r="N1032" s="179"/>
      <c r="O1032" s="179"/>
      <c r="P1032" s="179"/>
      <c r="Q1032" s="179"/>
      <c r="R1032" s="179"/>
      <c r="S1032" s="179"/>
      <c r="T1032" s="179"/>
      <c r="U1032" s="179"/>
      <c r="V1032" s="179"/>
      <c r="W1032" s="179"/>
      <c r="X1032" s="179"/>
      <c r="Y1032" s="179"/>
      <c r="Z1032" s="179"/>
      <c r="AA1032" s="179"/>
      <c r="AB1032" s="179"/>
      <c r="AC1032" s="179"/>
      <c r="AD1032" s="179"/>
      <c r="AE1032" s="179"/>
      <c r="AF1032" s="179"/>
      <c r="AG1032" s="179"/>
      <c r="AH1032" s="179"/>
      <c r="AI1032" s="180"/>
      <c r="AJ1032" s="180"/>
      <c r="AK1032" s="180"/>
      <c r="AL1032" s="65"/>
      <c r="AM1032" s="71"/>
      <c r="AN1032" s="71"/>
    </row>
    <row r="1033" spans="1:40" ht="21.75" customHeight="1" outlineLevel="1">
      <c r="A1033" s="178" t="s">
        <v>159</v>
      </c>
      <c r="B1033" s="178"/>
      <c r="C1033" s="179"/>
      <c r="D1033" s="179"/>
      <c r="E1033" s="179"/>
      <c r="F1033" s="179"/>
      <c r="G1033" s="179"/>
      <c r="H1033" s="179"/>
      <c r="I1033" s="179"/>
      <c r="J1033" s="179"/>
      <c r="K1033" s="179"/>
      <c r="L1033" s="179"/>
      <c r="M1033" s="179"/>
      <c r="N1033" s="179"/>
      <c r="O1033" s="179"/>
      <c r="P1033" s="179"/>
      <c r="Q1033" s="179"/>
      <c r="R1033" s="179"/>
      <c r="S1033" s="179"/>
      <c r="T1033" s="179"/>
      <c r="U1033" s="179"/>
      <c r="V1033" s="179"/>
      <c r="W1033" s="179"/>
      <c r="X1033" s="179"/>
      <c r="Y1033" s="179"/>
      <c r="Z1033" s="179"/>
      <c r="AA1033" s="179"/>
      <c r="AB1033" s="179"/>
      <c r="AC1033" s="179"/>
      <c r="AD1033" s="179"/>
      <c r="AE1033" s="179"/>
      <c r="AF1033" s="179"/>
      <c r="AG1033" s="179"/>
      <c r="AH1033" s="179"/>
      <c r="AI1033" s="180"/>
      <c r="AJ1033" s="180"/>
      <c r="AK1033" s="180"/>
      <c r="AL1033" s="65"/>
      <c r="AM1033" s="71"/>
      <c r="AN1033" s="71"/>
    </row>
    <row r="1034" spans="1:40" ht="21.75" customHeight="1" outlineLevel="1">
      <c r="A1034" s="178" t="s">
        <v>27</v>
      </c>
      <c r="B1034" s="178"/>
      <c r="C1034" s="179"/>
      <c r="D1034" s="179"/>
      <c r="E1034" s="179"/>
      <c r="F1034" s="179"/>
      <c r="G1034" s="179"/>
      <c r="H1034" s="179"/>
      <c r="I1034" s="179"/>
      <c r="J1034" s="179"/>
      <c r="K1034" s="179"/>
      <c r="L1034" s="179"/>
      <c r="M1034" s="179"/>
      <c r="N1034" s="179"/>
      <c r="O1034" s="179"/>
      <c r="P1034" s="179"/>
      <c r="Q1034" s="179"/>
      <c r="R1034" s="179"/>
      <c r="S1034" s="179"/>
      <c r="T1034" s="179"/>
      <c r="U1034" s="179"/>
      <c r="V1034" s="179"/>
      <c r="W1034" s="179"/>
      <c r="X1034" s="179"/>
      <c r="Y1034" s="179"/>
      <c r="Z1034" s="179"/>
      <c r="AA1034" s="179"/>
      <c r="AB1034" s="179"/>
      <c r="AC1034" s="179"/>
      <c r="AD1034" s="179"/>
      <c r="AE1034" s="179"/>
      <c r="AF1034" s="179"/>
      <c r="AG1034" s="179"/>
      <c r="AH1034" s="179"/>
      <c r="AI1034" s="180"/>
      <c r="AJ1034" s="180"/>
      <c r="AK1034" s="180"/>
      <c r="AL1034" s="65"/>
      <c r="AM1034" s="71"/>
      <c r="AN1034" s="71"/>
    </row>
    <row r="1035" spans="1:40" ht="21.75" customHeight="1" outlineLevel="1">
      <c r="A1035" s="178" t="s">
        <v>28</v>
      </c>
      <c r="B1035" s="178"/>
      <c r="C1035" s="179"/>
      <c r="D1035" s="179"/>
      <c r="E1035" s="179"/>
      <c r="F1035" s="179"/>
      <c r="G1035" s="179"/>
      <c r="H1035" s="179"/>
      <c r="I1035" s="179"/>
      <c r="J1035" s="179"/>
      <c r="K1035" s="179"/>
      <c r="L1035" s="179"/>
      <c r="M1035" s="179"/>
      <c r="N1035" s="179"/>
      <c r="O1035" s="179"/>
      <c r="P1035" s="179"/>
      <c r="Q1035" s="179"/>
      <c r="R1035" s="179"/>
      <c r="S1035" s="179"/>
      <c r="T1035" s="179"/>
      <c r="U1035" s="179"/>
      <c r="V1035" s="179"/>
      <c r="W1035" s="179"/>
      <c r="X1035" s="179"/>
      <c r="Y1035" s="179"/>
      <c r="Z1035" s="179"/>
      <c r="AA1035" s="179"/>
      <c r="AB1035" s="179"/>
      <c r="AC1035" s="179"/>
      <c r="AD1035" s="179"/>
      <c r="AE1035" s="179"/>
      <c r="AF1035" s="179"/>
      <c r="AG1035" s="179"/>
      <c r="AH1035" s="179"/>
      <c r="AI1035" s="180"/>
      <c r="AJ1035" s="180"/>
      <c r="AK1035" s="180"/>
      <c r="AL1035" s="65"/>
      <c r="AM1035" s="71"/>
      <c r="AN1035" s="71"/>
    </row>
    <row r="1036" spans="1:40" ht="21.75" customHeight="1" outlineLevel="1">
      <c r="A1036" s="178" t="s">
        <v>29</v>
      </c>
      <c r="B1036" s="178"/>
      <c r="C1036" s="179"/>
      <c r="D1036" s="179"/>
      <c r="E1036" s="179"/>
      <c r="F1036" s="179"/>
      <c r="G1036" s="179"/>
      <c r="H1036" s="179"/>
      <c r="I1036" s="179"/>
      <c r="J1036" s="179"/>
      <c r="K1036" s="179"/>
      <c r="L1036" s="179"/>
      <c r="M1036" s="179"/>
      <c r="N1036" s="179"/>
      <c r="O1036" s="179"/>
      <c r="P1036" s="179"/>
      <c r="Q1036" s="179"/>
      <c r="R1036" s="179"/>
      <c r="S1036" s="179"/>
      <c r="T1036" s="179"/>
      <c r="U1036" s="179"/>
      <c r="V1036" s="179"/>
      <c r="W1036" s="179"/>
      <c r="X1036" s="179"/>
      <c r="Y1036" s="179"/>
      <c r="Z1036" s="179"/>
      <c r="AA1036" s="179"/>
      <c r="AB1036" s="179"/>
      <c r="AC1036" s="179"/>
      <c r="AD1036" s="179"/>
      <c r="AE1036" s="179"/>
      <c r="AF1036" s="179"/>
      <c r="AG1036" s="179"/>
      <c r="AH1036" s="179"/>
      <c r="AI1036" s="180"/>
      <c r="AJ1036" s="180"/>
      <c r="AK1036" s="180"/>
      <c r="AL1036" s="65"/>
      <c r="AM1036" s="71"/>
      <c r="AN1036" s="71"/>
    </row>
    <row r="1037" spans="1:40" ht="21.75" customHeight="1" outlineLevel="1">
      <c r="A1037" s="178" t="s">
        <v>30</v>
      </c>
      <c r="B1037" s="178"/>
      <c r="C1037" s="179"/>
      <c r="D1037" s="179"/>
      <c r="E1037" s="179"/>
      <c r="F1037" s="179"/>
      <c r="G1037" s="179"/>
      <c r="H1037" s="179"/>
      <c r="I1037" s="179"/>
      <c r="J1037" s="179"/>
      <c r="K1037" s="179"/>
      <c r="L1037" s="179"/>
      <c r="M1037" s="179"/>
      <c r="N1037" s="179"/>
      <c r="O1037" s="179"/>
      <c r="P1037" s="179"/>
      <c r="Q1037" s="179"/>
      <c r="R1037" s="179"/>
      <c r="S1037" s="179"/>
      <c r="T1037" s="179"/>
      <c r="U1037" s="179"/>
      <c r="V1037" s="179"/>
      <c r="W1037" s="179"/>
      <c r="X1037" s="179"/>
      <c r="Y1037" s="179"/>
      <c r="Z1037" s="179"/>
      <c r="AA1037" s="179"/>
      <c r="AB1037" s="179"/>
      <c r="AC1037" s="179"/>
      <c r="AD1037" s="179"/>
      <c r="AE1037" s="179"/>
      <c r="AF1037" s="179"/>
      <c r="AG1037" s="179"/>
      <c r="AH1037" s="179"/>
      <c r="AI1037" s="180"/>
      <c r="AJ1037" s="180"/>
      <c r="AK1037" s="180"/>
      <c r="AL1037" s="65"/>
      <c r="AM1037" s="71"/>
      <c r="AN1037" s="71"/>
    </row>
    <row r="1038" spans="1:40" ht="21.75" customHeight="1" outlineLevel="1">
      <c r="A1038" s="178" t="s">
        <v>160</v>
      </c>
      <c r="B1038" s="178"/>
      <c r="C1038" s="179"/>
      <c r="D1038" s="179"/>
      <c r="E1038" s="179"/>
      <c r="F1038" s="179"/>
      <c r="G1038" s="179"/>
      <c r="H1038" s="179"/>
      <c r="I1038" s="179"/>
      <c r="J1038" s="179"/>
      <c r="K1038" s="179"/>
      <c r="L1038" s="179"/>
      <c r="M1038" s="179"/>
      <c r="N1038" s="179"/>
      <c r="O1038" s="179"/>
      <c r="P1038" s="179"/>
      <c r="Q1038" s="179"/>
      <c r="R1038" s="179"/>
      <c r="S1038" s="179"/>
      <c r="T1038" s="179"/>
      <c r="U1038" s="179"/>
      <c r="V1038" s="179"/>
      <c r="W1038" s="179"/>
      <c r="X1038" s="179"/>
      <c r="Y1038" s="179"/>
      <c r="Z1038" s="179"/>
      <c r="AA1038" s="179"/>
      <c r="AB1038" s="179"/>
      <c r="AC1038" s="179"/>
      <c r="AD1038" s="179"/>
      <c r="AE1038" s="179"/>
      <c r="AF1038" s="179"/>
      <c r="AG1038" s="179"/>
      <c r="AH1038" s="179"/>
      <c r="AI1038" s="180"/>
      <c r="AJ1038" s="180"/>
      <c r="AK1038" s="180"/>
      <c r="AL1038" s="65"/>
      <c r="AM1038" s="71"/>
      <c r="AN1038" s="71"/>
    </row>
    <row r="1039" spans="1:40" ht="21.75" customHeight="1" outlineLevel="1" thickBot="1">
      <c r="A1039" s="178" t="s">
        <v>161</v>
      </c>
      <c r="B1039" s="178"/>
      <c r="C1039" s="179"/>
      <c r="D1039" s="179"/>
      <c r="E1039" s="179"/>
      <c r="F1039" s="179"/>
      <c r="G1039" s="179"/>
      <c r="H1039" s="179"/>
      <c r="I1039" s="179"/>
      <c r="J1039" s="179"/>
      <c r="K1039" s="179"/>
      <c r="L1039" s="179"/>
      <c r="M1039" s="179"/>
      <c r="N1039" s="179"/>
      <c r="O1039" s="179"/>
      <c r="P1039" s="179"/>
      <c r="Q1039" s="179"/>
      <c r="R1039" s="179"/>
      <c r="S1039" s="179"/>
      <c r="T1039" s="179"/>
      <c r="U1039" s="179"/>
      <c r="V1039" s="179"/>
      <c r="W1039" s="179"/>
      <c r="X1039" s="179"/>
      <c r="Y1039" s="179"/>
      <c r="Z1039" s="179"/>
      <c r="AA1039" s="179"/>
      <c r="AB1039" s="179"/>
      <c r="AC1039" s="179"/>
      <c r="AD1039" s="179"/>
      <c r="AE1039" s="179"/>
      <c r="AF1039" s="179"/>
      <c r="AG1039" s="179"/>
      <c r="AH1039" s="179"/>
      <c r="AI1039" s="180"/>
      <c r="AJ1039" s="180"/>
      <c r="AK1039" s="180"/>
      <c r="AL1039" s="71">
        <f>SUM(AM1039:AN1039)</f>
        <v>0</v>
      </c>
      <c r="AM1039" s="71">
        <f>SUM(F1039)</f>
        <v>0</v>
      </c>
      <c r="AN1039" s="71">
        <f>SUM(I1039)</f>
        <v>0</v>
      </c>
    </row>
    <row r="1040" spans="1:40" s="168" customFormat="1" ht="21.75" customHeight="1" thickBot="1">
      <c r="A1040" s="181" t="s">
        <v>31</v>
      </c>
      <c r="B1040" s="182"/>
      <c r="C1040" s="166"/>
      <c r="D1040" s="166"/>
      <c r="E1040" s="166"/>
      <c r="F1040" s="166"/>
      <c r="G1040" s="166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  <c r="U1040" s="166"/>
      <c r="V1040" s="166"/>
      <c r="W1040" s="166"/>
      <c r="X1040" s="166"/>
      <c r="Y1040" s="166"/>
      <c r="Z1040" s="166"/>
      <c r="AA1040" s="166"/>
      <c r="AB1040" s="166"/>
      <c r="AC1040" s="166"/>
      <c r="AD1040" s="166"/>
      <c r="AE1040" s="166"/>
      <c r="AF1040" s="166"/>
      <c r="AG1040" s="166"/>
      <c r="AH1040" s="166"/>
      <c r="AI1040" s="167"/>
      <c r="AJ1040" s="167"/>
      <c r="AK1040" s="167"/>
      <c r="AL1040" s="79">
        <f ca="1">SUM(AM1040:AN1040)</f>
        <v>0</v>
      </c>
      <c r="AM1040" s="79">
        <f ca="1">SUM(AM1039:AM1060)</f>
        <v>0</v>
      </c>
      <c r="AN1040" s="79">
        <f ca="1">SUM(AN1039:AN1060)</f>
        <v>0</v>
      </c>
    </row>
    <row r="1041" spans="1:40" ht="21.75" customHeight="1" outlineLevel="1">
      <c r="A1041" s="178" t="s">
        <v>32</v>
      </c>
      <c r="B1041" s="178"/>
      <c r="C1041" s="179"/>
      <c r="D1041" s="179"/>
      <c r="E1041" s="179"/>
      <c r="F1041" s="179"/>
      <c r="G1041" s="179"/>
      <c r="H1041" s="179"/>
      <c r="I1041" s="179"/>
      <c r="J1041" s="179"/>
      <c r="K1041" s="179"/>
      <c r="L1041" s="179"/>
      <c r="M1041" s="179"/>
      <c r="N1041" s="179"/>
      <c r="O1041" s="179"/>
      <c r="P1041" s="179"/>
      <c r="Q1041" s="179"/>
      <c r="R1041" s="179"/>
      <c r="S1041" s="179"/>
      <c r="T1041" s="179"/>
      <c r="U1041" s="179"/>
      <c r="V1041" s="179"/>
      <c r="W1041" s="179"/>
      <c r="X1041" s="179"/>
      <c r="Y1041" s="179"/>
      <c r="Z1041" s="179"/>
      <c r="AA1041" s="179"/>
      <c r="AB1041" s="179"/>
      <c r="AC1041" s="179"/>
      <c r="AD1041" s="179"/>
      <c r="AE1041" s="179"/>
      <c r="AF1041" s="179"/>
      <c r="AG1041" s="179"/>
      <c r="AH1041" s="179"/>
      <c r="AI1041" s="180"/>
      <c r="AJ1041" s="180"/>
      <c r="AK1041" s="180"/>
      <c r="AL1041" s="71"/>
      <c r="AM1041" s="71"/>
      <c r="AN1041" s="71"/>
    </row>
    <row r="1042" spans="1:40" ht="21.75" customHeight="1" outlineLevel="1">
      <c r="A1042" s="178" t="s">
        <v>33</v>
      </c>
      <c r="B1042" s="178"/>
      <c r="C1042" s="179"/>
      <c r="D1042" s="179"/>
      <c r="E1042" s="179"/>
      <c r="F1042" s="179"/>
      <c r="G1042" s="179"/>
      <c r="H1042" s="179"/>
      <c r="I1042" s="179"/>
      <c r="J1042" s="179"/>
      <c r="K1042" s="179"/>
      <c r="L1042" s="179"/>
      <c r="M1042" s="179"/>
      <c r="N1042" s="179"/>
      <c r="O1042" s="179"/>
      <c r="P1042" s="179"/>
      <c r="Q1042" s="179"/>
      <c r="R1042" s="179"/>
      <c r="S1042" s="179"/>
      <c r="T1042" s="179"/>
      <c r="U1042" s="179"/>
      <c r="V1042" s="179"/>
      <c r="W1042" s="179"/>
      <c r="X1042" s="179"/>
      <c r="Y1042" s="179"/>
      <c r="Z1042" s="179"/>
      <c r="AA1042" s="179"/>
      <c r="AB1042" s="179"/>
      <c r="AC1042" s="179"/>
      <c r="AD1042" s="179"/>
      <c r="AE1042" s="179"/>
      <c r="AF1042" s="179"/>
      <c r="AG1042" s="179"/>
      <c r="AH1042" s="179"/>
      <c r="AI1042" s="180"/>
      <c r="AJ1042" s="180"/>
      <c r="AK1042" s="180"/>
      <c r="AL1042" s="71"/>
      <c r="AM1042" s="71"/>
      <c r="AN1042" s="71"/>
    </row>
    <row r="1043" spans="1:40" ht="21.75" customHeight="1" outlineLevel="1">
      <c r="A1043" s="178" t="s">
        <v>34</v>
      </c>
      <c r="B1043" s="178"/>
      <c r="C1043" s="179"/>
      <c r="D1043" s="179"/>
      <c r="E1043" s="179"/>
      <c r="F1043" s="179"/>
      <c r="G1043" s="179"/>
      <c r="H1043" s="179"/>
      <c r="I1043" s="179"/>
      <c r="J1043" s="179"/>
      <c r="K1043" s="179"/>
      <c r="L1043" s="179"/>
      <c r="M1043" s="179"/>
      <c r="N1043" s="179"/>
      <c r="O1043" s="179"/>
      <c r="P1043" s="179"/>
      <c r="Q1043" s="179"/>
      <c r="R1043" s="179"/>
      <c r="S1043" s="179"/>
      <c r="T1043" s="179"/>
      <c r="U1043" s="179"/>
      <c r="V1043" s="179"/>
      <c r="W1043" s="179"/>
      <c r="X1043" s="179"/>
      <c r="Y1043" s="179"/>
      <c r="Z1043" s="179"/>
      <c r="AA1043" s="179"/>
      <c r="AB1043" s="179"/>
      <c r="AC1043" s="179"/>
      <c r="AD1043" s="179"/>
      <c r="AE1043" s="179"/>
      <c r="AF1043" s="179"/>
      <c r="AG1043" s="179"/>
      <c r="AH1043" s="179"/>
      <c r="AI1043" s="180"/>
      <c r="AJ1043" s="180"/>
      <c r="AK1043" s="180"/>
      <c r="AL1043" s="65"/>
      <c r="AM1043" s="71"/>
      <c r="AN1043" s="71"/>
    </row>
    <row r="1044" spans="1:40" ht="21.75" customHeight="1" outlineLevel="1">
      <c r="A1044" s="178" t="s">
        <v>35</v>
      </c>
      <c r="B1044" s="178"/>
      <c r="C1044" s="179"/>
      <c r="D1044" s="179"/>
      <c r="E1044" s="179"/>
      <c r="F1044" s="179"/>
      <c r="G1044" s="179"/>
      <c r="H1044" s="179"/>
      <c r="I1044" s="179"/>
      <c r="J1044" s="179"/>
      <c r="K1044" s="179"/>
      <c r="L1044" s="179"/>
      <c r="M1044" s="179"/>
      <c r="N1044" s="179"/>
      <c r="O1044" s="179"/>
      <c r="P1044" s="179"/>
      <c r="Q1044" s="179"/>
      <c r="R1044" s="179"/>
      <c r="S1044" s="179"/>
      <c r="T1044" s="179"/>
      <c r="U1044" s="179"/>
      <c r="V1044" s="179"/>
      <c r="W1044" s="179"/>
      <c r="X1044" s="179"/>
      <c r="Y1044" s="179"/>
      <c r="Z1044" s="179"/>
      <c r="AA1044" s="179"/>
      <c r="AB1044" s="179"/>
      <c r="AC1044" s="179"/>
      <c r="AD1044" s="179"/>
      <c r="AE1044" s="179"/>
      <c r="AF1044" s="179"/>
      <c r="AG1044" s="179"/>
      <c r="AH1044" s="179"/>
      <c r="AI1044" s="180"/>
      <c r="AJ1044" s="180"/>
      <c r="AK1044" s="180"/>
      <c r="AL1044" s="65"/>
      <c r="AM1044" s="71"/>
      <c r="AN1044" s="71"/>
    </row>
    <row r="1045" spans="1:40" ht="21.75" customHeight="1" outlineLevel="1">
      <c r="A1045" s="178" t="s">
        <v>162</v>
      </c>
      <c r="B1045" s="178"/>
      <c r="C1045" s="179"/>
      <c r="D1045" s="179"/>
      <c r="E1045" s="179"/>
      <c r="F1045" s="179"/>
      <c r="G1045" s="179"/>
      <c r="H1045" s="179"/>
      <c r="I1045" s="179"/>
      <c r="J1045" s="179"/>
      <c r="K1045" s="179"/>
      <c r="L1045" s="179"/>
      <c r="M1045" s="179"/>
      <c r="N1045" s="179"/>
      <c r="O1045" s="179"/>
      <c r="P1045" s="179"/>
      <c r="Q1045" s="179"/>
      <c r="R1045" s="179"/>
      <c r="S1045" s="179"/>
      <c r="T1045" s="179"/>
      <c r="U1045" s="179"/>
      <c r="V1045" s="179"/>
      <c r="W1045" s="179"/>
      <c r="X1045" s="179"/>
      <c r="Y1045" s="179"/>
      <c r="Z1045" s="179"/>
      <c r="AA1045" s="179"/>
      <c r="AB1045" s="179"/>
      <c r="AC1045" s="179"/>
      <c r="AD1045" s="179"/>
      <c r="AE1045" s="179"/>
      <c r="AF1045" s="179"/>
      <c r="AG1045" s="179"/>
      <c r="AH1045" s="179"/>
      <c r="AI1045" s="180"/>
      <c r="AJ1045" s="180"/>
      <c r="AK1045" s="180"/>
      <c r="AL1045" s="65"/>
      <c r="AM1045" s="71"/>
      <c r="AN1045" s="71"/>
    </row>
    <row r="1046" spans="1:40" ht="21.75" customHeight="1" outlineLevel="1">
      <c r="A1046" s="178" t="s">
        <v>163</v>
      </c>
      <c r="B1046" s="178"/>
      <c r="C1046" s="179"/>
      <c r="D1046" s="179"/>
      <c r="E1046" s="179"/>
      <c r="F1046" s="179"/>
      <c r="G1046" s="179"/>
      <c r="H1046" s="179"/>
      <c r="I1046" s="179"/>
      <c r="J1046" s="179"/>
      <c r="K1046" s="179"/>
      <c r="L1046" s="179"/>
      <c r="M1046" s="179"/>
      <c r="N1046" s="179"/>
      <c r="O1046" s="179"/>
      <c r="P1046" s="179"/>
      <c r="Q1046" s="179"/>
      <c r="R1046" s="179"/>
      <c r="S1046" s="179"/>
      <c r="T1046" s="179"/>
      <c r="U1046" s="179"/>
      <c r="V1046" s="179"/>
      <c r="W1046" s="179"/>
      <c r="X1046" s="179"/>
      <c r="Y1046" s="179"/>
      <c r="Z1046" s="179"/>
      <c r="AA1046" s="179"/>
      <c r="AB1046" s="179"/>
      <c r="AC1046" s="179"/>
      <c r="AD1046" s="179"/>
      <c r="AE1046" s="179"/>
      <c r="AF1046" s="179"/>
      <c r="AG1046" s="179"/>
      <c r="AH1046" s="179"/>
      <c r="AI1046" s="180"/>
      <c r="AJ1046" s="180"/>
      <c r="AK1046" s="180"/>
      <c r="AL1046" s="65"/>
      <c r="AM1046" s="71"/>
      <c r="AN1046" s="71"/>
    </row>
    <row r="1047" spans="1:40" ht="21.75" customHeight="1" outlineLevel="1">
      <c r="A1047" s="178" t="s">
        <v>37</v>
      </c>
      <c r="B1047" s="178"/>
      <c r="C1047" s="179"/>
      <c r="D1047" s="179"/>
      <c r="E1047" s="179"/>
      <c r="F1047" s="179"/>
      <c r="G1047" s="179"/>
      <c r="H1047" s="179"/>
      <c r="I1047" s="179"/>
      <c r="J1047" s="179"/>
      <c r="K1047" s="179"/>
      <c r="L1047" s="179"/>
      <c r="M1047" s="179"/>
      <c r="N1047" s="179"/>
      <c r="O1047" s="179"/>
      <c r="P1047" s="179"/>
      <c r="Q1047" s="179"/>
      <c r="R1047" s="179"/>
      <c r="S1047" s="179"/>
      <c r="T1047" s="179"/>
      <c r="U1047" s="179"/>
      <c r="V1047" s="179"/>
      <c r="W1047" s="179"/>
      <c r="X1047" s="179"/>
      <c r="Y1047" s="179"/>
      <c r="Z1047" s="179"/>
      <c r="AA1047" s="179"/>
      <c r="AB1047" s="179"/>
      <c r="AC1047" s="179"/>
      <c r="AD1047" s="179"/>
      <c r="AE1047" s="179"/>
      <c r="AF1047" s="179"/>
      <c r="AG1047" s="179"/>
      <c r="AH1047" s="179"/>
      <c r="AI1047" s="180"/>
      <c r="AJ1047" s="180"/>
      <c r="AK1047" s="180"/>
      <c r="AL1047" s="65"/>
      <c r="AM1047" s="71"/>
      <c r="AN1047" s="71"/>
    </row>
    <row r="1048" spans="1:40" ht="21.75" customHeight="1" outlineLevel="1">
      <c r="A1048" s="178" t="s">
        <v>141</v>
      </c>
      <c r="B1048" s="178"/>
      <c r="C1048" s="179"/>
      <c r="D1048" s="179"/>
      <c r="E1048" s="179"/>
      <c r="F1048" s="179"/>
      <c r="G1048" s="179"/>
      <c r="H1048" s="179"/>
      <c r="I1048" s="179"/>
      <c r="J1048" s="179"/>
      <c r="K1048" s="179"/>
      <c r="L1048" s="179"/>
      <c r="M1048" s="179"/>
      <c r="N1048" s="179"/>
      <c r="O1048" s="179"/>
      <c r="P1048" s="179"/>
      <c r="Q1048" s="179"/>
      <c r="R1048" s="179"/>
      <c r="S1048" s="179"/>
      <c r="T1048" s="179"/>
      <c r="U1048" s="179"/>
      <c r="V1048" s="179"/>
      <c r="W1048" s="179"/>
      <c r="X1048" s="179"/>
      <c r="Y1048" s="179"/>
      <c r="Z1048" s="179"/>
      <c r="AA1048" s="179"/>
      <c r="AB1048" s="179"/>
      <c r="AC1048" s="179"/>
      <c r="AD1048" s="179"/>
      <c r="AE1048" s="179"/>
      <c r="AF1048" s="179"/>
      <c r="AG1048" s="179"/>
      <c r="AH1048" s="179"/>
      <c r="AI1048" s="180"/>
      <c r="AJ1048" s="180"/>
      <c r="AK1048" s="180"/>
      <c r="AL1048" s="65"/>
      <c r="AM1048" s="71"/>
      <c r="AN1048" s="71"/>
    </row>
    <row r="1049" spans="1:40" ht="21.75" customHeight="1" outlineLevel="1">
      <c r="A1049" s="178" t="s">
        <v>164</v>
      </c>
      <c r="B1049" s="178"/>
      <c r="C1049" s="179"/>
      <c r="D1049" s="179"/>
      <c r="E1049" s="179"/>
      <c r="F1049" s="179"/>
      <c r="G1049" s="179"/>
      <c r="H1049" s="179"/>
      <c r="I1049" s="179"/>
      <c r="J1049" s="179"/>
      <c r="K1049" s="179"/>
      <c r="L1049" s="179"/>
      <c r="M1049" s="179"/>
      <c r="N1049" s="179"/>
      <c r="O1049" s="179"/>
      <c r="P1049" s="179"/>
      <c r="Q1049" s="179"/>
      <c r="R1049" s="179"/>
      <c r="S1049" s="179"/>
      <c r="T1049" s="179"/>
      <c r="U1049" s="179"/>
      <c r="V1049" s="179"/>
      <c r="W1049" s="179"/>
      <c r="X1049" s="179"/>
      <c r="Y1049" s="179"/>
      <c r="Z1049" s="179"/>
      <c r="AA1049" s="179"/>
      <c r="AB1049" s="179"/>
      <c r="AC1049" s="179"/>
      <c r="AD1049" s="179"/>
      <c r="AE1049" s="179"/>
      <c r="AF1049" s="179"/>
      <c r="AG1049" s="179"/>
      <c r="AH1049" s="179"/>
      <c r="AI1049" s="180"/>
      <c r="AJ1049" s="180"/>
      <c r="AK1049" s="180"/>
      <c r="AL1049" s="71"/>
      <c r="AM1049" s="71"/>
      <c r="AN1049" s="71"/>
    </row>
    <row r="1050" spans="1:40" ht="21.75" customHeight="1" outlineLevel="1">
      <c r="A1050" s="178" t="s">
        <v>165</v>
      </c>
      <c r="B1050" s="178"/>
      <c r="C1050" s="179"/>
      <c r="D1050" s="179"/>
      <c r="E1050" s="179"/>
      <c r="F1050" s="179"/>
      <c r="G1050" s="179"/>
      <c r="H1050" s="179"/>
      <c r="I1050" s="179"/>
      <c r="J1050" s="179"/>
      <c r="K1050" s="179"/>
      <c r="L1050" s="179"/>
      <c r="M1050" s="179"/>
      <c r="N1050" s="179"/>
      <c r="O1050" s="179"/>
      <c r="P1050" s="179"/>
      <c r="Q1050" s="179"/>
      <c r="R1050" s="179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80"/>
      <c r="AJ1050" s="180"/>
      <c r="AK1050" s="180"/>
      <c r="AL1050" s="71"/>
      <c r="AM1050" s="71"/>
      <c r="AN1050" s="71"/>
    </row>
    <row r="1051" spans="1:40" ht="21.75" customHeight="1" outlineLevel="1">
      <c r="A1051" s="178" t="s">
        <v>166</v>
      </c>
      <c r="B1051" s="178"/>
      <c r="C1051" s="179"/>
      <c r="D1051" s="179"/>
      <c r="E1051" s="179"/>
      <c r="F1051" s="179"/>
      <c r="G1051" s="179"/>
      <c r="H1051" s="179"/>
      <c r="I1051" s="179"/>
      <c r="J1051" s="179"/>
      <c r="K1051" s="179"/>
      <c r="L1051" s="179"/>
      <c r="M1051" s="179"/>
      <c r="N1051" s="179"/>
      <c r="O1051" s="179"/>
      <c r="P1051" s="179"/>
      <c r="Q1051" s="179"/>
      <c r="R1051" s="179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80"/>
      <c r="AJ1051" s="180"/>
      <c r="AK1051" s="180"/>
      <c r="AL1051" s="67"/>
      <c r="AM1051" s="71"/>
      <c r="AN1051" s="71"/>
    </row>
    <row r="1052" spans="1:40" ht="21.75" customHeight="1" outlineLevel="1">
      <c r="A1052" s="178" t="s">
        <v>38</v>
      </c>
      <c r="B1052" s="178"/>
      <c r="C1052" s="179"/>
      <c r="D1052" s="179"/>
      <c r="E1052" s="179"/>
      <c r="F1052" s="179"/>
      <c r="G1052" s="179"/>
      <c r="H1052" s="179"/>
      <c r="I1052" s="179"/>
      <c r="J1052" s="179"/>
      <c r="K1052" s="179"/>
      <c r="L1052" s="179"/>
      <c r="M1052" s="179"/>
      <c r="N1052" s="179"/>
      <c r="O1052" s="179"/>
      <c r="P1052" s="179"/>
      <c r="Q1052" s="179"/>
      <c r="R1052" s="179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80"/>
      <c r="AJ1052" s="180"/>
      <c r="AK1052" s="180"/>
      <c r="AL1052" s="65"/>
      <c r="AM1052" s="71"/>
      <c r="AN1052" s="71"/>
    </row>
    <row r="1053" spans="1:40" ht="21.75" customHeight="1" outlineLevel="1">
      <c r="A1053" s="178" t="s">
        <v>167</v>
      </c>
      <c r="B1053" s="178"/>
      <c r="C1053" s="179"/>
      <c r="D1053" s="179"/>
      <c r="E1053" s="179"/>
      <c r="F1053" s="179"/>
      <c r="G1053" s="179"/>
      <c r="H1053" s="179"/>
      <c r="I1053" s="179"/>
      <c r="J1053" s="179"/>
      <c r="K1053" s="179"/>
      <c r="L1053" s="179"/>
      <c r="M1053" s="179"/>
      <c r="N1053" s="179"/>
      <c r="O1053" s="179"/>
      <c r="P1053" s="179"/>
      <c r="Q1053" s="179"/>
      <c r="R1053" s="179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80"/>
      <c r="AJ1053" s="180"/>
      <c r="AK1053" s="180"/>
      <c r="AL1053" s="65"/>
      <c r="AM1053" s="71"/>
      <c r="AN1053" s="71"/>
    </row>
    <row r="1054" spans="1:40" ht="21.75" customHeight="1" outlineLevel="1">
      <c r="A1054" s="178" t="s">
        <v>39</v>
      </c>
      <c r="B1054" s="178"/>
      <c r="C1054" s="179"/>
      <c r="D1054" s="179"/>
      <c r="E1054" s="179"/>
      <c r="F1054" s="179"/>
      <c r="G1054" s="179"/>
      <c r="H1054" s="179"/>
      <c r="I1054" s="179"/>
      <c r="J1054" s="179"/>
      <c r="K1054" s="179"/>
      <c r="L1054" s="179"/>
      <c r="M1054" s="179"/>
      <c r="N1054" s="179"/>
      <c r="O1054" s="179"/>
      <c r="P1054" s="179"/>
      <c r="Q1054" s="179"/>
      <c r="R1054" s="179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80"/>
      <c r="AJ1054" s="180"/>
      <c r="AK1054" s="180"/>
      <c r="AL1054" s="65"/>
      <c r="AM1054" s="71"/>
      <c r="AN1054" s="71"/>
    </row>
    <row r="1055" spans="1:40" ht="21.75" customHeight="1" outlineLevel="1">
      <c r="A1055" s="178" t="s">
        <v>168</v>
      </c>
      <c r="B1055" s="178"/>
      <c r="C1055" s="179"/>
      <c r="D1055" s="179"/>
      <c r="E1055" s="179"/>
      <c r="F1055" s="179"/>
      <c r="G1055" s="179"/>
      <c r="H1055" s="179"/>
      <c r="I1055" s="179"/>
      <c r="J1055" s="179"/>
      <c r="K1055" s="179"/>
      <c r="L1055" s="179"/>
      <c r="M1055" s="179"/>
      <c r="N1055" s="179"/>
      <c r="O1055" s="179"/>
      <c r="P1055" s="179"/>
      <c r="Q1055" s="179"/>
      <c r="R1055" s="179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80"/>
      <c r="AJ1055" s="180"/>
      <c r="AK1055" s="180"/>
      <c r="AL1055" s="65"/>
      <c r="AM1055" s="71"/>
      <c r="AN1055" s="71"/>
    </row>
    <row r="1056" spans="1:40" ht="21.75" customHeight="1" outlineLevel="1">
      <c r="A1056" s="178" t="s">
        <v>169</v>
      </c>
      <c r="B1056" s="178"/>
      <c r="C1056" s="179"/>
      <c r="D1056" s="179"/>
      <c r="E1056" s="179"/>
      <c r="F1056" s="179"/>
      <c r="G1056" s="179"/>
      <c r="H1056" s="179"/>
      <c r="I1056" s="179"/>
      <c r="J1056" s="179"/>
      <c r="K1056" s="179"/>
      <c r="L1056" s="179"/>
      <c r="M1056" s="179"/>
      <c r="N1056" s="179"/>
      <c r="O1056" s="179"/>
      <c r="P1056" s="179"/>
      <c r="Q1056" s="179"/>
      <c r="R1056" s="179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80"/>
      <c r="AJ1056" s="180"/>
      <c r="AK1056" s="180"/>
      <c r="AL1056" s="65"/>
      <c r="AM1056" s="71"/>
      <c r="AN1056" s="71"/>
    </row>
    <row r="1057" spans="1:41" ht="21.75" customHeight="1" outlineLevel="1">
      <c r="A1057" s="178" t="s">
        <v>170</v>
      </c>
      <c r="B1057" s="178"/>
      <c r="C1057" s="179"/>
      <c r="D1057" s="179"/>
      <c r="E1057" s="179"/>
      <c r="F1057" s="179"/>
      <c r="G1057" s="179"/>
      <c r="H1057" s="179"/>
      <c r="I1057" s="179"/>
      <c r="J1057" s="179"/>
      <c r="K1057" s="179"/>
      <c r="L1057" s="179"/>
      <c r="M1057" s="179"/>
      <c r="N1057" s="179"/>
      <c r="O1057" s="179"/>
      <c r="P1057" s="179"/>
      <c r="Q1057" s="179"/>
      <c r="R1057" s="179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80"/>
      <c r="AJ1057" s="180"/>
      <c r="AK1057" s="180"/>
      <c r="AL1057" s="65"/>
      <c r="AM1057" s="71"/>
      <c r="AN1057" s="71"/>
    </row>
    <row r="1058" spans="1:41" ht="21.75" customHeight="1" outlineLevel="1">
      <c r="A1058" s="178" t="s">
        <v>41</v>
      </c>
      <c r="B1058" s="178"/>
      <c r="C1058" s="179"/>
      <c r="D1058" s="179"/>
      <c r="E1058" s="179"/>
      <c r="F1058" s="179"/>
      <c r="G1058" s="179"/>
      <c r="H1058" s="179"/>
      <c r="I1058" s="179"/>
      <c r="J1058" s="179"/>
      <c r="K1058" s="179"/>
      <c r="L1058" s="179"/>
      <c r="M1058" s="179"/>
      <c r="N1058" s="179"/>
      <c r="O1058" s="179"/>
      <c r="P1058" s="179"/>
      <c r="Q1058" s="179"/>
      <c r="R1058" s="179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80"/>
      <c r="AJ1058" s="180"/>
      <c r="AK1058" s="180"/>
      <c r="AL1058" s="65"/>
      <c r="AM1058" s="71"/>
      <c r="AN1058" s="71"/>
    </row>
    <row r="1059" spans="1:41" ht="21.75" customHeight="1" outlineLevel="1">
      <c r="A1059" s="178" t="s">
        <v>42</v>
      </c>
      <c r="B1059" s="178"/>
      <c r="C1059" s="179"/>
      <c r="D1059" s="179"/>
      <c r="E1059" s="179"/>
      <c r="F1059" s="179"/>
      <c r="G1059" s="179"/>
      <c r="H1059" s="179"/>
      <c r="I1059" s="179"/>
      <c r="J1059" s="179"/>
      <c r="K1059" s="179"/>
      <c r="L1059" s="179"/>
      <c r="M1059" s="179"/>
      <c r="N1059" s="179"/>
      <c r="O1059" s="179"/>
      <c r="P1059" s="179"/>
      <c r="Q1059" s="179"/>
      <c r="R1059" s="179"/>
      <c r="S1059" s="179"/>
      <c r="T1059" s="179"/>
      <c r="U1059" s="179"/>
      <c r="V1059" s="179"/>
      <c r="W1059" s="179"/>
      <c r="X1059" s="179"/>
      <c r="Y1059" s="179"/>
      <c r="Z1059" s="179"/>
      <c r="AA1059" s="179"/>
      <c r="AB1059" s="179"/>
      <c r="AC1059" s="179"/>
      <c r="AD1059" s="179"/>
      <c r="AE1059" s="179"/>
      <c r="AF1059" s="179"/>
      <c r="AG1059" s="179"/>
      <c r="AH1059" s="179"/>
      <c r="AI1059" s="180"/>
      <c r="AJ1059" s="180"/>
      <c r="AK1059" s="180"/>
      <c r="AL1059" s="65"/>
      <c r="AM1059" s="71"/>
      <c r="AN1059" s="71"/>
    </row>
    <row r="1060" spans="1:41" ht="21.75" customHeight="1" outlineLevel="1" thickBot="1">
      <c r="A1060" s="178" t="s">
        <v>171</v>
      </c>
      <c r="B1060" s="178"/>
      <c r="C1060" s="179"/>
      <c r="D1060" s="179"/>
      <c r="E1060" s="179"/>
      <c r="F1060" s="179"/>
      <c r="G1060" s="179"/>
      <c r="H1060" s="179"/>
      <c r="I1060" s="179"/>
      <c r="J1060" s="179"/>
      <c r="K1060" s="179"/>
      <c r="L1060" s="179"/>
      <c r="M1060" s="179"/>
      <c r="N1060" s="179"/>
      <c r="O1060" s="179"/>
      <c r="P1060" s="179"/>
      <c r="Q1060" s="179"/>
      <c r="R1060" s="179"/>
      <c r="S1060" s="179"/>
      <c r="T1060" s="179"/>
      <c r="U1060" s="179"/>
      <c r="V1060" s="179"/>
      <c r="W1060" s="179"/>
      <c r="X1060" s="179"/>
      <c r="Y1060" s="179"/>
      <c r="Z1060" s="179"/>
      <c r="AA1060" s="179"/>
      <c r="AB1060" s="179"/>
      <c r="AC1060" s="179"/>
      <c r="AD1060" s="179"/>
      <c r="AE1060" s="179"/>
      <c r="AF1060" s="179"/>
      <c r="AG1060" s="179"/>
      <c r="AH1060" s="179"/>
      <c r="AI1060" s="180"/>
      <c r="AJ1060" s="180"/>
      <c r="AK1060" s="180"/>
      <c r="AL1060" s="65"/>
      <c r="AM1060" s="71"/>
      <c r="AN1060" s="71"/>
    </row>
    <row r="1061" spans="1:41" ht="21.75" customHeight="1" thickBot="1">
      <c r="A1061" s="183" t="s">
        <v>43</v>
      </c>
      <c r="B1061" s="183"/>
      <c r="C1061" s="166"/>
      <c r="D1061" s="166"/>
      <c r="E1061" s="166"/>
      <c r="F1061" s="166"/>
      <c r="G1061" s="166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  <c r="U1061" s="166"/>
      <c r="V1061" s="166"/>
      <c r="W1061" s="166"/>
      <c r="X1061" s="166"/>
      <c r="Y1061" s="166"/>
      <c r="Z1061" s="166"/>
      <c r="AA1061" s="166"/>
      <c r="AB1061" s="166"/>
      <c r="AC1061" s="166"/>
      <c r="AD1061" s="166"/>
      <c r="AE1061" s="166"/>
      <c r="AF1061" s="166"/>
      <c r="AG1061" s="166"/>
      <c r="AH1061" s="166"/>
      <c r="AI1061" s="169"/>
      <c r="AJ1061" s="169"/>
      <c r="AK1061" s="169"/>
      <c r="AL1061" s="29">
        <f>SUM(AL1023)</f>
        <v>0</v>
      </c>
      <c r="AM1061" s="29">
        <f>SUM(AM1023)</f>
        <v>0</v>
      </c>
      <c r="AN1061" s="29">
        <f>SUM(AN1023)</f>
        <v>0</v>
      </c>
      <c r="AO1061" s="142">
        <f>IF(E1061&gt;0,1,0)</f>
        <v>0</v>
      </c>
    </row>
    <row r="1062" spans="1:41" ht="12" customHeight="1" thickBot="1">
      <c r="A1062" s="145"/>
      <c r="B1062" s="144"/>
      <c r="C1062" s="144"/>
      <c r="D1062" s="144"/>
      <c r="E1062" s="144"/>
      <c r="F1062" s="144"/>
      <c r="G1062" s="144"/>
      <c r="H1062" s="144"/>
      <c r="I1062" s="144"/>
      <c r="J1062" s="144"/>
      <c r="K1062" s="144"/>
      <c r="L1062" s="144"/>
      <c r="M1062" s="144"/>
      <c r="N1062" s="143" t="s">
        <v>44</v>
      </c>
      <c r="O1062" s="143"/>
      <c r="P1062" s="143"/>
      <c r="Q1062" s="144"/>
      <c r="R1062" s="170" t="s">
        <v>45</v>
      </c>
      <c r="S1062" s="170"/>
      <c r="T1062" s="170"/>
      <c r="U1062" s="170"/>
      <c r="V1062" s="170"/>
      <c r="W1062" s="170"/>
      <c r="X1062" s="170"/>
      <c r="Y1062" s="170"/>
      <c r="Z1062" s="144"/>
      <c r="AA1062" s="145" t="s">
        <v>46</v>
      </c>
      <c r="AB1062" s="145"/>
      <c r="AC1062" s="145">
        <f>SUM(AC1061:AE1061)</f>
        <v>0</v>
      </c>
      <c r="AD1062" s="145"/>
      <c r="AE1062" s="172" t="s">
        <v>47</v>
      </c>
      <c r="AF1062" s="170"/>
      <c r="AG1062" s="170"/>
      <c r="AH1062" s="170"/>
      <c r="AI1062" s="170"/>
      <c r="AJ1062" s="170"/>
      <c r="AK1062" s="145"/>
    </row>
    <row r="1063" spans="1:41" ht="12" customHeight="1" thickBot="1">
      <c r="A1063" s="145"/>
      <c r="B1063" s="144"/>
      <c r="C1063" s="144"/>
      <c r="D1063" s="144"/>
      <c r="E1063" s="144"/>
      <c r="F1063" s="144"/>
      <c r="G1063" s="170"/>
      <c r="H1063" s="190"/>
      <c r="I1063" s="190">
        <f>SUM(I1040,I1023)</f>
        <v>0</v>
      </c>
      <c r="J1063" s="170"/>
      <c r="K1063" s="170"/>
      <c r="L1063" s="170"/>
      <c r="M1063" s="170"/>
      <c r="N1063" s="145"/>
      <c r="O1063" s="145"/>
      <c r="P1063" s="145"/>
      <c r="Q1063" s="144"/>
      <c r="R1063" s="170"/>
      <c r="S1063" s="170"/>
      <c r="T1063" s="170"/>
      <c r="U1063" s="170"/>
      <c r="V1063" s="170"/>
      <c r="W1063" s="170"/>
      <c r="X1063" s="170"/>
      <c r="Y1063" s="170"/>
      <c r="Z1063" s="144"/>
      <c r="AA1063" s="145"/>
      <c r="AB1063" s="145"/>
      <c r="AC1063" s="145"/>
      <c r="AD1063" s="145"/>
      <c r="AE1063" s="170"/>
      <c r="AF1063" s="170"/>
      <c r="AG1063" s="170"/>
      <c r="AH1063" s="170"/>
      <c r="AI1063" s="170"/>
      <c r="AJ1063" s="170"/>
      <c r="AK1063" s="145"/>
    </row>
    <row r="1064" spans="1:41" ht="12" customHeight="1" thickBot="1">
      <c r="A1064" s="145" t="s">
        <v>48</v>
      </c>
      <c r="B1064" s="170">
        <v>39644</v>
      </c>
      <c r="C1064" s="145" t="s">
        <v>49</v>
      </c>
      <c r="D1064" s="145"/>
      <c r="E1064" s="145"/>
      <c r="F1064" s="145"/>
      <c r="G1064" s="170"/>
      <c r="H1064" s="170"/>
      <c r="I1064" s="170"/>
      <c r="J1064" s="170"/>
      <c r="K1064" s="170"/>
      <c r="L1064" s="170"/>
      <c r="M1064" s="170"/>
      <c r="N1064" s="145"/>
      <c r="O1064" s="145"/>
      <c r="P1064" s="145"/>
      <c r="Q1064" s="144"/>
      <c r="R1064" s="170"/>
      <c r="S1064" s="170"/>
      <c r="T1064" s="170"/>
      <c r="U1064" s="170"/>
      <c r="V1064" s="170"/>
      <c r="W1064" s="170"/>
      <c r="X1064" s="170"/>
      <c r="Y1064" s="170"/>
      <c r="Z1064" s="144"/>
      <c r="AA1064" s="145"/>
      <c r="AB1064" s="145"/>
      <c r="AC1064" s="145"/>
      <c r="AD1064" s="145"/>
      <c r="AE1064" s="170"/>
      <c r="AF1064" s="170"/>
      <c r="AG1064" s="170"/>
      <c r="AH1064" s="170"/>
      <c r="AI1064" s="170"/>
      <c r="AJ1064" s="170"/>
      <c r="AK1064" s="145"/>
    </row>
    <row r="1065" spans="1:41" ht="12" customHeight="1" thickBot="1">
      <c r="A1065" s="145" t="s">
        <v>50</v>
      </c>
      <c r="B1065" s="145"/>
      <c r="C1065" s="144"/>
      <c r="D1065" s="144"/>
      <c r="E1065" s="144"/>
      <c r="F1065" s="144"/>
      <c r="G1065" s="170"/>
      <c r="H1065" s="170"/>
      <c r="I1065" s="170"/>
      <c r="J1065" s="170"/>
      <c r="K1065" s="170"/>
      <c r="L1065" s="170"/>
      <c r="M1065" s="170"/>
      <c r="N1065" s="143" t="s">
        <v>51</v>
      </c>
      <c r="O1065" s="143"/>
      <c r="P1065" s="145"/>
      <c r="Q1065" s="144"/>
      <c r="R1065" s="172" t="s">
        <v>52</v>
      </c>
      <c r="S1065" s="170"/>
      <c r="T1065" s="170"/>
      <c r="U1065" s="170"/>
      <c r="V1065" s="170"/>
      <c r="W1065" s="170"/>
      <c r="X1065" s="170"/>
      <c r="Y1065" s="170"/>
      <c r="Z1065" s="144"/>
      <c r="AA1065" s="144"/>
      <c r="AB1065" s="144"/>
      <c r="AC1065" s="144"/>
      <c r="AD1065" s="144"/>
      <c r="AE1065" s="144"/>
      <c r="AF1065" s="144"/>
      <c r="AG1065" s="144"/>
      <c r="AH1065" s="144"/>
      <c r="AI1065" s="144"/>
      <c r="AJ1065" s="144"/>
      <c r="AK1065" s="145"/>
    </row>
    <row r="1066" spans="1:41" ht="12" customHeight="1" thickBot="1">
      <c r="A1066" s="145"/>
      <c r="B1066" s="145"/>
      <c r="C1066" s="145" t="s">
        <v>53</v>
      </c>
      <c r="D1066" s="145"/>
      <c r="E1066" s="145"/>
      <c r="F1066" s="145"/>
      <c r="G1066" s="170"/>
      <c r="H1066" s="170"/>
      <c r="I1066" s="170"/>
      <c r="J1066" s="170"/>
      <c r="K1066" s="170"/>
      <c r="L1066" s="170"/>
      <c r="M1066" s="170"/>
      <c r="N1066" s="145"/>
      <c r="O1066" s="145"/>
      <c r="P1066" s="145"/>
      <c r="Q1066" s="145"/>
      <c r="R1066" s="170"/>
      <c r="S1066" s="170"/>
      <c r="T1066" s="170"/>
      <c r="U1066" s="170"/>
      <c r="V1066" s="170"/>
      <c r="W1066" s="170"/>
      <c r="X1066" s="170"/>
      <c r="Y1066" s="170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</row>
    <row r="1067" spans="1:41" ht="12" customHeight="1" thickBot="1">
      <c r="A1067" s="145"/>
      <c r="B1067" s="145"/>
      <c r="C1067" s="145"/>
      <c r="D1067" s="145"/>
      <c r="E1067" s="145"/>
      <c r="F1067" s="145"/>
      <c r="G1067" s="170"/>
      <c r="H1067" s="170"/>
      <c r="I1067" s="170"/>
      <c r="J1067" s="170"/>
      <c r="K1067" s="170"/>
      <c r="L1067" s="170"/>
      <c r="M1067" s="170"/>
      <c r="N1067" s="145"/>
      <c r="O1067" s="145"/>
      <c r="P1067" s="145"/>
      <c r="Q1067" s="145"/>
      <c r="R1067" s="170"/>
      <c r="S1067" s="170"/>
      <c r="T1067" s="170"/>
      <c r="U1067" s="170"/>
      <c r="V1067" s="170"/>
      <c r="W1067" s="170"/>
      <c r="X1067" s="170"/>
      <c r="Y1067" s="170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</row>
    <row r="1069" spans="1:41" ht="18" customHeight="1">
      <c r="A1069" s="173" t="s">
        <v>67</v>
      </c>
      <c r="B1069" s="144"/>
      <c r="C1069" s="144"/>
      <c r="D1069" s="144"/>
      <c r="E1069" s="144"/>
      <c r="F1069" s="144"/>
      <c r="G1069" s="144"/>
      <c r="H1069" s="144"/>
      <c r="I1069" s="144"/>
      <c r="J1069" s="144"/>
      <c r="L1069" s="143"/>
      <c r="M1069" s="143"/>
      <c r="N1069" s="143"/>
      <c r="O1069" s="143"/>
      <c r="P1069" s="143"/>
      <c r="Q1069" s="143"/>
      <c r="R1069" s="143"/>
      <c r="S1069" s="143"/>
      <c r="T1069" s="143"/>
      <c r="U1069" s="143"/>
      <c r="V1069" s="143"/>
      <c r="W1069" s="143"/>
      <c r="X1069" s="143"/>
      <c r="Y1069" s="143"/>
      <c r="Z1069" s="143"/>
      <c r="AA1069" s="143"/>
      <c r="AB1069" s="143"/>
      <c r="AC1069" s="143"/>
      <c r="AD1069" s="143"/>
      <c r="AE1069" s="143"/>
      <c r="AF1069" s="143"/>
      <c r="AG1069" s="143"/>
      <c r="AH1069" s="144"/>
      <c r="AI1069" s="144"/>
      <c r="AJ1069" s="144"/>
      <c r="AK1069" s="145"/>
    </row>
    <row r="1070" spans="1:41" ht="13.5" customHeight="1" thickBot="1">
      <c r="B1070" s="144"/>
      <c r="C1070" s="144"/>
      <c r="D1070" s="144"/>
      <c r="E1070" s="144"/>
      <c r="F1070" s="144"/>
      <c r="G1070" s="144"/>
      <c r="H1070" s="144"/>
      <c r="I1070" s="144"/>
      <c r="J1070" s="144"/>
      <c r="K1070" s="144"/>
      <c r="L1070" s="144"/>
      <c r="M1070" s="144"/>
      <c r="N1070" s="144"/>
      <c r="O1070" s="144"/>
      <c r="P1070" s="144"/>
      <c r="Q1070" s="144"/>
      <c r="R1070" s="144"/>
      <c r="S1070" s="144"/>
      <c r="T1070" s="144"/>
      <c r="U1070" s="144"/>
      <c r="V1070" s="144"/>
      <c r="W1070" s="144"/>
      <c r="X1070" s="144"/>
      <c r="Y1070" s="144"/>
      <c r="Z1070" s="144"/>
      <c r="AA1070" s="144"/>
      <c r="AB1070" s="144"/>
      <c r="AC1070" s="144"/>
      <c r="AD1070" s="144"/>
      <c r="AE1070" s="144"/>
      <c r="AF1070" s="144"/>
      <c r="AG1070" s="144"/>
      <c r="AH1070" s="144"/>
      <c r="AI1070" s="144"/>
      <c r="AJ1070" s="144"/>
      <c r="AK1070" s="145"/>
    </row>
    <row r="1071" spans="1:41" ht="21.75" customHeight="1">
      <c r="A1071" s="146" t="s">
        <v>55</v>
      </c>
      <c r="B1071" s="147"/>
      <c r="C1071" s="148" t="s">
        <v>17</v>
      </c>
      <c r="D1071" s="148" t="s">
        <v>56</v>
      </c>
      <c r="E1071" s="148" t="s">
        <v>3</v>
      </c>
      <c r="F1071" s="148" t="s">
        <v>4</v>
      </c>
      <c r="G1071" s="148"/>
      <c r="H1071" s="148"/>
      <c r="I1071" s="148" t="s">
        <v>5</v>
      </c>
      <c r="J1071" s="149" t="s">
        <v>6</v>
      </c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48" t="s">
        <v>16</v>
      </c>
      <c r="U1071" s="148" t="s">
        <v>7</v>
      </c>
      <c r="V1071" s="148"/>
      <c r="W1071" s="148" t="s">
        <v>8</v>
      </c>
      <c r="X1071" s="148"/>
      <c r="Y1071" s="148" t="s">
        <v>9</v>
      </c>
      <c r="Z1071" s="148"/>
      <c r="AA1071" s="148"/>
      <c r="AB1071" s="148"/>
      <c r="AC1071" s="148" t="s">
        <v>10</v>
      </c>
      <c r="AD1071" s="148"/>
      <c r="AE1071" s="148"/>
      <c r="AF1071" s="148" t="s">
        <v>11</v>
      </c>
      <c r="AG1071" s="148"/>
      <c r="AH1071" s="148"/>
      <c r="AI1071" s="150" t="s">
        <v>57</v>
      </c>
      <c r="AJ1071" s="151" t="s">
        <v>23</v>
      </c>
      <c r="AK1071" s="152"/>
      <c r="AL1071" s="153" t="s">
        <v>91</v>
      </c>
      <c r="AM1071" s="154"/>
      <c r="AN1071" s="155"/>
    </row>
    <row r="1072" spans="1:41" ht="21.75" customHeight="1">
      <c r="A1072" s="156"/>
      <c r="B1072" s="157"/>
      <c r="C1072" s="158"/>
      <c r="D1072" s="158"/>
      <c r="E1072" s="158"/>
      <c r="F1072" s="158"/>
      <c r="G1072" s="158"/>
      <c r="H1072" s="158"/>
      <c r="I1072" s="158"/>
      <c r="J1072" s="158" t="s">
        <v>12</v>
      </c>
      <c r="K1072" s="150"/>
      <c r="L1072" s="158" t="s">
        <v>13</v>
      </c>
      <c r="M1072" s="158" t="s">
        <v>14</v>
      </c>
      <c r="N1072" s="150"/>
      <c r="O1072" s="158" t="s">
        <v>15</v>
      </c>
      <c r="P1072" s="158"/>
      <c r="Q1072" s="158"/>
      <c r="R1072" s="158"/>
      <c r="S1072" s="158"/>
      <c r="T1072" s="158"/>
      <c r="U1072" s="158"/>
      <c r="V1072" s="158"/>
      <c r="W1072" s="158"/>
      <c r="X1072" s="158"/>
      <c r="Y1072" s="158"/>
      <c r="Z1072" s="158"/>
      <c r="AA1072" s="158"/>
      <c r="AB1072" s="158"/>
      <c r="AC1072" s="158"/>
      <c r="AD1072" s="158"/>
      <c r="AE1072" s="158"/>
      <c r="AF1072" s="158"/>
      <c r="AG1072" s="158"/>
      <c r="AH1072" s="158"/>
      <c r="AI1072" s="159"/>
      <c r="AJ1072" s="159"/>
      <c r="AK1072" s="160"/>
      <c r="AL1072" s="161"/>
      <c r="AM1072" s="162"/>
      <c r="AN1072" s="163"/>
    </row>
    <row r="1073" spans="1:40" ht="21.75" customHeight="1" thickBot="1">
      <c r="A1073" s="164"/>
      <c r="B1073" s="165"/>
      <c r="C1073" s="94"/>
      <c r="D1073" s="94"/>
      <c r="E1073" s="94"/>
      <c r="F1073" s="94"/>
      <c r="G1073" s="94"/>
      <c r="H1073" s="94"/>
      <c r="I1073" s="94"/>
      <c r="J1073" s="94"/>
      <c r="K1073" s="95"/>
      <c r="L1073" s="94"/>
      <c r="M1073" s="94"/>
      <c r="N1073" s="95"/>
      <c r="O1073" s="94" t="s">
        <v>18</v>
      </c>
      <c r="P1073" s="94" t="s">
        <v>19</v>
      </c>
      <c r="Q1073" s="94"/>
      <c r="R1073" s="94"/>
      <c r="S1073" s="94" t="s">
        <v>20</v>
      </c>
      <c r="T1073" s="94"/>
      <c r="U1073" s="94" t="s">
        <v>21</v>
      </c>
      <c r="V1073" s="94" t="s">
        <v>22</v>
      </c>
      <c r="W1073" s="94" t="s">
        <v>21</v>
      </c>
      <c r="X1073" s="94" t="s">
        <v>22</v>
      </c>
      <c r="Y1073" s="94" t="s">
        <v>21</v>
      </c>
      <c r="Z1073" s="94"/>
      <c r="AA1073" s="94"/>
      <c r="AB1073" s="94" t="s">
        <v>22</v>
      </c>
      <c r="AC1073" s="94" t="s">
        <v>21</v>
      </c>
      <c r="AD1073" s="94" t="s">
        <v>22</v>
      </c>
      <c r="AE1073" s="94"/>
      <c r="AF1073" s="94" t="s">
        <v>21</v>
      </c>
      <c r="AG1073" s="94" t="s">
        <v>22</v>
      </c>
      <c r="AH1073" s="94"/>
      <c r="AI1073" s="95"/>
      <c r="AJ1073" s="95"/>
      <c r="AK1073" s="96"/>
      <c r="AL1073" s="69" t="s">
        <v>90</v>
      </c>
      <c r="AM1073" s="70" t="s">
        <v>130</v>
      </c>
      <c r="AN1073" s="70" t="s">
        <v>131</v>
      </c>
    </row>
    <row r="1074" spans="1:40" ht="21.75" customHeight="1" thickBot="1">
      <c r="A1074" s="217" t="s">
        <v>24</v>
      </c>
      <c r="B1074" s="217"/>
      <c r="C1074" s="260">
        <v>7356</v>
      </c>
      <c r="D1074" s="260">
        <v>341</v>
      </c>
      <c r="E1074" s="260">
        <v>5779</v>
      </c>
      <c r="F1074" s="260">
        <v>719</v>
      </c>
      <c r="G1074" s="260"/>
      <c r="H1074" s="260"/>
      <c r="I1074" s="260">
        <v>5060</v>
      </c>
      <c r="J1074" s="260">
        <v>2160</v>
      </c>
      <c r="K1074" s="260"/>
      <c r="L1074" s="260">
        <v>1634</v>
      </c>
      <c r="M1074" s="260">
        <v>987</v>
      </c>
      <c r="N1074" s="260"/>
      <c r="O1074" s="260">
        <v>0</v>
      </c>
      <c r="P1074" s="260">
        <v>26</v>
      </c>
      <c r="Q1074" s="260"/>
      <c r="R1074" s="260"/>
      <c r="S1074" s="260">
        <v>82</v>
      </c>
      <c r="T1074" s="260">
        <v>171</v>
      </c>
      <c r="U1074" s="260">
        <v>0</v>
      </c>
      <c r="V1074" s="260">
        <v>0</v>
      </c>
      <c r="W1074" s="260">
        <v>18</v>
      </c>
      <c r="X1074" s="260">
        <v>18</v>
      </c>
      <c r="Y1074" s="260">
        <v>0</v>
      </c>
      <c r="Z1074" s="260"/>
      <c r="AA1074" s="260"/>
      <c r="AB1074" s="260">
        <v>51</v>
      </c>
      <c r="AC1074" s="260">
        <v>62</v>
      </c>
      <c r="AD1074" s="260">
        <v>40</v>
      </c>
      <c r="AE1074" s="260"/>
      <c r="AF1074" s="260">
        <v>78</v>
      </c>
      <c r="AG1074" s="260">
        <v>1122</v>
      </c>
      <c r="AH1074" s="260"/>
      <c r="AI1074" s="261"/>
      <c r="AJ1074" s="261"/>
      <c r="AK1074" s="261"/>
      <c r="AL1074" s="25">
        <f>SUM(AL1075:AL1090)</f>
        <v>362</v>
      </c>
      <c r="AM1074" s="25">
        <f>SUM(AM1075:AM1090)</f>
        <v>104</v>
      </c>
      <c r="AN1074" s="25">
        <f>SUM(AN1075:AN1090)</f>
        <v>258</v>
      </c>
    </row>
    <row r="1075" spans="1:40" ht="21.75" customHeight="1" outlineLevel="1">
      <c r="A1075" s="218" t="s">
        <v>25</v>
      </c>
      <c r="B1075" s="218"/>
      <c r="C1075" s="250">
        <v>500</v>
      </c>
      <c r="D1075" s="250">
        <v>0</v>
      </c>
      <c r="E1075" s="250">
        <v>418</v>
      </c>
      <c r="F1075" s="250">
        <v>0</v>
      </c>
      <c r="G1075" s="250"/>
      <c r="H1075" s="250"/>
      <c r="I1075" s="250">
        <v>418</v>
      </c>
      <c r="J1075" s="250">
        <v>418</v>
      </c>
      <c r="K1075" s="250"/>
      <c r="L1075" s="250">
        <v>0</v>
      </c>
      <c r="M1075" s="250">
        <v>0</v>
      </c>
      <c r="N1075" s="250"/>
      <c r="O1075" s="250">
        <v>0</v>
      </c>
      <c r="P1075" s="250">
        <v>0</v>
      </c>
      <c r="Q1075" s="250"/>
      <c r="R1075" s="250"/>
      <c r="S1075" s="250">
        <v>0</v>
      </c>
      <c r="T1075" s="250">
        <v>0</v>
      </c>
      <c r="U1075" s="250">
        <v>0</v>
      </c>
      <c r="V1075" s="250">
        <v>0</v>
      </c>
      <c r="W1075" s="250">
        <v>0</v>
      </c>
      <c r="X1075" s="250">
        <v>2</v>
      </c>
      <c r="Y1075" s="250">
        <v>0</v>
      </c>
      <c r="Z1075" s="250"/>
      <c r="AA1075" s="250"/>
      <c r="AB1075" s="250">
        <v>0</v>
      </c>
      <c r="AC1075" s="250">
        <v>0</v>
      </c>
      <c r="AD1075" s="250">
        <v>0</v>
      </c>
      <c r="AE1075" s="250"/>
      <c r="AF1075" s="250">
        <v>0</v>
      </c>
      <c r="AG1075" s="250">
        <v>80</v>
      </c>
      <c r="AH1075" s="250"/>
      <c r="AI1075" s="251" t="s">
        <v>188</v>
      </c>
      <c r="AJ1075" s="251"/>
      <c r="AK1075" s="251"/>
      <c r="AL1075" s="65"/>
      <c r="AM1075" s="71"/>
      <c r="AN1075" s="71"/>
    </row>
    <row r="1076" spans="1:40" ht="21.75" customHeight="1" outlineLevel="1">
      <c r="A1076" s="218" t="s">
        <v>189</v>
      </c>
      <c r="B1076" s="218"/>
      <c r="C1076" s="250">
        <v>450</v>
      </c>
      <c r="D1076" s="250">
        <v>54</v>
      </c>
      <c r="E1076" s="250">
        <v>265</v>
      </c>
      <c r="F1076" s="250">
        <v>0</v>
      </c>
      <c r="G1076" s="250"/>
      <c r="H1076" s="250"/>
      <c r="I1076" s="250">
        <v>265</v>
      </c>
      <c r="J1076" s="250">
        <v>260</v>
      </c>
      <c r="K1076" s="250"/>
      <c r="L1076" s="250">
        <v>0</v>
      </c>
      <c r="M1076" s="250">
        <v>0</v>
      </c>
      <c r="N1076" s="250"/>
      <c r="O1076" s="250">
        <v>0</v>
      </c>
      <c r="P1076" s="250">
        <v>0</v>
      </c>
      <c r="Q1076" s="250"/>
      <c r="R1076" s="250"/>
      <c r="S1076" s="250">
        <v>0</v>
      </c>
      <c r="T1076" s="250">
        <v>5</v>
      </c>
      <c r="U1076" s="250">
        <v>0</v>
      </c>
      <c r="V1076" s="250">
        <v>0</v>
      </c>
      <c r="W1076" s="250">
        <v>0</v>
      </c>
      <c r="X1076" s="250">
        <v>0</v>
      </c>
      <c r="Y1076" s="250">
        <v>0</v>
      </c>
      <c r="Z1076" s="250"/>
      <c r="AA1076" s="250"/>
      <c r="AB1076" s="250">
        <v>0</v>
      </c>
      <c r="AC1076" s="250">
        <v>0</v>
      </c>
      <c r="AD1076" s="250">
        <v>0</v>
      </c>
      <c r="AE1076" s="250"/>
      <c r="AF1076" s="250">
        <v>0</v>
      </c>
      <c r="AG1076" s="250">
        <v>131</v>
      </c>
      <c r="AH1076" s="250"/>
      <c r="AI1076" s="251" t="s">
        <v>415</v>
      </c>
      <c r="AJ1076" s="251"/>
      <c r="AK1076" s="251"/>
      <c r="AL1076" s="65"/>
      <c r="AM1076" s="71"/>
      <c r="AN1076" s="71"/>
    </row>
    <row r="1077" spans="1:40" ht="21.75" customHeight="1" outlineLevel="1">
      <c r="A1077" s="218" t="s">
        <v>190</v>
      </c>
      <c r="B1077" s="218"/>
      <c r="C1077" s="250">
        <v>36</v>
      </c>
      <c r="D1077" s="250">
        <v>0</v>
      </c>
      <c r="E1077" s="250">
        <v>31</v>
      </c>
      <c r="F1077" s="250">
        <v>0</v>
      </c>
      <c r="G1077" s="250"/>
      <c r="H1077" s="250"/>
      <c r="I1077" s="250">
        <v>31</v>
      </c>
      <c r="J1077" s="250">
        <v>0</v>
      </c>
      <c r="K1077" s="250"/>
      <c r="L1077" s="250">
        <v>0</v>
      </c>
      <c r="M1077" s="250">
        <v>0</v>
      </c>
      <c r="N1077" s="250"/>
      <c r="O1077" s="250">
        <v>0</v>
      </c>
      <c r="P1077" s="250">
        <v>0</v>
      </c>
      <c r="Q1077" s="250"/>
      <c r="R1077" s="250"/>
      <c r="S1077" s="250">
        <v>0</v>
      </c>
      <c r="T1077" s="250">
        <v>31</v>
      </c>
      <c r="U1077" s="250">
        <v>0</v>
      </c>
      <c r="V1077" s="250">
        <v>0</v>
      </c>
      <c r="W1077" s="250">
        <v>0</v>
      </c>
      <c r="X1077" s="250">
        <v>0</v>
      </c>
      <c r="Y1077" s="250">
        <v>0</v>
      </c>
      <c r="Z1077" s="250"/>
      <c r="AA1077" s="250"/>
      <c r="AB1077" s="250">
        <v>0</v>
      </c>
      <c r="AC1077" s="250">
        <v>0</v>
      </c>
      <c r="AD1077" s="250">
        <v>0</v>
      </c>
      <c r="AE1077" s="250"/>
      <c r="AF1077" s="250">
        <v>0</v>
      </c>
      <c r="AG1077" s="250">
        <v>5</v>
      </c>
      <c r="AH1077" s="250"/>
      <c r="AI1077" s="251" t="s">
        <v>238</v>
      </c>
      <c r="AJ1077" s="251"/>
      <c r="AK1077" s="251"/>
      <c r="AL1077" s="65"/>
      <c r="AM1077" s="71"/>
      <c r="AN1077" s="71"/>
    </row>
    <row r="1078" spans="1:40" ht="21.75" customHeight="1" outlineLevel="1">
      <c r="A1078" s="218" t="s">
        <v>191</v>
      </c>
      <c r="B1078" s="218"/>
      <c r="C1078" s="250">
        <v>40</v>
      </c>
      <c r="D1078" s="250">
        <v>0</v>
      </c>
      <c r="E1078" s="250">
        <v>25</v>
      </c>
      <c r="F1078" s="250">
        <v>0</v>
      </c>
      <c r="G1078" s="250"/>
      <c r="H1078" s="250"/>
      <c r="I1078" s="250">
        <v>25</v>
      </c>
      <c r="J1078" s="250">
        <v>25</v>
      </c>
      <c r="K1078" s="250"/>
      <c r="L1078" s="250">
        <v>0</v>
      </c>
      <c r="M1078" s="250">
        <v>0</v>
      </c>
      <c r="N1078" s="250"/>
      <c r="O1078" s="250">
        <v>0</v>
      </c>
      <c r="P1078" s="250">
        <v>0</v>
      </c>
      <c r="Q1078" s="250"/>
      <c r="R1078" s="250"/>
      <c r="S1078" s="250">
        <v>0</v>
      </c>
      <c r="T1078" s="250">
        <v>0</v>
      </c>
      <c r="U1078" s="250">
        <v>0</v>
      </c>
      <c r="V1078" s="250">
        <v>0</v>
      </c>
      <c r="W1078" s="250">
        <v>0</v>
      </c>
      <c r="X1078" s="250">
        <v>0</v>
      </c>
      <c r="Y1078" s="250">
        <v>0</v>
      </c>
      <c r="Z1078" s="250"/>
      <c r="AA1078" s="250"/>
      <c r="AB1078" s="250">
        <v>0</v>
      </c>
      <c r="AC1078" s="250">
        <v>0</v>
      </c>
      <c r="AD1078" s="250">
        <v>0</v>
      </c>
      <c r="AE1078" s="250"/>
      <c r="AF1078" s="250">
        <v>0</v>
      </c>
      <c r="AG1078" s="250">
        <v>15</v>
      </c>
      <c r="AH1078" s="250"/>
      <c r="AI1078" s="251" t="s">
        <v>245</v>
      </c>
      <c r="AJ1078" s="251"/>
      <c r="AK1078" s="251"/>
      <c r="AL1078" s="65">
        <f>SUM(AM1078:AN1078)</f>
        <v>25</v>
      </c>
      <c r="AM1078" s="71">
        <f>SUM(F1078)</f>
        <v>0</v>
      </c>
      <c r="AN1078" s="71">
        <f>SUM(I1078)</f>
        <v>25</v>
      </c>
    </row>
    <row r="1079" spans="1:40" ht="21.75" customHeight="1" outlineLevel="1">
      <c r="A1079" s="218" t="s">
        <v>192</v>
      </c>
      <c r="B1079" s="218"/>
      <c r="C1079" s="250">
        <v>68</v>
      </c>
      <c r="D1079" s="250">
        <v>0</v>
      </c>
      <c r="E1079" s="250">
        <v>50</v>
      </c>
      <c r="F1079" s="250">
        <v>0</v>
      </c>
      <c r="G1079" s="250"/>
      <c r="H1079" s="250"/>
      <c r="I1079" s="250">
        <v>50</v>
      </c>
      <c r="J1079" s="250">
        <v>50</v>
      </c>
      <c r="K1079" s="250"/>
      <c r="L1079" s="250">
        <v>0</v>
      </c>
      <c r="M1079" s="250">
        <v>0</v>
      </c>
      <c r="N1079" s="250"/>
      <c r="O1079" s="250">
        <v>0</v>
      </c>
      <c r="P1079" s="250">
        <v>0</v>
      </c>
      <c r="Q1079" s="250"/>
      <c r="R1079" s="250"/>
      <c r="S1079" s="250">
        <v>0</v>
      </c>
      <c r="T1079" s="250">
        <v>0</v>
      </c>
      <c r="U1079" s="250">
        <v>0</v>
      </c>
      <c r="V1079" s="250">
        <v>0</v>
      </c>
      <c r="W1079" s="250">
        <v>0</v>
      </c>
      <c r="X1079" s="250">
        <v>0</v>
      </c>
      <c r="Y1079" s="250">
        <v>0</v>
      </c>
      <c r="Z1079" s="250"/>
      <c r="AA1079" s="250"/>
      <c r="AB1079" s="250">
        <v>0</v>
      </c>
      <c r="AC1079" s="250">
        <v>0</v>
      </c>
      <c r="AD1079" s="250">
        <v>0</v>
      </c>
      <c r="AE1079" s="250"/>
      <c r="AF1079" s="250">
        <v>0</v>
      </c>
      <c r="AG1079" s="250">
        <v>18</v>
      </c>
      <c r="AH1079" s="250"/>
      <c r="AI1079" s="251" t="s">
        <v>407</v>
      </c>
      <c r="AJ1079" s="251"/>
      <c r="AK1079" s="251"/>
      <c r="AL1079" s="65"/>
      <c r="AM1079" s="71"/>
      <c r="AN1079" s="71"/>
    </row>
    <row r="1080" spans="1:40" ht="21.75" customHeight="1" outlineLevel="1">
      <c r="A1080" s="218" t="s">
        <v>193</v>
      </c>
      <c r="B1080" s="218"/>
      <c r="C1080" s="250">
        <v>108</v>
      </c>
      <c r="D1080" s="250">
        <v>0</v>
      </c>
      <c r="E1080" s="250">
        <v>41</v>
      </c>
      <c r="F1080" s="250">
        <v>24</v>
      </c>
      <c r="G1080" s="250"/>
      <c r="H1080" s="250"/>
      <c r="I1080" s="250">
        <v>17</v>
      </c>
      <c r="J1080" s="250">
        <v>5</v>
      </c>
      <c r="K1080" s="250"/>
      <c r="L1080" s="250">
        <v>7</v>
      </c>
      <c r="M1080" s="250">
        <v>3</v>
      </c>
      <c r="N1080" s="250"/>
      <c r="O1080" s="250">
        <v>0</v>
      </c>
      <c r="P1080" s="250">
        <v>0</v>
      </c>
      <c r="Q1080" s="250"/>
      <c r="R1080" s="250"/>
      <c r="S1080" s="250">
        <v>0</v>
      </c>
      <c r="T1080" s="250">
        <v>2</v>
      </c>
      <c r="U1080" s="250">
        <v>0</v>
      </c>
      <c r="V1080" s="250">
        <v>0</v>
      </c>
      <c r="W1080" s="250">
        <v>0</v>
      </c>
      <c r="X1080" s="250">
        <v>0</v>
      </c>
      <c r="Y1080" s="250">
        <v>0</v>
      </c>
      <c r="Z1080" s="250"/>
      <c r="AA1080" s="250"/>
      <c r="AB1080" s="250">
        <v>0</v>
      </c>
      <c r="AC1080" s="250">
        <v>1</v>
      </c>
      <c r="AD1080" s="250">
        <v>0</v>
      </c>
      <c r="AE1080" s="250"/>
      <c r="AF1080" s="250">
        <v>33</v>
      </c>
      <c r="AG1080" s="250">
        <v>34</v>
      </c>
      <c r="AH1080" s="250"/>
      <c r="AI1080" s="251" t="s">
        <v>416</v>
      </c>
      <c r="AJ1080" s="251" t="s">
        <v>235</v>
      </c>
      <c r="AK1080" s="251"/>
      <c r="AL1080" s="65">
        <f>SUM(AM1080:AN1080)</f>
        <v>6</v>
      </c>
      <c r="AM1080" s="71">
        <v>6</v>
      </c>
      <c r="AN1080" s="71"/>
    </row>
    <row r="1081" spans="1:40" ht="21.75" customHeight="1" outlineLevel="1">
      <c r="A1081" s="218" t="s">
        <v>194</v>
      </c>
      <c r="B1081" s="218"/>
      <c r="C1081" s="250">
        <v>705</v>
      </c>
      <c r="D1081" s="250">
        <v>77</v>
      </c>
      <c r="E1081" s="250">
        <v>592</v>
      </c>
      <c r="F1081" s="250">
        <v>377</v>
      </c>
      <c r="G1081" s="250"/>
      <c r="H1081" s="250"/>
      <c r="I1081" s="250">
        <v>215</v>
      </c>
      <c r="J1081" s="250">
        <v>43</v>
      </c>
      <c r="K1081" s="250"/>
      <c r="L1081" s="250">
        <v>11</v>
      </c>
      <c r="M1081" s="250">
        <v>23</v>
      </c>
      <c r="N1081" s="250"/>
      <c r="O1081" s="250">
        <v>0</v>
      </c>
      <c r="P1081" s="250">
        <v>25</v>
      </c>
      <c r="Q1081" s="250"/>
      <c r="R1081" s="250"/>
      <c r="S1081" s="250">
        <v>60</v>
      </c>
      <c r="T1081" s="250">
        <v>53</v>
      </c>
      <c r="U1081" s="250">
        <v>0</v>
      </c>
      <c r="V1081" s="250">
        <v>0</v>
      </c>
      <c r="W1081" s="250">
        <v>4</v>
      </c>
      <c r="X1081" s="250">
        <v>0</v>
      </c>
      <c r="Y1081" s="250">
        <v>0</v>
      </c>
      <c r="Z1081" s="250"/>
      <c r="AA1081" s="250"/>
      <c r="AB1081" s="250">
        <v>0</v>
      </c>
      <c r="AC1081" s="250">
        <v>51</v>
      </c>
      <c r="AD1081" s="250">
        <v>6</v>
      </c>
      <c r="AE1081" s="250"/>
      <c r="AF1081" s="250">
        <v>30</v>
      </c>
      <c r="AG1081" s="250">
        <v>2</v>
      </c>
      <c r="AH1081" s="250"/>
      <c r="AI1081" s="251" t="s">
        <v>417</v>
      </c>
      <c r="AJ1081" s="251"/>
      <c r="AK1081" s="251"/>
      <c r="AL1081" s="65"/>
      <c r="AM1081" s="66"/>
      <c r="AN1081" s="66"/>
    </row>
    <row r="1082" spans="1:40" ht="21.75" customHeight="1" outlineLevel="1">
      <c r="A1082" s="218" t="s">
        <v>26</v>
      </c>
      <c r="B1082" s="218"/>
      <c r="C1082" s="250">
        <v>292</v>
      </c>
      <c r="D1082" s="250">
        <v>2</v>
      </c>
      <c r="E1082" s="250">
        <v>174</v>
      </c>
      <c r="F1082" s="250">
        <v>19</v>
      </c>
      <c r="G1082" s="250"/>
      <c r="H1082" s="250"/>
      <c r="I1082" s="250">
        <v>155</v>
      </c>
      <c r="J1082" s="250">
        <v>112</v>
      </c>
      <c r="K1082" s="250"/>
      <c r="L1082" s="250">
        <v>30</v>
      </c>
      <c r="M1082" s="250">
        <v>11</v>
      </c>
      <c r="N1082" s="250"/>
      <c r="O1082" s="250">
        <v>0</v>
      </c>
      <c r="P1082" s="250">
        <v>1</v>
      </c>
      <c r="Q1082" s="250"/>
      <c r="R1082" s="250"/>
      <c r="S1082" s="250">
        <v>0</v>
      </c>
      <c r="T1082" s="250">
        <v>1</v>
      </c>
      <c r="U1082" s="250">
        <v>0</v>
      </c>
      <c r="V1082" s="250">
        <v>0</v>
      </c>
      <c r="W1082" s="250">
        <v>0</v>
      </c>
      <c r="X1082" s="250">
        <v>0</v>
      </c>
      <c r="Y1082" s="250">
        <v>0</v>
      </c>
      <c r="Z1082" s="250"/>
      <c r="AA1082" s="250"/>
      <c r="AB1082" s="250">
        <v>0</v>
      </c>
      <c r="AC1082" s="250">
        <v>1</v>
      </c>
      <c r="AD1082" s="250">
        <v>0</v>
      </c>
      <c r="AE1082" s="250"/>
      <c r="AF1082" s="250">
        <v>8</v>
      </c>
      <c r="AG1082" s="250">
        <v>108</v>
      </c>
      <c r="AH1082" s="250"/>
      <c r="AI1082" s="251" t="s">
        <v>201</v>
      </c>
      <c r="AJ1082" s="251"/>
      <c r="AK1082" s="251"/>
      <c r="AL1082" s="65"/>
      <c r="AM1082" s="71"/>
      <c r="AN1082" s="71"/>
    </row>
    <row r="1083" spans="1:40" ht="21.75" customHeight="1" outlineLevel="1">
      <c r="A1083" s="218" t="s">
        <v>195</v>
      </c>
      <c r="B1083" s="218"/>
      <c r="C1083" s="250">
        <v>292</v>
      </c>
      <c r="D1083" s="250">
        <v>4</v>
      </c>
      <c r="E1083" s="250">
        <v>288</v>
      </c>
      <c r="F1083" s="250">
        <v>0</v>
      </c>
      <c r="G1083" s="250"/>
      <c r="H1083" s="250"/>
      <c r="I1083" s="250">
        <v>288</v>
      </c>
      <c r="J1083" s="250">
        <v>0</v>
      </c>
      <c r="K1083" s="250"/>
      <c r="L1083" s="250">
        <v>0</v>
      </c>
      <c r="M1083" s="250">
        <v>288</v>
      </c>
      <c r="N1083" s="250"/>
      <c r="O1083" s="250">
        <v>0</v>
      </c>
      <c r="P1083" s="250">
        <v>0</v>
      </c>
      <c r="Q1083" s="250"/>
      <c r="R1083" s="250"/>
      <c r="S1083" s="250">
        <v>0</v>
      </c>
      <c r="T1083" s="250">
        <v>0</v>
      </c>
      <c r="U1083" s="250">
        <v>0</v>
      </c>
      <c r="V1083" s="250">
        <v>0</v>
      </c>
      <c r="W1083" s="250">
        <v>0</v>
      </c>
      <c r="X1083" s="250">
        <v>0</v>
      </c>
      <c r="Y1083" s="250">
        <v>0</v>
      </c>
      <c r="Z1083" s="250"/>
      <c r="AA1083" s="250"/>
      <c r="AB1083" s="250">
        <v>0</v>
      </c>
      <c r="AC1083" s="250">
        <v>0</v>
      </c>
      <c r="AD1083" s="250">
        <v>0</v>
      </c>
      <c r="AE1083" s="250"/>
      <c r="AF1083" s="250">
        <v>0</v>
      </c>
      <c r="AG1083" s="250">
        <v>0</v>
      </c>
      <c r="AH1083" s="250"/>
      <c r="AI1083" s="251" t="s">
        <v>196</v>
      </c>
      <c r="AJ1083" s="251"/>
      <c r="AK1083" s="251"/>
      <c r="AL1083" s="65"/>
      <c r="AM1083" s="71"/>
      <c r="AN1083" s="71"/>
    </row>
    <row r="1084" spans="1:40" ht="21.75" customHeight="1" outlineLevel="1">
      <c r="A1084" s="218" t="s">
        <v>197</v>
      </c>
      <c r="B1084" s="218"/>
      <c r="C1084" s="250">
        <v>1414</v>
      </c>
      <c r="D1084" s="250">
        <v>38</v>
      </c>
      <c r="E1084" s="250">
        <v>1075</v>
      </c>
      <c r="F1084" s="250">
        <v>201</v>
      </c>
      <c r="G1084" s="250"/>
      <c r="H1084" s="250"/>
      <c r="I1084" s="250">
        <v>874</v>
      </c>
      <c r="J1084" s="250">
        <v>446</v>
      </c>
      <c r="K1084" s="250"/>
      <c r="L1084" s="250">
        <v>338</v>
      </c>
      <c r="M1084" s="250">
        <v>3</v>
      </c>
      <c r="N1084" s="250"/>
      <c r="O1084" s="250">
        <v>0</v>
      </c>
      <c r="P1084" s="250">
        <v>0</v>
      </c>
      <c r="Q1084" s="250"/>
      <c r="R1084" s="250"/>
      <c r="S1084" s="250">
        <v>12</v>
      </c>
      <c r="T1084" s="250">
        <v>75</v>
      </c>
      <c r="U1084" s="250">
        <v>0</v>
      </c>
      <c r="V1084" s="250">
        <v>0</v>
      </c>
      <c r="W1084" s="250">
        <v>0</v>
      </c>
      <c r="X1084" s="250">
        <v>0</v>
      </c>
      <c r="Y1084" s="250">
        <v>0</v>
      </c>
      <c r="Z1084" s="250"/>
      <c r="AA1084" s="250"/>
      <c r="AB1084" s="250">
        <v>1</v>
      </c>
      <c r="AC1084" s="250">
        <v>0</v>
      </c>
      <c r="AD1084" s="250">
        <v>27</v>
      </c>
      <c r="AE1084" s="250"/>
      <c r="AF1084" s="250">
        <v>4</v>
      </c>
      <c r="AG1084" s="250">
        <v>297</v>
      </c>
      <c r="AH1084" s="250"/>
      <c r="AI1084" s="251" t="s">
        <v>253</v>
      </c>
      <c r="AJ1084" s="251"/>
      <c r="AK1084" s="251"/>
      <c r="AL1084" s="65"/>
      <c r="AM1084" s="71"/>
      <c r="AN1084" s="71"/>
    </row>
    <row r="1085" spans="1:40" ht="21.75" customHeight="1" outlineLevel="1">
      <c r="A1085" s="218" t="s">
        <v>27</v>
      </c>
      <c r="B1085" s="218"/>
      <c r="C1085" s="250">
        <v>516</v>
      </c>
      <c r="D1085" s="250">
        <v>48</v>
      </c>
      <c r="E1085" s="250">
        <v>461</v>
      </c>
      <c r="F1085" s="250">
        <v>0</v>
      </c>
      <c r="G1085" s="250"/>
      <c r="H1085" s="250"/>
      <c r="I1085" s="250">
        <v>461</v>
      </c>
      <c r="J1085" s="250">
        <v>228</v>
      </c>
      <c r="K1085" s="250"/>
      <c r="L1085" s="250">
        <v>205</v>
      </c>
      <c r="M1085" s="250">
        <v>28</v>
      </c>
      <c r="N1085" s="250"/>
      <c r="O1085" s="250">
        <v>0</v>
      </c>
      <c r="P1085" s="250">
        <v>0</v>
      </c>
      <c r="Q1085" s="250"/>
      <c r="R1085" s="250"/>
      <c r="S1085" s="250">
        <v>0</v>
      </c>
      <c r="T1085" s="250">
        <v>0</v>
      </c>
      <c r="U1085" s="250">
        <v>0</v>
      </c>
      <c r="V1085" s="250">
        <v>0</v>
      </c>
      <c r="W1085" s="250">
        <v>6</v>
      </c>
      <c r="X1085" s="250">
        <v>0</v>
      </c>
      <c r="Y1085" s="250">
        <v>0</v>
      </c>
      <c r="Z1085" s="250"/>
      <c r="AA1085" s="250"/>
      <c r="AB1085" s="250">
        <v>10</v>
      </c>
      <c r="AC1085" s="250">
        <v>0</v>
      </c>
      <c r="AD1085" s="250">
        <v>0</v>
      </c>
      <c r="AE1085" s="250"/>
      <c r="AF1085" s="250">
        <v>0</v>
      </c>
      <c r="AG1085" s="250">
        <v>1</v>
      </c>
      <c r="AH1085" s="250"/>
      <c r="AI1085" s="251" t="s">
        <v>320</v>
      </c>
      <c r="AJ1085" s="251"/>
      <c r="AK1085" s="251"/>
      <c r="AL1085" s="65"/>
      <c r="AM1085" s="71"/>
      <c r="AN1085" s="71"/>
    </row>
    <row r="1086" spans="1:40" ht="21.75" customHeight="1" outlineLevel="1">
      <c r="A1086" s="218" t="s">
        <v>28</v>
      </c>
      <c r="B1086" s="218"/>
      <c r="C1086" s="250">
        <v>320</v>
      </c>
      <c r="D1086" s="250">
        <v>5</v>
      </c>
      <c r="E1086" s="250">
        <v>251</v>
      </c>
      <c r="F1086" s="250">
        <v>0</v>
      </c>
      <c r="G1086" s="250"/>
      <c r="H1086" s="250"/>
      <c r="I1086" s="250">
        <v>251</v>
      </c>
      <c r="J1086" s="250">
        <v>182</v>
      </c>
      <c r="K1086" s="250"/>
      <c r="L1086" s="250">
        <v>69</v>
      </c>
      <c r="M1086" s="250">
        <v>0</v>
      </c>
      <c r="N1086" s="250"/>
      <c r="O1086" s="250">
        <v>0</v>
      </c>
      <c r="P1086" s="250">
        <v>0</v>
      </c>
      <c r="Q1086" s="250"/>
      <c r="R1086" s="250"/>
      <c r="S1086" s="250">
        <v>0</v>
      </c>
      <c r="T1086" s="250">
        <v>0</v>
      </c>
      <c r="U1086" s="250">
        <v>0</v>
      </c>
      <c r="V1086" s="250">
        <v>0</v>
      </c>
      <c r="W1086" s="250">
        <v>0</v>
      </c>
      <c r="X1086" s="250">
        <v>0</v>
      </c>
      <c r="Y1086" s="250">
        <v>0</v>
      </c>
      <c r="Z1086" s="250"/>
      <c r="AA1086" s="250"/>
      <c r="AB1086" s="250">
        <v>0</v>
      </c>
      <c r="AC1086" s="250">
        <v>0</v>
      </c>
      <c r="AD1086" s="250">
        <v>0</v>
      </c>
      <c r="AE1086" s="250"/>
      <c r="AF1086" s="250">
        <v>0</v>
      </c>
      <c r="AG1086" s="250">
        <v>64</v>
      </c>
      <c r="AH1086" s="250"/>
      <c r="AI1086" s="251" t="s">
        <v>198</v>
      </c>
      <c r="AJ1086" s="251"/>
      <c r="AK1086" s="251"/>
      <c r="AL1086" s="65"/>
      <c r="AM1086" s="71"/>
      <c r="AN1086" s="71"/>
    </row>
    <row r="1087" spans="1:40" ht="21.75" customHeight="1" outlineLevel="1">
      <c r="A1087" s="218" t="s">
        <v>29</v>
      </c>
      <c r="B1087" s="218"/>
      <c r="C1087" s="250">
        <v>592</v>
      </c>
      <c r="D1087" s="250">
        <v>0</v>
      </c>
      <c r="E1087" s="250">
        <v>580</v>
      </c>
      <c r="F1087" s="250">
        <v>0</v>
      </c>
      <c r="G1087" s="250"/>
      <c r="H1087" s="250"/>
      <c r="I1087" s="250">
        <v>580</v>
      </c>
      <c r="J1087" s="250">
        <v>0</v>
      </c>
      <c r="K1087" s="250"/>
      <c r="L1087" s="250">
        <v>0</v>
      </c>
      <c r="M1087" s="250">
        <v>580</v>
      </c>
      <c r="N1087" s="250"/>
      <c r="O1087" s="250">
        <v>0</v>
      </c>
      <c r="P1087" s="250">
        <v>0</v>
      </c>
      <c r="Q1087" s="250"/>
      <c r="R1087" s="250"/>
      <c r="S1087" s="250">
        <v>0</v>
      </c>
      <c r="T1087" s="250">
        <v>0</v>
      </c>
      <c r="U1087" s="250">
        <v>0</v>
      </c>
      <c r="V1087" s="250">
        <v>0</v>
      </c>
      <c r="W1087" s="250">
        <v>0</v>
      </c>
      <c r="X1087" s="250">
        <v>3</v>
      </c>
      <c r="Y1087" s="250">
        <v>0</v>
      </c>
      <c r="Z1087" s="250"/>
      <c r="AA1087" s="250"/>
      <c r="AB1087" s="250">
        <v>0</v>
      </c>
      <c r="AC1087" s="250">
        <v>0</v>
      </c>
      <c r="AD1087" s="250">
        <v>0</v>
      </c>
      <c r="AE1087" s="250"/>
      <c r="AF1087" s="250">
        <v>0</v>
      </c>
      <c r="AG1087" s="250">
        <v>9</v>
      </c>
      <c r="AH1087" s="250"/>
      <c r="AI1087" s="251" t="s">
        <v>208</v>
      </c>
      <c r="AJ1087" s="251"/>
      <c r="AK1087" s="251"/>
      <c r="AL1087" s="65"/>
      <c r="AM1087" s="71"/>
      <c r="AN1087" s="71"/>
    </row>
    <row r="1088" spans="1:40" ht="21.75" customHeight="1" outlineLevel="1">
      <c r="A1088" s="218" t="s">
        <v>30</v>
      </c>
      <c r="B1088" s="218"/>
      <c r="C1088" s="250">
        <v>516</v>
      </c>
      <c r="D1088" s="250">
        <v>5</v>
      </c>
      <c r="E1088" s="250">
        <v>489</v>
      </c>
      <c r="F1088" s="250">
        <v>0</v>
      </c>
      <c r="G1088" s="250"/>
      <c r="H1088" s="250"/>
      <c r="I1088" s="250">
        <v>489</v>
      </c>
      <c r="J1088" s="250">
        <v>246</v>
      </c>
      <c r="K1088" s="250"/>
      <c r="L1088" s="250">
        <v>239</v>
      </c>
      <c r="M1088" s="250">
        <v>4</v>
      </c>
      <c r="N1088" s="250"/>
      <c r="O1088" s="250">
        <v>0</v>
      </c>
      <c r="P1088" s="250">
        <v>0</v>
      </c>
      <c r="Q1088" s="250"/>
      <c r="R1088" s="250"/>
      <c r="S1088" s="250">
        <v>0</v>
      </c>
      <c r="T1088" s="250">
        <v>0</v>
      </c>
      <c r="U1088" s="250">
        <v>0</v>
      </c>
      <c r="V1088" s="250">
        <v>0</v>
      </c>
      <c r="W1088" s="250">
        <v>0</v>
      </c>
      <c r="X1088" s="250">
        <v>8</v>
      </c>
      <c r="Y1088" s="250">
        <v>0</v>
      </c>
      <c r="Z1088" s="250"/>
      <c r="AA1088" s="250"/>
      <c r="AB1088" s="250">
        <v>12</v>
      </c>
      <c r="AC1088" s="250">
        <v>0</v>
      </c>
      <c r="AD1088" s="250">
        <v>0</v>
      </c>
      <c r="AE1088" s="250"/>
      <c r="AF1088" s="250">
        <v>0</v>
      </c>
      <c r="AG1088" s="250">
        <v>14</v>
      </c>
      <c r="AH1088" s="250"/>
      <c r="AI1088" s="251" t="s">
        <v>231</v>
      </c>
      <c r="AJ1088" s="251"/>
      <c r="AK1088" s="251"/>
      <c r="AL1088" s="65"/>
      <c r="AM1088" s="71"/>
      <c r="AN1088" s="71"/>
    </row>
    <row r="1089" spans="1:40" ht="21.75" customHeight="1" outlineLevel="1">
      <c r="A1089" s="218" t="s">
        <v>199</v>
      </c>
      <c r="B1089" s="218"/>
      <c r="C1089" s="250">
        <v>1031</v>
      </c>
      <c r="D1089" s="250">
        <v>42</v>
      </c>
      <c r="E1089" s="250">
        <v>708</v>
      </c>
      <c r="F1089" s="250">
        <v>0</v>
      </c>
      <c r="G1089" s="250"/>
      <c r="H1089" s="250"/>
      <c r="I1089" s="250">
        <v>708</v>
      </c>
      <c r="J1089" s="250">
        <v>21</v>
      </c>
      <c r="K1089" s="250"/>
      <c r="L1089" s="250">
        <v>687</v>
      </c>
      <c r="M1089" s="250">
        <v>0</v>
      </c>
      <c r="N1089" s="250"/>
      <c r="O1089" s="250">
        <v>0</v>
      </c>
      <c r="P1089" s="250">
        <v>0</v>
      </c>
      <c r="Q1089" s="250"/>
      <c r="R1089" s="250"/>
      <c r="S1089" s="250">
        <v>0</v>
      </c>
      <c r="T1089" s="250">
        <v>0</v>
      </c>
      <c r="U1089" s="250">
        <v>0</v>
      </c>
      <c r="V1089" s="250">
        <v>0</v>
      </c>
      <c r="W1089" s="250">
        <v>0</v>
      </c>
      <c r="X1089" s="250">
        <v>5</v>
      </c>
      <c r="Y1089" s="250">
        <v>0</v>
      </c>
      <c r="Z1089" s="250"/>
      <c r="AA1089" s="250"/>
      <c r="AB1089" s="250">
        <v>17</v>
      </c>
      <c r="AC1089" s="250">
        <v>0</v>
      </c>
      <c r="AD1089" s="250">
        <v>0</v>
      </c>
      <c r="AE1089" s="250"/>
      <c r="AF1089" s="250">
        <v>0</v>
      </c>
      <c r="AG1089" s="250">
        <v>276</v>
      </c>
      <c r="AH1089" s="250"/>
      <c r="AI1089" s="251" t="s">
        <v>204</v>
      </c>
      <c r="AJ1089" s="251"/>
      <c r="AK1089" s="251"/>
      <c r="AL1089" s="65"/>
      <c r="AM1089" s="71"/>
      <c r="AN1089" s="71"/>
    </row>
    <row r="1090" spans="1:40" ht="21.75" customHeight="1" outlineLevel="1" thickBot="1">
      <c r="A1090" s="218" t="s">
        <v>200</v>
      </c>
      <c r="B1090" s="218"/>
      <c r="C1090" s="250">
        <v>476</v>
      </c>
      <c r="D1090" s="250">
        <v>66</v>
      </c>
      <c r="E1090" s="250">
        <v>331</v>
      </c>
      <c r="F1090" s="250">
        <v>98</v>
      </c>
      <c r="G1090" s="250"/>
      <c r="H1090" s="250"/>
      <c r="I1090" s="250">
        <v>233</v>
      </c>
      <c r="J1090" s="250">
        <v>124</v>
      </c>
      <c r="K1090" s="250"/>
      <c r="L1090" s="250">
        <v>48</v>
      </c>
      <c r="M1090" s="250">
        <v>47</v>
      </c>
      <c r="N1090" s="250"/>
      <c r="O1090" s="250">
        <v>0</v>
      </c>
      <c r="P1090" s="250">
        <v>0</v>
      </c>
      <c r="Q1090" s="250"/>
      <c r="R1090" s="250"/>
      <c r="S1090" s="250">
        <v>10</v>
      </c>
      <c r="T1090" s="250">
        <v>4</v>
      </c>
      <c r="U1090" s="250">
        <v>0</v>
      </c>
      <c r="V1090" s="250">
        <v>0</v>
      </c>
      <c r="W1090" s="250">
        <v>8</v>
      </c>
      <c r="X1090" s="250">
        <v>0</v>
      </c>
      <c r="Y1090" s="250">
        <v>0</v>
      </c>
      <c r="Z1090" s="250"/>
      <c r="AA1090" s="250"/>
      <c r="AB1090" s="250">
        <v>11</v>
      </c>
      <c r="AC1090" s="250">
        <v>9</v>
      </c>
      <c r="AD1090" s="250">
        <v>7</v>
      </c>
      <c r="AE1090" s="250"/>
      <c r="AF1090" s="250">
        <v>3</v>
      </c>
      <c r="AG1090" s="250">
        <v>68</v>
      </c>
      <c r="AH1090" s="250"/>
      <c r="AI1090" s="251" t="s">
        <v>228</v>
      </c>
      <c r="AJ1090" s="251"/>
      <c r="AK1090" s="251"/>
      <c r="AL1090" s="71">
        <f>SUM(AM1090:AN1090)</f>
        <v>331</v>
      </c>
      <c r="AM1090" s="71">
        <f>SUM(F1090)</f>
        <v>98</v>
      </c>
      <c r="AN1090" s="71">
        <f>SUM(I1090)</f>
        <v>233</v>
      </c>
    </row>
    <row r="1091" spans="1:40" s="168" customFormat="1" ht="21.75" customHeight="1" thickBot="1">
      <c r="A1091" s="217" t="s">
        <v>31</v>
      </c>
      <c r="B1091" s="217"/>
      <c r="C1091" s="260">
        <v>7078</v>
      </c>
      <c r="D1091" s="260">
        <v>358</v>
      </c>
      <c r="E1091" s="260">
        <v>5607</v>
      </c>
      <c r="F1091" s="260">
        <v>1188</v>
      </c>
      <c r="G1091" s="260"/>
      <c r="H1091" s="260"/>
      <c r="I1091" s="260">
        <v>4419</v>
      </c>
      <c r="J1091" s="260">
        <v>1591</v>
      </c>
      <c r="K1091" s="260"/>
      <c r="L1091" s="260">
        <v>1509</v>
      </c>
      <c r="M1091" s="260">
        <v>953</v>
      </c>
      <c r="N1091" s="260"/>
      <c r="O1091" s="260">
        <v>0</v>
      </c>
      <c r="P1091" s="260">
        <v>108</v>
      </c>
      <c r="Q1091" s="260"/>
      <c r="R1091" s="260"/>
      <c r="S1091" s="260">
        <v>128</v>
      </c>
      <c r="T1091" s="260">
        <v>130</v>
      </c>
      <c r="U1091" s="260">
        <v>0</v>
      </c>
      <c r="V1091" s="260">
        <v>0</v>
      </c>
      <c r="W1091" s="260">
        <v>25</v>
      </c>
      <c r="X1091" s="260">
        <v>46</v>
      </c>
      <c r="Y1091" s="260">
        <v>3</v>
      </c>
      <c r="Z1091" s="260"/>
      <c r="AA1091" s="260"/>
      <c r="AB1091" s="260">
        <v>70</v>
      </c>
      <c r="AC1091" s="260">
        <v>147</v>
      </c>
      <c r="AD1091" s="260">
        <v>180</v>
      </c>
      <c r="AE1091" s="260"/>
      <c r="AF1091" s="260">
        <v>199</v>
      </c>
      <c r="AG1091" s="260">
        <v>843</v>
      </c>
      <c r="AH1091" s="260"/>
      <c r="AI1091" s="261"/>
      <c r="AJ1091" s="261"/>
      <c r="AK1091" s="261"/>
      <c r="AL1091" s="79">
        <f ca="1">SUM(AM1091:AN1091)</f>
        <v>0</v>
      </c>
      <c r="AM1091" s="79">
        <f ca="1">SUM(AM1090:AM1111)</f>
        <v>0</v>
      </c>
      <c r="AN1091" s="79">
        <f ca="1">SUM(AN1090:AN1111)</f>
        <v>0</v>
      </c>
    </row>
    <row r="1092" spans="1:40" ht="21.75" customHeight="1" outlineLevel="1">
      <c r="A1092" s="218" t="s">
        <v>32</v>
      </c>
      <c r="B1092" s="218"/>
      <c r="C1092" s="250">
        <v>534</v>
      </c>
      <c r="D1092" s="250">
        <v>50</v>
      </c>
      <c r="E1092" s="250">
        <v>405</v>
      </c>
      <c r="F1092" s="250">
        <v>0</v>
      </c>
      <c r="G1092" s="250"/>
      <c r="H1092" s="250"/>
      <c r="I1092" s="250">
        <v>405</v>
      </c>
      <c r="J1092" s="250">
        <v>83</v>
      </c>
      <c r="K1092" s="250"/>
      <c r="L1092" s="250">
        <v>317</v>
      </c>
      <c r="M1092" s="250">
        <v>5</v>
      </c>
      <c r="N1092" s="250"/>
      <c r="O1092" s="250">
        <v>0</v>
      </c>
      <c r="P1092" s="250">
        <v>0</v>
      </c>
      <c r="Q1092" s="250"/>
      <c r="R1092" s="250"/>
      <c r="S1092" s="250">
        <v>0</v>
      </c>
      <c r="T1092" s="250">
        <v>0</v>
      </c>
      <c r="U1092" s="250">
        <v>0</v>
      </c>
      <c r="V1092" s="250">
        <v>0</v>
      </c>
      <c r="W1092" s="250">
        <v>0</v>
      </c>
      <c r="X1092" s="250">
        <v>5</v>
      </c>
      <c r="Y1092" s="250">
        <v>0</v>
      </c>
      <c r="Z1092" s="250"/>
      <c r="AA1092" s="250"/>
      <c r="AB1092" s="250">
        <v>17</v>
      </c>
      <c r="AC1092" s="250">
        <v>0</v>
      </c>
      <c r="AD1092" s="250">
        <v>0</v>
      </c>
      <c r="AE1092" s="250"/>
      <c r="AF1092" s="250">
        <v>0</v>
      </c>
      <c r="AG1092" s="250">
        <v>74</v>
      </c>
      <c r="AH1092" s="250"/>
      <c r="AI1092" s="251" t="s">
        <v>268</v>
      </c>
      <c r="AJ1092" s="251"/>
      <c r="AK1092" s="251"/>
      <c r="AL1092" s="71"/>
      <c r="AM1092" s="71"/>
      <c r="AN1092" s="71"/>
    </row>
    <row r="1093" spans="1:40" ht="21.75" customHeight="1" outlineLevel="1">
      <c r="A1093" s="218" t="s">
        <v>33</v>
      </c>
      <c r="B1093" s="218"/>
      <c r="C1093" s="250">
        <v>676</v>
      </c>
      <c r="D1093" s="250">
        <v>0</v>
      </c>
      <c r="E1093" s="250">
        <v>580</v>
      </c>
      <c r="F1093" s="250">
        <v>458</v>
      </c>
      <c r="G1093" s="250"/>
      <c r="H1093" s="250"/>
      <c r="I1093" s="250">
        <v>122</v>
      </c>
      <c r="J1093" s="250">
        <v>30</v>
      </c>
      <c r="K1093" s="250"/>
      <c r="L1093" s="250">
        <v>6</v>
      </c>
      <c r="M1093" s="250">
        <v>12</v>
      </c>
      <c r="N1093" s="250"/>
      <c r="O1093" s="250">
        <v>0</v>
      </c>
      <c r="P1093" s="250">
        <v>20</v>
      </c>
      <c r="Q1093" s="250"/>
      <c r="R1093" s="250"/>
      <c r="S1093" s="250">
        <v>15</v>
      </c>
      <c r="T1093" s="250">
        <v>39</v>
      </c>
      <c r="U1093" s="250">
        <v>0</v>
      </c>
      <c r="V1093" s="250">
        <v>0</v>
      </c>
      <c r="W1093" s="250">
        <v>8</v>
      </c>
      <c r="X1093" s="250">
        <v>3</v>
      </c>
      <c r="Y1093" s="250">
        <v>0</v>
      </c>
      <c r="Z1093" s="250"/>
      <c r="AA1093" s="250"/>
      <c r="AB1093" s="250">
        <v>0</v>
      </c>
      <c r="AC1093" s="250">
        <v>40</v>
      </c>
      <c r="AD1093" s="250">
        <v>2</v>
      </c>
      <c r="AE1093" s="250"/>
      <c r="AF1093" s="250">
        <v>67</v>
      </c>
      <c r="AG1093" s="250">
        <v>18</v>
      </c>
      <c r="AH1093" s="250"/>
      <c r="AI1093" s="251" t="s">
        <v>263</v>
      </c>
      <c r="AJ1093" s="251" t="s">
        <v>418</v>
      </c>
      <c r="AK1093" s="251"/>
      <c r="AL1093" s="71"/>
      <c r="AM1093" s="71"/>
      <c r="AN1093" s="71"/>
    </row>
    <row r="1094" spans="1:40" ht="21.75" customHeight="1" outlineLevel="1">
      <c r="A1094" s="218" t="s">
        <v>34</v>
      </c>
      <c r="B1094" s="218"/>
      <c r="C1094" s="250">
        <v>280</v>
      </c>
      <c r="D1094" s="250">
        <v>0</v>
      </c>
      <c r="E1094" s="250">
        <v>270</v>
      </c>
      <c r="F1094" s="250">
        <v>0</v>
      </c>
      <c r="G1094" s="250"/>
      <c r="H1094" s="250"/>
      <c r="I1094" s="250">
        <v>270</v>
      </c>
      <c r="J1094" s="250">
        <v>180</v>
      </c>
      <c r="K1094" s="250"/>
      <c r="L1094" s="250">
        <v>90</v>
      </c>
      <c r="M1094" s="250">
        <v>0</v>
      </c>
      <c r="N1094" s="250"/>
      <c r="O1094" s="250">
        <v>0</v>
      </c>
      <c r="P1094" s="250">
        <v>0</v>
      </c>
      <c r="Q1094" s="250"/>
      <c r="R1094" s="250"/>
      <c r="S1094" s="250">
        <v>0</v>
      </c>
      <c r="T1094" s="250">
        <v>0</v>
      </c>
      <c r="U1094" s="250">
        <v>0</v>
      </c>
      <c r="V1094" s="250">
        <v>0</v>
      </c>
      <c r="W1094" s="250">
        <v>0</v>
      </c>
      <c r="X1094" s="250">
        <v>9</v>
      </c>
      <c r="Y1094" s="250">
        <v>0</v>
      </c>
      <c r="Z1094" s="250"/>
      <c r="AA1094" s="250"/>
      <c r="AB1094" s="250">
        <v>0</v>
      </c>
      <c r="AC1094" s="250">
        <v>0</v>
      </c>
      <c r="AD1094" s="250">
        <v>0</v>
      </c>
      <c r="AE1094" s="250"/>
      <c r="AF1094" s="250">
        <v>0</v>
      </c>
      <c r="AG1094" s="250">
        <v>1</v>
      </c>
      <c r="AH1094" s="250"/>
      <c r="AI1094" s="251" t="s">
        <v>210</v>
      </c>
      <c r="AJ1094" s="251"/>
      <c r="AK1094" s="251"/>
      <c r="AL1094" s="65"/>
      <c r="AM1094" s="71"/>
      <c r="AN1094" s="71"/>
    </row>
    <row r="1095" spans="1:40" ht="21.75" customHeight="1" outlineLevel="1">
      <c r="A1095" s="218" t="s">
        <v>35</v>
      </c>
      <c r="B1095" s="218"/>
      <c r="C1095" s="250">
        <v>224</v>
      </c>
      <c r="D1095" s="250">
        <v>2</v>
      </c>
      <c r="E1095" s="250">
        <v>192</v>
      </c>
      <c r="F1095" s="250">
        <v>0</v>
      </c>
      <c r="G1095" s="250"/>
      <c r="H1095" s="250"/>
      <c r="I1095" s="250">
        <v>192</v>
      </c>
      <c r="J1095" s="250">
        <v>192</v>
      </c>
      <c r="K1095" s="250"/>
      <c r="L1095" s="250">
        <v>0</v>
      </c>
      <c r="M1095" s="250">
        <v>0</v>
      </c>
      <c r="N1095" s="250"/>
      <c r="O1095" s="250">
        <v>0</v>
      </c>
      <c r="P1095" s="250">
        <v>0</v>
      </c>
      <c r="Q1095" s="250"/>
      <c r="R1095" s="250"/>
      <c r="S1095" s="250">
        <v>0</v>
      </c>
      <c r="T1095" s="250">
        <v>0</v>
      </c>
      <c r="U1095" s="250">
        <v>0</v>
      </c>
      <c r="V1095" s="250">
        <v>0</v>
      </c>
      <c r="W1095" s="250">
        <v>0</v>
      </c>
      <c r="X1095" s="250">
        <v>0</v>
      </c>
      <c r="Y1095" s="250">
        <v>0</v>
      </c>
      <c r="Z1095" s="250"/>
      <c r="AA1095" s="250"/>
      <c r="AB1095" s="250">
        <v>0</v>
      </c>
      <c r="AC1095" s="250">
        <v>0</v>
      </c>
      <c r="AD1095" s="250">
        <v>0</v>
      </c>
      <c r="AE1095" s="250"/>
      <c r="AF1095" s="250">
        <v>0</v>
      </c>
      <c r="AG1095" s="250">
        <v>30</v>
      </c>
      <c r="AH1095" s="250"/>
      <c r="AI1095" s="251" t="s">
        <v>211</v>
      </c>
      <c r="AJ1095" s="251"/>
      <c r="AK1095" s="251"/>
      <c r="AL1095" s="65"/>
      <c r="AM1095" s="71"/>
      <c r="AN1095" s="71"/>
    </row>
    <row r="1096" spans="1:40" ht="21.75" customHeight="1" outlineLevel="1">
      <c r="A1096" s="218" t="s">
        <v>212</v>
      </c>
      <c r="B1096" s="218"/>
      <c r="C1096" s="250">
        <v>192</v>
      </c>
      <c r="D1096" s="250">
        <v>0</v>
      </c>
      <c r="E1096" s="250">
        <v>177</v>
      </c>
      <c r="F1096" s="250">
        <v>0</v>
      </c>
      <c r="G1096" s="250"/>
      <c r="H1096" s="250"/>
      <c r="I1096" s="250">
        <v>177</v>
      </c>
      <c r="J1096" s="250">
        <v>177</v>
      </c>
      <c r="K1096" s="250"/>
      <c r="L1096" s="250">
        <v>0</v>
      </c>
      <c r="M1096" s="250">
        <v>0</v>
      </c>
      <c r="N1096" s="250"/>
      <c r="O1096" s="250">
        <v>0</v>
      </c>
      <c r="P1096" s="250">
        <v>0</v>
      </c>
      <c r="Q1096" s="250"/>
      <c r="R1096" s="250"/>
      <c r="S1096" s="250">
        <v>0</v>
      </c>
      <c r="T1096" s="250">
        <v>0</v>
      </c>
      <c r="U1096" s="250">
        <v>0</v>
      </c>
      <c r="V1096" s="250">
        <v>0</v>
      </c>
      <c r="W1096" s="250">
        <v>0</v>
      </c>
      <c r="X1096" s="250">
        <v>0</v>
      </c>
      <c r="Y1096" s="250">
        <v>0</v>
      </c>
      <c r="Z1096" s="250"/>
      <c r="AA1096" s="250"/>
      <c r="AB1096" s="250">
        <v>0</v>
      </c>
      <c r="AC1096" s="250">
        <v>0</v>
      </c>
      <c r="AD1096" s="250">
        <v>0</v>
      </c>
      <c r="AE1096" s="250"/>
      <c r="AF1096" s="250">
        <v>0</v>
      </c>
      <c r="AG1096" s="250">
        <v>15</v>
      </c>
      <c r="AH1096" s="250"/>
      <c r="AI1096" s="251" t="s">
        <v>236</v>
      </c>
      <c r="AJ1096" s="251"/>
      <c r="AK1096" s="251"/>
      <c r="AL1096" s="65"/>
      <c r="AM1096" s="71"/>
      <c r="AN1096" s="71"/>
    </row>
    <row r="1097" spans="1:40" ht="21.75" customHeight="1" outlineLevel="1">
      <c r="A1097" s="218" t="s">
        <v>36</v>
      </c>
      <c r="B1097" s="218"/>
      <c r="C1097" s="250">
        <v>416</v>
      </c>
      <c r="D1097" s="250">
        <v>22</v>
      </c>
      <c r="E1097" s="250">
        <v>272</v>
      </c>
      <c r="F1097" s="250">
        <v>86</v>
      </c>
      <c r="G1097" s="250"/>
      <c r="H1097" s="250"/>
      <c r="I1097" s="250">
        <v>186</v>
      </c>
      <c r="J1097" s="250">
        <v>38</v>
      </c>
      <c r="K1097" s="250"/>
      <c r="L1097" s="250">
        <v>45</v>
      </c>
      <c r="M1097" s="250">
        <v>97</v>
      </c>
      <c r="N1097" s="250"/>
      <c r="O1097" s="250">
        <v>0</v>
      </c>
      <c r="P1097" s="250">
        <v>0</v>
      </c>
      <c r="Q1097" s="250"/>
      <c r="R1097" s="250"/>
      <c r="S1097" s="250">
        <v>5</v>
      </c>
      <c r="T1097" s="250">
        <v>1</v>
      </c>
      <c r="U1097" s="250">
        <v>0</v>
      </c>
      <c r="V1097" s="250">
        <v>0</v>
      </c>
      <c r="W1097" s="250">
        <v>0</v>
      </c>
      <c r="X1097" s="250">
        <v>3</v>
      </c>
      <c r="Y1097" s="250">
        <v>3</v>
      </c>
      <c r="Z1097" s="250"/>
      <c r="AA1097" s="250"/>
      <c r="AB1097" s="250">
        <v>12</v>
      </c>
      <c r="AC1097" s="250">
        <v>86</v>
      </c>
      <c r="AD1097" s="250">
        <v>175</v>
      </c>
      <c r="AE1097" s="250"/>
      <c r="AF1097" s="250">
        <v>2</v>
      </c>
      <c r="AG1097" s="250">
        <v>117</v>
      </c>
      <c r="AH1097" s="250"/>
      <c r="AI1097" s="251" t="s">
        <v>237</v>
      </c>
      <c r="AJ1097" s="251" t="s">
        <v>419</v>
      </c>
      <c r="AK1097" s="251"/>
      <c r="AL1097" s="65"/>
      <c r="AM1097" s="71"/>
      <c r="AN1097" s="71"/>
    </row>
    <row r="1098" spans="1:40" ht="21.75" customHeight="1" outlineLevel="1">
      <c r="A1098" s="218" t="s">
        <v>37</v>
      </c>
      <c r="B1098" s="218"/>
      <c r="C1098" s="250">
        <v>246</v>
      </c>
      <c r="D1098" s="250">
        <v>0</v>
      </c>
      <c r="E1098" s="250">
        <v>227</v>
      </c>
      <c r="F1098" s="250">
        <v>193</v>
      </c>
      <c r="G1098" s="250"/>
      <c r="H1098" s="250"/>
      <c r="I1098" s="250">
        <v>34</v>
      </c>
      <c r="J1098" s="250">
        <v>4</v>
      </c>
      <c r="K1098" s="250"/>
      <c r="L1098" s="250">
        <v>0</v>
      </c>
      <c r="M1098" s="250">
        <v>0</v>
      </c>
      <c r="N1098" s="250"/>
      <c r="O1098" s="250">
        <v>0</v>
      </c>
      <c r="P1098" s="250">
        <v>8</v>
      </c>
      <c r="Q1098" s="250"/>
      <c r="R1098" s="250"/>
      <c r="S1098" s="250">
        <v>22</v>
      </c>
      <c r="T1098" s="250">
        <v>0</v>
      </c>
      <c r="U1098" s="250">
        <v>0</v>
      </c>
      <c r="V1098" s="250">
        <v>0</v>
      </c>
      <c r="W1098" s="250">
        <v>3</v>
      </c>
      <c r="X1098" s="250">
        <v>0</v>
      </c>
      <c r="Y1098" s="250">
        <v>0</v>
      </c>
      <c r="Z1098" s="250"/>
      <c r="AA1098" s="250"/>
      <c r="AB1098" s="250">
        <v>0</v>
      </c>
      <c r="AC1098" s="250">
        <v>0</v>
      </c>
      <c r="AD1098" s="250">
        <v>0</v>
      </c>
      <c r="AE1098" s="250"/>
      <c r="AF1098" s="250">
        <v>16</v>
      </c>
      <c r="AG1098" s="250">
        <v>0</v>
      </c>
      <c r="AH1098" s="250"/>
      <c r="AI1098" s="251" t="s">
        <v>213</v>
      </c>
      <c r="AJ1098" s="251"/>
      <c r="AK1098" s="251"/>
      <c r="AL1098" s="65"/>
      <c r="AM1098" s="71"/>
      <c r="AN1098" s="71"/>
    </row>
    <row r="1099" spans="1:40" ht="21.75" customHeight="1" outlineLevel="1">
      <c r="A1099" s="218" t="s">
        <v>141</v>
      </c>
      <c r="B1099" s="218"/>
      <c r="C1099" s="250">
        <v>56</v>
      </c>
      <c r="D1099" s="250">
        <v>0</v>
      </c>
      <c r="E1099" s="250">
        <v>51</v>
      </c>
      <c r="F1099" s="250">
        <v>0</v>
      </c>
      <c r="G1099" s="250"/>
      <c r="H1099" s="250"/>
      <c r="I1099" s="250">
        <v>51</v>
      </c>
      <c r="J1099" s="250">
        <v>13</v>
      </c>
      <c r="K1099" s="250"/>
      <c r="L1099" s="250">
        <v>0</v>
      </c>
      <c r="M1099" s="250">
        <v>0</v>
      </c>
      <c r="N1099" s="250"/>
      <c r="O1099" s="250">
        <v>0</v>
      </c>
      <c r="P1099" s="250">
        <v>0</v>
      </c>
      <c r="Q1099" s="250"/>
      <c r="R1099" s="250"/>
      <c r="S1099" s="250">
        <v>0</v>
      </c>
      <c r="T1099" s="250">
        <v>38</v>
      </c>
      <c r="U1099" s="250">
        <v>0</v>
      </c>
      <c r="V1099" s="250">
        <v>0</v>
      </c>
      <c r="W1099" s="250">
        <v>0</v>
      </c>
      <c r="X1099" s="250">
        <v>0</v>
      </c>
      <c r="Y1099" s="250">
        <v>0</v>
      </c>
      <c r="Z1099" s="250"/>
      <c r="AA1099" s="250"/>
      <c r="AB1099" s="250">
        <v>0</v>
      </c>
      <c r="AC1099" s="250">
        <v>0</v>
      </c>
      <c r="AD1099" s="250">
        <v>0</v>
      </c>
      <c r="AE1099" s="250"/>
      <c r="AF1099" s="250">
        <v>0</v>
      </c>
      <c r="AG1099" s="250">
        <v>5</v>
      </c>
      <c r="AH1099" s="250"/>
      <c r="AI1099" s="251" t="s">
        <v>377</v>
      </c>
      <c r="AJ1099" s="251"/>
      <c r="AK1099" s="251"/>
      <c r="AL1099" s="65"/>
      <c r="AM1099" s="71"/>
      <c r="AN1099" s="71"/>
    </row>
    <row r="1100" spans="1:40" ht="21.75" customHeight="1" outlineLevel="1">
      <c r="A1100" s="218" t="s">
        <v>214</v>
      </c>
      <c r="B1100" s="218"/>
      <c r="C1100" s="250">
        <v>420</v>
      </c>
      <c r="D1100" s="250">
        <v>2</v>
      </c>
      <c r="E1100" s="250">
        <v>363</v>
      </c>
      <c r="F1100" s="250">
        <v>5</v>
      </c>
      <c r="G1100" s="250"/>
      <c r="H1100" s="250"/>
      <c r="I1100" s="250">
        <v>358</v>
      </c>
      <c r="J1100" s="250">
        <v>2</v>
      </c>
      <c r="K1100" s="250"/>
      <c r="L1100" s="250">
        <v>4</v>
      </c>
      <c r="M1100" s="250">
        <v>352</v>
      </c>
      <c r="N1100" s="250"/>
      <c r="O1100" s="250">
        <v>0</v>
      </c>
      <c r="P1100" s="250">
        <v>0</v>
      </c>
      <c r="Q1100" s="250"/>
      <c r="R1100" s="250"/>
      <c r="S1100" s="250">
        <v>0</v>
      </c>
      <c r="T1100" s="250">
        <v>0</v>
      </c>
      <c r="U1100" s="250">
        <v>0</v>
      </c>
      <c r="V1100" s="250">
        <v>0</v>
      </c>
      <c r="W1100" s="250">
        <v>0</v>
      </c>
      <c r="X1100" s="250">
        <v>3</v>
      </c>
      <c r="Y1100" s="250">
        <v>0</v>
      </c>
      <c r="Z1100" s="250"/>
      <c r="AA1100" s="250"/>
      <c r="AB1100" s="250">
        <v>21</v>
      </c>
      <c r="AC1100" s="250">
        <v>0</v>
      </c>
      <c r="AD1100" s="250">
        <v>0</v>
      </c>
      <c r="AE1100" s="250"/>
      <c r="AF1100" s="250">
        <v>1</v>
      </c>
      <c r="AG1100" s="250">
        <v>51</v>
      </c>
      <c r="AH1100" s="250"/>
      <c r="AI1100" s="251" t="s">
        <v>271</v>
      </c>
      <c r="AJ1100" s="251" t="s">
        <v>420</v>
      </c>
      <c r="AK1100" s="251"/>
      <c r="AL1100" s="71"/>
      <c r="AM1100" s="71"/>
      <c r="AN1100" s="71"/>
    </row>
    <row r="1101" spans="1:40" ht="21.75" customHeight="1" outlineLevel="1">
      <c r="A1101" s="218" t="s">
        <v>215</v>
      </c>
      <c r="B1101" s="218"/>
      <c r="C1101" s="250">
        <v>1031</v>
      </c>
      <c r="D1101" s="250">
        <v>142</v>
      </c>
      <c r="E1101" s="250">
        <v>815</v>
      </c>
      <c r="F1101" s="250">
        <v>0</v>
      </c>
      <c r="G1101" s="250"/>
      <c r="H1101" s="250"/>
      <c r="I1101" s="250">
        <v>815</v>
      </c>
      <c r="J1101" s="250">
        <v>8</v>
      </c>
      <c r="K1101" s="250"/>
      <c r="L1101" s="250">
        <v>402</v>
      </c>
      <c r="M1101" s="250">
        <v>405</v>
      </c>
      <c r="N1101" s="250"/>
      <c r="O1101" s="250">
        <v>0</v>
      </c>
      <c r="P1101" s="250">
        <v>0</v>
      </c>
      <c r="Q1101" s="250"/>
      <c r="R1101" s="250"/>
      <c r="S1101" s="250">
        <v>0</v>
      </c>
      <c r="T1101" s="250">
        <v>0</v>
      </c>
      <c r="U1101" s="250">
        <v>0</v>
      </c>
      <c r="V1101" s="250">
        <v>0</v>
      </c>
      <c r="W1101" s="250">
        <v>0</v>
      </c>
      <c r="X1101" s="250">
        <v>18</v>
      </c>
      <c r="Y1101" s="250">
        <v>0</v>
      </c>
      <c r="Z1101" s="250"/>
      <c r="AA1101" s="250"/>
      <c r="AB1101" s="250">
        <v>11</v>
      </c>
      <c r="AC1101" s="250">
        <v>0</v>
      </c>
      <c r="AD1101" s="250">
        <v>0</v>
      </c>
      <c r="AE1101" s="250"/>
      <c r="AF1101" s="250">
        <v>0</v>
      </c>
      <c r="AG1101" s="250">
        <v>56</v>
      </c>
      <c r="AH1101" s="250"/>
      <c r="AI1101" s="251" t="s">
        <v>234</v>
      </c>
      <c r="AJ1101" s="251"/>
      <c r="AK1101" s="251"/>
      <c r="AL1101" s="71"/>
      <c r="AM1101" s="71"/>
      <c r="AN1101" s="71"/>
    </row>
    <row r="1102" spans="1:40" ht="21.75" customHeight="1" outlineLevel="1">
      <c r="A1102" s="218" t="s">
        <v>216</v>
      </c>
      <c r="B1102" s="218"/>
      <c r="C1102" s="250">
        <v>486</v>
      </c>
      <c r="D1102" s="250">
        <v>16</v>
      </c>
      <c r="E1102" s="250">
        <v>101</v>
      </c>
      <c r="F1102" s="250">
        <v>19</v>
      </c>
      <c r="G1102" s="250"/>
      <c r="H1102" s="250"/>
      <c r="I1102" s="250">
        <v>82</v>
      </c>
      <c r="J1102" s="250">
        <v>32</v>
      </c>
      <c r="K1102" s="250"/>
      <c r="L1102" s="250">
        <v>27</v>
      </c>
      <c r="M1102" s="250">
        <v>21</v>
      </c>
      <c r="N1102" s="250"/>
      <c r="O1102" s="250">
        <v>0</v>
      </c>
      <c r="P1102" s="250">
        <v>0</v>
      </c>
      <c r="Q1102" s="250"/>
      <c r="R1102" s="250"/>
      <c r="S1102" s="250">
        <v>1</v>
      </c>
      <c r="T1102" s="250">
        <v>1</v>
      </c>
      <c r="U1102" s="250">
        <v>0</v>
      </c>
      <c r="V1102" s="250">
        <v>0</v>
      </c>
      <c r="W1102" s="250">
        <v>0</v>
      </c>
      <c r="X1102" s="250">
        <v>0</v>
      </c>
      <c r="Y1102" s="250">
        <v>0</v>
      </c>
      <c r="Z1102" s="250"/>
      <c r="AA1102" s="250"/>
      <c r="AB1102" s="250">
        <v>0</v>
      </c>
      <c r="AC1102" s="250">
        <v>2</v>
      </c>
      <c r="AD1102" s="250">
        <v>2</v>
      </c>
      <c r="AE1102" s="250"/>
      <c r="AF1102" s="250">
        <v>50</v>
      </c>
      <c r="AG1102" s="250">
        <v>319</v>
      </c>
      <c r="AH1102" s="250"/>
      <c r="AI1102" s="251" t="s">
        <v>229</v>
      </c>
      <c r="AJ1102" s="251"/>
      <c r="AK1102" s="251"/>
      <c r="AL1102" s="67"/>
      <c r="AM1102" s="71"/>
      <c r="AN1102" s="71"/>
    </row>
    <row r="1103" spans="1:40" ht="21.75" customHeight="1" outlineLevel="1">
      <c r="A1103" s="218" t="s">
        <v>38</v>
      </c>
      <c r="B1103" s="218"/>
      <c r="C1103" s="250">
        <v>28</v>
      </c>
      <c r="D1103" s="250">
        <v>0</v>
      </c>
      <c r="E1103" s="250">
        <v>21</v>
      </c>
      <c r="F1103" s="250">
        <v>0</v>
      </c>
      <c r="G1103" s="250"/>
      <c r="H1103" s="250"/>
      <c r="I1103" s="250">
        <v>21</v>
      </c>
      <c r="J1103" s="250">
        <v>21</v>
      </c>
      <c r="K1103" s="250"/>
      <c r="L1103" s="250">
        <v>0</v>
      </c>
      <c r="M1103" s="250">
        <v>0</v>
      </c>
      <c r="N1103" s="250"/>
      <c r="O1103" s="250">
        <v>0</v>
      </c>
      <c r="P1103" s="250">
        <v>0</v>
      </c>
      <c r="Q1103" s="250"/>
      <c r="R1103" s="250"/>
      <c r="S1103" s="250">
        <v>0</v>
      </c>
      <c r="T1103" s="250">
        <v>0</v>
      </c>
      <c r="U1103" s="250">
        <v>0</v>
      </c>
      <c r="V1103" s="250">
        <v>0</v>
      </c>
      <c r="W1103" s="250">
        <v>0</v>
      </c>
      <c r="X1103" s="250">
        <v>0</v>
      </c>
      <c r="Y1103" s="250">
        <v>0</v>
      </c>
      <c r="Z1103" s="250"/>
      <c r="AA1103" s="250"/>
      <c r="AB1103" s="250">
        <v>0</v>
      </c>
      <c r="AC1103" s="250">
        <v>0</v>
      </c>
      <c r="AD1103" s="250">
        <v>0</v>
      </c>
      <c r="AE1103" s="250"/>
      <c r="AF1103" s="250">
        <v>0</v>
      </c>
      <c r="AG1103" s="250">
        <v>7</v>
      </c>
      <c r="AH1103" s="250"/>
      <c r="AI1103" s="251" t="s">
        <v>421</v>
      </c>
      <c r="AJ1103" s="251"/>
      <c r="AK1103" s="251"/>
      <c r="AL1103" s="65"/>
      <c r="AM1103" s="71"/>
      <c r="AN1103" s="71"/>
    </row>
    <row r="1104" spans="1:40" ht="21.75" customHeight="1" outlineLevel="1">
      <c r="A1104" s="218" t="s">
        <v>217</v>
      </c>
      <c r="B1104" s="218"/>
      <c r="C1104" s="250">
        <v>546</v>
      </c>
      <c r="D1104" s="250">
        <v>2</v>
      </c>
      <c r="E1104" s="250">
        <v>522</v>
      </c>
      <c r="F1104" s="250">
        <v>0</v>
      </c>
      <c r="G1104" s="250"/>
      <c r="H1104" s="250"/>
      <c r="I1104" s="250">
        <v>522</v>
      </c>
      <c r="J1104" s="250">
        <v>1</v>
      </c>
      <c r="K1104" s="250"/>
      <c r="L1104" s="250">
        <v>468</v>
      </c>
      <c r="M1104" s="250">
        <v>53</v>
      </c>
      <c r="N1104" s="250"/>
      <c r="O1104" s="250">
        <v>0</v>
      </c>
      <c r="P1104" s="250">
        <v>0</v>
      </c>
      <c r="Q1104" s="250"/>
      <c r="R1104" s="250"/>
      <c r="S1104" s="250">
        <v>0</v>
      </c>
      <c r="T1104" s="250">
        <v>0</v>
      </c>
      <c r="U1104" s="250">
        <v>0</v>
      </c>
      <c r="V1104" s="250">
        <v>0</v>
      </c>
      <c r="W1104" s="250">
        <v>0</v>
      </c>
      <c r="X1104" s="250">
        <v>2</v>
      </c>
      <c r="Y1104" s="250">
        <v>0</v>
      </c>
      <c r="Z1104" s="250"/>
      <c r="AA1104" s="250"/>
      <c r="AB1104" s="250">
        <v>9</v>
      </c>
      <c r="AC1104" s="250">
        <v>0</v>
      </c>
      <c r="AD1104" s="250">
        <v>0</v>
      </c>
      <c r="AE1104" s="250"/>
      <c r="AF1104" s="250">
        <v>0</v>
      </c>
      <c r="AG1104" s="250">
        <v>20</v>
      </c>
      <c r="AH1104" s="250"/>
      <c r="AI1104" s="251" t="s">
        <v>422</v>
      </c>
      <c r="AJ1104" s="251"/>
      <c r="AK1104" s="251"/>
      <c r="AL1104" s="65"/>
      <c r="AM1104" s="71"/>
      <c r="AN1104" s="71"/>
    </row>
    <row r="1105" spans="1:41" ht="21.75" customHeight="1" outlineLevel="1">
      <c r="A1105" s="218" t="s">
        <v>39</v>
      </c>
      <c r="B1105" s="218"/>
      <c r="C1105" s="250">
        <v>152</v>
      </c>
      <c r="D1105" s="250">
        <v>0</v>
      </c>
      <c r="E1105" s="250">
        <v>148</v>
      </c>
      <c r="F1105" s="250">
        <v>0</v>
      </c>
      <c r="G1105" s="250"/>
      <c r="H1105" s="250"/>
      <c r="I1105" s="250">
        <v>148</v>
      </c>
      <c r="J1105" s="250">
        <v>148</v>
      </c>
      <c r="K1105" s="250"/>
      <c r="L1105" s="250">
        <v>0</v>
      </c>
      <c r="M1105" s="250">
        <v>0</v>
      </c>
      <c r="N1105" s="250"/>
      <c r="O1105" s="250">
        <v>0</v>
      </c>
      <c r="P1105" s="250">
        <v>0</v>
      </c>
      <c r="Q1105" s="250"/>
      <c r="R1105" s="250"/>
      <c r="S1105" s="250">
        <v>0</v>
      </c>
      <c r="T1105" s="250">
        <v>0</v>
      </c>
      <c r="U1105" s="250">
        <v>0</v>
      </c>
      <c r="V1105" s="250">
        <v>0</v>
      </c>
      <c r="W1105" s="250">
        <v>0</v>
      </c>
      <c r="X1105" s="250">
        <v>1</v>
      </c>
      <c r="Y1105" s="250">
        <v>0</v>
      </c>
      <c r="Z1105" s="250"/>
      <c r="AA1105" s="250"/>
      <c r="AB1105" s="250">
        <v>0</v>
      </c>
      <c r="AC1105" s="250">
        <v>0</v>
      </c>
      <c r="AD1105" s="250">
        <v>0</v>
      </c>
      <c r="AE1105" s="250"/>
      <c r="AF1105" s="250">
        <v>0</v>
      </c>
      <c r="AG1105" s="250">
        <v>3</v>
      </c>
      <c r="AH1105" s="250"/>
      <c r="AI1105" s="251" t="s">
        <v>219</v>
      </c>
      <c r="AJ1105" s="251"/>
      <c r="AK1105" s="251"/>
      <c r="AL1105" s="65"/>
      <c r="AM1105" s="71"/>
      <c r="AN1105" s="71"/>
    </row>
    <row r="1106" spans="1:41" ht="21.75" customHeight="1" outlineLevel="1">
      <c r="A1106" s="218" t="s">
        <v>220</v>
      </c>
      <c r="B1106" s="218"/>
      <c r="C1106" s="250">
        <v>908</v>
      </c>
      <c r="D1106" s="250">
        <v>24</v>
      </c>
      <c r="E1106" s="250">
        <v>755</v>
      </c>
      <c r="F1106" s="250">
        <v>179</v>
      </c>
      <c r="G1106" s="250"/>
      <c r="H1106" s="250"/>
      <c r="I1106" s="250">
        <v>576</v>
      </c>
      <c r="J1106" s="250">
        <v>292</v>
      </c>
      <c r="K1106" s="250"/>
      <c r="L1106" s="250">
        <v>150</v>
      </c>
      <c r="M1106" s="250">
        <v>8</v>
      </c>
      <c r="N1106" s="250"/>
      <c r="O1106" s="250">
        <v>0</v>
      </c>
      <c r="P1106" s="250">
        <v>33</v>
      </c>
      <c r="Q1106" s="250"/>
      <c r="R1106" s="250"/>
      <c r="S1106" s="250">
        <v>62</v>
      </c>
      <c r="T1106" s="250">
        <v>31</v>
      </c>
      <c r="U1106" s="250">
        <v>0</v>
      </c>
      <c r="V1106" s="250">
        <v>0</v>
      </c>
      <c r="W1106" s="250">
        <v>8</v>
      </c>
      <c r="X1106" s="250">
        <v>0</v>
      </c>
      <c r="Y1106" s="250">
        <v>0</v>
      </c>
      <c r="Z1106" s="250"/>
      <c r="AA1106" s="250"/>
      <c r="AB1106" s="250">
        <v>0</v>
      </c>
      <c r="AC1106" s="250">
        <v>19</v>
      </c>
      <c r="AD1106" s="250">
        <v>1</v>
      </c>
      <c r="AE1106" s="250"/>
      <c r="AF1106" s="250">
        <v>51</v>
      </c>
      <c r="AG1106" s="250">
        <v>70</v>
      </c>
      <c r="AH1106" s="250"/>
      <c r="AI1106" s="251" t="s">
        <v>221</v>
      </c>
      <c r="AJ1106" s="251"/>
      <c r="AK1106" s="251"/>
      <c r="AL1106" s="65"/>
      <c r="AM1106" s="71"/>
      <c r="AN1106" s="71"/>
    </row>
    <row r="1107" spans="1:41" ht="21.75" customHeight="1" outlineLevel="1">
      <c r="A1107" s="218" t="s">
        <v>222</v>
      </c>
      <c r="B1107" s="218"/>
      <c r="C1107" s="250">
        <v>75</v>
      </c>
      <c r="D1107" s="250">
        <v>0</v>
      </c>
      <c r="E1107" s="250">
        <v>51</v>
      </c>
      <c r="F1107" s="250">
        <v>0</v>
      </c>
      <c r="G1107" s="250"/>
      <c r="H1107" s="250"/>
      <c r="I1107" s="250">
        <v>51</v>
      </c>
      <c r="J1107" s="250">
        <v>51</v>
      </c>
      <c r="K1107" s="250"/>
      <c r="L1107" s="250">
        <v>0</v>
      </c>
      <c r="M1107" s="250">
        <v>0</v>
      </c>
      <c r="N1107" s="250"/>
      <c r="O1107" s="250">
        <v>0</v>
      </c>
      <c r="P1107" s="250">
        <v>0</v>
      </c>
      <c r="Q1107" s="250"/>
      <c r="R1107" s="250"/>
      <c r="S1107" s="250">
        <v>0</v>
      </c>
      <c r="T1107" s="250">
        <v>0</v>
      </c>
      <c r="U1107" s="250">
        <v>0</v>
      </c>
      <c r="V1107" s="250">
        <v>0</v>
      </c>
      <c r="W1107" s="250">
        <v>0</v>
      </c>
      <c r="X1107" s="250">
        <v>0</v>
      </c>
      <c r="Y1107" s="250">
        <v>0</v>
      </c>
      <c r="Z1107" s="250"/>
      <c r="AA1107" s="250"/>
      <c r="AB1107" s="250">
        <v>0</v>
      </c>
      <c r="AC1107" s="250">
        <v>0</v>
      </c>
      <c r="AD1107" s="250">
        <v>0</v>
      </c>
      <c r="AE1107" s="250"/>
      <c r="AF1107" s="250">
        <v>0</v>
      </c>
      <c r="AG1107" s="250">
        <v>24</v>
      </c>
      <c r="AH1107" s="250"/>
      <c r="AI1107" s="251" t="s">
        <v>423</v>
      </c>
      <c r="AJ1107" s="251"/>
      <c r="AK1107" s="251"/>
      <c r="AL1107" s="65"/>
      <c r="AM1107" s="71"/>
      <c r="AN1107" s="71"/>
    </row>
    <row r="1108" spans="1:41" ht="21.75" customHeight="1" outlineLevel="1">
      <c r="A1108" s="218" t="s">
        <v>40</v>
      </c>
      <c r="B1108" s="218"/>
      <c r="C1108" s="250">
        <v>0</v>
      </c>
      <c r="D1108" s="250">
        <v>0</v>
      </c>
      <c r="E1108" s="250">
        <v>0</v>
      </c>
      <c r="F1108" s="250">
        <v>0</v>
      </c>
      <c r="G1108" s="250"/>
      <c r="H1108" s="250"/>
      <c r="I1108" s="250">
        <v>0</v>
      </c>
      <c r="J1108" s="250">
        <v>0</v>
      </c>
      <c r="K1108" s="250"/>
      <c r="L1108" s="250">
        <v>0</v>
      </c>
      <c r="M1108" s="250">
        <v>0</v>
      </c>
      <c r="N1108" s="250"/>
      <c r="O1108" s="250">
        <v>0</v>
      </c>
      <c r="P1108" s="250">
        <v>0</v>
      </c>
      <c r="Q1108" s="250"/>
      <c r="R1108" s="250"/>
      <c r="S1108" s="250">
        <v>0</v>
      </c>
      <c r="T1108" s="250">
        <v>0</v>
      </c>
      <c r="U1108" s="250">
        <v>0</v>
      </c>
      <c r="V1108" s="250">
        <v>0</v>
      </c>
      <c r="W1108" s="250">
        <v>0</v>
      </c>
      <c r="X1108" s="250">
        <v>0</v>
      </c>
      <c r="Y1108" s="250">
        <v>0</v>
      </c>
      <c r="Z1108" s="250"/>
      <c r="AA1108" s="250"/>
      <c r="AB1108" s="250">
        <v>0</v>
      </c>
      <c r="AC1108" s="250">
        <v>0</v>
      </c>
      <c r="AD1108" s="250">
        <v>0</v>
      </c>
      <c r="AE1108" s="250"/>
      <c r="AF1108" s="250">
        <v>0</v>
      </c>
      <c r="AG1108" s="250">
        <v>0</v>
      </c>
      <c r="AH1108" s="250"/>
      <c r="AI1108" s="251" t="s">
        <v>223</v>
      </c>
      <c r="AJ1108" s="251" t="s">
        <v>224</v>
      </c>
      <c r="AK1108" s="251"/>
      <c r="AL1108" s="65"/>
      <c r="AM1108" s="71"/>
      <c r="AN1108" s="71"/>
    </row>
    <row r="1109" spans="1:41" ht="21.75" customHeight="1" outlineLevel="1">
      <c r="A1109" s="218" t="s">
        <v>41</v>
      </c>
      <c r="B1109" s="218"/>
      <c r="C1109" s="250">
        <v>400</v>
      </c>
      <c r="D1109" s="250">
        <v>50</v>
      </c>
      <c r="E1109" s="250">
        <v>319</v>
      </c>
      <c r="F1109" s="250">
        <v>0</v>
      </c>
      <c r="G1109" s="250"/>
      <c r="H1109" s="250"/>
      <c r="I1109" s="250">
        <v>319</v>
      </c>
      <c r="J1109" s="250">
        <v>319</v>
      </c>
      <c r="K1109" s="250"/>
      <c r="L1109" s="250">
        <v>0</v>
      </c>
      <c r="M1109" s="250">
        <v>0</v>
      </c>
      <c r="N1109" s="250"/>
      <c r="O1109" s="250">
        <v>0</v>
      </c>
      <c r="P1109" s="250">
        <v>0</v>
      </c>
      <c r="Q1109" s="250"/>
      <c r="R1109" s="250"/>
      <c r="S1109" s="250">
        <v>0</v>
      </c>
      <c r="T1109" s="250">
        <v>0</v>
      </c>
      <c r="U1109" s="250">
        <v>0</v>
      </c>
      <c r="V1109" s="250">
        <v>0</v>
      </c>
      <c r="W1109" s="250">
        <v>0</v>
      </c>
      <c r="X1109" s="250">
        <v>2</v>
      </c>
      <c r="Y1109" s="250">
        <v>0</v>
      </c>
      <c r="Z1109" s="250"/>
      <c r="AA1109" s="250"/>
      <c r="AB1109" s="250">
        <v>0</v>
      </c>
      <c r="AC1109" s="250">
        <v>0</v>
      </c>
      <c r="AD1109" s="250">
        <v>0</v>
      </c>
      <c r="AE1109" s="250"/>
      <c r="AF1109" s="250">
        <v>0</v>
      </c>
      <c r="AG1109" s="250">
        <v>29</v>
      </c>
      <c r="AH1109" s="250"/>
      <c r="AI1109" s="251" t="s">
        <v>424</v>
      </c>
      <c r="AJ1109" s="251"/>
      <c r="AK1109" s="251"/>
      <c r="AL1109" s="65"/>
      <c r="AM1109" s="71"/>
      <c r="AN1109" s="71"/>
    </row>
    <row r="1110" spans="1:41" ht="21.75" customHeight="1" outlineLevel="1">
      <c r="A1110" s="218" t="s">
        <v>42</v>
      </c>
      <c r="B1110" s="218"/>
      <c r="C1110" s="250">
        <v>384</v>
      </c>
      <c r="D1110" s="250">
        <v>48</v>
      </c>
      <c r="E1110" s="250">
        <v>318</v>
      </c>
      <c r="F1110" s="250">
        <v>248</v>
      </c>
      <c r="G1110" s="250"/>
      <c r="H1110" s="250"/>
      <c r="I1110" s="250">
        <v>70</v>
      </c>
      <c r="J1110" s="250">
        <v>0</v>
      </c>
      <c r="K1110" s="250"/>
      <c r="L1110" s="250">
        <v>0</v>
      </c>
      <c r="M1110" s="250">
        <v>0</v>
      </c>
      <c r="N1110" s="250"/>
      <c r="O1110" s="250">
        <v>0</v>
      </c>
      <c r="P1110" s="250">
        <v>47</v>
      </c>
      <c r="Q1110" s="250"/>
      <c r="R1110" s="250"/>
      <c r="S1110" s="250">
        <v>23</v>
      </c>
      <c r="T1110" s="250">
        <v>0</v>
      </c>
      <c r="U1110" s="250">
        <v>0</v>
      </c>
      <c r="V1110" s="250">
        <v>0</v>
      </c>
      <c r="W1110" s="250">
        <v>6</v>
      </c>
      <c r="X1110" s="250">
        <v>0</v>
      </c>
      <c r="Y1110" s="250">
        <v>0</v>
      </c>
      <c r="Z1110" s="250"/>
      <c r="AA1110" s="250"/>
      <c r="AB1110" s="250">
        <v>0</v>
      </c>
      <c r="AC1110" s="250">
        <v>0</v>
      </c>
      <c r="AD1110" s="250">
        <v>0</v>
      </c>
      <c r="AE1110" s="250"/>
      <c r="AF1110" s="250">
        <v>12</v>
      </c>
      <c r="AG1110" s="250">
        <v>0</v>
      </c>
      <c r="AH1110" s="250"/>
      <c r="AI1110" s="251" t="s">
        <v>425</v>
      </c>
      <c r="AJ1110" s="251"/>
      <c r="AK1110" s="251"/>
      <c r="AL1110" s="65"/>
      <c r="AM1110" s="71"/>
      <c r="AN1110" s="71"/>
    </row>
    <row r="1111" spans="1:41" ht="21.75" customHeight="1" outlineLevel="1" thickBot="1">
      <c r="A1111" s="218" t="s">
        <v>227</v>
      </c>
      <c r="B1111" s="218"/>
      <c r="C1111" s="250">
        <v>24</v>
      </c>
      <c r="D1111" s="250">
        <v>0</v>
      </c>
      <c r="E1111" s="250">
        <v>20</v>
      </c>
      <c r="F1111" s="250">
        <v>0</v>
      </c>
      <c r="G1111" s="250"/>
      <c r="H1111" s="250"/>
      <c r="I1111" s="250">
        <v>20</v>
      </c>
      <c r="J1111" s="250">
        <v>0</v>
      </c>
      <c r="K1111" s="250"/>
      <c r="L1111" s="250">
        <v>0</v>
      </c>
      <c r="M1111" s="250">
        <v>0</v>
      </c>
      <c r="N1111" s="250"/>
      <c r="O1111" s="250">
        <v>0</v>
      </c>
      <c r="P1111" s="250">
        <v>0</v>
      </c>
      <c r="Q1111" s="250"/>
      <c r="R1111" s="250"/>
      <c r="S1111" s="250">
        <v>0</v>
      </c>
      <c r="T1111" s="250">
        <v>20</v>
      </c>
      <c r="U1111" s="250">
        <v>0</v>
      </c>
      <c r="V1111" s="250">
        <v>0</v>
      </c>
      <c r="W1111" s="250">
        <v>0</v>
      </c>
      <c r="X1111" s="250">
        <v>0</v>
      </c>
      <c r="Y1111" s="250">
        <v>0</v>
      </c>
      <c r="Z1111" s="250"/>
      <c r="AA1111" s="250"/>
      <c r="AB1111" s="250">
        <v>0</v>
      </c>
      <c r="AC1111" s="250">
        <v>0</v>
      </c>
      <c r="AD1111" s="250">
        <v>0</v>
      </c>
      <c r="AE1111" s="250"/>
      <c r="AF1111" s="250">
        <v>0</v>
      </c>
      <c r="AG1111" s="250">
        <v>4</v>
      </c>
      <c r="AH1111" s="250"/>
      <c r="AI1111" s="251" t="s">
        <v>426</v>
      </c>
      <c r="AJ1111" s="251"/>
      <c r="AK1111" s="251"/>
      <c r="AL1111" s="65"/>
      <c r="AM1111" s="71"/>
      <c r="AN1111" s="71"/>
    </row>
    <row r="1112" spans="1:41" ht="21.75" customHeight="1" thickBot="1">
      <c r="A1112" s="244" t="s">
        <v>43</v>
      </c>
      <c r="B1112" s="244"/>
      <c r="C1112" s="260">
        <v>14434</v>
      </c>
      <c r="D1112" s="260">
        <v>699</v>
      </c>
      <c r="E1112" s="260">
        <v>11386</v>
      </c>
      <c r="F1112" s="260">
        <v>1907</v>
      </c>
      <c r="G1112" s="260"/>
      <c r="H1112" s="260"/>
      <c r="I1112" s="260">
        <v>9479</v>
      </c>
      <c r="J1112" s="260">
        <v>3751</v>
      </c>
      <c r="K1112" s="260"/>
      <c r="L1112" s="260">
        <v>3143</v>
      </c>
      <c r="M1112" s="260">
        <v>1940</v>
      </c>
      <c r="N1112" s="260"/>
      <c r="O1112" s="260">
        <v>0</v>
      </c>
      <c r="P1112" s="260">
        <v>134</v>
      </c>
      <c r="Q1112" s="260"/>
      <c r="R1112" s="260"/>
      <c r="S1112" s="260">
        <v>210</v>
      </c>
      <c r="T1112" s="260">
        <v>301</v>
      </c>
      <c r="U1112" s="260">
        <v>0</v>
      </c>
      <c r="V1112" s="260">
        <v>0</v>
      </c>
      <c r="W1112" s="260">
        <v>43</v>
      </c>
      <c r="X1112" s="260">
        <v>64</v>
      </c>
      <c r="Y1112" s="260">
        <v>3</v>
      </c>
      <c r="Z1112" s="260"/>
      <c r="AA1112" s="260"/>
      <c r="AB1112" s="260">
        <v>121</v>
      </c>
      <c r="AC1112" s="260">
        <v>209</v>
      </c>
      <c r="AD1112" s="260">
        <v>220</v>
      </c>
      <c r="AE1112" s="260"/>
      <c r="AF1112" s="260">
        <v>277</v>
      </c>
      <c r="AG1112" s="260">
        <v>1965</v>
      </c>
      <c r="AH1112" s="260"/>
      <c r="AI1112" s="262"/>
      <c r="AJ1112" s="262"/>
      <c r="AK1112" s="262"/>
      <c r="AL1112" s="29">
        <f>SUM(AL1074)</f>
        <v>362</v>
      </c>
      <c r="AM1112" s="29">
        <f>SUM(AM1074)</f>
        <v>104</v>
      </c>
      <c r="AN1112" s="29">
        <f>SUM(AN1074)</f>
        <v>258</v>
      </c>
      <c r="AO1112" s="142">
        <f>IF(E1112&gt;0,1,0)</f>
        <v>1</v>
      </c>
    </row>
    <row r="1113" spans="1:41" ht="12" customHeight="1" thickBot="1">
      <c r="A1113" s="145"/>
      <c r="B1113" s="144"/>
      <c r="C1113" s="144"/>
      <c r="D1113" s="144"/>
      <c r="E1113" s="144"/>
      <c r="F1113" s="144"/>
      <c r="G1113" s="144"/>
      <c r="H1113" s="144"/>
      <c r="I1113" s="144"/>
      <c r="J1113" s="144"/>
      <c r="K1113" s="144"/>
      <c r="L1113" s="144"/>
      <c r="M1113" s="144"/>
      <c r="N1113" s="143" t="s">
        <v>44</v>
      </c>
      <c r="O1113" s="143"/>
      <c r="P1113" s="143"/>
      <c r="Q1113" s="144"/>
      <c r="R1113" s="170" t="s">
        <v>45</v>
      </c>
      <c r="S1113" s="170"/>
      <c r="T1113" s="170"/>
      <c r="U1113" s="170"/>
      <c r="V1113" s="170"/>
      <c r="W1113" s="170"/>
      <c r="X1113" s="170"/>
      <c r="Y1113" s="170"/>
      <c r="Z1113" s="144"/>
      <c r="AA1113" s="145" t="s">
        <v>46</v>
      </c>
      <c r="AB1113" s="145"/>
      <c r="AC1113" s="145">
        <f>SUM(AC1112:AE1112)</f>
        <v>429</v>
      </c>
      <c r="AD1113" s="145"/>
      <c r="AE1113" s="172" t="s">
        <v>47</v>
      </c>
      <c r="AF1113" s="170"/>
      <c r="AG1113" s="170"/>
      <c r="AH1113" s="170"/>
      <c r="AI1113" s="170"/>
      <c r="AJ1113" s="170"/>
      <c r="AK1113" s="145"/>
    </row>
    <row r="1114" spans="1:41" ht="12" customHeight="1" thickBot="1">
      <c r="A1114" s="145"/>
      <c r="B1114" s="144"/>
      <c r="C1114" s="144"/>
      <c r="D1114" s="144"/>
      <c r="E1114" s="144"/>
      <c r="F1114" s="144"/>
      <c r="G1114" s="170"/>
      <c r="H1114" s="170"/>
      <c r="I1114" s="191">
        <f>SUM(I1091,I1074)</f>
        <v>9479</v>
      </c>
      <c r="J1114" s="170"/>
      <c r="K1114" s="170"/>
      <c r="L1114" s="170"/>
      <c r="M1114" s="170"/>
      <c r="N1114" s="145"/>
      <c r="O1114" s="145"/>
      <c r="P1114" s="145"/>
      <c r="Q1114" s="144"/>
      <c r="R1114" s="170"/>
      <c r="S1114" s="170"/>
      <c r="T1114" s="170"/>
      <c r="U1114" s="170"/>
      <c r="V1114" s="170"/>
      <c r="W1114" s="170"/>
      <c r="X1114" s="170"/>
      <c r="Y1114" s="170"/>
      <c r="Z1114" s="144"/>
      <c r="AA1114" s="145"/>
      <c r="AB1114" s="145"/>
      <c r="AC1114" s="145"/>
      <c r="AD1114" s="145"/>
      <c r="AE1114" s="170"/>
      <c r="AF1114" s="170"/>
      <c r="AG1114" s="170"/>
      <c r="AH1114" s="170"/>
      <c r="AI1114" s="170"/>
      <c r="AJ1114" s="170"/>
      <c r="AK1114" s="145"/>
    </row>
    <row r="1115" spans="1:41" ht="12" customHeight="1" thickBot="1">
      <c r="A1115" s="145" t="s">
        <v>48</v>
      </c>
      <c r="B1115" s="170">
        <v>39644</v>
      </c>
      <c r="C1115" s="145" t="s">
        <v>49</v>
      </c>
      <c r="D1115" s="145"/>
      <c r="E1115" s="145"/>
      <c r="F1115" s="145"/>
      <c r="G1115" s="170"/>
      <c r="H1115" s="170"/>
      <c r="I1115" s="170"/>
      <c r="J1115" s="170"/>
      <c r="K1115" s="170"/>
      <c r="L1115" s="170"/>
      <c r="M1115" s="170"/>
      <c r="N1115" s="145"/>
      <c r="O1115" s="145"/>
      <c r="P1115" s="145"/>
      <c r="Q1115" s="144"/>
      <c r="R1115" s="170"/>
      <c r="S1115" s="170"/>
      <c r="T1115" s="170"/>
      <c r="U1115" s="170"/>
      <c r="V1115" s="170"/>
      <c r="W1115" s="170"/>
      <c r="X1115" s="170"/>
      <c r="Y1115" s="170"/>
      <c r="Z1115" s="144"/>
      <c r="AA1115" s="145"/>
      <c r="AB1115" s="145"/>
      <c r="AC1115" s="145"/>
      <c r="AD1115" s="145"/>
      <c r="AE1115" s="170"/>
      <c r="AF1115" s="170"/>
      <c r="AG1115" s="170"/>
      <c r="AH1115" s="170"/>
      <c r="AI1115" s="170"/>
      <c r="AJ1115" s="170"/>
      <c r="AK1115" s="145"/>
    </row>
    <row r="1116" spans="1:41" ht="12" customHeight="1" thickBot="1">
      <c r="A1116" s="145" t="s">
        <v>50</v>
      </c>
      <c r="B1116" s="145"/>
      <c r="C1116" s="144"/>
      <c r="D1116" s="144"/>
      <c r="E1116" s="144"/>
      <c r="F1116" s="144"/>
      <c r="G1116" s="170"/>
      <c r="H1116" s="170"/>
      <c r="I1116" s="170"/>
      <c r="J1116" s="170"/>
      <c r="K1116" s="170"/>
      <c r="L1116" s="170"/>
      <c r="M1116" s="170"/>
      <c r="N1116" s="143" t="s">
        <v>51</v>
      </c>
      <c r="O1116" s="143"/>
      <c r="P1116" s="145"/>
      <c r="Q1116" s="144"/>
      <c r="R1116" s="172" t="s">
        <v>52</v>
      </c>
      <c r="S1116" s="170"/>
      <c r="T1116" s="170"/>
      <c r="U1116" s="170"/>
      <c r="V1116" s="170"/>
      <c r="W1116" s="170"/>
      <c r="X1116" s="170"/>
      <c r="Y1116" s="170"/>
      <c r="Z1116" s="144"/>
      <c r="AA1116" s="144"/>
      <c r="AB1116" s="144"/>
      <c r="AC1116" s="144"/>
      <c r="AD1116" s="144"/>
      <c r="AE1116" s="144"/>
      <c r="AF1116" s="144"/>
      <c r="AG1116" s="144"/>
      <c r="AH1116" s="144"/>
      <c r="AI1116" s="144"/>
      <c r="AJ1116" s="144"/>
      <c r="AK1116" s="145"/>
    </row>
    <row r="1117" spans="1:41" ht="12" customHeight="1" thickBot="1">
      <c r="A1117" s="145"/>
      <c r="B1117" s="145"/>
      <c r="C1117" s="145" t="s">
        <v>53</v>
      </c>
      <c r="D1117" s="145"/>
      <c r="E1117" s="145"/>
      <c r="F1117" s="145"/>
      <c r="G1117" s="170"/>
      <c r="H1117" s="170"/>
      <c r="I1117" s="170"/>
      <c r="J1117" s="170"/>
      <c r="K1117" s="170"/>
      <c r="L1117" s="170"/>
      <c r="M1117" s="170"/>
      <c r="N1117" s="145"/>
      <c r="O1117" s="145"/>
      <c r="P1117" s="145"/>
      <c r="Q1117" s="145"/>
      <c r="R1117" s="170"/>
      <c r="S1117" s="170"/>
      <c r="T1117" s="170"/>
      <c r="U1117" s="170"/>
      <c r="V1117" s="170"/>
      <c r="W1117" s="170"/>
      <c r="X1117" s="170"/>
      <c r="Y1117" s="170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</row>
    <row r="1118" spans="1:41" ht="12" customHeight="1" thickBot="1">
      <c r="A1118" s="145"/>
      <c r="B1118" s="145"/>
      <c r="C1118" s="145"/>
      <c r="D1118" s="145"/>
      <c r="E1118" s="145"/>
      <c r="F1118" s="145"/>
      <c r="G1118" s="170"/>
      <c r="H1118" s="170"/>
      <c r="I1118" s="170"/>
      <c r="J1118" s="170"/>
      <c r="K1118" s="170"/>
      <c r="L1118" s="170"/>
      <c r="M1118" s="170"/>
      <c r="N1118" s="145"/>
      <c r="O1118" s="145"/>
      <c r="P1118" s="145"/>
      <c r="Q1118" s="145"/>
      <c r="R1118" s="170"/>
      <c r="S1118" s="170"/>
      <c r="T1118" s="170"/>
      <c r="U1118" s="170"/>
      <c r="V1118" s="170"/>
      <c r="W1118" s="170"/>
      <c r="X1118" s="170"/>
      <c r="Y1118" s="170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</row>
    <row r="1120" spans="1:41" ht="18" customHeight="1">
      <c r="A1120" s="173" t="s">
        <v>66</v>
      </c>
      <c r="B1120" s="144"/>
      <c r="C1120" s="144"/>
      <c r="D1120" s="144"/>
      <c r="E1120" s="144"/>
      <c r="F1120" s="144"/>
      <c r="G1120" s="144"/>
      <c r="H1120" s="144"/>
      <c r="I1120" s="144"/>
      <c r="J1120" s="144"/>
      <c r="L1120" s="143"/>
      <c r="M1120" s="143"/>
      <c r="N1120" s="143"/>
      <c r="O1120" s="143"/>
      <c r="P1120" s="143"/>
      <c r="Q1120" s="143"/>
      <c r="R1120" s="143"/>
      <c r="S1120" s="143"/>
      <c r="T1120" s="143"/>
      <c r="U1120" s="143"/>
      <c r="V1120" s="143"/>
      <c r="W1120" s="143"/>
      <c r="X1120" s="143"/>
      <c r="Y1120" s="143"/>
      <c r="Z1120" s="143"/>
      <c r="AA1120" s="143"/>
      <c r="AB1120" s="143"/>
      <c r="AC1120" s="143"/>
      <c r="AD1120" s="143"/>
      <c r="AE1120" s="143"/>
      <c r="AF1120" s="143"/>
      <c r="AG1120" s="143"/>
      <c r="AH1120" s="144"/>
      <c r="AI1120" s="144"/>
      <c r="AJ1120" s="144"/>
      <c r="AK1120" s="145"/>
    </row>
    <row r="1121" spans="1:40" ht="13.5" customHeight="1" thickBot="1">
      <c r="B1121" s="144"/>
      <c r="C1121" s="144"/>
      <c r="D1121" s="144"/>
      <c r="E1121" s="144"/>
      <c r="F1121" s="144"/>
      <c r="G1121" s="144"/>
      <c r="H1121" s="144"/>
      <c r="I1121" s="144"/>
      <c r="J1121" s="144"/>
      <c r="K1121" s="144"/>
      <c r="L1121" s="144"/>
      <c r="M1121" s="144"/>
      <c r="N1121" s="144"/>
      <c r="O1121" s="144"/>
      <c r="P1121" s="144"/>
      <c r="Q1121" s="144"/>
      <c r="R1121" s="144"/>
      <c r="S1121" s="144"/>
      <c r="T1121" s="144"/>
      <c r="U1121" s="144"/>
      <c r="V1121" s="144"/>
      <c r="W1121" s="144"/>
      <c r="X1121" s="144"/>
      <c r="Y1121" s="144"/>
      <c r="Z1121" s="144"/>
      <c r="AA1121" s="144"/>
      <c r="AB1121" s="144"/>
      <c r="AC1121" s="144"/>
      <c r="AD1121" s="144"/>
      <c r="AE1121" s="144"/>
      <c r="AF1121" s="144"/>
      <c r="AG1121" s="144"/>
      <c r="AH1121" s="144"/>
      <c r="AI1121" s="144"/>
      <c r="AJ1121" s="144"/>
      <c r="AK1121" s="145"/>
    </row>
    <row r="1122" spans="1:40" ht="21.75" customHeight="1">
      <c r="A1122" s="146" t="s">
        <v>55</v>
      </c>
      <c r="B1122" s="147"/>
      <c r="C1122" s="148" t="s">
        <v>17</v>
      </c>
      <c r="D1122" s="148" t="s">
        <v>56</v>
      </c>
      <c r="E1122" s="148" t="s">
        <v>3</v>
      </c>
      <c r="F1122" s="148" t="s">
        <v>4</v>
      </c>
      <c r="G1122" s="148"/>
      <c r="H1122" s="148"/>
      <c r="I1122" s="148" t="s">
        <v>5</v>
      </c>
      <c r="J1122" s="149" t="s">
        <v>6</v>
      </c>
      <c r="K1122" s="149"/>
      <c r="L1122" s="149"/>
      <c r="M1122" s="149"/>
      <c r="N1122" s="149"/>
      <c r="O1122" s="149"/>
      <c r="P1122" s="149"/>
      <c r="Q1122" s="149"/>
      <c r="R1122" s="149"/>
      <c r="S1122" s="149"/>
      <c r="T1122" s="148" t="s">
        <v>16</v>
      </c>
      <c r="U1122" s="148" t="s">
        <v>7</v>
      </c>
      <c r="V1122" s="148"/>
      <c r="W1122" s="148" t="s">
        <v>8</v>
      </c>
      <c r="X1122" s="148"/>
      <c r="Y1122" s="148" t="s">
        <v>9</v>
      </c>
      <c r="Z1122" s="148"/>
      <c r="AA1122" s="148"/>
      <c r="AB1122" s="148"/>
      <c r="AC1122" s="148" t="s">
        <v>10</v>
      </c>
      <c r="AD1122" s="148"/>
      <c r="AE1122" s="148"/>
      <c r="AF1122" s="148" t="s">
        <v>11</v>
      </c>
      <c r="AG1122" s="148"/>
      <c r="AH1122" s="148"/>
      <c r="AI1122" s="150" t="s">
        <v>57</v>
      </c>
      <c r="AJ1122" s="151" t="s">
        <v>23</v>
      </c>
      <c r="AK1122" s="152"/>
      <c r="AL1122" s="153" t="s">
        <v>91</v>
      </c>
      <c r="AM1122" s="154"/>
      <c r="AN1122" s="155"/>
    </row>
    <row r="1123" spans="1:40" ht="21.75" customHeight="1">
      <c r="A1123" s="156"/>
      <c r="B1123" s="157"/>
      <c r="C1123" s="158"/>
      <c r="D1123" s="158"/>
      <c r="E1123" s="158"/>
      <c r="F1123" s="158"/>
      <c r="G1123" s="158"/>
      <c r="H1123" s="158"/>
      <c r="I1123" s="158"/>
      <c r="J1123" s="158" t="s">
        <v>12</v>
      </c>
      <c r="K1123" s="150"/>
      <c r="L1123" s="158" t="s">
        <v>13</v>
      </c>
      <c r="M1123" s="158" t="s">
        <v>14</v>
      </c>
      <c r="N1123" s="150"/>
      <c r="O1123" s="158" t="s">
        <v>15</v>
      </c>
      <c r="P1123" s="158"/>
      <c r="Q1123" s="158"/>
      <c r="R1123" s="158"/>
      <c r="S1123" s="158"/>
      <c r="T1123" s="158"/>
      <c r="U1123" s="158"/>
      <c r="V1123" s="158"/>
      <c r="W1123" s="158"/>
      <c r="X1123" s="158"/>
      <c r="Y1123" s="158"/>
      <c r="Z1123" s="158"/>
      <c r="AA1123" s="158"/>
      <c r="AB1123" s="158"/>
      <c r="AC1123" s="158"/>
      <c r="AD1123" s="158"/>
      <c r="AE1123" s="158"/>
      <c r="AF1123" s="158"/>
      <c r="AG1123" s="158"/>
      <c r="AH1123" s="158"/>
      <c r="AI1123" s="159"/>
      <c r="AJ1123" s="159"/>
      <c r="AK1123" s="160"/>
      <c r="AL1123" s="161"/>
      <c r="AM1123" s="162"/>
      <c r="AN1123" s="163"/>
    </row>
    <row r="1124" spans="1:40" ht="21.75" customHeight="1" thickBot="1">
      <c r="A1124" s="164"/>
      <c r="B1124" s="165"/>
      <c r="C1124" s="94"/>
      <c r="D1124" s="94"/>
      <c r="E1124" s="94"/>
      <c r="F1124" s="94"/>
      <c r="G1124" s="94"/>
      <c r="H1124" s="94"/>
      <c r="I1124" s="94"/>
      <c r="J1124" s="94"/>
      <c r="K1124" s="95"/>
      <c r="L1124" s="94"/>
      <c r="M1124" s="94"/>
      <c r="N1124" s="95"/>
      <c r="O1124" s="94" t="s">
        <v>18</v>
      </c>
      <c r="P1124" s="94" t="s">
        <v>19</v>
      </c>
      <c r="Q1124" s="94"/>
      <c r="R1124" s="94"/>
      <c r="S1124" s="94" t="s">
        <v>20</v>
      </c>
      <c r="T1124" s="94"/>
      <c r="U1124" s="94" t="s">
        <v>21</v>
      </c>
      <c r="V1124" s="94" t="s">
        <v>22</v>
      </c>
      <c r="W1124" s="94" t="s">
        <v>21</v>
      </c>
      <c r="X1124" s="94" t="s">
        <v>22</v>
      </c>
      <c r="Y1124" s="94" t="s">
        <v>21</v>
      </c>
      <c r="Z1124" s="94"/>
      <c r="AA1124" s="94"/>
      <c r="AB1124" s="94" t="s">
        <v>22</v>
      </c>
      <c r="AC1124" s="94" t="s">
        <v>21</v>
      </c>
      <c r="AD1124" s="94" t="s">
        <v>22</v>
      </c>
      <c r="AE1124" s="94"/>
      <c r="AF1124" s="94" t="s">
        <v>21</v>
      </c>
      <c r="AG1124" s="94" t="s">
        <v>22</v>
      </c>
      <c r="AH1124" s="94"/>
      <c r="AI1124" s="95"/>
      <c r="AJ1124" s="95"/>
      <c r="AK1124" s="96"/>
      <c r="AL1124" s="69" t="s">
        <v>90</v>
      </c>
      <c r="AM1124" s="70" t="s">
        <v>130</v>
      </c>
      <c r="AN1124" s="70" t="s">
        <v>131</v>
      </c>
    </row>
    <row r="1125" spans="1:40" ht="21.75" customHeight="1" thickBot="1">
      <c r="A1125" s="217" t="s">
        <v>24</v>
      </c>
      <c r="B1125" s="217"/>
      <c r="C1125" s="213">
        <v>7356</v>
      </c>
      <c r="D1125" s="213">
        <v>338</v>
      </c>
      <c r="E1125" s="213">
        <v>5794</v>
      </c>
      <c r="F1125" s="213">
        <v>727</v>
      </c>
      <c r="G1125" s="213"/>
      <c r="H1125" s="213"/>
      <c r="I1125" s="213">
        <v>5067</v>
      </c>
      <c r="J1125" s="213">
        <v>2159</v>
      </c>
      <c r="K1125" s="213"/>
      <c r="L1125" s="213">
        <v>1633</v>
      </c>
      <c r="M1125" s="213">
        <v>986</v>
      </c>
      <c r="N1125" s="213"/>
      <c r="O1125" s="213">
        <v>0</v>
      </c>
      <c r="P1125" s="213">
        <v>36</v>
      </c>
      <c r="Q1125" s="213"/>
      <c r="R1125" s="213"/>
      <c r="S1125" s="213">
        <v>86</v>
      </c>
      <c r="T1125" s="213">
        <v>167</v>
      </c>
      <c r="U1125" s="213">
        <v>0</v>
      </c>
      <c r="V1125" s="213">
        <v>0</v>
      </c>
      <c r="W1125" s="213">
        <v>17</v>
      </c>
      <c r="X1125" s="213">
        <v>24</v>
      </c>
      <c r="Y1125" s="213">
        <v>0</v>
      </c>
      <c r="Z1125" s="213"/>
      <c r="AA1125" s="213"/>
      <c r="AB1125" s="213">
        <v>53</v>
      </c>
      <c r="AC1125" s="213">
        <v>61</v>
      </c>
      <c r="AD1125" s="213">
        <v>41</v>
      </c>
      <c r="AE1125" s="213"/>
      <c r="AF1125" s="213">
        <v>79</v>
      </c>
      <c r="AG1125" s="213">
        <v>1104</v>
      </c>
      <c r="AH1125" s="213"/>
      <c r="AI1125" s="214"/>
      <c r="AJ1125" s="214"/>
      <c r="AK1125" s="214"/>
      <c r="AL1125" s="25">
        <f>SUM(AL1126:AL1141)</f>
        <v>365</v>
      </c>
      <c r="AM1125" s="25">
        <f>SUM(AM1126:AM1141)</f>
        <v>106</v>
      </c>
      <c r="AN1125" s="25">
        <f>SUM(AN1126:AN1141)</f>
        <v>259</v>
      </c>
    </row>
    <row r="1126" spans="1:40" ht="21.75" customHeight="1" outlineLevel="1">
      <c r="A1126" s="218" t="s">
        <v>25</v>
      </c>
      <c r="B1126" s="218"/>
      <c r="C1126" s="250">
        <v>500</v>
      </c>
      <c r="D1126" s="250">
        <v>0</v>
      </c>
      <c r="E1126" s="250">
        <v>418</v>
      </c>
      <c r="F1126" s="250">
        <v>0</v>
      </c>
      <c r="G1126" s="250"/>
      <c r="H1126" s="250"/>
      <c r="I1126" s="250">
        <v>418</v>
      </c>
      <c r="J1126" s="250">
        <v>418</v>
      </c>
      <c r="K1126" s="250"/>
      <c r="L1126" s="250">
        <v>0</v>
      </c>
      <c r="M1126" s="250">
        <v>0</v>
      </c>
      <c r="N1126" s="250"/>
      <c r="O1126" s="250">
        <v>0</v>
      </c>
      <c r="P1126" s="250">
        <v>0</v>
      </c>
      <c r="Q1126" s="250"/>
      <c r="R1126" s="250"/>
      <c r="S1126" s="250">
        <v>0</v>
      </c>
      <c r="T1126" s="250">
        <v>0</v>
      </c>
      <c r="U1126" s="250">
        <v>0</v>
      </c>
      <c r="V1126" s="250">
        <v>0</v>
      </c>
      <c r="W1126" s="250">
        <v>0</v>
      </c>
      <c r="X1126" s="250">
        <v>1</v>
      </c>
      <c r="Y1126" s="250">
        <v>0</v>
      </c>
      <c r="Z1126" s="250"/>
      <c r="AA1126" s="250"/>
      <c r="AB1126" s="250">
        <v>0</v>
      </c>
      <c r="AC1126" s="250">
        <v>0</v>
      </c>
      <c r="AD1126" s="250">
        <v>0</v>
      </c>
      <c r="AE1126" s="250"/>
      <c r="AF1126" s="250">
        <v>0</v>
      </c>
      <c r="AG1126" s="250">
        <v>81</v>
      </c>
      <c r="AH1126" s="250"/>
      <c r="AI1126" s="251" t="s">
        <v>188</v>
      </c>
      <c r="AJ1126" s="251"/>
      <c r="AK1126" s="251"/>
      <c r="AL1126" s="65"/>
      <c r="AM1126" s="71"/>
      <c r="AN1126" s="71"/>
    </row>
    <row r="1127" spans="1:40" ht="21.75" customHeight="1" outlineLevel="1">
      <c r="A1127" s="218" t="s">
        <v>189</v>
      </c>
      <c r="B1127" s="218"/>
      <c r="C1127" s="250">
        <v>450</v>
      </c>
      <c r="D1127" s="250">
        <v>54</v>
      </c>
      <c r="E1127" s="250">
        <v>277</v>
      </c>
      <c r="F1127" s="250">
        <v>0</v>
      </c>
      <c r="G1127" s="250"/>
      <c r="H1127" s="250"/>
      <c r="I1127" s="250">
        <v>277</v>
      </c>
      <c r="J1127" s="250">
        <v>262</v>
      </c>
      <c r="K1127" s="250"/>
      <c r="L1127" s="250">
        <v>0</v>
      </c>
      <c r="M1127" s="250">
        <v>0</v>
      </c>
      <c r="N1127" s="250"/>
      <c r="O1127" s="250">
        <v>0</v>
      </c>
      <c r="P1127" s="250">
        <v>0</v>
      </c>
      <c r="Q1127" s="250"/>
      <c r="R1127" s="250"/>
      <c r="S1127" s="250">
        <v>0</v>
      </c>
      <c r="T1127" s="250">
        <v>15</v>
      </c>
      <c r="U1127" s="250">
        <v>0</v>
      </c>
      <c r="V1127" s="250">
        <v>0</v>
      </c>
      <c r="W1127" s="250">
        <v>0</v>
      </c>
      <c r="X1127" s="250">
        <v>0</v>
      </c>
      <c r="Y1127" s="250">
        <v>0</v>
      </c>
      <c r="Z1127" s="250"/>
      <c r="AA1127" s="250"/>
      <c r="AB1127" s="250">
        <v>0</v>
      </c>
      <c r="AC1127" s="250">
        <v>0</v>
      </c>
      <c r="AD1127" s="250">
        <v>0</v>
      </c>
      <c r="AE1127" s="250"/>
      <c r="AF1127" s="250">
        <v>0</v>
      </c>
      <c r="AG1127" s="250">
        <v>119</v>
      </c>
      <c r="AH1127" s="250"/>
      <c r="AI1127" s="251" t="s">
        <v>427</v>
      </c>
      <c r="AJ1127" s="251"/>
      <c r="AK1127" s="251"/>
      <c r="AL1127" s="65"/>
      <c r="AM1127" s="71"/>
      <c r="AN1127" s="71"/>
    </row>
    <row r="1128" spans="1:40" ht="21.75" customHeight="1" outlineLevel="1">
      <c r="A1128" s="218" t="s">
        <v>190</v>
      </c>
      <c r="B1128" s="218"/>
      <c r="C1128" s="250">
        <v>36</v>
      </c>
      <c r="D1128" s="250">
        <v>0</v>
      </c>
      <c r="E1128" s="250">
        <v>29</v>
      </c>
      <c r="F1128" s="250">
        <v>0</v>
      </c>
      <c r="G1128" s="250"/>
      <c r="H1128" s="250"/>
      <c r="I1128" s="250">
        <v>29</v>
      </c>
      <c r="J1128" s="250">
        <v>0</v>
      </c>
      <c r="K1128" s="250"/>
      <c r="L1128" s="250">
        <v>0</v>
      </c>
      <c r="M1128" s="250">
        <v>0</v>
      </c>
      <c r="N1128" s="250"/>
      <c r="O1128" s="250">
        <v>0</v>
      </c>
      <c r="P1128" s="250">
        <v>0</v>
      </c>
      <c r="Q1128" s="250"/>
      <c r="R1128" s="250"/>
      <c r="S1128" s="250">
        <v>0</v>
      </c>
      <c r="T1128" s="250">
        <v>29</v>
      </c>
      <c r="U1128" s="250">
        <v>0</v>
      </c>
      <c r="V1128" s="250">
        <v>0</v>
      </c>
      <c r="W1128" s="250">
        <v>0</v>
      </c>
      <c r="X1128" s="250">
        <v>0</v>
      </c>
      <c r="Y1128" s="250">
        <v>0</v>
      </c>
      <c r="Z1128" s="250"/>
      <c r="AA1128" s="250"/>
      <c r="AB1128" s="250">
        <v>0</v>
      </c>
      <c r="AC1128" s="250">
        <v>0</v>
      </c>
      <c r="AD1128" s="250">
        <v>0</v>
      </c>
      <c r="AE1128" s="250"/>
      <c r="AF1128" s="250">
        <v>0</v>
      </c>
      <c r="AG1128" s="250">
        <v>7</v>
      </c>
      <c r="AH1128" s="250"/>
      <c r="AI1128" s="251" t="s">
        <v>238</v>
      </c>
      <c r="AJ1128" s="251"/>
      <c r="AK1128" s="251"/>
      <c r="AL1128" s="65"/>
      <c r="AM1128" s="71"/>
      <c r="AN1128" s="71"/>
    </row>
    <row r="1129" spans="1:40" ht="21.75" customHeight="1" outlineLevel="1">
      <c r="A1129" s="218" t="s">
        <v>191</v>
      </c>
      <c r="B1129" s="218"/>
      <c r="C1129" s="250">
        <v>40</v>
      </c>
      <c r="D1129" s="250">
        <v>0</v>
      </c>
      <c r="E1129" s="250">
        <v>25</v>
      </c>
      <c r="F1129" s="250">
        <v>0</v>
      </c>
      <c r="G1129" s="250"/>
      <c r="H1129" s="250"/>
      <c r="I1129" s="250">
        <v>25</v>
      </c>
      <c r="J1129" s="250">
        <v>25</v>
      </c>
      <c r="K1129" s="250"/>
      <c r="L1129" s="250">
        <v>0</v>
      </c>
      <c r="M1129" s="250">
        <v>0</v>
      </c>
      <c r="N1129" s="250"/>
      <c r="O1129" s="250">
        <v>0</v>
      </c>
      <c r="P1129" s="250">
        <v>0</v>
      </c>
      <c r="Q1129" s="250"/>
      <c r="R1129" s="250"/>
      <c r="S1129" s="250">
        <v>0</v>
      </c>
      <c r="T1129" s="250">
        <v>0</v>
      </c>
      <c r="U1129" s="250">
        <v>0</v>
      </c>
      <c r="V1129" s="250">
        <v>0</v>
      </c>
      <c r="W1129" s="250">
        <v>0</v>
      </c>
      <c r="X1129" s="250">
        <v>0</v>
      </c>
      <c r="Y1129" s="250">
        <v>0</v>
      </c>
      <c r="Z1129" s="250"/>
      <c r="AA1129" s="250"/>
      <c r="AB1129" s="250">
        <v>0</v>
      </c>
      <c r="AC1129" s="250">
        <v>0</v>
      </c>
      <c r="AD1129" s="250">
        <v>0</v>
      </c>
      <c r="AE1129" s="250"/>
      <c r="AF1129" s="250">
        <v>0</v>
      </c>
      <c r="AG1129" s="250">
        <v>15</v>
      </c>
      <c r="AH1129" s="250"/>
      <c r="AI1129" s="251" t="s">
        <v>245</v>
      </c>
      <c r="AJ1129" s="251"/>
      <c r="AK1129" s="251"/>
      <c r="AL1129" s="65">
        <f>SUM(AM1129:AN1129)</f>
        <v>25</v>
      </c>
      <c r="AM1129" s="71">
        <f>SUM(F1129)</f>
        <v>0</v>
      </c>
      <c r="AN1129" s="71">
        <f>SUM(I1129)</f>
        <v>25</v>
      </c>
    </row>
    <row r="1130" spans="1:40" ht="21.75" customHeight="1" outlineLevel="1">
      <c r="A1130" s="218" t="s">
        <v>192</v>
      </c>
      <c r="B1130" s="218"/>
      <c r="C1130" s="250">
        <v>68</v>
      </c>
      <c r="D1130" s="250">
        <v>0</v>
      </c>
      <c r="E1130" s="250">
        <v>48</v>
      </c>
      <c r="F1130" s="250">
        <v>0</v>
      </c>
      <c r="G1130" s="250"/>
      <c r="H1130" s="250"/>
      <c r="I1130" s="250">
        <v>48</v>
      </c>
      <c r="J1130" s="250">
        <v>48</v>
      </c>
      <c r="K1130" s="250"/>
      <c r="L1130" s="250">
        <v>0</v>
      </c>
      <c r="M1130" s="250">
        <v>0</v>
      </c>
      <c r="N1130" s="250"/>
      <c r="O1130" s="250">
        <v>0</v>
      </c>
      <c r="P1130" s="250">
        <v>0</v>
      </c>
      <c r="Q1130" s="250"/>
      <c r="R1130" s="250"/>
      <c r="S1130" s="250">
        <v>0</v>
      </c>
      <c r="T1130" s="250">
        <v>0</v>
      </c>
      <c r="U1130" s="250">
        <v>0</v>
      </c>
      <c r="V1130" s="250">
        <v>0</v>
      </c>
      <c r="W1130" s="250">
        <v>0</v>
      </c>
      <c r="X1130" s="250">
        <v>0</v>
      </c>
      <c r="Y1130" s="250">
        <v>0</v>
      </c>
      <c r="Z1130" s="250"/>
      <c r="AA1130" s="250"/>
      <c r="AB1130" s="250">
        <v>0</v>
      </c>
      <c r="AC1130" s="250">
        <v>0</v>
      </c>
      <c r="AD1130" s="250">
        <v>0</v>
      </c>
      <c r="AE1130" s="250"/>
      <c r="AF1130" s="250">
        <v>0</v>
      </c>
      <c r="AG1130" s="250">
        <v>20</v>
      </c>
      <c r="AH1130" s="250"/>
      <c r="AI1130" s="251" t="s">
        <v>407</v>
      </c>
      <c r="AJ1130" s="251"/>
      <c r="AK1130" s="251"/>
      <c r="AL1130" s="65"/>
      <c r="AM1130" s="71"/>
      <c r="AN1130" s="71"/>
    </row>
    <row r="1131" spans="1:40" ht="21.75" customHeight="1" outlineLevel="1">
      <c r="A1131" s="218" t="s">
        <v>193</v>
      </c>
      <c r="B1131" s="218"/>
      <c r="C1131" s="250">
        <v>108</v>
      </c>
      <c r="D1131" s="250">
        <v>0</v>
      </c>
      <c r="E1131" s="250">
        <v>41</v>
      </c>
      <c r="F1131" s="250">
        <v>26</v>
      </c>
      <c r="G1131" s="250"/>
      <c r="H1131" s="250"/>
      <c r="I1131" s="250">
        <v>15</v>
      </c>
      <c r="J1131" s="250">
        <v>4</v>
      </c>
      <c r="K1131" s="250"/>
      <c r="L1131" s="250">
        <v>6</v>
      </c>
      <c r="M1131" s="250">
        <v>3</v>
      </c>
      <c r="N1131" s="250"/>
      <c r="O1131" s="250">
        <v>0</v>
      </c>
      <c r="P1131" s="250">
        <v>0</v>
      </c>
      <c r="Q1131" s="250"/>
      <c r="R1131" s="250"/>
      <c r="S1131" s="250">
        <v>2</v>
      </c>
      <c r="T1131" s="250">
        <v>0</v>
      </c>
      <c r="U1131" s="250">
        <v>0</v>
      </c>
      <c r="V1131" s="250">
        <v>0</v>
      </c>
      <c r="W1131" s="250">
        <v>0</v>
      </c>
      <c r="X1131" s="250">
        <v>0</v>
      </c>
      <c r="Y1131" s="250">
        <v>0</v>
      </c>
      <c r="Z1131" s="250"/>
      <c r="AA1131" s="250"/>
      <c r="AB1131" s="250">
        <v>0</v>
      </c>
      <c r="AC1131" s="250">
        <v>1</v>
      </c>
      <c r="AD1131" s="250">
        <v>0</v>
      </c>
      <c r="AE1131" s="250"/>
      <c r="AF1131" s="250">
        <v>33</v>
      </c>
      <c r="AG1131" s="250">
        <v>34</v>
      </c>
      <c r="AH1131" s="250"/>
      <c r="AI1131" s="251" t="s">
        <v>416</v>
      </c>
      <c r="AJ1131" s="251" t="s">
        <v>277</v>
      </c>
      <c r="AK1131" s="251"/>
      <c r="AL1131" s="65">
        <f>SUM(AM1131:AN1131)</f>
        <v>7</v>
      </c>
      <c r="AM1131" s="71">
        <v>7</v>
      </c>
      <c r="AN1131" s="71"/>
    </row>
    <row r="1132" spans="1:40" ht="21.75" customHeight="1" outlineLevel="1">
      <c r="A1132" s="218" t="s">
        <v>194</v>
      </c>
      <c r="B1132" s="218"/>
      <c r="C1132" s="250">
        <v>705</v>
      </c>
      <c r="D1132" s="250">
        <v>78</v>
      </c>
      <c r="E1132" s="250">
        <v>593</v>
      </c>
      <c r="F1132" s="250">
        <v>379</v>
      </c>
      <c r="G1132" s="250"/>
      <c r="H1132" s="250"/>
      <c r="I1132" s="250">
        <v>214</v>
      </c>
      <c r="J1132" s="250">
        <v>44</v>
      </c>
      <c r="K1132" s="250"/>
      <c r="L1132" s="250">
        <v>9</v>
      </c>
      <c r="M1132" s="250">
        <v>23</v>
      </c>
      <c r="N1132" s="250"/>
      <c r="O1132" s="250">
        <v>0</v>
      </c>
      <c r="P1132" s="250">
        <v>33</v>
      </c>
      <c r="Q1132" s="250"/>
      <c r="R1132" s="250"/>
      <c r="S1132" s="250">
        <v>61</v>
      </c>
      <c r="T1132" s="250">
        <v>44</v>
      </c>
      <c r="U1132" s="250">
        <v>0</v>
      </c>
      <c r="V1132" s="250">
        <v>0</v>
      </c>
      <c r="W1132" s="250">
        <v>8</v>
      </c>
      <c r="X1132" s="250">
        <v>0</v>
      </c>
      <c r="Y1132" s="250">
        <v>0</v>
      </c>
      <c r="Z1132" s="250"/>
      <c r="AA1132" s="250"/>
      <c r="AB1132" s="250">
        <v>0</v>
      </c>
      <c r="AC1132" s="250">
        <v>51</v>
      </c>
      <c r="AD1132" s="250">
        <v>7</v>
      </c>
      <c r="AE1132" s="250"/>
      <c r="AF1132" s="250">
        <v>26</v>
      </c>
      <c r="AG1132" s="250">
        <v>0</v>
      </c>
      <c r="AH1132" s="250"/>
      <c r="AI1132" s="251" t="s">
        <v>262</v>
      </c>
      <c r="AJ1132" s="251"/>
      <c r="AK1132" s="251"/>
      <c r="AL1132" s="65"/>
      <c r="AM1132" s="66"/>
      <c r="AN1132" s="66"/>
    </row>
    <row r="1133" spans="1:40" ht="21.75" customHeight="1" outlineLevel="1">
      <c r="A1133" s="218" t="s">
        <v>26</v>
      </c>
      <c r="B1133" s="218"/>
      <c r="C1133" s="250">
        <v>292</v>
      </c>
      <c r="D1133" s="250">
        <v>2</v>
      </c>
      <c r="E1133" s="250">
        <v>176</v>
      </c>
      <c r="F1133" s="250">
        <v>20</v>
      </c>
      <c r="G1133" s="250"/>
      <c r="H1133" s="250"/>
      <c r="I1133" s="250">
        <v>156</v>
      </c>
      <c r="J1133" s="250">
        <v>113</v>
      </c>
      <c r="K1133" s="250"/>
      <c r="L1133" s="250">
        <v>29</v>
      </c>
      <c r="M1133" s="250">
        <v>11</v>
      </c>
      <c r="N1133" s="250"/>
      <c r="O1133" s="250">
        <v>0</v>
      </c>
      <c r="P1133" s="250">
        <v>1</v>
      </c>
      <c r="Q1133" s="250"/>
      <c r="R1133" s="250"/>
      <c r="S1133" s="250">
        <v>1</v>
      </c>
      <c r="T1133" s="250">
        <v>1</v>
      </c>
      <c r="U1133" s="250">
        <v>0</v>
      </c>
      <c r="V1133" s="250">
        <v>0</v>
      </c>
      <c r="W1133" s="250">
        <v>0</v>
      </c>
      <c r="X1133" s="250">
        <v>0</v>
      </c>
      <c r="Y1133" s="250">
        <v>0</v>
      </c>
      <c r="Z1133" s="250"/>
      <c r="AA1133" s="250"/>
      <c r="AB1133" s="250">
        <v>0</v>
      </c>
      <c r="AC1133" s="250">
        <v>1</v>
      </c>
      <c r="AD1133" s="250">
        <v>0</v>
      </c>
      <c r="AE1133" s="250"/>
      <c r="AF1133" s="250">
        <v>7</v>
      </c>
      <c r="AG1133" s="250">
        <v>107</v>
      </c>
      <c r="AH1133" s="250"/>
      <c r="AI1133" s="251" t="s">
        <v>207</v>
      </c>
      <c r="AJ1133" s="251"/>
      <c r="AK1133" s="251"/>
      <c r="AL1133" s="65"/>
      <c r="AM1133" s="71"/>
      <c r="AN1133" s="71"/>
    </row>
    <row r="1134" spans="1:40" ht="21.75" customHeight="1" outlineLevel="1">
      <c r="A1134" s="218" t="s">
        <v>195</v>
      </c>
      <c r="B1134" s="218"/>
      <c r="C1134" s="250">
        <v>292</v>
      </c>
      <c r="D1134" s="250">
        <v>4</v>
      </c>
      <c r="E1134" s="250">
        <v>288</v>
      </c>
      <c r="F1134" s="250">
        <v>0</v>
      </c>
      <c r="G1134" s="250"/>
      <c r="H1134" s="250"/>
      <c r="I1134" s="250">
        <v>288</v>
      </c>
      <c r="J1134" s="250">
        <v>0</v>
      </c>
      <c r="K1134" s="250"/>
      <c r="L1134" s="250">
        <v>0</v>
      </c>
      <c r="M1134" s="250">
        <v>288</v>
      </c>
      <c r="N1134" s="250"/>
      <c r="O1134" s="250">
        <v>0</v>
      </c>
      <c r="P1134" s="250">
        <v>0</v>
      </c>
      <c r="Q1134" s="250"/>
      <c r="R1134" s="250"/>
      <c r="S1134" s="250">
        <v>0</v>
      </c>
      <c r="T1134" s="250">
        <v>0</v>
      </c>
      <c r="U1134" s="250">
        <v>0</v>
      </c>
      <c r="V1134" s="250">
        <v>0</v>
      </c>
      <c r="W1134" s="250">
        <v>0</v>
      </c>
      <c r="X1134" s="250">
        <v>0</v>
      </c>
      <c r="Y1134" s="250">
        <v>0</v>
      </c>
      <c r="Z1134" s="250"/>
      <c r="AA1134" s="250"/>
      <c r="AB1134" s="250">
        <v>0</v>
      </c>
      <c r="AC1134" s="250">
        <v>0</v>
      </c>
      <c r="AD1134" s="250">
        <v>0</v>
      </c>
      <c r="AE1134" s="250"/>
      <c r="AF1134" s="250">
        <v>0</v>
      </c>
      <c r="AG1134" s="250">
        <v>0</v>
      </c>
      <c r="AH1134" s="250"/>
      <c r="AI1134" s="251" t="s">
        <v>196</v>
      </c>
      <c r="AJ1134" s="251"/>
      <c r="AK1134" s="251"/>
      <c r="AL1134" s="65"/>
      <c r="AM1134" s="71"/>
      <c r="AN1134" s="71"/>
    </row>
    <row r="1135" spans="1:40" ht="21.75" customHeight="1" outlineLevel="1">
      <c r="A1135" s="218" t="s">
        <v>197</v>
      </c>
      <c r="B1135" s="218"/>
      <c r="C1135" s="250">
        <v>1414</v>
      </c>
      <c r="D1135" s="250">
        <v>38</v>
      </c>
      <c r="E1135" s="250">
        <v>1078</v>
      </c>
      <c r="F1135" s="250">
        <v>203</v>
      </c>
      <c r="G1135" s="250"/>
      <c r="H1135" s="250"/>
      <c r="I1135" s="250">
        <v>875</v>
      </c>
      <c r="J1135" s="250">
        <v>445</v>
      </c>
      <c r="K1135" s="250"/>
      <c r="L1135" s="250">
        <v>341</v>
      </c>
      <c r="M1135" s="250">
        <v>3</v>
      </c>
      <c r="N1135" s="250"/>
      <c r="O1135" s="250">
        <v>0</v>
      </c>
      <c r="P1135" s="250">
        <v>0</v>
      </c>
      <c r="Q1135" s="250"/>
      <c r="R1135" s="250"/>
      <c r="S1135" s="250">
        <v>12</v>
      </c>
      <c r="T1135" s="250">
        <v>74</v>
      </c>
      <c r="U1135" s="250">
        <v>0</v>
      </c>
      <c r="V1135" s="250">
        <v>0</v>
      </c>
      <c r="W1135" s="250">
        <v>0</v>
      </c>
      <c r="X1135" s="250">
        <v>0</v>
      </c>
      <c r="Y1135" s="250">
        <v>0</v>
      </c>
      <c r="Z1135" s="250"/>
      <c r="AA1135" s="250"/>
      <c r="AB1135" s="250">
        <v>1</v>
      </c>
      <c r="AC1135" s="250">
        <v>0</v>
      </c>
      <c r="AD1135" s="250">
        <v>27</v>
      </c>
      <c r="AE1135" s="250"/>
      <c r="AF1135" s="250">
        <v>1</v>
      </c>
      <c r="AG1135" s="250">
        <v>297</v>
      </c>
      <c r="AH1135" s="250"/>
      <c r="AI1135" s="251" t="s">
        <v>203</v>
      </c>
      <c r="AJ1135" s="251"/>
      <c r="AK1135" s="251"/>
      <c r="AL1135" s="65"/>
      <c r="AM1135" s="71"/>
      <c r="AN1135" s="71"/>
    </row>
    <row r="1136" spans="1:40" ht="21.75" customHeight="1" outlineLevel="1">
      <c r="A1136" s="218" t="s">
        <v>27</v>
      </c>
      <c r="B1136" s="218"/>
      <c r="C1136" s="250">
        <v>516</v>
      </c>
      <c r="D1136" s="250">
        <v>48</v>
      </c>
      <c r="E1136" s="250">
        <v>459</v>
      </c>
      <c r="F1136" s="250">
        <v>0</v>
      </c>
      <c r="G1136" s="250"/>
      <c r="H1136" s="250"/>
      <c r="I1136" s="250">
        <v>459</v>
      </c>
      <c r="J1136" s="250">
        <v>228</v>
      </c>
      <c r="K1136" s="250"/>
      <c r="L1136" s="250">
        <v>203</v>
      </c>
      <c r="M1136" s="250">
        <v>28</v>
      </c>
      <c r="N1136" s="250"/>
      <c r="O1136" s="250">
        <v>0</v>
      </c>
      <c r="P1136" s="250">
        <v>0</v>
      </c>
      <c r="Q1136" s="250"/>
      <c r="R1136" s="250"/>
      <c r="S1136" s="250">
        <v>0</v>
      </c>
      <c r="T1136" s="250">
        <v>0</v>
      </c>
      <c r="U1136" s="250">
        <v>0</v>
      </c>
      <c r="V1136" s="250">
        <v>0</v>
      </c>
      <c r="W1136" s="250">
        <v>0</v>
      </c>
      <c r="X1136" s="250">
        <v>6</v>
      </c>
      <c r="Y1136" s="250">
        <v>0</v>
      </c>
      <c r="Z1136" s="250"/>
      <c r="AA1136" s="250"/>
      <c r="AB1136" s="250">
        <v>10</v>
      </c>
      <c r="AC1136" s="250">
        <v>0</v>
      </c>
      <c r="AD1136" s="250">
        <v>0</v>
      </c>
      <c r="AE1136" s="250"/>
      <c r="AF1136" s="250">
        <v>0</v>
      </c>
      <c r="AG1136" s="250">
        <v>3</v>
      </c>
      <c r="AH1136" s="250"/>
      <c r="AI1136" s="251" t="s">
        <v>320</v>
      </c>
      <c r="AJ1136" s="251"/>
      <c r="AK1136" s="251"/>
      <c r="AL1136" s="65"/>
      <c r="AM1136" s="71"/>
      <c r="AN1136" s="71"/>
    </row>
    <row r="1137" spans="1:40" ht="21.75" customHeight="1" outlineLevel="1">
      <c r="A1137" s="218" t="s">
        <v>28</v>
      </c>
      <c r="B1137" s="218"/>
      <c r="C1137" s="250">
        <v>320</v>
      </c>
      <c r="D1137" s="250">
        <v>5</v>
      </c>
      <c r="E1137" s="250">
        <v>249</v>
      </c>
      <c r="F1137" s="250">
        <v>0</v>
      </c>
      <c r="G1137" s="250"/>
      <c r="H1137" s="250"/>
      <c r="I1137" s="250">
        <v>249</v>
      </c>
      <c r="J1137" s="250">
        <v>181</v>
      </c>
      <c r="K1137" s="250"/>
      <c r="L1137" s="250">
        <v>68</v>
      </c>
      <c r="M1137" s="250">
        <v>0</v>
      </c>
      <c r="N1137" s="250"/>
      <c r="O1137" s="250">
        <v>0</v>
      </c>
      <c r="P1137" s="250">
        <v>0</v>
      </c>
      <c r="Q1137" s="250"/>
      <c r="R1137" s="250"/>
      <c r="S1137" s="250">
        <v>0</v>
      </c>
      <c r="T1137" s="250">
        <v>0</v>
      </c>
      <c r="U1137" s="250">
        <v>0</v>
      </c>
      <c r="V1137" s="250">
        <v>0</v>
      </c>
      <c r="W1137" s="250">
        <v>0</v>
      </c>
      <c r="X1137" s="250">
        <v>0</v>
      </c>
      <c r="Y1137" s="250">
        <v>0</v>
      </c>
      <c r="Z1137" s="250"/>
      <c r="AA1137" s="250"/>
      <c r="AB1137" s="250">
        <v>0</v>
      </c>
      <c r="AC1137" s="250">
        <v>0</v>
      </c>
      <c r="AD1137" s="250">
        <v>0</v>
      </c>
      <c r="AE1137" s="250"/>
      <c r="AF1137" s="250">
        <v>0</v>
      </c>
      <c r="AG1137" s="250">
        <v>66</v>
      </c>
      <c r="AH1137" s="250"/>
      <c r="AI1137" s="251" t="s">
        <v>198</v>
      </c>
      <c r="AJ1137" s="251"/>
      <c r="AK1137" s="251"/>
      <c r="AL1137" s="65"/>
      <c r="AM1137" s="71"/>
      <c r="AN1137" s="71"/>
    </row>
    <row r="1138" spans="1:40" ht="21.75" customHeight="1" outlineLevel="1">
      <c r="A1138" s="218" t="s">
        <v>29</v>
      </c>
      <c r="B1138" s="218"/>
      <c r="C1138" s="250">
        <v>592</v>
      </c>
      <c r="D1138" s="250">
        <v>0</v>
      </c>
      <c r="E1138" s="250">
        <v>580</v>
      </c>
      <c r="F1138" s="250">
        <v>0</v>
      </c>
      <c r="G1138" s="250"/>
      <c r="H1138" s="250"/>
      <c r="I1138" s="250">
        <v>580</v>
      </c>
      <c r="J1138" s="250">
        <v>0</v>
      </c>
      <c r="K1138" s="250"/>
      <c r="L1138" s="250">
        <v>1</v>
      </c>
      <c r="M1138" s="250">
        <v>579</v>
      </c>
      <c r="N1138" s="250"/>
      <c r="O1138" s="250">
        <v>0</v>
      </c>
      <c r="P1138" s="250">
        <v>0</v>
      </c>
      <c r="Q1138" s="250"/>
      <c r="R1138" s="250"/>
      <c r="S1138" s="250">
        <v>0</v>
      </c>
      <c r="T1138" s="250">
        <v>0</v>
      </c>
      <c r="U1138" s="250">
        <v>0</v>
      </c>
      <c r="V1138" s="250">
        <v>0</v>
      </c>
      <c r="W1138" s="250">
        <v>0</v>
      </c>
      <c r="X1138" s="250">
        <v>3</v>
      </c>
      <c r="Y1138" s="250">
        <v>0</v>
      </c>
      <c r="Z1138" s="250"/>
      <c r="AA1138" s="250"/>
      <c r="AB1138" s="250">
        <v>0</v>
      </c>
      <c r="AC1138" s="250">
        <v>0</v>
      </c>
      <c r="AD1138" s="250">
        <v>0</v>
      </c>
      <c r="AE1138" s="250"/>
      <c r="AF1138" s="250">
        <v>0</v>
      </c>
      <c r="AG1138" s="250">
        <v>9</v>
      </c>
      <c r="AH1138" s="250"/>
      <c r="AI1138" s="251" t="s">
        <v>208</v>
      </c>
      <c r="AJ1138" s="251"/>
      <c r="AK1138" s="251"/>
      <c r="AL1138" s="65"/>
      <c r="AM1138" s="71"/>
      <c r="AN1138" s="71"/>
    </row>
    <row r="1139" spans="1:40" ht="21.75" customHeight="1" outlineLevel="1">
      <c r="A1139" s="218" t="s">
        <v>30</v>
      </c>
      <c r="B1139" s="218"/>
      <c r="C1139" s="250">
        <v>516</v>
      </c>
      <c r="D1139" s="250">
        <v>3</v>
      </c>
      <c r="E1139" s="250">
        <v>492</v>
      </c>
      <c r="F1139" s="250">
        <v>0</v>
      </c>
      <c r="G1139" s="250"/>
      <c r="H1139" s="250"/>
      <c r="I1139" s="250">
        <v>492</v>
      </c>
      <c r="J1139" s="250">
        <v>247</v>
      </c>
      <c r="K1139" s="250"/>
      <c r="L1139" s="250">
        <v>241</v>
      </c>
      <c r="M1139" s="250">
        <v>4</v>
      </c>
      <c r="N1139" s="250"/>
      <c r="O1139" s="250">
        <v>0</v>
      </c>
      <c r="P1139" s="250">
        <v>0</v>
      </c>
      <c r="Q1139" s="250"/>
      <c r="R1139" s="250"/>
      <c r="S1139" s="250">
        <v>0</v>
      </c>
      <c r="T1139" s="250">
        <v>0</v>
      </c>
      <c r="U1139" s="250">
        <v>0</v>
      </c>
      <c r="V1139" s="250">
        <v>0</v>
      </c>
      <c r="W1139" s="250">
        <v>0</v>
      </c>
      <c r="X1139" s="250">
        <v>11</v>
      </c>
      <c r="Y1139" s="250">
        <v>0</v>
      </c>
      <c r="Z1139" s="250"/>
      <c r="AA1139" s="250"/>
      <c r="AB1139" s="250">
        <v>12</v>
      </c>
      <c r="AC1139" s="250">
        <v>0</v>
      </c>
      <c r="AD1139" s="250">
        <v>0</v>
      </c>
      <c r="AE1139" s="250"/>
      <c r="AF1139" s="250">
        <v>0</v>
      </c>
      <c r="AG1139" s="250">
        <v>10</v>
      </c>
      <c r="AH1139" s="250"/>
      <c r="AI1139" s="251" t="s">
        <v>247</v>
      </c>
      <c r="AJ1139" s="251"/>
      <c r="AK1139" s="251"/>
      <c r="AL1139" s="65"/>
      <c r="AM1139" s="71"/>
      <c r="AN1139" s="71"/>
    </row>
    <row r="1140" spans="1:40" ht="21.75" customHeight="1" outlineLevel="1">
      <c r="A1140" s="218" t="s">
        <v>199</v>
      </c>
      <c r="B1140" s="218"/>
      <c r="C1140" s="250">
        <v>1031</v>
      </c>
      <c r="D1140" s="250">
        <v>42</v>
      </c>
      <c r="E1140" s="250">
        <v>708</v>
      </c>
      <c r="F1140" s="250">
        <v>0</v>
      </c>
      <c r="G1140" s="250"/>
      <c r="H1140" s="250"/>
      <c r="I1140" s="250">
        <v>708</v>
      </c>
      <c r="J1140" s="250">
        <v>21</v>
      </c>
      <c r="K1140" s="250"/>
      <c r="L1140" s="250">
        <v>687</v>
      </c>
      <c r="M1140" s="250">
        <v>0</v>
      </c>
      <c r="N1140" s="250"/>
      <c r="O1140" s="250">
        <v>0</v>
      </c>
      <c r="P1140" s="250">
        <v>0</v>
      </c>
      <c r="Q1140" s="250"/>
      <c r="R1140" s="250"/>
      <c r="S1140" s="250">
        <v>0</v>
      </c>
      <c r="T1140" s="250">
        <v>0</v>
      </c>
      <c r="U1140" s="250">
        <v>0</v>
      </c>
      <c r="V1140" s="250">
        <v>0</v>
      </c>
      <c r="W1140" s="250">
        <v>0</v>
      </c>
      <c r="X1140" s="250">
        <v>3</v>
      </c>
      <c r="Y1140" s="250">
        <v>0</v>
      </c>
      <c r="Z1140" s="250"/>
      <c r="AA1140" s="250"/>
      <c r="AB1140" s="250">
        <v>18</v>
      </c>
      <c r="AC1140" s="250">
        <v>0</v>
      </c>
      <c r="AD1140" s="250">
        <v>0</v>
      </c>
      <c r="AE1140" s="250"/>
      <c r="AF1140" s="250">
        <v>0</v>
      </c>
      <c r="AG1140" s="250">
        <v>278</v>
      </c>
      <c r="AH1140" s="250"/>
      <c r="AI1140" s="251" t="s">
        <v>204</v>
      </c>
      <c r="AJ1140" s="251"/>
      <c r="AK1140" s="251"/>
      <c r="AL1140" s="65"/>
      <c r="AM1140" s="71"/>
      <c r="AN1140" s="71"/>
    </row>
    <row r="1141" spans="1:40" ht="21.75" customHeight="1" outlineLevel="1" thickBot="1">
      <c r="A1141" s="218" t="s">
        <v>200</v>
      </c>
      <c r="B1141" s="218"/>
      <c r="C1141" s="250">
        <v>476</v>
      </c>
      <c r="D1141" s="250">
        <v>64</v>
      </c>
      <c r="E1141" s="250">
        <v>333</v>
      </c>
      <c r="F1141" s="250">
        <v>99</v>
      </c>
      <c r="G1141" s="250"/>
      <c r="H1141" s="250"/>
      <c r="I1141" s="250">
        <v>234</v>
      </c>
      <c r="J1141" s="250">
        <v>123</v>
      </c>
      <c r="K1141" s="250"/>
      <c r="L1141" s="250">
        <v>48</v>
      </c>
      <c r="M1141" s="250">
        <v>47</v>
      </c>
      <c r="N1141" s="250"/>
      <c r="O1141" s="250">
        <v>0</v>
      </c>
      <c r="P1141" s="250">
        <v>2</v>
      </c>
      <c r="Q1141" s="250"/>
      <c r="R1141" s="250"/>
      <c r="S1141" s="250">
        <v>10</v>
      </c>
      <c r="T1141" s="250">
        <v>4</v>
      </c>
      <c r="U1141" s="250">
        <v>0</v>
      </c>
      <c r="V1141" s="250">
        <v>0</v>
      </c>
      <c r="W1141" s="250">
        <v>9</v>
      </c>
      <c r="X1141" s="250">
        <v>0</v>
      </c>
      <c r="Y1141" s="250">
        <v>0</v>
      </c>
      <c r="Z1141" s="250"/>
      <c r="AA1141" s="250"/>
      <c r="AB1141" s="250">
        <v>12</v>
      </c>
      <c r="AC1141" s="250">
        <v>8</v>
      </c>
      <c r="AD1141" s="250">
        <v>7</v>
      </c>
      <c r="AE1141" s="250"/>
      <c r="AF1141" s="250">
        <v>12</v>
      </c>
      <c r="AG1141" s="250">
        <v>58</v>
      </c>
      <c r="AH1141" s="250"/>
      <c r="AI1141" s="251" t="s">
        <v>228</v>
      </c>
      <c r="AJ1141" s="251"/>
      <c r="AK1141" s="251"/>
      <c r="AL1141" s="71">
        <f>SUM(AM1141:AN1141)</f>
        <v>333</v>
      </c>
      <c r="AM1141" s="71">
        <f>SUM(F1141)</f>
        <v>99</v>
      </c>
      <c r="AN1141" s="71">
        <f>SUM(I1141)</f>
        <v>234</v>
      </c>
    </row>
    <row r="1142" spans="1:40" s="168" customFormat="1" ht="21.75" customHeight="1" thickBot="1">
      <c r="A1142" s="217" t="s">
        <v>31</v>
      </c>
      <c r="B1142" s="217"/>
      <c r="C1142" s="213">
        <v>7078</v>
      </c>
      <c r="D1142" s="213">
        <v>359</v>
      </c>
      <c r="E1142" s="213">
        <v>5616</v>
      </c>
      <c r="F1142" s="213">
        <v>1194</v>
      </c>
      <c r="G1142" s="213"/>
      <c r="H1142" s="213"/>
      <c r="I1142" s="213">
        <v>4422</v>
      </c>
      <c r="J1142" s="213">
        <v>1595</v>
      </c>
      <c r="K1142" s="213"/>
      <c r="L1142" s="213">
        <v>1510</v>
      </c>
      <c r="M1142" s="213">
        <v>953</v>
      </c>
      <c r="N1142" s="213"/>
      <c r="O1142" s="213">
        <v>0</v>
      </c>
      <c r="P1142" s="213">
        <v>106</v>
      </c>
      <c r="Q1142" s="213"/>
      <c r="R1142" s="213"/>
      <c r="S1142" s="213">
        <v>127</v>
      </c>
      <c r="T1142" s="213">
        <v>131</v>
      </c>
      <c r="U1142" s="213">
        <v>0</v>
      </c>
      <c r="V1142" s="213">
        <v>0</v>
      </c>
      <c r="W1142" s="213">
        <v>28</v>
      </c>
      <c r="X1142" s="213">
        <v>44</v>
      </c>
      <c r="Y1142" s="213">
        <v>4</v>
      </c>
      <c r="Z1142" s="213"/>
      <c r="AA1142" s="213"/>
      <c r="AB1142" s="213">
        <v>85</v>
      </c>
      <c r="AC1142" s="213">
        <v>140</v>
      </c>
      <c r="AD1142" s="213">
        <v>181</v>
      </c>
      <c r="AE1142" s="213"/>
      <c r="AF1142" s="213">
        <v>192</v>
      </c>
      <c r="AG1142" s="213">
        <v>839</v>
      </c>
      <c r="AH1142" s="213"/>
      <c r="AI1142" s="214"/>
      <c r="AJ1142" s="214"/>
      <c r="AK1142" s="214"/>
      <c r="AL1142" s="79">
        <f ca="1">SUM(AM1142:AN1142)</f>
        <v>0</v>
      </c>
      <c r="AM1142" s="79">
        <f ca="1">SUM(AM1141:AM1162)</f>
        <v>0</v>
      </c>
      <c r="AN1142" s="79">
        <f ca="1">SUM(AN1141:AN1162)</f>
        <v>0</v>
      </c>
    </row>
    <row r="1143" spans="1:40" ht="21.75" customHeight="1" outlineLevel="1">
      <c r="A1143" s="218" t="s">
        <v>32</v>
      </c>
      <c r="B1143" s="218"/>
      <c r="C1143" s="250">
        <v>534</v>
      </c>
      <c r="D1143" s="250">
        <v>50</v>
      </c>
      <c r="E1143" s="250">
        <v>405</v>
      </c>
      <c r="F1143" s="250">
        <v>0</v>
      </c>
      <c r="G1143" s="250"/>
      <c r="H1143" s="250"/>
      <c r="I1143" s="250">
        <v>405</v>
      </c>
      <c r="J1143" s="250">
        <v>83</v>
      </c>
      <c r="K1143" s="250"/>
      <c r="L1143" s="250">
        <v>317</v>
      </c>
      <c r="M1143" s="250">
        <v>5</v>
      </c>
      <c r="N1143" s="250"/>
      <c r="O1143" s="250">
        <v>0</v>
      </c>
      <c r="P1143" s="250">
        <v>0</v>
      </c>
      <c r="Q1143" s="250"/>
      <c r="R1143" s="250"/>
      <c r="S1143" s="250">
        <v>0</v>
      </c>
      <c r="T1143" s="250">
        <v>0</v>
      </c>
      <c r="U1143" s="250">
        <v>0</v>
      </c>
      <c r="V1143" s="250">
        <v>0</v>
      </c>
      <c r="W1143" s="250">
        <v>0</v>
      </c>
      <c r="X1143" s="250">
        <v>5</v>
      </c>
      <c r="Y1143" s="250">
        <v>0</v>
      </c>
      <c r="Z1143" s="250"/>
      <c r="AA1143" s="250"/>
      <c r="AB1143" s="250">
        <v>17</v>
      </c>
      <c r="AC1143" s="250">
        <v>0</v>
      </c>
      <c r="AD1143" s="250">
        <v>0</v>
      </c>
      <c r="AE1143" s="250"/>
      <c r="AF1143" s="250">
        <v>0</v>
      </c>
      <c r="AG1143" s="250">
        <v>74</v>
      </c>
      <c r="AH1143" s="250"/>
      <c r="AI1143" s="251" t="s">
        <v>268</v>
      </c>
      <c r="AJ1143" s="251"/>
      <c r="AK1143" s="251"/>
      <c r="AL1143" s="71"/>
      <c r="AM1143" s="71"/>
      <c r="AN1143" s="71"/>
    </row>
    <row r="1144" spans="1:40" ht="21.75" customHeight="1" outlineLevel="1">
      <c r="A1144" s="218" t="s">
        <v>33</v>
      </c>
      <c r="B1144" s="218"/>
      <c r="C1144" s="250">
        <v>676</v>
      </c>
      <c r="D1144" s="250">
        <v>0</v>
      </c>
      <c r="E1144" s="250">
        <v>584</v>
      </c>
      <c r="F1144" s="250">
        <v>467</v>
      </c>
      <c r="G1144" s="250"/>
      <c r="H1144" s="250"/>
      <c r="I1144" s="250">
        <v>117</v>
      </c>
      <c r="J1144" s="250">
        <v>32</v>
      </c>
      <c r="K1144" s="250"/>
      <c r="L1144" s="250">
        <v>6</v>
      </c>
      <c r="M1144" s="250">
        <v>10</v>
      </c>
      <c r="N1144" s="250"/>
      <c r="O1144" s="250">
        <v>0</v>
      </c>
      <c r="P1144" s="250">
        <v>20</v>
      </c>
      <c r="Q1144" s="250"/>
      <c r="R1144" s="250"/>
      <c r="S1144" s="250">
        <v>12</v>
      </c>
      <c r="T1144" s="250">
        <v>37</v>
      </c>
      <c r="U1144" s="250">
        <v>0</v>
      </c>
      <c r="V1144" s="250">
        <v>0</v>
      </c>
      <c r="W1144" s="250">
        <v>9</v>
      </c>
      <c r="X1144" s="250">
        <v>3</v>
      </c>
      <c r="Y1144" s="250">
        <v>0</v>
      </c>
      <c r="Z1144" s="250"/>
      <c r="AA1144" s="250"/>
      <c r="AB1144" s="250">
        <v>0</v>
      </c>
      <c r="AC1144" s="250">
        <v>37</v>
      </c>
      <c r="AD1144" s="250">
        <v>3</v>
      </c>
      <c r="AE1144" s="250"/>
      <c r="AF1144" s="250">
        <v>61</v>
      </c>
      <c r="AG1144" s="250">
        <v>19</v>
      </c>
      <c r="AH1144" s="250"/>
      <c r="AI1144" s="251" t="s">
        <v>263</v>
      </c>
      <c r="AJ1144" s="251" t="s">
        <v>428</v>
      </c>
      <c r="AK1144" s="251"/>
      <c r="AL1144" s="71"/>
      <c r="AM1144" s="71"/>
      <c r="AN1144" s="71"/>
    </row>
    <row r="1145" spans="1:40" ht="21.75" customHeight="1" outlineLevel="1">
      <c r="A1145" s="218" t="s">
        <v>34</v>
      </c>
      <c r="B1145" s="218"/>
      <c r="C1145" s="250">
        <v>280</v>
      </c>
      <c r="D1145" s="250">
        <v>0</v>
      </c>
      <c r="E1145" s="250">
        <v>271</v>
      </c>
      <c r="F1145" s="250">
        <v>0</v>
      </c>
      <c r="G1145" s="250"/>
      <c r="H1145" s="250"/>
      <c r="I1145" s="250">
        <v>271</v>
      </c>
      <c r="J1145" s="250">
        <v>181</v>
      </c>
      <c r="K1145" s="250"/>
      <c r="L1145" s="250">
        <v>90</v>
      </c>
      <c r="M1145" s="250">
        <v>0</v>
      </c>
      <c r="N1145" s="250"/>
      <c r="O1145" s="250">
        <v>0</v>
      </c>
      <c r="P1145" s="250">
        <v>0</v>
      </c>
      <c r="Q1145" s="250"/>
      <c r="R1145" s="250"/>
      <c r="S1145" s="250">
        <v>0</v>
      </c>
      <c r="T1145" s="250">
        <v>0</v>
      </c>
      <c r="U1145" s="250">
        <v>0</v>
      </c>
      <c r="V1145" s="250">
        <v>0</v>
      </c>
      <c r="W1145" s="250">
        <v>0</v>
      </c>
      <c r="X1145" s="250">
        <v>9</v>
      </c>
      <c r="Y1145" s="250">
        <v>0</v>
      </c>
      <c r="Z1145" s="250"/>
      <c r="AA1145" s="250"/>
      <c r="AB1145" s="250">
        <v>0</v>
      </c>
      <c r="AC1145" s="250">
        <v>0</v>
      </c>
      <c r="AD1145" s="250">
        <v>0</v>
      </c>
      <c r="AE1145" s="250"/>
      <c r="AF1145" s="250">
        <v>0</v>
      </c>
      <c r="AG1145" s="250">
        <v>0</v>
      </c>
      <c r="AH1145" s="250"/>
      <c r="AI1145" s="251" t="s">
        <v>210</v>
      </c>
      <c r="AJ1145" s="251"/>
      <c r="AK1145" s="251"/>
      <c r="AL1145" s="65"/>
      <c r="AM1145" s="71"/>
      <c r="AN1145" s="71"/>
    </row>
    <row r="1146" spans="1:40" ht="21.75" customHeight="1" outlineLevel="1">
      <c r="A1146" s="218" t="s">
        <v>35</v>
      </c>
      <c r="B1146" s="218"/>
      <c r="C1146" s="250">
        <v>224</v>
      </c>
      <c r="D1146" s="250">
        <v>2</v>
      </c>
      <c r="E1146" s="250">
        <v>191</v>
      </c>
      <c r="F1146" s="250">
        <v>0</v>
      </c>
      <c r="G1146" s="250"/>
      <c r="H1146" s="250"/>
      <c r="I1146" s="250">
        <v>191</v>
      </c>
      <c r="J1146" s="250">
        <v>191</v>
      </c>
      <c r="K1146" s="250"/>
      <c r="L1146" s="250">
        <v>0</v>
      </c>
      <c r="M1146" s="250">
        <v>0</v>
      </c>
      <c r="N1146" s="250"/>
      <c r="O1146" s="250">
        <v>0</v>
      </c>
      <c r="P1146" s="250">
        <v>0</v>
      </c>
      <c r="Q1146" s="250"/>
      <c r="R1146" s="250"/>
      <c r="S1146" s="250">
        <v>0</v>
      </c>
      <c r="T1146" s="250">
        <v>0</v>
      </c>
      <c r="U1146" s="250">
        <v>0</v>
      </c>
      <c r="V1146" s="250">
        <v>0</v>
      </c>
      <c r="W1146" s="250">
        <v>0</v>
      </c>
      <c r="X1146" s="250">
        <v>0</v>
      </c>
      <c r="Y1146" s="250">
        <v>0</v>
      </c>
      <c r="Z1146" s="250"/>
      <c r="AA1146" s="250"/>
      <c r="AB1146" s="250">
        <v>0</v>
      </c>
      <c r="AC1146" s="250">
        <v>0</v>
      </c>
      <c r="AD1146" s="250">
        <v>0</v>
      </c>
      <c r="AE1146" s="250"/>
      <c r="AF1146" s="250">
        <v>0</v>
      </c>
      <c r="AG1146" s="250">
        <v>31</v>
      </c>
      <c r="AH1146" s="250"/>
      <c r="AI1146" s="251" t="s">
        <v>211</v>
      </c>
      <c r="AJ1146" s="251"/>
      <c r="AK1146" s="251"/>
      <c r="AL1146" s="65"/>
      <c r="AM1146" s="71"/>
      <c r="AN1146" s="71"/>
    </row>
    <row r="1147" spans="1:40" ht="21.75" customHeight="1" outlineLevel="1">
      <c r="A1147" s="218" t="s">
        <v>212</v>
      </c>
      <c r="B1147" s="218"/>
      <c r="C1147" s="250">
        <v>192</v>
      </c>
      <c r="D1147" s="250">
        <v>0</v>
      </c>
      <c r="E1147" s="250">
        <v>177</v>
      </c>
      <c r="F1147" s="250">
        <v>0</v>
      </c>
      <c r="G1147" s="250"/>
      <c r="H1147" s="250"/>
      <c r="I1147" s="250">
        <v>177</v>
      </c>
      <c r="J1147" s="250">
        <v>177</v>
      </c>
      <c r="K1147" s="250"/>
      <c r="L1147" s="250">
        <v>0</v>
      </c>
      <c r="M1147" s="250">
        <v>0</v>
      </c>
      <c r="N1147" s="250"/>
      <c r="O1147" s="250">
        <v>0</v>
      </c>
      <c r="P1147" s="250">
        <v>0</v>
      </c>
      <c r="Q1147" s="250"/>
      <c r="R1147" s="250"/>
      <c r="S1147" s="250">
        <v>0</v>
      </c>
      <c r="T1147" s="250">
        <v>0</v>
      </c>
      <c r="U1147" s="250">
        <v>0</v>
      </c>
      <c r="V1147" s="250">
        <v>0</v>
      </c>
      <c r="W1147" s="250">
        <v>0</v>
      </c>
      <c r="X1147" s="250">
        <v>0</v>
      </c>
      <c r="Y1147" s="250">
        <v>0</v>
      </c>
      <c r="Z1147" s="250"/>
      <c r="AA1147" s="250"/>
      <c r="AB1147" s="250">
        <v>0</v>
      </c>
      <c r="AC1147" s="250">
        <v>0</v>
      </c>
      <c r="AD1147" s="250">
        <v>0</v>
      </c>
      <c r="AE1147" s="250"/>
      <c r="AF1147" s="250">
        <v>0</v>
      </c>
      <c r="AG1147" s="250">
        <v>15</v>
      </c>
      <c r="AH1147" s="250"/>
      <c r="AI1147" s="251" t="s">
        <v>236</v>
      </c>
      <c r="AJ1147" s="251"/>
      <c r="AK1147" s="251"/>
      <c r="AL1147" s="65"/>
      <c r="AM1147" s="71"/>
      <c r="AN1147" s="71"/>
    </row>
    <row r="1148" spans="1:40" ht="21.75" customHeight="1" outlineLevel="1">
      <c r="A1148" s="218" t="s">
        <v>36</v>
      </c>
      <c r="B1148" s="218"/>
      <c r="C1148" s="250">
        <v>416</v>
      </c>
      <c r="D1148" s="250">
        <v>22</v>
      </c>
      <c r="E1148" s="250">
        <v>268</v>
      </c>
      <c r="F1148" s="250">
        <v>82</v>
      </c>
      <c r="G1148" s="250"/>
      <c r="H1148" s="250"/>
      <c r="I1148" s="250">
        <v>186</v>
      </c>
      <c r="J1148" s="250">
        <v>37</v>
      </c>
      <c r="K1148" s="250"/>
      <c r="L1148" s="250">
        <v>45</v>
      </c>
      <c r="M1148" s="250">
        <v>96</v>
      </c>
      <c r="N1148" s="250"/>
      <c r="O1148" s="250">
        <v>0</v>
      </c>
      <c r="P1148" s="250">
        <v>0</v>
      </c>
      <c r="Q1148" s="250"/>
      <c r="R1148" s="250"/>
      <c r="S1148" s="250">
        <v>7</v>
      </c>
      <c r="T1148" s="250">
        <v>1</v>
      </c>
      <c r="U1148" s="250">
        <v>0</v>
      </c>
      <c r="V1148" s="250">
        <v>0</v>
      </c>
      <c r="W1148" s="250">
        <v>1</v>
      </c>
      <c r="X1148" s="250">
        <v>3</v>
      </c>
      <c r="Y1148" s="250">
        <v>4</v>
      </c>
      <c r="Z1148" s="250"/>
      <c r="AA1148" s="250"/>
      <c r="AB1148" s="250">
        <v>12</v>
      </c>
      <c r="AC1148" s="250">
        <v>82</v>
      </c>
      <c r="AD1148" s="250">
        <v>175</v>
      </c>
      <c r="AE1148" s="250"/>
      <c r="AF1148" s="250">
        <v>5</v>
      </c>
      <c r="AG1148" s="250">
        <v>117</v>
      </c>
      <c r="AH1148" s="250"/>
      <c r="AI1148" s="251" t="s">
        <v>237</v>
      </c>
      <c r="AJ1148" s="251" t="s">
        <v>419</v>
      </c>
      <c r="AK1148" s="251"/>
      <c r="AL1148" s="65"/>
      <c r="AM1148" s="71"/>
      <c r="AN1148" s="71"/>
    </row>
    <row r="1149" spans="1:40" ht="21.75" customHeight="1" outlineLevel="1">
      <c r="A1149" s="218" t="s">
        <v>37</v>
      </c>
      <c r="B1149" s="218"/>
      <c r="C1149" s="250">
        <v>246</v>
      </c>
      <c r="D1149" s="250">
        <v>0</v>
      </c>
      <c r="E1149" s="250">
        <v>222</v>
      </c>
      <c r="F1149" s="250">
        <v>185</v>
      </c>
      <c r="G1149" s="250"/>
      <c r="H1149" s="250"/>
      <c r="I1149" s="250">
        <v>37</v>
      </c>
      <c r="J1149" s="250">
        <v>4</v>
      </c>
      <c r="K1149" s="250"/>
      <c r="L1149" s="250">
        <v>0</v>
      </c>
      <c r="M1149" s="250">
        <v>0</v>
      </c>
      <c r="N1149" s="250"/>
      <c r="O1149" s="250">
        <v>0</v>
      </c>
      <c r="P1149" s="250">
        <v>10</v>
      </c>
      <c r="Q1149" s="250"/>
      <c r="R1149" s="250"/>
      <c r="S1149" s="250">
        <v>23</v>
      </c>
      <c r="T1149" s="250">
        <v>0</v>
      </c>
      <c r="U1149" s="250">
        <v>0</v>
      </c>
      <c r="V1149" s="250">
        <v>0</v>
      </c>
      <c r="W1149" s="250">
        <v>3</v>
      </c>
      <c r="X1149" s="250">
        <v>0</v>
      </c>
      <c r="Y1149" s="250">
        <v>0</v>
      </c>
      <c r="Z1149" s="250"/>
      <c r="AA1149" s="250"/>
      <c r="AB1149" s="250">
        <v>0</v>
      </c>
      <c r="AC1149" s="250">
        <v>0</v>
      </c>
      <c r="AD1149" s="250">
        <v>0</v>
      </c>
      <c r="AE1149" s="250"/>
      <c r="AF1149" s="250">
        <v>21</v>
      </c>
      <c r="AG1149" s="250">
        <v>0</v>
      </c>
      <c r="AH1149" s="250"/>
      <c r="AI1149" s="251" t="s">
        <v>213</v>
      </c>
      <c r="AJ1149" s="251"/>
      <c r="AK1149" s="251"/>
      <c r="AL1149" s="65"/>
      <c r="AM1149" s="71"/>
      <c r="AN1149" s="71"/>
    </row>
    <row r="1150" spans="1:40" ht="21.75" customHeight="1" outlineLevel="1">
      <c r="A1150" s="218" t="s">
        <v>141</v>
      </c>
      <c r="B1150" s="218"/>
      <c r="C1150" s="250">
        <v>56</v>
      </c>
      <c r="D1150" s="250">
        <v>0</v>
      </c>
      <c r="E1150" s="250">
        <v>50</v>
      </c>
      <c r="F1150" s="250">
        <v>0</v>
      </c>
      <c r="G1150" s="250"/>
      <c r="H1150" s="250"/>
      <c r="I1150" s="250">
        <v>50</v>
      </c>
      <c r="J1150" s="250">
        <v>13</v>
      </c>
      <c r="K1150" s="250"/>
      <c r="L1150" s="250">
        <v>0</v>
      </c>
      <c r="M1150" s="250">
        <v>0</v>
      </c>
      <c r="N1150" s="250"/>
      <c r="O1150" s="250">
        <v>0</v>
      </c>
      <c r="P1150" s="250">
        <v>0</v>
      </c>
      <c r="Q1150" s="250"/>
      <c r="R1150" s="250"/>
      <c r="S1150" s="250">
        <v>0</v>
      </c>
      <c r="T1150" s="250">
        <v>37</v>
      </c>
      <c r="U1150" s="250">
        <v>0</v>
      </c>
      <c r="V1150" s="250">
        <v>0</v>
      </c>
      <c r="W1150" s="250">
        <v>0</v>
      </c>
      <c r="X1150" s="250">
        <v>0</v>
      </c>
      <c r="Y1150" s="250">
        <v>0</v>
      </c>
      <c r="Z1150" s="250"/>
      <c r="AA1150" s="250"/>
      <c r="AB1150" s="250">
        <v>0</v>
      </c>
      <c r="AC1150" s="250">
        <v>0</v>
      </c>
      <c r="AD1150" s="250">
        <v>0</v>
      </c>
      <c r="AE1150" s="250"/>
      <c r="AF1150" s="250">
        <v>0</v>
      </c>
      <c r="AG1150" s="250">
        <v>6</v>
      </c>
      <c r="AH1150" s="250"/>
      <c r="AI1150" s="251" t="s">
        <v>429</v>
      </c>
      <c r="AJ1150" s="251"/>
      <c r="AK1150" s="251"/>
      <c r="AL1150" s="65"/>
      <c r="AM1150" s="71"/>
      <c r="AN1150" s="71"/>
    </row>
    <row r="1151" spans="1:40" ht="21.75" customHeight="1" outlineLevel="1">
      <c r="A1151" s="218" t="s">
        <v>214</v>
      </c>
      <c r="B1151" s="218"/>
      <c r="C1151" s="250">
        <v>420</v>
      </c>
      <c r="D1151" s="250">
        <v>2</v>
      </c>
      <c r="E1151" s="250">
        <v>363</v>
      </c>
      <c r="F1151" s="250">
        <v>5</v>
      </c>
      <c r="G1151" s="250"/>
      <c r="H1151" s="250"/>
      <c r="I1151" s="250">
        <v>358</v>
      </c>
      <c r="J1151" s="250">
        <v>2</v>
      </c>
      <c r="K1151" s="250"/>
      <c r="L1151" s="250">
        <v>4</v>
      </c>
      <c r="M1151" s="250">
        <v>352</v>
      </c>
      <c r="N1151" s="250"/>
      <c r="O1151" s="250">
        <v>0</v>
      </c>
      <c r="P1151" s="250">
        <v>0</v>
      </c>
      <c r="Q1151" s="250"/>
      <c r="R1151" s="250"/>
      <c r="S1151" s="250">
        <v>0</v>
      </c>
      <c r="T1151" s="250">
        <v>0</v>
      </c>
      <c r="U1151" s="250">
        <v>0</v>
      </c>
      <c r="V1151" s="250">
        <v>0</v>
      </c>
      <c r="W1151" s="250">
        <v>0</v>
      </c>
      <c r="X1151" s="250">
        <v>4</v>
      </c>
      <c r="Y1151" s="250">
        <v>0</v>
      </c>
      <c r="Z1151" s="250"/>
      <c r="AA1151" s="250"/>
      <c r="AB1151" s="250">
        <v>22</v>
      </c>
      <c r="AC1151" s="250">
        <v>0</v>
      </c>
      <c r="AD1151" s="250">
        <v>0</v>
      </c>
      <c r="AE1151" s="250"/>
      <c r="AF1151" s="250">
        <v>1</v>
      </c>
      <c r="AG1151" s="250">
        <v>50</v>
      </c>
      <c r="AH1151" s="250"/>
      <c r="AI1151" s="251" t="s">
        <v>271</v>
      </c>
      <c r="AJ1151" s="251"/>
      <c r="AK1151" s="251"/>
      <c r="AL1151" s="71"/>
      <c r="AM1151" s="71"/>
      <c r="AN1151" s="71"/>
    </row>
    <row r="1152" spans="1:40" ht="21.75" customHeight="1" outlineLevel="1">
      <c r="A1152" s="218" t="s">
        <v>215</v>
      </c>
      <c r="B1152" s="218"/>
      <c r="C1152" s="250">
        <v>1031</v>
      </c>
      <c r="D1152" s="250">
        <v>142</v>
      </c>
      <c r="E1152" s="250">
        <v>813</v>
      </c>
      <c r="F1152" s="250">
        <v>0</v>
      </c>
      <c r="G1152" s="250"/>
      <c r="H1152" s="250"/>
      <c r="I1152" s="250">
        <v>813</v>
      </c>
      <c r="J1152" s="250">
        <v>6</v>
      </c>
      <c r="K1152" s="250"/>
      <c r="L1152" s="250">
        <v>399</v>
      </c>
      <c r="M1152" s="250">
        <v>408</v>
      </c>
      <c r="N1152" s="250"/>
      <c r="O1152" s="250">
        <v>0</v>
      </c>
      <c r="P1152" s="250">
        <v>0</v>
      </c>
      <c r="Q1152" s="250"/>
      <c r="R1152" s="250"/>
      <c r="S1152" s="250">
        <v>0</v>
      </c>
      <c r="T1152" s="250">
        <v>0</v>
      </c>
      <c r="U1152" s="250">
        <v>0</v>
      </c>
      <c r="V1152" s="250">
        <v>0</v>
      </c>
      <c r="W1152" s="250">
        <v>0</v>
      </c>
      <c r="X1152" s="250">
        <v>18</v>
      </c>
      <c r="Y1152" s="250">
        <v>0</v>
      </c>
      <c r="Z1152" s="250"/>
      <c r="AA1152" s="250"/>
      <c r="AB1152" s="250">
        <v>29</v>
      </c>
      <c r="AC1152" s="250">
        <v>0</v>
      </c>
      <c r="AD1152" s="250">
        <v>0</v>
      </c>
      <c r="AE1152" s="250"/>
      <c r="AF1152" s="250">
        <v>0</v>
      </c>
      <c r="AG1152" s="250">
        <v>58</v>
      </c>
      <c r="AH1152" s="250"/>
      <c r="AI1152" s="251" t="s">
        <v>430</v>
      </c>
      <c r="AJ1152" s="251"/>
      <c r="AK1152" s="251"/>
      <c r="AL1152" s="71"/>
      <c r="AM1152" s="71"/>
      <c r="AN1152" s="71"/>
    </row>
    <row r="1153" spans="1:41" ht="21.75" customHeight="1" outlineLevel="1">
      <c r="A1153" s="218" t="s">
        <v>216</v>
      </c>
      <c r="B1153" s="218"/>
      <c r="C1153" s="250">
        <v>486</v>
      </c>
      <c r="D1153" s="250">
        <v>16</v>
      </c>
      <c r="E1153" s="250">
        <v>106</v>
      </c>
      <c r="F1153" s="250">
        <v>22</v>
      </c>
      <c r="G1153" s="250"/>
      <c r="H1153" s="250"/>
      <c r="I1153" s="250">
        <v>84</v>
      </c>
      <c r="J1153" s="250">
        <v>32</v>
      </c>
      <c r="K1153" s="250"/>
      <c r="L1153" s="250">
        <v>28</v>
      </c>
      <c r="M1153" s="250">
        <v>22</v>
      </c>
      <c r="N1153" s="250"/>
      <c r="O1153" s="250">
        <v>0</v>
      </c>
      <c r="P1153" s="250">
        <v>0</v>
      </c>
      <c r="Q1153" s="250"/>
      <c r="R1153" s="250"/>
      <c r="S1153" s="250">
        <v>1</v>
      </c>
      <c r="T1153" s="250">
        <v>1</v>
      </c>
      <c r="U1153" s="250">
        <v>0</v>
      </c>
      <c r="V1153" s="250">
        <v>0</v>
      </c>
      <c r="W1153" s="250">
        <v>0</v>
      </c>
      <c r="X1153" s="250">
        <v>0</v>
      </c>
      <c r="Y1153" s="250">
        <v>0</v>
      </c>
      <c r="Z1153" s="250"/>
      <c r="AA1153" s="250"/>
      <c r="AB1153" s="250">
        <v>0</v>
      </c>
      <c r="AC1153" s="250">
        <v>3</v>
      </c>
      <c r="AD1153" s="250">
        <v>2</v>
      </c>
      <c r="AE1153" s="250"/>
      <c r="AF1153" s="250">
        <v>47</v>
      </c>
      <c r="AG1153" s="250">
        <v>317</v>
      </c>
      <c r="AH1153" s="250"/>
      <c r="AI1153" s="251" t="s">
        <v>229</v>
      </c>
      <c r="AJ1153" s="251" t="s">
        <v>431</v>
      </c>
      <c r="AK1153" s="251"/>
      <c r="AL1153" s="67"/>
      <c r="AM1153" s="71"/>
      <c r="AN1153" s="71"/>
    </row>
    <row r="1154" spans="1:41" ht="21.75" customHeight="1" outlineLevel="1">
      <c r="A1154" s="218" t="s">
        <v>38</v>
      </c>
      <c r="B1154" s="218"/>
      <c r="C1154" s="250">
        <v>28</v>
      </c>
      <c r="D1154" s="250">
        <v>0</v>
      </c>
      <c r="E1154" s="250">
        <v>21</v>
      </c>
      <c r="F1154" s="250">
        <v>0</v>
      </c>
      <c r="G1154" s="250"/>
      <c r="H1154" s="250"/>
      <c r="I1154" s="250">
        <v>21</v>
      </c>
      <c r="J1154" s="250">
        <v>21</v>
      </c>
      <c r="K1154" s="250"/>
      <c r="L1154" s="250">
        <v>0</v>
      </c>
      <c r="M1154" s="250">
        <v>0</v>
      </c>
      <c r="N1154" s="250"/>
      <c r="O1154" s="250">
        <v>0</v>
      </c>
      <c r="P1154" s="250">
        <v>0</v>
      </c>
      <c r="Q1154" s="250"/>
      <c r="R1154" s="250"/>
      <c r="S1154" s="250">
        <v>0</v>
      </c>
      <c r="T1154" s="250">
        <v>0</v>
      </c>
      <c r="U1154" s="250">
        <v>0</v>
      </c>
      <c r="V1154" s="250">
        <v>0</v>
      </c>
      <c r="W1154" s="250">
        <v>0</v>
      </c>
      <c r="X1154" s="250">
        <v>0</v>
      </c>
      <c r="Y1154" s="250">
        <v>0</v>
      </c>
      <c r="Z1154" s="250"/>
      <c r="AA1154" s="250"/>
      <c r="AB1154" s="250">
        <v>0</v>
      </c>
      <c r="AC1154" s="250">
        <v>0</v>
      </c>
      <c r="AD1154" s="250">
        <v>0</v>
      </c>
      <c r="AE1154" s="250"/>
      <c r="AF1154" s="250">
        <v>0</v>
      </c>
      <c r="AG1154" s="250">
        <v>7</v>
      </c>
      <c r="AH1154" s="250"/>
      <c r="AI1154" s="251" t="s">
        <v>388</v>
      </c>
      <c r="AJ1154" s="251"/>
      <c r="AK1154" s="251"/>
      <c r="AL1154" s="65"/>
      <c r="AM1154" s="71"/>
      <c r="AN1154" s="71"/>
    </row>
    <row r="1155" spans="1:41" ht="21.75" customHeight="1" outlineLevel="1">
      <c r="A1155" s="218" t="s">
        <v>217</v>
      </c>
      <c r="B1155" s="218"/>
      <c r="C1155" s="250">
        <v>546</v>
      </c>
      <c r="D1155" s="250">
        <v>2</v>
      </c>
      <c r="E1155" s="250">
        <v>519</v>
      </c>
      <c r="F1155" s="250">
        <v>0</v>
      </c>
      <c r="G1155" s="250"/>
      <c r="H1155" s="250"/>
      <c r="I1155" s="250">
        <v>519</v>
      </c>
      <c r="J1155" s="250">
        <v>2</v>
      </c>
      <c r="K1155" s="250"/>
      <c r="L1155" s="250">
        <v>464</v>
      </c>
      <c r="M1155" s="250">
        <v>53</v>
      </c>
      <c r="N1155" s="250"/>
      <c r="O1155" s="250">
        <v>0</v>
      </c>
      <c r="P1155" s="250">
        <v>0</v>
      </c>
      <c r="Q1155" s="250"/>
      <c r="R1155" s="250"/>
      <c r="S1155" s="250">
        <v>0</v>
      </c>
      <c r="T1155" s="250">
        <v>0</v>
      </c>
      <c r="U1155" s="250">
        <v>0</v>
      </c>
      <c r="V1155" s="250">
        <v>0</v>
      </c>
      <c r="W1155" s="250">
        <v>0</v>
      </c>
      <c r="X1155" s="250">
        <v>2</v>
      </c>
      <c r="Y1155" s="250">
        <v>0</v>
      </c>
      <c r="Z1155" s="250"/>
      <c r="AA1155" s="250"/>
      <c r="AB1155" s="250">
        <v>5</v>
      </c>
      <c r="AC1155" s="250">
        <v>0</v>
      </c>
      <c r="AD1155" s="250">
        <v>0</v>
      </c>
      <c r="AE1155" s="250"/>
      <c r="AF1155" s="250">
        <v>0</v>
      </c>
      <c r="AG1155" s="250">
        <v>23</v>
      </c>
      <c r="AH1155" s="250"/>
      <c r="AI1155" s="251" t="s">
        <v>218</v>
      </c>
      <c r="AJ1155" s="251"/>
      <c r="AK1155" s="251"/>
      <c r="AL1155" s="65"/>
      <c r="AM1155" s="71"/>
      <c r="AN1155" s="71"/>
    </row>
    <row r="1156" spans="1:41" ht="21.75" customHeight="1" outlineLevel="1">
      <c r="A1156" s="218" t="s">
        <v>39</v>
      </c>
      <c r="B1156" s="218"/>
      <c r="C1156" s="250">
        <v>152</v>
      </c>
      <c r="D1156" s="250">
        <v>0</v>
      </c>
      <c r="E1156" s="250">
        <v>152</v>
      </c>
      <c r="F1156" s="250">
        <v>0</v>
      </c>
      <c r="G1156" s="250"/>
      <c r="H1156" s="250"/>
      <c r="I1156" s="250">
        <v>152</v>
      </c>
      <c r="J1156" s="250">
        <v>152</v>
      </c>
      <c r="K1156" s="250"/>
      <c r="L1156" s="250">
        <v>0</v>
      </c>
      <c r="M1156" s="250">
        <v>0</v>
      </c>
      <c r="N1156" s="250"/>
      <c r="O1156" s="250">
        <v>0</v>
      </c>
      <c r="P1156" s="250">
        <v>0</v>
      </c>
      <c r="Q1156" s="250"/>
      <c r="R1156" s="250"/>
      <c r="S1156" s="250">
        <v>0</v>
      </c>
      <c r="T1156" s="250">
        <v>0</v>
      </c>
      <c r="U1156" s="250">
        <v>0</v>
      </c>
      <c r="V1156" s="250">
        <v>0</v>
      </c>
      <c r="W1156" s="250">
        <v>0</v>
      </c>
      <c r="X1156" s="250">
        <v>0</v>
      </c>
      <c r="Y1156" s="250">
        <v>0</v>
      </c>
      <c r="Z1156" s="250"/>
      <c r="AA1156" s="250"/>
      <c r="AB1156" s="250">
        <v>0</v>
      </c>
      <c r="AC1156" s="250">
        <v>0</v>
      </c>
      <c r="AD1156" s="250">
        <v>0</v>
      </c>
      <c r="AE1156" s="250"/>
      <c r="AF1156" s="250">
        <v>0</v>
      </c>
      <c r="AG1156" s="250">
        <v>0</v>
      </c>
      <c r="AH1156" s="250"/>
      <c r="AI1156" s="251" t="s">
        <v>219</v>
      </c>
      <c r="AJ1156" s="251"/>
      <c r="AK1156" s="251"/>
      <c r="AL1156" s="65"/>
      <c r="AM1156" s="71"/>
      <c r="AN1156" s="71"/>
    </row>
    <row r="1157" spans="1:41" ht="21.75" customHeight="1" outlineLevel="1">
      <c r="A1157" s="218" t="s">
        <v>220</v>
      </c>
      <c r="B1157" s="218"/>
      <c r="C1157" s="250">
        <v>908</v>
      </c>
      <c r="D1157" s="250">
        <v>25</v>
      </c>
      <c r="E1157" s="250">
        <v>769</v>
      </c>
      <c r="F1157" s="250">
        <v>188</v>
      </c>
      <c r="G1157" s="250"/>
      <c r="H1157" s="250"/>
      <c r="I1157" s="250">
        <v>581</v>
      </c>
      <c r="J1157" s="250">
        <v>294</v>
      </c>
      <c r="K1157" s="250"/>
      <c r="L1157" s="250">
        <v>157</v>
      </c>
      <c r="M1157" s="250">
        <v>7</v>
      </c>
      <c r="N1157" s="250"/>
      <c r="O1157" s="250">
        <v>0</v>
      </c>
      <c r="P1157" s="250">
        <v>29</v>
      </c>
      <c r="Q1157" s="250"/>
      <c r="R1157" s="250"/>
      <c r="S1157" s="250">
        <v>62</v>
      </c>
      <c r="T1157" s="250">
        <v>32</v>
      </c>
      <c r="U1157" s="250">
        <v>0</v>
      </c>
      <c r="V1157" s="250">
        <v>0</v>
      </c>
      <c r="W1157" s="250">
        <v>9</v>
      </c>
      <c r="X1157" s="250">
        <v>0</v>
      </c>
      <c r="Y1157" s="250">
        <v>0</v>
      </c>
      <c r="Z1157" s="250"/>
      <c r="AA1157" s="250"/>
      <c r="AB1157" s="250">
        <v>0</v>
      </c>
      <c r="AC1157" s="250">
        <v>18</v>
      </c>
      <c r="AD1157" s="250">
        <v>1</v>
      </c>
      <c r="AE1157" s="250"/>
      <c r="AF1157" s="250">
        <v>41</v>
      </c>
      <c r="AG1157" s="250">
        <v>64</v>
      </c>
      <c r="AH1157" s="250"/>
      <c r="AI1157" s="251" t="s">
        <v>221</v>
      </c>
      <c r="AJ1157" s="251"/>
      <c r="AK1157" s="251"/>
      <c r="AL1157" s="65"/>
      <c r="AM1157" s="71"/>
      <c r="AN1157" s="71"/>
    </row>
    <row r="1158" spans="1:41" ht="21.75" customHeight="1" outlineLevel="1">
      <c r="A1158" s="218" t="s">
        <v>222</v>
      </c>
      <c r="B1158" s="218"/>
      <c r="C1158" s="250">
        <v>75</v>
      </c>
      <c r="D1158" s="250">
        <v>0</v>
      </c>
      <c r="E1158" s="250">
        <v>51</v>
      </c>
      <c r="F1158" s="250">
        <v>0</v>
      </c>
      <c r="G1158" s="250"/>
      <c r="H1158" s="250"/>
      <c r="I1158" s="250">
        <v>51</v>
      </c>
      <c r="J1158" s="250">
        <v>51</v>
      </c>
      <c r="K1158" s="250"/>
      <c r="L1158" s="250">
        <v>0</v>
      </c>
      <c r="M1158" s="250">
        <v>0</v>
      </c>
      <c r="N1158" s="250"/>
      <c r="O1158" s="250">
        <v>0</v>
      </c>
      <c r="P1158" s="250">
        <v>0</v>
      </c>
      <c r="Q1158" s="250"/>
      <c r="R1158" s="250"/>
      <c r="S1158" s="250">
        <v>0</v>
      </c>
      <c r="T1158" s="250">
        <v>0</v>
      </c>
      <c r="U1158" s="250">
        <v>0</v>
      </c>
      <c r="V1158" s="250">
        <v>0</v>
      </c>
      <c r="W1158" s="250">
        <v>0</v>
      </c>
      <c r="X1158" s="250">
        <v>0</v>
      </c>
      <c r="Y1158" s="250">
        <v>0</v>
      </c>
      <c r="Z1158" s="250"/>
      <c r="AA1158" s="250"/>
      <c r="AB1158" s="250">
        <v>0</v>
      </c>
      <c r="AC1158" s="250">
        <v>0</v>
      </c>
      <c r="AD1158" s="250">
        <v>0</v>
      </c>
      <c r="AE1158" s="250"/>
      <c r="AF1158" s="250">
        <v>0</v>
      </c>
      <c r="AG1158" s="250">
        <v>24</v>
      </c>
      <c r="AH1158" s="250"/>
      <c r="AI1158" s="251" t="s">
        <v>432</v>
      </c>
      <c r="AJ1158" s="251"/>
      <c r="AK1158" s="251"/>
      <c r="AL1158" s="65"/>
      <c r="AM1158" s="71"/>
      <c r="AN1158" s="71"/>
    </row>
    <row r="1159" spans="1:41" ht="21.75" customHeight="1" outlineLevel="1">
      <c r="A1159" s="218" t="s">
        <v>40</v>
      </c>
      <c r="B1159" s="218"/>
      <c r="C1159" s="250">
        <v>0</v>
      </c>
      <c r="D1159" s="250">
        <v>0</v>
      </c>
      <c r="E1159" s="250">
        <v>0</v>
      </c>
      <c r="F1159" s="250">
        <v>0</v>
      </c>
      <c r="G1159" s="250"/>
      <c r="H1159" s="250"/>
      <c r="I1159" s="250">
        <v>0</v>
      </c>
      <c r="J1159" s="250">
        <v>0</v>
      </c>
      <c r="K1159" s="250"/>
      <c r="L1159" s="250">
        <v>0</v>
      </c>
      <c r="M1159" s="250">
        <v>0</v>
      </c>
      <c r="N1159" s="250"/>
      <c r="O1159" s="250">
        <v>0</v>
      </c>
      <c r="P1159" s="250">
        <v>0</v>
      </c>
      <c r="Q1159" s="250"/>
      <c r="R1159" s="250"/>
      <c r="S1159" s="250">
        <v>0</v>
      </c>
      <c r="T1159" s="250">
        <v>0</v>
      </c>
      <c r="U1159" s="250">
        <v>0</v>
      </c>
      <c r="V1159" s="250">
        <v>0</v>
      </c>
      <c r="W1159" s="250">
        <v>0</v>
      </c>
      <c r="X1159" s="250">
        <v>0</v>
      </c>
      <c r="Y1159" s="250">
        <v>0</v>
      </c>
      <c r="Z1159" s="250"/>
      <c r="AA1159" s="250"/>
      <c r="AB1159" s="250">
        <v>0</v>
      </c>
      <c r="AC1159" s="250">
        <v>0</v>
      </c>
      <c r="AD1159" s="250">
        <v>0</v>
      </c>
      <c r="AE1159" s="250"/>
      <c r="AF1159" s="250">
        <v>0</v>
      </c>
      <c r="AG1159" s="250">
        <v>0</v>
      </c>
      <c r="AH1159" s="250"/>
      <c r="AI1159" s="251" t="s">
        <v>223</v>
      </c>
      <c r="AJ1159" s="251"/>
      <c r="AK1159" s="251"/>
      <c r="AL1159" s="65"/>
      <c r="AM1159" s="71"/>
      <c r="AN1159" s="71"/>
    </row>
    <row r="1160" spans="1:41" ht="21.75" customHeight="1" outlineLevel="1">
      <c r="A1160" s="218" t="s">
        <v>41</v>
      </c>
      <c r="B1160" s="218"/>
      <c r="C1160" s="250">
        <v>400</v>
      </c>
      <c r="D1160" s="250">
        <v>50</v>
      </c>
      <c r="E1160" s="250">
        <v>317</v>
      </c>
      <c r="F1160" s="250">
        <v>0</v>
      </c>
      <c r="G1160" s="250"/>
      <c r="H1160" s="250"/>
      <c r="I1160" s="250">
        <v>317</v>
      </c>
      <c r="J1160" s="250">
        <v>317</v>
      </c>
      <c r="K1160" s="250"/>
      <c r="L1160" s="250">
        <v>0</v>
      </c>
      <c r="M1160" s="250">
        <v>0</v>
      </c>
      <c r="N1160" s="250"/>
      <c r="O1160" s="250">
        <v>0</v>
      </c>
      <c r="P1160" s="250">
        <v>0</v>
      </c>
      <c r="Q1160" s="250"/>
      <c r="R1160" s="250"/>
      <c r="S1160" s="250">
        <v>0</v>
      </c>
      <c r="T1160" s="250">
        <v>0</v>
      </c>
      <c r="U1160" s="250">
        <v>0</v>
      </c>
      <c r="V1160" s="250">
        <v>0</v>
      </c>
      <c r="W1160" s="250">
        <v>0</v>
      </c>
      <c r="X1160" s="250">
        <v>0</v>
      </c>
      <c r="Y1160" s="250">
        <v>0</v>
      </c>
      <c r="Z1160" s="250"/>
      <c r="AA1160" s="250"/>
      <c r="AB1160" s="250">
        <v>0</v>
      </c>
      <c r="AC1160" s="250">
        <v>0</v>
      </c>
      <c r="AD1160" s="250">
        <v>0</v>
      </c>
      <c r="AE1160" s="250"/>
      <c r="AF1160" s="250">
        <v>0</v>
      </c>
      <c r="AG1160" s="250">
        <v>33</v>
      </c>
      <c r="AH1160" s="250"/>
      <c r="AI1160" s="251" t="s">
        <v>433</v>
      </c>
      <c r="AJ1160" s="251"/>
      <c r="AK1160" s="251"/>
      <c r="AL1160" s="65"/>
      <c r="AM1160" s="71"/>
      <c r="AN1160" s="71"/>
    </row>
    <row r="1161" spans="1:41" ht="21.75" customHeight="1" outlineLevel="1">
      <c r="A1161" s="218" t="s">
        <v>42</v>
      </c>
      <c r="B1161" s="218"/>
      <c r="C1161" s="250">
        <v>384</v>
      </c>
      <c r="D1161" s="250">
        <v>48</v>
      </c>
      <c r="E1161" s="250">
        <v>314</v>
      </c>
      <c r="F1161" s="250">
        <v>245</v>
      </c>
      <c r="G1161" s="250"/>
      <c r="H1161" s="250"/>
      <c r="I1161" s="250">
        <v>69</v>
      </c>
      <c r="J1161" s="250">
        <v>0</v>
      </c>
      <c r="K1161" s="250"/>
      <c r="L1161" s="250">
        <v>0</v>
      </c>
      <c r="M1161" s="250">
        <v>0</v>
      </c>
      <c r="N1161" s="250"/>
      <c r="O1161" s="250">
        <v>0</v>
      </c>
      <c r="P1161" s="250">
        <v>47</v>
      </c>
      <c r="Q1161" s="250"/>
      <c r="R1161" s="250"/>
      <c r="S1161" s="250">
        <v>22</v>
      </c>
      <c r="T1161" s="250">
        <v>0</v>
      </c>
      <c r="U1161" s="250">
        <v>0</v>
      </c>
      <c r="V1161" s="250">
        <v>0</v>
      </c>
      <c r="W1161" s="250">
        <v>6</v>
      </c>
      <c r="X1161" s="250">
        <v>0</v>
      </c>
      <c r="Y1161" s="250">
        <v>0</v>
      </c>
      <c r="Z1161" s="250"/>
      <c r="AA1161" s="250"/>
      <c r="AB1161" s="250">
        <v>0</v>
      </c>
      <c r="AC1161" s="250">
        <v>0</v>
      </c>
      <c r="AD1161" s="250">
        <v>0</v>
      </c>
      <c r="AE1161" s="250"/>
      <c r="AF1161" s="250">
        <v>16</v>
      </c>
      <c r="AG1161" s="250">
        <v>0</v>
      </c>
      <c r="AH1161" s="250"/>
      <c r="AI1161" s="251" t="s">
        <v>434</v>
      </c>
      <c r="AJ1161" s="251"/>
      <c r="AK1161" s="251"/>
      <c r="AL1161" s="65"/>
      <c r="AM1161" s="71"/>
      <c r="AN1161" s="71"/>
    </row>
    <row r="1162" spans="1:41" ht="21.75" customHeight="1" outlineLevel="1" thickBot="1">
      <c r="A1162" s="218" t="s">
        <v>227</v>
      </c>
      <c r="B1162" s="218"/>
      <c r="C1162" s="250">
        <v>24</v>
      </c>
      <c r="D1162" s="250">
        <v>0</v>
      </c>
      <c r="E1162" s="250">
        <v>23</v>
      </c>
      <c r="F1162" s="250">
        <v>0</v>
      </c>
      <c r="G1162" s="250"/>
      <c r="H1162" s="250"/>
      <c r="I1162" s="250">
        <v>23</v>
      </c>
      <c r="J1162" s="250">
        <v>0</v>
      </c>
      <c r="K1162" s="250"/>
      <c r="L1162" s="250">
        <v>0</v>
      </c>
      <c r="M1162" s="250">
        <v>0</v>
      </c>
      <c r="N1162" s="250"/>
      <c r="O1162" s="250">
        <v>0</v>
      </c>
      <c r="P1162" s="250">
        <v>0</v>
      </c>
      <c r="Q1162" s="250"/>
      <c r="R1162" s="250"/>
      <c r="S1162" s="250">
        <v>0</v>
      </c>
      <c r="T1162" s="250">
        <v>23</v>
      </c>
      <c r="U1162" s="250">
        <v>0</v>
      </c>
      <c r="V1162" s="250">
        <v>0</v>
      </c>
      <c r="W1162" s="250">
        <v>0</v>
      </c>
      <c r="X1162" s="250">
        <v>0</v>
      </c>
      <c r="Y1162" s="250">
        <v>0</v>
      </c>
      <c r="Z1162" s="250"/>
      <c r="AA1162" s="250"/>
      <c r="AB1162" s="250">
        <v>0</v>
      </c>
      <c r="AC1162" s="250">
        <v>0</v>
      </c>
      <c r="AD1162" s="250">
        <v>0</v>
      </c>
      <c r="AE1162" s="250"/>
      <c r="AF1162" s="250">
        <v>0</v>
      </c>
      <c r="AG1162" s="250">
        <v>1</v>
      </c>
      <c r="AH1162" s="250"/>
      <c r="AI1162" s="251" t="s">
        <v>426</v>
      </c>
      <c r="AJ1162" s="251"/>
      <c r="AK1162" s="251"/>
      <c r="AL1162" s="65"/>
      <c r="AM1162" s="71"/>
      <c r="AN1162" s="71"/>
    </row>
    <row r="1163" spans="1:41" ht="21.75" customHeight="1" thickBot="1">
      <c r="A1163" s="244" t="s">
        <v>43</v>
      </c>
      <c r="B1163" s="244"/>
      <c r="C1163" s="213">
        <v>14434</v>
      </c>
      <c r="D1163" s="213">
        <v>697</v>
      </c>
      <c r="E1163" s="213">
        <v>11410</v>
      </c>
      <c r="F1163" s="213">
        <v>1921</v>
      </c>
      <c r="G1163" s="213"/>
      <c r="H1163" s="213"/>
      <c r="I1163" s="213">
        <v>9489</v>
      </c>
      <c r="J1163" s="213">
        <v>3754</v>
      </c>
      <c r="K1163" s="213"/>
      <c r="L1163" s="213">
        <v>3143</v>
      </c>
      <c r="M1163" s="213">
        <v>1939</v>
      </c>
      <c r="N1163" s="213"/>
      <c r="O1163" s="213">
        <v>0</v>
      </c>
      <c r="P1163" s="213">
        <v>142</v>
      </c>
      <c r="Q1163" s="213"/>
      <c r="R1163" s="213"/>
      <c r="S1163" s="213">
        <v>213</v>
      </c>
      <c r="T1163" s="213">
        <v>298</v>
      </c>
      <c r="U1163" s="213">
        <v>0</v>
      </c>
      <c r="V1163" s="213">
        <v>0</v>
      </c>
      <c r="W1163" s="213">
        <v>45</v>
      </c>
      <c r="X1163" s="213">
        <v>68</v>
      </c>
      <c r="Y1163" s="213">
        <v>4</v>
      </c>
      <c r="Z1163" s="213"/>
      <c r="AA1163" s="213"/>
      <c r="AB1163" s="213">
        <v>138</v>
      </c>
      <c r="AC1163" s="213">
        <v>201</v>
      </c>
      <c r="AD1163" s="213">
        <v>222</v>
      </c>
      <c r="AE1163" s="213"/>
      <c r="AF1163" s="213">
        <v>271</v>
      </c>
      <c r="AG1163" s="213">
        <v>1943</v>
      </c>
      <c r="AH1163" s="213"/>
      <c r="AI1163" s="244"/>
      <c r="AJ1163" s="244"/>
      <c r="AK1163" s="244"/>
      <c r="AL1163" s="29">
        <f>SUM(AL1125)</f>
        <v>365</v>
      </c>
      <c r="AM1163" s="29">
        <f>SUM(AM1125)</f>
        <v>106</v>
      </c>
      <c r="AN1163" s="29">
        <f>SUM(AN1125)</f>
        <v>259</v>
      </c>
      <c r="AO1163" s="142">
        <f>IF(E1163&gt;0,1,0)</f>
        <v>1</v>
      </c>
    </row>
    <row r="1164" spans="1:41" ht="12" customHeight="1">
      <c r="A1164" s="245"/>
      <c r="B1164" s="246"/>
      <c r="C1164" s="246"/>
      <c r="D1164" s="246"/>
      <c r="E1164" s="246"/>
      <c r="F1164" s="246"/>
      <c r="G1164" s="246"/>
      <c r="H1164" s="246"/>
      <c r="I1164" s="246"/>
      <c r="J1164" s="246"/>
      <c r="K1164" s="246"/>
      <c r="L1164" s="246"/>
      <c r="M1164" s="246"/>
      <c r="N1164" s="246"/>
      <c r="O1164" s="246"/>
      <c r="P1164" s="246"/>
      <c r="Q1164" s="246"/>
      <c r="R1164" s="246"/>
      <c r="S1164" s="246"/>
      <c r="T1164" s="246"/>
      <c r="U1164" s="246"/>
      <c r="V1164" s="246"/>
      <c r="W1164" s="246"/>
      <c r="X1164" s="246"/>
      <c r="Y1164" s="246"/>
      <c r="Z1164" s="246"/>
      <c r="AA1164" s="246"/>
      <c r="AB1164" s="246"/>
      <c r="AC1164" s="246"/>
      <c r="AD1164" s="246"/>
      <c r="AE1164" s="246"/>
      <c r="AF1164" s="246"/>
      <c r="AG1164" s="246"/>
      <c r="AH1164" s="246"/>
      <c r="AI1164" s="246"/>
      <c r="AJ1164" s="246"/>
      <c r="AK1164" s="245"/>
    </row>
    <row r="1165" spans="1:41" ht="12" customHeight="1" thickBot="1">
      <c r="A1165" s="145"/>
      <c r="B1165" s="144"/>
      <c r="C1165" s="144"/>
      <c r="D1165" s="144"/>
      <c r="E1165" s="144"/>
      <c r="F1165" s="144"/>
      <c r="G1165" s="170"/>
      <c r="H1165" s="170"/>
      <c r="I1165" s="170"/>
      <c r="J1165" s="170"/>
      <c r="K1165" s="170"/>
      <c r="L1165" s="170"/>
      <c r="M1165" s="170"/>
      <c r="N1165" s="145"/>
      <c r="O1165" s="145"/>
      <c r="P1165" s="145"/>
      <c r="Q1165" s="144"/>
      <c r="R1165" s="170"/>
      <c r="S1165" s="170"/>
      <c r="T1165" s="170"/>
      <c r="U1165" s="170"/>
      <c r="V1165" s="170"/>
      <c r="W1165" s="170"/>
      <c r="X1165" s="170"/>
      <c r="Y1165" s="170"/>
      <c r="Z1165" s="144"/>
      <c r="AA1165" s="145"/>
      <c r="AB1165" s="145"/>
      <c r="AC1165" s="171">
        <f>SUM(AC1163:AD1163)</f>
        <v>423</v>
      </c>
      <c r="AD1165" s="145"/>
      <c r="AE1165" s="170"/>
      <c r="AF1165" s="170"/>
      <c r="AG1165" s="170"/>
      <c r="AH1165" s="170"/>
      <c r="AI1165" s="170"/>
      <c r="AJ1165" s="170"/>
      <c r="AK1165" s="145"/>
    </row>
    <row r="1166" spans="1:41" ht="12" customHeight="1" thickBot="1">
      <c r="A1166" s="145" t="s">
        <v>48</v>
      </c>
      <c r="B1166" s="170">
        <v>39644</v>
      </c>
      <c r="C1166" s="145" t="s">
        <v>49</v>
      </c>
      <c r="D1166" s="145"/>
      <c r="E1166" s="145"/>
      <c r="F1166" s="145"/>
      <c r="G1166" s="170"/>
      <c r="H1166" s="170"/>
      <c r="I1166" s="170"/>
      <c r="J1166" s="170"/>
      <c r="K1166" s="170"/>
      <c r="L1166" s="170"/>
      <c r="M1166" s="170"/>
      <c r="N1166" s="145"/>
      <c r="O1166" s="145"/>
      <c r="P1166" s="145"/>
      <c r="Q1166" s="144"/>
      <c r="R1166" s="170"/>
      <c r="S1166" s="170"/>
      <c r="T1166" s="170"/>
      <c r="U1166" s="170"/>
      <c r="V1166" s="170"/>
      <c r="W1166" s="170"/>
      <c r="X1166" s="170"/>
      <c r="Y1166" s="170"/>
      <c r="Z1166" s="144"/>
      <c r="AA1166" s="145"/>
      <c r="AB1166" s="145"/>
      <c r="AC1166" s="145"/>
      <c r="AD1166" s="145"/>
      <c r="AE1166" s="170"/>
      <c r="AF1166" s="170"/>
      <c r="AG1166" s="170"/>
      <c r="AH1166" s="170"/>
      <c r="AI1166" s="170"/>
      <c r="AJ1166" s="170"/>
      <c r="AK1166" s="145"/>
    </row>
    <row r="1167" spans="1:41" ht="12" customHeight="1" thickBot="1">
      <c r="A1167" s="145" t="s">
        <v>50</v>
      </c>
      <c r="B1167" s="145"/>
      <c r="C1167" s="144"/>
      <c r="D1167" s="144"/>
      <c r="E1167" s="144"/>
      <c r="F1167" s="144"/>
      <c r="G1167" s="170"/>
      <c r="H1167" s="170"/>
      <c r="I1167" s="170"/>
      <c r="J1167" s="170"/>
      <c r="K1167" s="170"/>
      <c r="L1167" s="170"/>
      <c r="M1167" s="170"/>
      <c r="N1167" s="143" t="s">
        <v>51</v>
      </c>
      <c r="O1167" s="143"/>
      <c r="P1167" s="145"/>
      <c r="Q1167" s="144"/>
      <c r="R1167" s="172" t="s">
        <v>52</v>
      </c>
      <c r="S1167" s="170"/>
      <c r="T1167" s="170"/>
      <c r="U1167" s="170"/>
      <c r="V1167" s="170"/>
      <c r="W1167" s="170"/>
      <c r="X1167" s="170"/>
      <c r="Y1167" s="170"/>
      <c r="Z1167" s="144"/>
      <c r="AA1167" s="144"/>
      <c r="AB1167" s="144"/>
      <c r="AC1167" s="144"/>
      <c r="AD1167" s="144"/>
      <c r="AE1167" s="144"/>
      <c r="AF1167" s="144"/>
      <c r="AG1167" s="144"/>
      <c r="AH1167" s="144"/>
      <c r="AI1167" s="144"/>
      <c r="AJ1167" s="144"/>
      <c r="AK1167" s="145"/>
    </row>
    <row r="1168" spans="1:41" ht="12" customHeight="1" thickBot="1">
      <c r="A1168" s="145"/>
      <c r="B1168" s="145"/>
      <c r="C1168" s="145" t="s">
        <v>53</v>
      </c>
      <c r="D1168" s="145"/>
      <c r="E1168" s="145"/>
      <c r="F1168" s="145"/>
      <c r="G1168" s="170"/>
      <c r="H1168" s="170"/>
      <c r="I1168" s="170"/>
      <c r="J1168" s="170"/>
      <c r="K1168" s="170"/>
      <c r="L1168" s="170"/>
      <c r="M1168" s="170"/>
      <c r="N1168" s="145"/>
      <c r="O1168" s="145"/>
      <c r="P1168" s="145"/>
      <c r="Q1168" s="145"/>
      <c r="R1168" s="170"/>
      <c r="S1168" s="170"/>
      <c r="T1168" s="170"/>
      <c r="U1168" s="170"/>
      <c r="V1168" s="170"/>
      <c r="W1168" s="170"/>
      <c r="X1168" s="170"/>
      <c r="Y1168" s="170"/>
      <c r="Z1168" s="145"/>
      <c r="AA1168" s="145"/>
      <c r="AB1168" s="145"/>
      <c r="AC1168" s="145"/>
      <c r="AD1168" s="145"/>
      <c r="AE1168" s="145"/>
      <c r="AF1168" s="145"/>
      <c r="AG1168" s="145"/>
      <c r="AH1168" s="145"/>
      <c r="AI1168" s="145"/>
      <c r="AJ1168" s="145"/>
      <c r="AK1168" s="145"/>
    </row>
    <row r="1169" spans="1:40" ht="12" customHeight="1" thickBot="1">
      <c r="A1169" s="145"/>
      <c r="B1169" s="145"/>
      <c r="C1169" s="145"/>
      <c r="D1169" s="145"/>
      <c r="E1169" s="145"/>
      <c r="F1169" s="145"/>
      <c r="G1169" s="170"/>
      <c r="H1169" s="170"/>
      <c r="I1169" s="170"/>
      <c r="J1169" s="170"/>
      <c r="K1169" s="170"/>
      <c r="L1169" s="170"/>
      <c r="M1169" s="170"/>
      <c r="N1169" s="145"/>
      <c r="O1169" s="145"/>
      <c r="P1169" s="145"/>
      <c r="Q1169" s="145"/>
      <c r="R1169" s="170"/>
      <c r="S1169" s="170"/>
      <c r="T1169" s="170"/>
      <c r="U1169" s="170"/>
      <c r="V1169" s="170"/>
      <c r="W1169" s="170"/>
      <c r="X1169" s="170"/>
      <c r="Y1169" s="170"/>
      <c r="Z1169" s="145"/>
      <c r="AA1169" s="145"/>
      <c r="AB1169" s="145"/>
      <c r="AC1169" s="145"/>
      <c r="AD1169" s="145"/>
      <c r="AE1169" s="145"/>
      <c r="AF1169" s="145"/>
      <c r="AG1169" s="145"/>
      <c r="AH1169" s="145"/>
      <c r="AI1169" s="145"/>
      <c r="AJ1169" s="145"/>
      <c r="AK1169" s="145"/>
    </row>
    <row r="1171" spans="1:40" ht="18" customHeight="1">
      <c r="A1171" s="173" t="s">
        <v>65</v>
      </c>
      <c r="B1171" s="144"/>
      <c r="C1171" s="144"/>
      <c r="D1171" s="144"/>
      <c r="E1171" s="144"/>
      <c r="F1171" s="144"/>
      <c r="G1171" s="144"/>
      <c r="H1171" s="144"/>
      <c r="I1171" s="144"/>
      <c r="J1171" s="144"/>
      <c r="L1171" s="143"/>
      <c r="M1171" s="143"/>
      <c r="N1171" s="143"/>
      <c r="O1171" s="143"/>
      <c r="P1171" s="143"/>
      <c r="Q1171" s="143"/>
      <c r="R1171" s="143"/>
      <c r="S1171" s="143"/>
      <c r="T1171" s="143"/>
      <c r="U1171" s="143"/>
      <c r="V1171" s="143"/>
      <c r="W1171" s="143"/>
      <c r="X1171" s="143"/>
      <c r="Y1171" s="143"/>
      <c r="Z1171" s="143"/>
      <c r="AA1171" s="143"/>
      <c r="AB1171" s="143"/>
      <c r="AC1171" s="143"/>
      <c r="AD1171" s="143"/>
      <c r="AE1171" s="143"/>
      <c r="AF1171" s="143"/>
      <c r="AG1171" s="143"/>
      <c r="AH1171" s="144"/>
      <c r="AI1171" s="144"/>
      <c r="AJ1171" s="144"/>
      <c r="AK1171" s="145"/>
    </row>
    <row r="1172" spans="1:40" ht="13.5" customHeight="1" thickBot="1">
      <c r="B1172" s="144"/>
      <c r="C1172" s="144"/>
      <c r="D1172" s="144"/>
      <c r="E1172" s="144"/>
      <c r="F1172" s="144"/>
      <c r="G1172" s="144"/>
      <c r="H1172" s="144"/>
      <c r="I1172" s="144"/>
      <c r="J1172" s="144"/>
      <c r="K1172" s="144"/>
      <c r="L1172" s="144"/>
      <c r="M1172" s="144"/>
      <c r="N1172" s="144"/>
      <c r="O1172" s="144"/>
      <c r="P1172" s="144"/>
      <c r="Q1172" s="144"/>
      <c r="R1172" s="144"/>
      <c r="S1172" s="144"/>
      <c r="T1172" s="144"/>
      <c r="U1172" s="144"/>
      <c r="V1172" s="144"/>
      <c r="W1172" s="144"/>
      <c r="X1172" s="144"/>
      <c r="Y1172" s="144"/>
      <c r="Z1172" s="144"/>
      <c r="AA1172" s="144"/>
      <c r="AB1172" s="144"/>
      <c r="AC1172" s="144"/>
      <c r="AD1172" s="144"/>
      <c r="AE1172" s="144"/>
      <c r="AF1172" s="144"/>
      <c r="AG1172" s="144"/>
      <c r="AH1172" s="144"/>
      <c r="AI1172" s="144"/>
      <c r="AJ1172" s="144"/>
      <c r="AK1172" s="145"/>
    </row>
    <row r="1173" spans="1:40" ht="21.75" customHeight="1">
      <c r="A1173" s="146" t="s">
        <v>55</v>
      </c>
      <c r="B1173" s="147"/>
      <c r="C1173" s="148" t="s">
        <v>17</v>
      </c>
      <c r="D1173" s="148" t="s">
        <v>56</v>
      </c>
      <c r="E1173" s="148" t="s">
        <v>3</v>
      </c>
      <c r="F1173" s="148" t="s">
        <v>4</v>
      </c>
      <c r="G1173" s="148"/>
      <c r="H1173" s="148"/>
      <c r="I1173" s="148" t="s">
        <v>5</v>
      </c>
      <c r="J1173" s="149" t="s">
        <v>6</v>
      </c>
      <c r="K1173" s="149"/>
      <c r="L1173" s="149"/>
      <c r="M1173" s="149"/>
      <c r="N1173" s="149"/>
      <c r="O1173" s="149"/>
      <c r="P1173" s="149"/>
      <c r="Q1173" s="149"/>
      <c r="R1173" s="149"/>
      <c r="S1173" s="149"/>
      <c r="T1173" s="148" t="s">
        <v>16</v>
      </c>
      <c r="U1173" s="148" t="s">
        <v>7</v>
      </c>
      <c r="V1173" s="148"/>
      <c r="W1173" s="148" t="s">
        <v>8</v>
      </c>
      <c r="X1173" s="148"/>
      <c r="Y1173" s="148" t="s">
        <v>9</v>
      </c>
      <c r="Z1173" s="148"/>
      <c r="AA1173" s="148"/>
      <c r="AB1173" s="148"/>
      <c r="AC1173" s="148" t="s">
        <v>10</v>
      </c>
      <c r="AD1173" s="148"/>
      <c r="AE1173" s="148"/>
      <c r="AF1173" s="148" t="s">
        <v>11</v>
      </c>
      <c r="AG1173" s="148"/>
      <c r="AH1173" s="148"/>
      <c r="AI1173" s="150" t="s">
        <v>57</v>
      </c>
      <c r="AJ1173" s="151" t="s">
        <v>23</v>
      </c>
      <c r="AK1173" s="152"/>
      <c r="AL1173" s="153" t="s">
        <v>91</v>
      </c>
      <c r="AM1173" s="154"/>
      <c r="AN1173" s="155"/>
    </row>
    <row r="1174" spans="1:40" ht="21.75" customHeight="1">
      <c r="A1174" s="156"/>
      <c r="B1174" s="157"/>
      <c r="C1174" s="158"/>
      <c r="D1174" s="158"/>
      <c r="E1174" s="158"/>
      <c r="F1174" s="158"/>
      <c r="G1174" s="158"/>
      <c r="H1174" s="158"/>
      <c r="I1174" s="158"/>
      <c r="J1174" s="158" t="s">
        <v>12</v>
      </c>
      <c r="K1174" s="150"/>
      <c r="L1174" s="158" t="s">
        <v>13</v>
      </c>
      <c r="M1174" s="158" t="s">
        <v>14</v>
      </c>
      <c r="N1174" s="150"/>
      <c r="O1174" s="158" t="s">
        <v>15</v>
      </c>
      <c r="P1174" s="158"/>
      <c r="Q1174" s="158"/>
      <c r="R1174" s="158"/>
      <c r="S1174" s="158"/>
      <c r="T1174" s="158"/>
      <c r="U1174" s="158"/>
      <c r="V1174" s="158"/>
      <c r="W1174" s="158"/>
      <c r="X1174" s="158"/>
      <c r="Y1174" s="158"/>
      <c r="Z1174" s="158"/>
      <c r="AA1174" s="158"/>
      <c r="AB1174" s="158"/>
      <c r="AC1174" s="158"/>
      <c r="AD1174" s="158"/>
      <c r="AE1174" s="158"/>
      <c r="AF1174" s="158"/>
      <c r="AG1174" s="158"/>
      <c r="AH1174" s="158"/>
      <c r="AI1174" s="159"/>
      <c r="AJ1174" s="159"/>
      <c r="AK1174" s="160"/>
      <c r="AL1174" s="161"/>
      <c r="AM1174" s="162"/>
      <c r="AN1174" s="163"/>
    </row>
    <row r="1175" spans="1:40" ht="21.75" customHeight="1" thickBot="1">
      <c r="A1175" s="164"/>
      <c r="B1175" s="165"/>
      <c r="C1175" s="94"/>
      <c r="D1175" s="94"/>
      <c r="E1175" s="94"/>
      <c r="F1175" s="94"/>
      <c r="G1175" s="94"/>
      <c r="H1175" s="94"/>
      <c r="I1175" s="94"/>
      <c r="J1175" s="94"/>
      <c r="K1175" s="95"/>
      <c r="L1175" s="94"/>
      <c r="M1175" s="94"/>
      <c r="N1175" s="95"/>
      <c r="O1175" s="94" t="s">
        <v>18</v>
      </c>
      <c r="P1175" s="94" t="s">
        <v>19</v>
      </c>
      <c r="Q1175" s="94"/>
      <c r="R1175" s="94"/>
      <c r="S1175" s="94" t="s">
        <v>20</v>
      </c>
      <c r="T1175" s="94"/>
      <c r="U1175" s="94" t="s">
        <v>21</v>
      </c>
      <c r="V1175" s="94" t="s">
        <v>22</v>
      </c>
      <c r="W1175" s="94" t="s">
        <v>21</v>
      </c>
      <c r="X1175" s="94" t="s">
        <v>22</v>
      </c>
      <c r="Y1175" s="94" t="s">
        <v>21</v>
      </c>
      <c r="Z1175" s="94"/>
      <c r="AA1175" s="94"/>
      <c r="AB1175" s="94" t="s">
        <v>22</v>
      </c>
      <c r="AC1175" s="94" t="s">
        <v>21</v>
      </c>
      <c r="AD1175" s="94" t="s">
        <v>22</v>
      </c>
      <c r="AE1175" s="94"/>
      <c r="AF1175" s="94" t="s">
        <v>21</v>
      </c>
      <c r="AG1175" s="94" t="s">
        <v>22</v>
      </c>
      <c r="AH1175" s="94"/>
      <c r="AI1175" s="95"/>
      <c r="AJ1175" s="95"/>
      <c r="AK1175" s="96"/>
      <c r="AL1175" s="69" t="s">
        <v>90</v>
      </c>
      <c r="AM1175" s="70" t="s">
        <v>130</v>
      </c>
      <c r="AN1175" s="70" t="s">
        <v>131</v>
      </c>
    </row>
    <row r="1176" spans="1:40" ht="21.75" customHeight="1" thickBot="1">
      <c r="A1176" s="217" t="s">
        <v>24</v>
      </c>
      <c r="B1176" s="217"/>
      <c r="C1176" s="213">
        <v>7356</v>
      </c>
      <c r="D1176" s="213">
        <v>325</v>
      </c>
      <c r="E1176" s="213">
        <v>5809</v>
      </c>
      <c r="F1176" s="213">
        <v>754</v>
      </c>
      <c r="G1176" s="213"/>
      <c r="H1176" s="213"/>
      <c r="I1176" s="213">
        <v>5055</v>
      </c>
      <c r="J1176" s="213">
        <v>2145</v>
      </c>
      <c r="K1176" s="213"/>
      <c r="L1176" s="213">
        <v>1635</v>
      </c>
      <c r="M1176" s="213">
        <v>993</v>
      </c>
      <c r="N1176" s="213"/>
      <c r="O1176" s="213">
        <v>0</v>
      </c>
      <c r="P1176" s="213">
        <v>39</v>
      </c>
      <c r="Q1176" s="213"/>
      <c r="R1176" s="213"/>
      <c r="S1176" s="213">
        <v>71</v>
      </c>
      <c r="T1176" s="213">
        <v>172</v>
      </c>
      <c r="U1176" s="213">
        <v>0</v>
      </c>
      <c r="V1176" s="213">
        <v>0</v>
      </c>
      <c r="W1176" s="213">
        <v>12</v>
      </c>
      <c r="X1176" s="213">
        <v>27</v>
      </c>
      <c r="Y1176" s="213">
        <v>0</v>
      </c>
      <c r="Z1176" s="213"/>
      <c r="AA1176" s="213"/>
      <c r="AB1176" s="213">
        <v>55</v>
      </c>
      <c r="AC1176" s="213">
        <v>60</v>
      </c>
      <c r="AD1176" s="213">
        <v>41</v>
      </c>
      <c r="AE1176" s="213"/>
      <c r="AF1176" s="213">
        <v>76</v>
      </c>
      <c r="AG1176" s="213">
        <v>1107</v>
      </c>
      <c r="AH1176" s="213"/>
      <c r="AI1176" s="214"/>
      <c r="AJ1176" s="214"/>
      <c r="AK1176" s="214"/>
      <c r="AL1176" s="25">
        <f>SUM(AL1177:AL1192)</f>
        <v>369</v>
      </c>
      <c r="AM1176" s="25">
        <f>SUM(AM1177:AM1192)</f>
        <v>110</v>
      </c>
      <c r="AN1176" s="25">
        <f>SUM(AN1177:AN1192)</f>
        <v>259</v>
      </c>
    </row>
    <row r="1177" spans="1:40" ht="21.75" customHeight="1" outlineLevel="1">
      <c r="A1177" s="218" t="s">
        <v>25</v>
      </c>
      <c r="B1177" s="218"/>
      <c r="C1177" s="250">
        <v>500</v>
      </c>
      <c r="D1177" s="250">
        <v>0</v>
      </c>
      <c r="E1177" s="250">
        <v>416</v>
      </c>
      <c r="F1177" s="250">
        <v>0</v>
      </c>
      <c r="G1177" s="250"/>
      <c r="H1177" s="250"/>
      <c r="I1177" s="250">
        <v>416</v>
      </c>
      <c r="J1177" s="250">
        <v>416</v>
      </c>
      <c r="K1177" s="250"/>
      <c r="L1177" s="250">
        <v>0</v>
      </c>
      <c r="M1177" s="250">
        <v>0</v>
      </c>
      <c r="N1177" s="250"/>
      <c r="O1177" s="250">
        <v>0</v>
      </c>
      <c r="P1177" s="250">
        <v>0</v>
      </c>
      <c r="Q1177" s="250"/>
      <c r="R1177" s="250"/>
      <c r="S1177" s="250">
        <v>0</v>
      </c>
      <c r="T1177" s="250">
        <v>0</v>
      </c>
      <c r="U1177" s="250">
        <v>0</v>
      </c>
      <c r="V1177" s="250">
        <v>0</v>
      </c>
      <c r="W1177" s="250">
        <v>0</v>
      </c>
      <c r="X1177" s="250">
        <v>2</v>
      </c>
      <c r="Y1177" s="250">
        <v>0</v>
      </c>
      <c r="Z1177" s="250"/>
      <c r="AA1177" s="250"/>
      <c r="AB1177" s="250">
        <v>0</v>
      </c>
      <c r="AC1177" s="250">
        <v>0</v>
      </c>
      <c r="AD1177" s="250">
        <v>0</v>
      </c>
      <c r="AE1177" s="250"/>
      <c r="AF1177" s="250">
        <v>0</v>
      </c>
      <c r="AG1177" s="250">
        <v>82</v>
      </c>
      <c r="AH1177" s="250"/>
      <c r="AI1177" s="251" t="s">
        <v>449</v>
      </c>
      <c r="AJ1177" s="251"/>
      <c r="AK1177" s="251"/>
      <c r="AL1177" s="65"/>
      <c r="AM1177" s="71"/>
      <c r="AN1177" s="71"/>
    </row>
    <row r="1178" spans="1:40" ht="21.75" customHeight="1" outlineLevel="1">
      <c r="A1178" s="218" t="s">
        <v>189</v>
      </c>
      <c r="B1178" s="218"/>
      <c r="C1178" s="250">
        <v>450</v>
      </c>
      <c r="D1178" s="250">
        <v>54</v>
      </c>
      <c r="E1178" s="250">
        <v>271</v>
      </c>
      <c r="F1178" s="250">
        <v>0</v>
      </c>
      <c r="G1178" s="250"/>
      <c r="H1178" s="250"/>
      <c r="I1178" s="250">
        <v>271</v>
      </c>
      <c r="J1178" s="250">
        <v>256</v>
      </c>
      <c r="K1178" s="250"/>
      <c r="L1178" s="250">
        <v>0</v>
      </c>
      <c r="M1178" s="250">
        <v>0</v>
      </c>
      <c r="N1178" s="250"/>
      <c r="O1178" s="250">
        <v>0</v>
      </c>
      <c r="P1178" s="250">
        <v>0</v>
      </c>
      <c r="Q1178" s="250"/>
      <c r="R1178" s="250"/>
      <c r="S1178" s="250">
        <v>0</v>
      </c>
      <c r="T1178" s="250">
        <v>15</v>
      </c>
      <c r="U1178" s="250">
        <v>0</v>
      </c>
      <c r="V1178" s="250">
        <v>0</v>
      </c>
      <c r="W1178" s="250">
        <v>0</v>
      </c>
      <c r="X1178" s="250">
        <v>0</v>
      </c>
      <c r="Y1178" s="250">
        <v>0</v>
      </c>
      <c r="Z1178" s="250"/>
      <c r="AA1178" s="250"/>
      <c r="AB1178" s="250">
        <v>0</v>
      </c>
      <c r="AC1178" s="250">
        <v>0</v>
      </c>
      <c r="AD1178" s="250">
        <v>0</v>
      </c>
      <c r="AE1178" s="250"/>
      <c r="AF1178" s="250">
        <v>0</v>
      </c>
      <c r="AG1178" s="250">
        <v>125</v>
      </c>
      <c r="AH1178" s="250"/>
      <c r="AI1178" s="251" t="s">
        <v>450</v>
      </c>
      <c r="AJ1178" s="251"/>
      <c r="AK1178" s="251"/>
      <c r="AL1178" s="65"/>
      <c r="AM1178" s="71"/>
      <c r="AN1178" s="71"/>
    </row>
    <row r="1179" spans="1:40" ht="21.75" customHeight="1" outlineLevel="1">
      <c r="A1179" s="218" t="s">
        <v>190</v>
      </c>
      <c r="B1179" s="218"/>
      <c r="C1179" s="250">
        <v>36</v>
      </c>
      <c r="D1179" s="250">
        <v>0</v>
      </c>
      <c r="E1179" s="250">
        <v>27</v>
      </c>
      <c r="F1179" s="250">
        <v>0</v>
      </c>
      <c r="G1179" s="250"/>
      <c r="H1179" s="250"/>
      <c r="I1179" s="250">
        <v>27</v>
      </c>
      <c r="J1179" s="250">
        <v>0</v>
      </c>
      <c r="K1179" s="250"/>
      <c r="L1179" s="250">
        <v>0</v>
      </c>
      <c r="M1179" s="250">
        <v>0</v>
      </c>
      <c r="N1179" s="250"/>
      <c r="O1179" s="250">
        <v>0</v>
      </c>
      <c r="P1179" s="250">
        <v>0</v>
      </c>
      <c r="Q1179" s="250"/>
      <c r="R1179" s="250"/>
      <c r="S1179" s="250">
        <v>0</v>
      </c>
      <c r="T1179" s="250">
        <v>27</v>
      </c>
      <c r="U1179" s="250">
        <v>0</v>
      </c>
      <c r="V1179" s="250">
        <v>0</v>
      </c>
      <c r="W1179" s="250">
        <v>0</v>
      </c>
      <c r="X1179" s="250">
        <v>0</v>
      </c>
      <c r="Y1179" s="250">
        <v>0</v>
      </c>
      <c r="Z1179" s="250"/>
      <c r="AA1179" s="250"/>
      <c r="AB1179" s="250">
        <v>0</v>
      </c>
      <c r="AC1179" s="250">
        <v>0</v>
      </c>
      <c r="AD1179" s="250">
        <v>0</v>
      </c>
      <c r="AE1179" s="250"/>
      <c r="AF1179" s="250">
        <v>0</v>
      </c>
      <c r="AG1179" s="250">
        <v>9</v>
      </c>
      <c r="AH1179" s="250"/>
      <c r="AI1179" s="251" t="s">
        <v>298</v>
      </c>
      <c r="AJ1179" s="251"/>
      <c r="AK1179" s="251"/>
      <c r="AL1179" s="65"/>
      <c r="AM1179" s="71"/>
      <c r="AN1179" s="71"/>
    </row>
    <row r="1180" spans="1:40" ht="21.75" customHeight="1" outlineLevel="1">
      <c r="A1180" s="218" t="s">
        <v>191</v>
      </c>
      <c r="B1180" s="218"/>
      <c r="C1180" s="250">
        <v>40</v>
      </c>
      <c r="D1180" s="250">
        <v>0</v>
      </c>
      <c r="E1180" s="250">
        <v>27</v>
      </c>
      <c r="F1180" s="250">
        <v>0</v>
      </c>
      <c r="G1180" s="250"/>
      <c r="H1180" s="250"/>
      <c r="I1180" s="250">
        <v>27</v>
      </c>
      <c r="J1180" s="250">
        <v>27</v>
      </c>
      <c r="K1180" s="250"/>
      <c r="L1180" s="250">
        <v>0</v>
      </c>
      <c r="M1180" s="250">
        <v>0</v>
      </c>
      <c r="N1180" s="250"/>
      <c r="O1180" s="250">
        <v>0</v>
      </c>
      <c r="P1180" s="250">
        <v>0</v>
      </c>
      <c r="Q1180" s="250"/>
      <c r="R1180" s="250"/>
      <c r="S1180" s="250">
        <v>0</v>
      </c>
      <c r="T1180" s="250">
        <v>0</v>
      </c>
      <c r="U1180" s="250">
        <v>0</v>
      </c>
      <c r="V1180" s="250">
        <v>0</v>
      </c>
      <c r="W1180" s="250">
        <v>0</v>
      </c>
      <c r="X1180" s="250">
        <v>0</v>
      </c>
      <c r="Y1180" s="250">
        <v>0</v>
      </c>
      <c r="Z1180" s="250"/>
      <c r="AA1180" s="250"/>
      <c r="AB1180" s="250">
        <v>0</v>
      </c>
      <c r="AC1180" s="250">
        <v>0</v>
      </c>
      <c r="AD1180" s="250">
        <v>0</v>
      </c>
      <c r="AE1180" s="250"/>
      <c r="AF1180" s="250">
        <v>0</v>
      </c>
      <c r="AG1180" s="250">
        <v>13</v>
      </c>
      <c r="AH1180" s="250"/>
      <c r="AI1180" s="251" t="s">
        <v>451</v>
      </c>
      <c r="AJ1180" s="251"/>
      <c r="AK1180" s="251"/>
      <c r="AL1180" s="65">
        <f>SUM(AM1180:AN1180)</f>
        <v>27</v>
      </c>
      <c r="AM1180" s="71">
        <f>SUM(F1180)</f>
        <v>0</v>
      </c>
      <c r="AN1180" s="71">
        <f>SUM(I1180)</f>
        <v>27</v>
      </c>
    </row>
    <row r="1181" spans="1:40" ht="21.75" customHeight="1" outlineLevel="1">
      <c r="A1181" s="218" t="s">
        <v>192</v>
      </c>
      <c r="B1181" s="218"/>
      <c r="C1181" s="250">
        <v>68</v>
      </c>
      <c r="D1181" s="250">
        <v>0</v>
      </c>
      <c r="E1181" s="250">
        <v>49</v>
      </c>
      <c r="F1181" s="250">
        <v>0</v>
      </c>
      <c r="G1181" s="250"/>
      <c r="H1181" s="250"/>
      <c r="I1181" s="250">
        <v>49</v>
      </c>
      <c r="J1181" s="250">
        <v>49</v>
      </c>
      <c r="K1181" s="250"/>
      <c r="L1181" s="250">
        <v>0</v>
      </c>
      <c r="M1181" s="250">
        <v>0</v>
      </c>
      <c r="N1181" s="250"/>
      <c r="O1181" s="250">
        <v>0</v>
      </c>
      <c r="P1181" s="250">
        <v>0</v>
      </c>
      <c r="Q1181" s="250"/>
      <c r="R1181" s="250"/>
      <c r="S1181" s="250">
        <v>0</v>
      </c>
      <c r="T1181" s="250">
        <v>0</v>
      </c>
      <c r="U1181" s="250">
        <v>0</v>
      </c>
      <c r="V1181" s="250">
        <v>0</v>
      </c>
      <c r="W1181" s="250">
        <v>0</v>
      </c>
      <c r="X1181" s="250">
        <v>0</v>
      </c>
      <c r="Y1181" s="250">
        <v>0</v>
      </c>
      <c r="Z1181" s="250"/>
      <c r="AA1181" s="250"/>
      <c r="AB1181" s="250">
        <v>0</v>
      </c>
      <c r="AC1181" s="250">
        <v>0</v>
      </c>
      <c r="AD1181" s="250">
        <v>0</v>
      </c>
      <c r="AE1181" s="250"/>
      <c r="AF1181" s="250">
        <v>0</v>
      </c>
      <c r="AG1181" s="250">
        <v>19</v>
      </c>
      <c r="AH1181" s="250"/>
      <c r="AI1181" s="251" t="s">
        <v>318</v>
      </c>
      <c r="AJ1181" s="251"/>
      <c r="AK1181" s="251"/>
      <c r="AL1181" s="65"/>
      <c r="AM1181" s="71"/>
      <c r="AN1181" s="71"/>
    </row>
    <row r="1182" spans="1:40" ht="21.75" customHeight="1" outlineLevel="1">
      <c r="A1182" s="218" t="s">
        <v>193</v>
      </c>
      <c r="B1182" s="218"/>
      <c r="C1182" s="250">
        <v>108</v>
      </c>
      <c r="D1182" s="250">
        <v>0</v>
      </c>
      <c r="E1182" s="250">
        <v>42</v>
      </c>
      <c r="F1182" s="250">
        <v>26</v>
      </c>
      <c r="G1182" s="250"/>
      <c r="H1182" s="250"/>
      <c r="I1182" s="250">
        <v>16</v>
      </c>
      <c r="J1182" s="250">
        <v>5</v>
      </c>
      <c r="K1182" s="250"/>
      <c r="L1182" s="250">
        <v>7</v>
      </c>
      <c r="M1182" s="250">
        <v>3</v>
      </c>
      <c r="N1182" s="250"/>
      <c r="O1182" s="250">
        <v>0</v>
      </c>
      <c r="P1182" s="250">
        <v>0</v>
      </c>
      <c r="Q1182" s="250"/>
      <c r="R1182" s="250"/>
      <c r="S1182" s="250">
        <v>0</v>
      </c>
      <c r="T1182" s="250">
        <v>1</v>
      </c>
      <c r="U1182" s="250">
        <v>0</v>
      </c>
      <c r="V1182" s="250">
        <v>0</v>
      </c>
      <c r="W1182" s="250">
        <v>0</v>
      </c>
      <c r="X1182" s="250">
        <v>0</v>
      </c>
      <c r="Y1182" s="250">
        <v>0</v>
      </c>
      <c r="Z1182" s="250"/>
      <c r="AA1182" s="250"/>
      <c r="AB1182" s="250">
        <v>0</v>
      </c>
      <c r="AC1182" s="250">
        <v>1</v>
      </c>
      <c r="AD1182" s="250">
        <v>0</v>
      </c>
      <c r="AE1182" s="250"/>
      <c r="AF1182" s="250">
        <v>33</v>
      </c>
      <c r="AG1182" s="250">
        <v>33</v>
      </c>
      <c r="AH1182" s="250"/>
      <c r="AI1182" s="251" t="s">
        <v>416</v>
      </c>
      <c r="AJ1182" s="251" t="s">
        <v>452</v>
      </c>
      <c r="AK1182" s="251"/>
      <c r="AL1182" s="65">
        <f>SUM(AM1182:AN1182)</f>
        <v>8</v>
      </c>
      <c r="AM1182" s="71">
        <v>7</v>
      </c>
      <c r="AN1182" s="71">
        <v>1</v>
      </c>
    </row>
    <row r="1183" spans="1:40" ht="21.75" customHeight="1" outlineLevel="1">
      <c r="A1183" s="218" t="s">
        <v>194</v>
      </c>
      <c r="B1183" s="218"/>
      <c r="C1183" s="250">
        <v>705</v>
      </c>
      <c r="D1183" s="250">
        <v>67</v>
      </c>
      <c r="E1183" s="250">
        <v>623</v>
      </c>
      <c r="F1183" s="250">
        <v>397</v>
      </c>
      <c r="G1183" s="250"/>
      <c r="H1183" s="250"/>
      <c r="I1183" s="250">
        <v>226</v>
      </c>
      <c r="J1183" s="250">
        <v>47</v>
      </c>
      <c r="K1183" s="250"/>
      <c r="L1183" s="250">
        <v>16</v>
      </c>
      <c r="M1183" s="250">
        <v>26</v>
      </c>
      <c r="N1183" s="250"/>
      <c r="O1183" s="250">
        <v>0</v>
      </c>
      <c r="P1183" s="250">
        <v>39</v>
      </c>
      <c r="Q1183" s="250"/>
      <c r="R1183" s="250"/>
      <c r="S1183" s="250">
        <v>45</v>
      </c>
      <c r="T1183" s="250">
        <v>53</v>
      </c>
      <c r="U1183" s="250">
        <v>0</v>
      </c>
      <c r="V1183" s="250">
        <v>0</v>
      </c>
      <c r="W1183" s="250">
        <v>4</v>
      </c>
      <c r="X1183" s="250">
        <v>0</v>
      </c>
      <c r="Y1183" s="250">
        <v>0</v>
      </c>
      <c r="Z1183" s="250"/>
      <c r="AA1183" s="250"/>
      <c r="AB1183" s="250">
        <v>0</v>
      </c>
      <c r="AC1183" s="250">
        <v>50</v>
      </c>
      <c r="AD1183" s="250">
        <v>7</v>
      </c>
      <c r="AE1183" s="250"/>
      <c r="AF1183" s="250">
        <v>11</v>
      </c>
      <c r="AG1183" s="250">
        <v>0</v>
      </c>
      <c r="AH1183" s="250"/>
      <c r="AI1183" s="251" t="s">
        <v>262</v>
      </c>
      <c r="AJ1183" s="251"/>
      <c r="AK1183" s="251"/>
      <c r="AL1183" s="65"/>
      <c r="AM1183" s="66"/>
      <c r="AN1183" s="66"/>
    </row>
    <row r="1184" spans="1:40" ht="21.75" customHeight="1" outlineLevel="1">
      <c r="A1184" s="218" t="s">
        <v>26</v>
      </c>
      <c r="B1184" s="218"/>
      <c r="C1184" s="250">
        <v>292</v>
      </c>
      <c r="D1184" s="250">
        <v>2</v>
      </c>
      <c r="E1184" s="250">
        <v>174</v>
      </c>
      <c r="F1184" s="250">
        <v>19</v>
      </c>
      <c r="G1184" s="250"/>
      <c r="H1184" s="250"/>
      <c r="I1184" s="250">
        <v>155</v>
      </c>
      <c r="J1184" s="250">
        <v>111</v>
      </c>
      <c r="K1184" s="250"/>
      <c r="L1184" s="250">
        <v>30</v>
      </c>
      <c r="M1184" s="250">
        <v>11</v>
      </c>
      <c r="N1184" s="250"/>
      <c r="O1184" s="250">
        <v>0</v>
      </c>
      <c r="P1184" s="250">
        <v>0</v>
      </c>
      <c r="Q1184" s="250"/>
      <c r="R1184" s="250"/>
      <c r="S1184" s="250">
        <v>2</v>
      </c>
      <c r="T1184" s="250">
        <v>1</v>
      </c>
      <c r="U1184" s="250">
        <v>0</v>
      </c>
      <c r="V1184" s="250">
        <v>0</v>
      </c>
      <c r="W1184" s="250">
        <v>0</v>
      </c>
      <c r="X1184" s="250">
        <v>0</v>
      </c>
      <c r="Y1184" s="250">
        <v>0</v>
      </c>
      <c r="Z1184" s="250"/>
      <c r="AA1184" s="250"/>
      <c r="AB1184" s="250">
        <v>0</v>
      </c>
      <c r="AC1184" s="250">
        <v>1</v>
      </c>
      <c r="AD1184" s="250">
        <v>0</v>
      </c>
      <c r="AE1184" s="250"/>
      <c r="AF1184" s="250">
        <v>8</v>
      </c>
      <c r="AG1184" s="250">
        <v>108</v>
      </c>
      <c r="AH1184" s="250"/>
      <c r="AI1184" s="251" t="s">
        <v>201</v>
      </c>
      <c r="AJ1184" s="251"/>
      <c r="AK1184" s="251"/>
      <c r="AL1184" s="65"/>
      <c r="AM1184" s="71"/>
      <c r="AN1184" s="71"/>
    </row>
    <row r="1185" spans="1:42" ht="21.75" customHeight="1" outlineLevel="1">
      <c r="A1185" s="218" t="s">
        <v>195</v>
      </c>
      <c r="B1185" s="218"/>
      <c r="C1185" s="250">
        <v>292</v>
      </c>
      <c r="D1185" s="250">
        <v>4</v>
      </c>
      <c r="E1185" s="250">
        <v>288</v>
      </c>
      <c r="F1185" s="250">
        <v>0</v>
      </c>
      <c r="G1185" s="250"/>
      <c r="H1185" s="250"/>
      <c r="I1185" s="250">
        <v>288</v>
      </c>
      <c r="J1185" s="250">
        <v>0</v>
      </c>
      <c r="K1185" s="250"/>
      <c r="L1185" s="250">
        <v>0</v>
      </c>
      <c r="M1185" s="250">
        <v>288</v>
      </c>
      <c r="N1185" s="250"/>
      <c r="O1185" s="250">
        <v>0</v>
      </c>
      <c r="P1185" s="250">
        <v>0</v>
      </c>
      <c r="Q1185" s="250"/>
      <c r="R1185" s="250"/>
      <c r="S1185" s="250">
        <v>0</v>
      </c>
      <c r="T1185" s="250">
        <v>0</v>
      </c>
      <c r="U1185" s="250">
        <v>0</v>
      </c>
      <c r="V1185" s="250">
        <v>0</v>
      </c>
      <c r="W1185" s="250">
        <v>0</v>
      </c>
      <c r="X1185" s="250">
        <v>0</v>
      </c>
      <c r="Y1185" s="250">
        <v>0</v>
      </c>
      <c r="Z1185" s="250"/>
      <c r="AA1185" s="250"/>
      <c r="AB1185" s="250">
        <v>0</v>
      </c>
      <c r="AC1185" s="250">
        <v>0</v>
      </c>
      <c r="AD1185" s="250">
        <v>0</v>
      </c>
      <c r="AE1185" s="250"/>
      <c r="AF1185" s="250">
        <v>0</v>
      </c>
      <c r="AG1185" s="250">
        <v>0</v>
      </c>
      <c r="AH1185" s="250"/>
      <c r="AI1185" s="251" t="s">
        <v>453</v>
      </c>
      <c r="AJ1185" s="251"/>
      <c r="AK1185" s="251"/>
      <c r="AL1185" s="65"/>
      <c r="AM1185" s="71"/>
      <c r="AN1185" s="71"/>
    </row>
    <row r="1186" spans="1:42" ht="21.75" customHeight="1" outlineLevel="1">
      <c r="A1186" s="218" t="s">
        <v>197</v>
      </c>
      <c r="B1186" s="218"/>
      <c r="C1186" s="250">
        <v>1414</v>
      </c>
      <c r="D1186" s="250">
        <v>38</v>
      </c>
      <c r="E1186" s="250">
        <v>1071</v>
      </c>
      <c r="F1186" s="250">
        <v>209</v>
      </c>
      <c r="G1186" s="250"/>
      <c r="H1186" s="250"/>
      <c r="I1186" s="250">
        <v>862</v>
      </c>
      <c r="J1186" s="250">
        <v>435</v>
      </c>
      <c r="K1186" s="250"/>
      <c r="L1186" s="250">
        <v>339</v>
      </c>
      <c r="M1186" s="250">
        <v>3</v>
      </c>
      <c r="N1186" s="250"/>
      <c r="O1186" s="250">
        <v>0</v>
      </c>
      <c r="P1186" s="250">
        <v>0</v>
      </c>
      <c r="Q1186" s="250"/>
      <c r="R1186" s="250"/>
      <c r="S1186" s="250">
        <v>12</v>
      </c>
      <c r="T1186" s="250">
        <v>73</v>
      </c>
      <c r="U1186" s="250">
        <v>0</v>
      </c>
      <c r="V1186" s="250">
        <v>0</v>
      </c>
      <c r="W1186" s="250">
        <v>0</v>
      </c>
      <c r="X1186" s="250">
        <v>0</v>
      </c>
      <c r="Y1186" s="250">
        <v>0</v>
      </c>
      <c r="Z1186" s="250"/>
      <c r="AA1186" s="250"/>
      <c r="AB1186" s="250">
        <v>1</v>
      </c>
      <c r="AC1186" s="250">
        <v>0</v>
      </c>
      <c r="AD1186" s="250">
        <v>27</v>
      </c>
      <c r="AE1186" s="250"/>
      <c r="AF1186" s="250">
        <v>11</v>
      </c>
      <c r="AG1186" s="250">
        <v>294</v>
      </c>
      <c r="AH1186" s="250"/>
      <c r="AI1186" s="251" t="s">
        <v>253</v>
      </c>
      <c r="AJ1186" s="251"/>
      <c r="AK1186" s="251"/>
      <c r="AL1186" s="65"/>
      <c r="AM1186" s="71"/>
      <c r="AN1186" s="71"/>
    </row>
    <row r="1187" spans="1:42" ht="21.75" customHeight="1" outlineLevel="1">
      <c r="A1187" s="218" t="s">
        <v>27</v>
      </c>
      <c r="B1187" s="218"/>
      <c r="C1187" s="250">
        <v>516</v>
      </c>
      <c r="D1187" s="250">
        <v>48</v>
      </c>
      <c r="E1187" s="250">
        <v>456</v>
      </c>
      <c r="F1187" s="250">
        <v>0</v>
      </c>
      <c r="G1187" s="250"/>
      <c r="H1187" s="250"/>
      <c r="I1187" s="250">
        <v>456</v>
      </c>
      <c r="J1187" s="250">
        <v>229</v>
      </c>
      <c r="K1187" s="250"/>
      <c r="L1187" s="250">
        <v>199</v>
      </c>
      <c r="M1187" s="250">
        <v>28</v>
      </c>
      <c r="N1187" s="250"/>
      <c r="O1187" s="250">
        <v>0</v>
      </c>
      <c r="P1187" s="250">
        <v>0</v>
      </c>
      <c r="Q1187" s="250"/>
      <c r="R1187" s="250"/>
      <c r="S1187" s="250">
        <v>0</v>
      </c>
      <c r="T1187" s="250">
        <v>0</v>
      </c>
      <c r="U1187" s="250">
        <v>0</v>
      </c>
      <c r="V1187" s="250">
        <v>0</v>
      </c>
      <c r="W1187" s="250">
        <v>0</v>
      </c>
      <c r="X1187" s="250">
        <v>6</v>
      </c>
      <c r="Y1187" s="250">
        <v>0</v>
      </c>
      <c r="Z1187" s="250"/>
      <c r="AA1187" s="250"/>
      <c r="AB1187" s="250">
        <v>9</v>
      </c>
      <c r="AC1187" s="250">
        <v>0</v>
      </c>
      <c r="AD1187" s="250">
        <v>0</v>
      </c>
      <c r="AE1187" s="250"/>
      <c r="AF1187" s="250">
        <v>0</v>
      </c>
      <c r="AG1187" s="250">
        <v>6</v>
      </c>
      <c r="AH1187" s="250"/>
      <c r="AI1187" s="251" t="s">
        <v>320</v>
      </c>
      <c r="AJ1187" s="251"/>
      <c r="AK1187" s="251"/>
      <c r="AL1187" s="65"/>
      <c r="AM1187" s="71"/>
      <c r="AN1187" s="71"/>
    </row>
    <row r="1188" spans="1:42" ht="21.75" customHeight="1" outlineLevel="1">
      <c r="A1188" s="218" t="s">
        <v>28</v>
      </c>
      <c r="B1188" s="218"/>
      <c r="C1188" s="250">
        <v>320</v>
      </c>
      <c r="D1188" s="250">
        <v>5</v>
      </c>
      <c r="E1188" s="250">
        <v>249</v>
      </c>
      <c r="F1188" s="250">
        <v>0</v>
      </c>
      <c r="G1188" s="250"/>
      <c r="H1188" s="250"/>
      <c r="I1188" s="250">
        <v>249</v>
      </c>
      <c r="J1188" s="250">
        <v>181</v>
      </c>
      <c r="K1188" s="250"/>
      <c r="L1188" s="250">
        <v>68</v>
      </c>
      <c r="M1188" s="250">
        <v>0</v>
      </c>
      <c r="N1188" s="250"/>
      <c r="O1188" s="250">
        <v>0</v>
      </c>
      <c r="P1188" s="250">
        <v>0</v>
      </c>
      <c r="Q1188" s="250"/>
      <c r="R1188" s="250"/>
      <c r="S1188" s="250">
        <v>0</v>
      </c>
      <c r="T1188" s="250">
        <v>0</v>
      </c>
      <c r="U1188" s="250">
        <v>0</v>
      </c>
      <c r="V1188" s="250">
        <v>0</v>
      </c>
      <c r="W1188" s="250">
        <v>0</v>
      </c>
      <c r="X1188" s="250">
        <v>0</v>
      </c>
      <c r="Y1188" s="250">
        <v>0</v>
      </c>
      <c r="Z1188" s="250"/>
      <c r="AA1188" s="250"/>
      <c r="AB1188" s="250">
        <v>0</v>
      </c>
      <c r="AC1188" s="250">
        <v>0</v>
      </c>
      <c r="AD1188" s="250">
        <v>0</v>
      </c>
      <c r="AE1188" s="250"/>
      <c r="AF1188" s="250">
        <v>0</v>
      </c>
      <c r="AG1188" s="250">
        <v>66</v>
      </c>
      <c r="AH1188" s="250"/>
      <c r="AI1188" s="251" t="s">
        <v>198</v>
      </c>
      <c r="AJ1188" s="251"/>
      <c r="AK1188" s="251"/>
      <c r="AL1188" s="65"/>
      <c r="AM1188" s="71"/>
      <c r="AN1188" s="71"/>
    </row>
    <row r="1189" spans="1:42" ht="21.75" customHeight="1" outlineLevel="1">
      <c r="A1189" s="218" t="s">
        <v>29</v>
      </c>
      <c r="B1189" s="218"/>
      <c r="C1189" s="250">
        <v>592</v>
      </c>
      <c r="D1189" s="250">
        <v>0</v>
      </c>
      <c r="E1189" s="250">
        <v>584</v>
      </c>
      <c r="F1189" s="250">
        <v>0</v>
      </c>
      <c r="G1189" s="250"/>
      <c r="H1189" s="250"/>
      <c r="I1189" s="250">
        <v>584</v>
      </c>
      <c r="J1189" s="250">
        <v>0</v>
      </c>
      <c r="K1189" s="250"/>
      <c r="L1189" s="250">
        <v>4</v>
      </c>
      <c r="M1189" s="250">
        <v>580</v>
      </c>
      <c r="N1189" s="250"/>
      <c r="O1189" s="250">
        <v>0</v>
      </c>
      <c r="P1189" s="250">
        <v>0</v>
      </c>
      <c r="Q1189" s="250"/>
      <c r="R1189" s="250"/>
      <c r="S1189" s="250">
        <v>0</v>
      </c>
      <c r="T1189" s="250">
        <v>0</v>
      </c>
      <c r="U1189" s="250">
        <v>0</v>
      </c>
      <c r="V1189" s="250">
        <v>0</v>
      </c>
      <c r="W1189" s="250">
        <v>0</v>
      </c>
      <c r="X1189" s="250">
        <v>4</v>
      </c>
      <c r="Y1189" s="250">
        <v>0</v>
      </c>
      <c r="Z1189" s="250"/>
      <c r="AA1189" s="250"/>
      <c r="AB1189" s="250">
        <v>0</v>
      </c>
      <c r="AC1189" s="250">
        <v>0</v>
      </c>
      <c r="AD1189" s="250">
        <v>0</v>
      </c>
      <c r="AE1189" s="250"/>
      <c r="AF1189" s="250">
        <v>0</v>
      </c>
      <c r="AG1189" s="250">
        <v>4</v>
      </c>
      <c r="AH1189" s="250"/>
      <c r="AI1189" s="251" t="s">
        <v>292</v>
      </c>
      <c r="AJ1189" s="251"/>
      <c r="AK1189" s="251"/>
      <c r="AL1189" s="65"/>
      <c r="AM1189" s="71"/>
      <c r="AN1189" s="71"/>
    </row>
    <row r="1190" spans="1:42" ht="21.75" customHeight="1" outlineLevel="1">
      <c r="A1190" s="218" t="s">
        <v>30</v>
      </c>
      <c r="B1190" s="218"/>
      <c r="C1190" s="250">
        <v>516</v>
      </c>
      <c r="D1190" s="250">
        <v>3</v>
      </c>
      <c r="E1190" s="250">
        <v>492</v>
      </c>
      <c r="F1190" s="250">
        <v>0</v>
      </c>
      <c r="G1190" s="250"/>
      <c r="H1190" s="250"/>
      <c r="I1190" s="250">
        <v>492</v>
      </c>
      <c r="J1190" s="250">
        <v>246</v>
      </c>
      <c r="K1190" s="250"/>
      <c r="L1190" s="250">
        <v>242</v>
      </c>
      <c r="M1190" s="250">
        <v>4</v>
      </c>
      <c r="N1190" s="250"/>
      <c r="O1190" s="250">
        <v>0</v>
      </c>
      <c r="P1190" s="250">
        <v>0</v>
      </c>
      <c r="Q1190" s="250"/>
      <c r="R1190" s="250"/>
      <c r="S1190" s="250">
        <v>0</v>
      </c>
      <c r="T1190" s="250">
        <v>0</v>
      </c>
      <c r="U1190" s="250">
        <v>0</v>
      </c>
      <c r="V1190" s="250">
        <v>0</v>
      </c>
      <c r="W1190" s="250">
        <v>0</v>
      </c>
      <c r="X1190" s="250">
        <v>12</v>
      </c>
      <c r="Y1190" s="250">
        <v>0</v>
      </c>
      <c r="Z1190" s="250"/>
      <c r="AA1190" s="250"/>
      <c r="AB1190" s="250">
        <v>12</v>
      </c>
      <c r="AC1190" s="250">
        <v>0</v>
      </c>
      <c r="AD1190" s="250">
        <v>0</v>
      </c>
      <c r="AE1190" s="250"/>
      <c r="AF1190" s="250">
        <v>0</v>
      </c>
      <c r="AG1190" s="250">
        <v>9</v>
      </c>
      <c r="AH1190" s="250"/>
      <c r="AI1190" s="251" t="s">
        <v>247</v>
      </c>
      <c r="AJ1190" s="251"/>
      <c r="AK1190" s="251"/>
      <c r="AL1190" s="65"/>
      <c r="AM1190" s="71"/>
      <c r="AN1190" s="71"/>
    </row>
    <row r="1191" spans="1:42" ht="21.75" customHeight="1" outlineLevel="1">
      <c r="A1191" s="218" t="s">
        <v>199</v>
      </c>
      <c r="B1191" s="218"/>
      <c r="C1191" s="250">
        <v>1031</v>
      </c>
      <c r="D1191" s="250">
        <v>40</v>
      </c>
      <c r="E1191" s="250">
        <v>706</v>
      </c>
      <c r="F1191" s="250">
        <v>0</v>
      </c>
      <c r="G1191" s="250"/>
      <c r="H1191" s="250"/>
      <c r="I1191" s="250">
        <v>706</v>
      </c>
      <c r="J1191" s="250">
        <v>21</v>
      </c>
      <c r="K1191" s="250"/>
      <c r="L1191" s="250">
        <v>682</v>
      </c>
      <c r="M1191" s="250">
        <v>3</v>
      </c>
      <c r="N1191" s="250"/>
      <c r="O1191" s="250">
        <v>0</v>
      </c>
      <c r="P1191" s="250">
        <v>0</v>
      </c>
      <c r="Q1191" s="250"/>
      <c r="R1191" s="250"/>
      <c r="S1191" s="250">
        <v>0</v>
      </c>
      <c r="T1191" s="250">
        <v>0</v>
      </c>
      <c r="U1191" s="250">
        <v>0</v>
      </c>
      <c r="V1191" s="250">
        <v>0</v>
      </c>
      <c r="W1191" s="250">
        <v>0</v>
      </c>
      <c r="X1191" s="250">
        <v>3</v>
      </c>
      <c r="Y1191" s="250">
        <v>0</v>
      </c>
      <c r="Z1191" s="250"/>
      <c r="AA1191" s="250"/>
      <c r="AB1191" s="250">
        <v>21</v>
      </c>
      <c r="AC1191" s="250">
        <v>0</v>
      </c>
      <c r="AD1191" s="250">
        <v>0</v>
      </c>
      <c r="AE1191" s="250"/>
      <c r="AF1191" s="250">
        <v>0</v>
      </c>
      <c r="AG1191" s="250">
        <v>282</v>
      </c>
      <c r="AH1191" s="250"/>
      <c r="AI1191" s="251" t="s">
        <v>204</v>
      </c>
      <c r="AJ1191" s="251"/>
      <c r="AK1191" s="251"/>
      <c r="AL1191" s="65"/>
      <c r="AM1191" s="71"/>
      <c r="AN1191" s="71"/>
    </row>
    <row r="1192" spans="1:42" ht="21.75" customHeight="1" outlineLevel="1" thickBot="1">
      <c r="A1192" s="218" t="s">
        <v>200</v>
      </c>
      <c r="B1192" s="218"/>
      <c r="C1192" s="250">
        <v>476</v>
      </c>
      <c r="D1192" s="250">
        <v>64</v>
      </c>
      <c r="E1192" s="250">
        <v>334</v>
      </c>
      <c r="F1192" s="250">
        <v>103</v>
      </c>
      <c r="G1192" s="250"/>
      <c r="H1192" s="250"/>
      <c r="I1192" s="250">
        <v>231</v>
      </c>
      <c r="J1192" s="250">
        <v>122</v>
      </c>
      <c r="K1192" s="250"/>
      <c r="L1192" s="250">
        <v>48</v>
      </c>
      <c r="M1192" s="250">
        <v>47</v>
      </c>
      <c r="N1192" s="250"/>
      <c r="O1192" s="250">
        <v>0</v>
      </c>
      <c r="P1192" s="250">
        <v>0</v>
      </c>
      <c r="Q1192" s="250"/>
      <c r="R1192" s="250"/>
      <c r="S1192" s="250">
        <v>12</v>
      </c>
      <c r="T1192" s="250">
        <v>2</v>
      </c>
      <c r="U1192" s="250">
        <v>0</v>
      </c>
      <c r="V1192" s="250">
        <v>0</v>
      </c>
      <c r="W1192" s="250">
        <v>8</v>
      </c>
      <c r="X1192" s="250">
        <v>0</v>
      </c>
      <c r="Y1192" s="250">
        <v>0</v>
      </c>
      <c r="Z1192" s="250"/>
      <c r="AA1192" s="250"/>
      <c r="AB1192" s="250">
        <v>12</v>
      </c>
      <c r="AC1192" s="250">
        <v>8</v>
      </c>
      <c r="AD1192" s="250">
        <v>7</v>
      </c>
      <c r="AE1192" s="250"/>
      <c r="AF1192" s="250">
        <v>13</v>
      </c>
      <c r="AG1192" s="250">
        <v>57</v>
      </c>
      <c r="AH1192" s="250"/>
      <c r="AI1192" s="251" t="s">
        <v>383</v>
      </c>
      <c r="AJ1192" s="251"/>
      <c r="AK1192" s="251"/>
      <c r="AL1192" s="71">
        <f>SUM(AM1192:AN1192)</f>
        <v>334</v>
      </c>
      <c r="AM1192" s="71">
        <f>SUM(F1192)</f>
        <v>103</v>
      </c>
      <c r="AN1192" s="71">
        <f>SUM(I1192)</f>
        <v>231</v>
      </c>
    </row>
    <row r="1193" spans="1:42" s="168" customFormat="1" ht="21.75" customHeight="1" thickBot="1">
      <c r="A1193" s="217" t="s">
        <v>31</v>
      </c>
      <c r="B1193" s="217"/>
      <c r="C1193" s="213">
        <v>7078</v>
      </c>
      <c r="D1193" s="213">
        <v>361</v>
      </c>
      <c r="E1193" s="213">
        <v>5617</v>
      </c>
      <c r="F1193" s="213">
        <v>1177</v>
      </c>
      <c r="G1193" s="213"/>
      <c r="H1193" s="213"/>
      <c r="I1193" s="213">
        <v>4440</v>
      </c>
      <c r="J1193" s="213">
        <v>1600</v>
      </c>
      <c r="K1193" s="213"/>
      <c r="L1193" s="213">
        <v>1512</v>
      </c>
      <c r="M1193" s="213">
        <v>954</v>
      </c>
      <c r="N1193" s="213"/>
      <c r="O1193" s="213">
        <v>0</v>
      </c>
      <c r="P1193" s="213">
        <v>102</v>
      </c>
      <c r="Q1193" s="213"/>
      <c r="R1193" s="213"/>
      <c r="S1193" s="213">
        <v>137</v>
      </c>
      <c r="T1193" s="213">
        <v>135</v>
      </c>
      <c r="U1193" s="213">
        <v>0</v>
      </c>
      <c r="V1193" s="213">
        <v>0</v>
      </c>
      <c r="W1193" s="213">
        <v>25</v>
      </c>
      <c r="X1193" s="213">
        <v>48</v>
      </c>
      <c r="Y1193" s="213">
        <v>4</v>
      </c>
      <c r="Z1193" s="213"/>
      <c r="AA1193" s="213"/>
      <c r="AB1193" s="213">
        <v>65</v>
      </c>
      <c r="AC1193" s="213">
        <v>139</v>
      </c>
      <c r="AD1193" s="213">
        <v>184</v>
      </c>
      <c r="AE1193" s="213"/>
      <c r="AF1193" s="213">
        <v>201</v>
      </c>
      <c r="AG1193" s="213">
        <v>826</v>
      </c>
      <c r="AH1193" s="213"/>
      <c r="AI1193" s="214"/>
      <c r="AJ1193" s="214"/>
      <c r="AK1193" s="214"/>
      <c r="AL1193" s="79">
        <f ca="1">SUM(AM1193:AN1193)</f>
        <v>0</v>
      </c>
      <c r="AM1193" s="79">
        <f ca="1">SUM(AM1192:AM1213)</f>
        <v>0</v>
      </c>
      <c r="AN1193" s="79">
        <f ca="1">SUM(AN1192:AN1213)</f>
        <v>0</v>
      </c>
      <c r="AO1193" s="142"/>
      <c r="AP1193" s="142"/>
    </row>
    <row r="1194" spans="1:42" ht="21.75" customHeight="1" outlineLevel="1">
      <c r="A1194" s="218" t="s">
        <v>32</v>
      </c>
      <c r="B1194" s="218"/>
      <c r="C1194" s="250">
        <v>534</v>
      </c>
      <c r="D1194" s="250">
        <v>50</v>
      </c>
      <c r="E1194" s="250">
        <v>407</v>
      </c>
      <c r="F1194" s="250">
        <v>0</v>
      </c>
      <c r="G1194" s="250"/>
      <c r="H1194" s="250"/>
      <c r="I1194" s="250">
        <v>407</v>
      </c>
      <c r="J1194" s="250">
        <v>84</v>
      </c>
      <c r="K1194" s="250"/>
      <c r="L1194" s="250">
        <v>318</v>
      </c>
      <c r="M1194" s="250">
        <v>5</v>
      </c>
      <c r="N1194" s="250"/>
      <c r="O1194" s="250">
        <v>0</v>
      </c>
      <c r="P1194" s="250">
        <v>0</v>
      </c>
      <c r="Q1194" s="250"/>
      <c r="R1194" s="250"/>
      <c r="S1194" s="250">
        <v>0</v>
      </c>
      <c r="T1194" s="250">
        <v>0</v>
      </c>
      <c r="U1194" s="250">
        <v>0</v>
      </c>
      <c r="V1194" s="250">
        <v>0</v>
      </c>
      <c r="W1194" s="250">
        <v>0</v>
      </c>
      <c r="X1194" s="250">
        <v>5</v>
      </c>
      <c r="Y1194" s="250">
        <v>0</v>
      </c>
      <c r="Z1194" s="250"/>
      <c r="AA1194" s="250"/>
      <c r="AB1194" s="250">
        <v>17</v>
      </c>
      <c r="AC1194" s="250">
        <v>0</v>
      </c>
      <c r="AD1194" s="250">
        <v>0</v>
      </c>
      <c r="AE1194" s="250"/>
      <c r="AF1194" s="250">
        <v>0</v>
      </c>
      <c r="AG1194" s="250">
        <v>72</v>
      </c>
      <c r="AH1194" s="250"/>
      <c r="AI1194" s="251" t="s">
        <v>268</v>
      </c>
      <c r="AJ1194" s="251"/>
      <c r="AK1194" s="251"/>
      <c r="AL1194" s="71"/>
      <c r="AM1194" s="71"/>
      <c r="AN1194" s="71"/>
    </row>
    <row r="1195" spans="1:42" ht="21.75" customHeight="1" outlineLevel="1">
      <c r="A1195" s="218" t="s">
        <v>33</v>
      </c>
      <c r="B1195" s="218"/>
      <c r="C1195" s="250">
        <v>676</v>
      </c>
      <c r="D1195" s="250">
        <v>0</v>
      </c>
      <c r="E1195" s="250">
        <v>568</v>
      </c>
      <c r="F1195" s="250">
        <v>449</v>
      </c>
      <c r="G1195" s="250"/>
      <c r="H1195" s="250"/>
      <c r="I1195" s="250">
        <v>119</v>
      </c>
      <c r="J1195" s="250">
        <v>32</v>
      </c>
      <c r="K1195" s="250"/>
      <c r="L1195" s="250">
        <v>8</v>
      </c>
      <c r="M1195" s="250">
        <v>10</v>
      </c>
      <c r="N1195" s="250"/>
      <c r="O1195" s="250">
        <v>0</v>
      </c>
      <c r="P1195" s="250">
        <v>11</v>
      </c>
      <c r="Q1195" s="250"/>
      <c r="R1195" s="250"/>
      <c r="S1195" s="250">
        <v>17</v>
      </c>
      <c r="T1195" s="250">
        <v>41</v>
      </c>
      <c r="U1195" s="250">
        <v>0</v>
      </c>
      <c r="V1195" s="250">
        <v>0</v>
      </c>
      <c r="W1195" s="250">
        <v>8</v>
      </c>
      <c r="X1195" s="250">
        <v>3</v>
      </c>
      <c r="Y1195" s="250">
        <v>0</v>
      </c>
      <c r="Z1195" s="250"/>
      <c r="AA1195" s="250"/>
      <c r="AB1195" s="250">
        <v>0</v>
      </c>
      <c r="AC1195" s="250">
        <v>37</v>
      </c>
      <c r="AD1195" s="250">
        <v>3</v>
      </c>
      <c r="AE1195" s="250"/>
      <c r="AF1195" s="250">
        <v>80</v>
      </c>
      <c r="AG1195" s="250">
        <v>17</v>
      </c>
      <c r="AH1195" s="250"/>
      <c r="AI1195" s="251" t="s">
        <v>263</v>
      </c>
      <c r="AJ1195" s="251" t="s">
        <v>454</v>
      </c>
      <c r="AK1195" s="251"/>
      <c r="AL1195" s="71"/>
      <c r="AM1195" s="71"/>
      <c r="AN1195" s="71"/>
    </row>
    <row r="1196" spans="1:42" ht="21.75" customHeight="1" outlineLevel="1">
      <c r="A1196" s="218" t="s">
        <v>34</v>
      </c>
      <c r="B1196" s="218"/>
      <c r="C1196" s="250">
        <v>280</v>
      </c>
      <c r="D1196" s="250">
        <v>0</v>
      </c>
      <c r="E1196" s="250">
        <v>271</v>
      </c>
      <c r="F1196" s="250">
        <v>0</v>
      </c>
      <c r="G1196" s="250"/>
      <c r="H1196" s="250"/>
      <c r="I1196" s="250">
        <v>271</v>
      </c>
      <c r="J1196" s="250">
        <v>181</v>
      </c>
      <c r="K1196" s="250"/>
      <c r="L1196" s="250">
        <v>90</v>
      </c>
      <c r="M1196" s="250">
        <v>0</v>
      </c>
      <c r="N1196" s="250"/>
      <c r="O1196" s="250">
        <v>0</v>
      </c>
      <c r="P1196" s="250">
        <v>0</v>
      </c>
      <c r="Q1196" s="250"/>
      <c r="R1196" s="250"/>
      <c r="S1196" s="250">
        <v>0</v>
      </c>
      <c r="T1196" s="250">
        <v>0</v>
      </c>
      <c r="U1196" s="250">
        <v>0</v>
      </c>
      <c r="V1196" s="250">
        <v>0</v>
      </c>
      <c r="W1196" s="250">
        <v>0</v>
      </c>
      <c r="X1196" s="250">
        <v>9</v>
      </c>
      <c r="Y1196" s="250">
        <v>0</v>
      </c>
      <c r="Z1196" s="250"/>
      <c r="AA1196" s="250"/>
      <c r="AB1196" s="250">
        <v>0</v>
      </c>
      <c r="AC1196" s="250">
        <v>0</v>
      </c>
      <c r="AD1196" s="250">
        <v>0</v>
      </c>
      <c r="AE1196" s="250"/>
      <c r="AF1196" s="250">
        <v>0</v>
      </c>
      <c r="AG1196" s="250">
        <v>0</v>
      </c>
      <c r="AH1196" s="250"/>
      <c r="AI1196" s="251" t="s">
        <v>455</v>
      </c>
      <c r="AJ1196" s="251"/>
      <c r="AK1196" s="251"/>
      <c r="AL1196" s="65"/>
      <c r="AM1196" s="71"/>
      <c r="AN1196" s="71"/>
    </row>
    <row r="1197" spans="1:42" ht="21.75" customHeight="1" outlineLevel="1">
      <c r="A1197" s="218" t="s">
        <v>35</v>
      </c>
      <c r="B1197" s="218"/>
      <c r="C1197" s="250">
        <v>224</v>
      </c>
      <c r="D1197" s="250">
        <v>2</v>
      </c>
      <c r="E1197" s="250">
        <v>189</v>
      </c>
      <c r="F1197" s="250">
        <v>0</v>
      </c>
      <c r="G1197" s="250"/>
      <c r="H1197" s="250"/>
      <c r="I1197" s="250">
        <v>189</v>
      </c>
      <c r="J1197" s="250">
        <v>189</v>
      </c>
      <c r="K1197" s="250"/>
      <c r="L1197" s="250">
        <v>0</v>
      </c>
      <c r="M1197" s="250">
        <v>0</v>
      </c>
      <c r="N1197" s="250"/>
      <c r="O1197" s="250">
        <v>0</v>
      </c>
      <c r="P1197" s="250">
        <v>0</v>
      </c>
      <c r="Q1197" s="250"/>
      <c r="R1197" s="250"/>
      <c r="S1197" s="250">
        <v>0</v>
      </c>
      <c r="T1197" s="250">
        <v>0</v>
      </c>
      <c r="U1197" s="250">
        <v>0</v>
      </c>
      <c r="V1197" s="250">
        <v>0</v>
      </c>
      <c r="W1197" s="250">
        <v>0</v>
      </c>
      <c r="X1197" s="250">
        <v>0</v>
      </c>
      <c r="Y1197" s="250">
        <v>0</v>
      </c>
      <c r="Z1197" s="250"/>
      <c r="AA1197" s="250"/>
      <c r="AB1197" s="250">
        <v>0</v>
      </c>
      <c r="AC1197" s="250">
        <v>0</v>
      </c>
      <c r="AD1197" s="250">
        <v>0</v>
      </c>
      <c r="AE1197" s="250"/>
      <c r="AF1197" s="250">
        <v>0</v>
      </c>
      <c r="AG1197" s="250">
        <v>33</v>
      </c>
      <c r="AH1197" s="250"/>
      <c r="AI1197" s="251" t="s">
        <v>211</v>
      </c>
      <c r="AJ1197" s="251"/>
      <c r="AK1197" s="251"/>
      <c r="AL1197" s="65"/>
      <c r="AM1197" s="71"/>
      <c r="AN1197" s="71"/>
    </row>
    <row r="1198" spans="1:42" ht="21.75" customHeight="1" outlineLevel="1">
      <c r="A1198" s="218" t="s">
        <v>212</v>
      </c>
      <c r="B1198" s="218"/>
      <c r="C1198" s="250">
        <v>192</v>
      </c>
      <c r="D1198" s="250">
        <v>0</v>
      </c>
      <c r="E1198" s="250">
        <v>178</v>
      </c>
      <c r="F1198" s="250">
        <v>0</v>
      </c>
      <c r="G1198" s="250"/>
      <c r="H1198" s="250"/>
      <c r="I1198" s="250">
        <v>178</v>
      </c>
      <c r="J1198" s="250">
        <v>178</v>
      </c>
      <c r="K1198" s="250"/>
      <c r="L1198" s="250">
        <v>0</v>
      </c>
      <c r="M1198" s="250">
        <v>0</v>
      </c>
      <c r="N1198" s="250"/>
      <c r="O1198" s="250">
        <v>0</v>
      </c>
      <c r="P1198" s="250">
        <v>0</v>
      </c>
      <c r="Q1198" s="250"/>
      <c r="R1198" s="250"/>
      <c r="S1198" s="250">
        <v>0</v>
      </c>
      <c r="T1198" s="250">
        <v>0</v>
      </c>
      <c r="U1198" s="250">
        <v>0</v>
      </c>
      <c r="V1198" s="250">
        <v>0</v>
      </c>
      <c r="W1198" s="250">
        <v>0</v>
      </c>
      <c r="X1198" s="250">
        <v>0</v>
      </c>
      <c r="Y1198" s="250">
        <v>0</v>
      </c>
      <c r="Z1198" s="250"/>
      <c r="AA1198" s="250"/>
      <c r="AB1198" s="250">
        <v>0</v>
      </c>
      <c r="AC1198" s="250">
        <v>0</v>
      </c>
      <c r="AD1198" s="250">
        <v>0</v>
      </c>
      <c r="AE1198" s="250"/>
      <c r="AF1198" s="250">
        <v>0</v>
      </c>
      <c r="AG1198" s="250">
        <v>14</v>
      </c>
      <c r="AH1198" s="250"/>
      <c r="AI1198" s="251" t="s">
        <v>236</v>
      </c>
      <c r="AJ1198" s="251"/>
      <c r="AK1198" s="251"/>
      <c r="AL1198" s="65"/>
      <c r="AM1198" s="71"/>
      <c r="AN1198" s="71"/>
    </row>
    <row r="1199" spans="1:42" ht="21.75" customHeight="1" outlineLevel="1">
      <c r="A1199" s="218" t="s">
        <v>36</v>
      </c>
      <c r="B1199" s="218"/>
      <c r="C1199" s="250">
        <v>416</v>
      </c>
      <c r="D1199" s="250">
        <v>22</v>
      </c>
      <c r="E1199" s="250">
        <v>269</v>
      </c>
      <c r="F1199" s="250">
        <v>77</v>
      </c>
      <c r="G1199" s="250"/>
      <c r="H1199" s="250"/>
      <c r="I1199" s="250">
        <v>192</v>
      </c>
      <c r="J1199" s="250">
        <v>42</v>
      </c>
      <c r="K1199" s="250"/>
      <c r="L1199" s="250">
        <v>46</v>
      </c>
      <c r="M1199" s="250">
        <v>95</v>
      </c>
      <c r="N1199" s="250"/>
      <c r="O1199" s="250">
        <v>0</v>
      </c>
      <c r="P1199" s="250">
        <v>0</v>
      </c>
      <c r="Q1199" s="250"/>
      <c r="R1199" s="250"/>
      <c r="S1199" s="250">
        <v>8</v>
      </c>
      <c r="T1199" s="250">
        <v>1</v>
      </c>
      <c r="U1199" s="250">
        <v>0</v>
      </c>
      <c r="V1199" s="250">
        <v>0</v>
      </c>
      <c r="W1199" s="250">
        <v>1</v>
      </c>
      <c r="X1199" s="250">
        <v>4</v>
      </c>
      <c r="Y1199" s="250">
        <v>4</v>
      </c>
      <c r="Z1199" s="250"/>
      <c r="AA1199" s="250"/>
      <c r="AB1199" s="250">
        <v>12</v>
      </c>
      <c r="AC1199" s="250">
        <v>77</v>
      </c>
      <c r="AD1199" s="250">
        <v>177</v>
      </c>
      <c r="AE1199" s="250"/>
      <c r="AF1199" s="250">
        <v>9</v>
      </c>
      <c r="AG1199" s="250">
        <v>111</v>
      </c>
      <c r="AH1199" s="250"/>
      <c r="AI1199" s="251" t="s">
        <v>237</v>
      </c>
      <c r="AJ1199" s="251" t="s">
        <v>456</v>
      </c>
      <c r="AK1199" s="251"/>
      <c r="AL1199" s="65"/>
      <c r="AM1199" s="71"/>
      <c r="AN1199" s="71"/>
    </row>
    <row r="1200" spans="1:42" ht="21.75" customHeight="1" outlineLevel="1">
      <c r="A1200" s="218" t="s">
        <v>37</v>
      </c>
      <c r="B1200" s="218"/>
      <c r="C1200" s="250">
        <v>246</v>
      </c>
      <c r="D1200" s="250">
        <v>2</v>
      </c>
      <c r="E1200" s="250">
        <v>229</v>
      </c>
      <c r="F1200" s="250">
        <v>190</v>
      </c>
      <c r="G1200" s="250"/>
      <c r="H1200" s="250"/>
      <c r="I1200" s="250">
        <v>39</v>
      </c>
      <c r="J1200" s="250">
        <v>4</v>
      </c>
      <c r="K1200" s="250"/>
      <c r="L1200" s="250">
        <v>0</v>
      </c>
      <c r="M1200" s="250">
        <v>0</v>
      </c>
      <c r="N1200" s="250"/>
      <c r="O1200" s="250">
        <v>0</v>
      </c>
      <c r="P1200" s="250">
        <v>8</v>
      </c>
      <c r="Q1200" s="250"/>
      <c r="R1200" s="250"/>
      <c r="S1200" s="250">
        <v>27</v>
      </c>
      <c r="T1200" s="250">
        <v>0</v>
      </c>
      <c r="U1200" s="250">
        <v>0</v>
      </c>
      <c r="V1200" s="250">
        <v>0</v>
      </c>
      <c r="W1200" s="250">
        <v>4</v>
      </c>
      <c r="X1200" s="250">
        <v>0</v>
      </c>
      <c r="Y1200" s="250">
        <v>0</v>
      </c>
      <c r="Z1200" s="250"/>
      <c r="AA1200" s="250"/>
      <c r="AB1200" s="250">
        <v>0</v>
      </c>
      <c r="AC1200" s="250">
        <v>0</v>
      </c>
      <c r="AD1200" s="250">
        <v>0</v>
      </c>
      <c r="AE1200" s="250"/>
      <c r="AF1200" s="250">
        <v>11</v>
      </c>
      <c r="AG1200" s="250">
        <v>0</v>
      </c>
      <c r="AH1200" s="250"/>
      <c r="AI1200" s="251" t="s">
        <v>213</v>
      </c>
      <c r="AJ1200" s="251"/>
      <c r="AK1200" s="251"/>
      <c r="AL1200" s="65"/>
      <c r="AM1200" s="71"/>
      <c r="AN1200" s="71"/>
    </row>
    <row r="1201" spans="1:42" ht="21.75" customHeight="1" outlineLevel="1">
      <c r="A1201" s="218" t="s">
        <v>141</v>
      </c>
      <c r="B1201" s="218"/>
      <c r="C1201" s="250">
        <v>56</v>
      </c>
      <c r="D1201" s="250">
        <v>0</v>
      </c>
      <c r="E1201" s="250">
        <v>49</v>
      </c>
      <c r="F1201" s="250">
        <v>0</v>
      </c>
      <c r="G1201" s="250"/>
      <c r="H1201" s="250"/>
      <c r="I1201" s="250">
        <v>49</v>
      </c>
      <c r="J1201" s="250">
        <v>13</v>
      </c>
      <c r="K1201" s="250"/>
      <c r="L1201" s="250">
        <v>0</v>
      </c>
      <c r="M1201" s="250">
        <v>0</v>
      </c>
      <c r="N1201" s="250"/>
      <c r="O1201" s="250">
        <v>0</v>
      </c>
      <c r="P1201" s="250">
        <v>0</v>
      </c>
      <c r="Q1201" s="250"/>
      <c r="R1201" s="250"/>
      <c r="S1201" s="250">
        <v>0</v>
      </c>
      <c r="T1201" s="250">
        <v>36</v>
      </c>
      <c r="U1201" s="250">
        <v>0</v>
      </c>
      <c r="V1201" s="250">
        <v>0</v>
      </c>
      <c r="W1201" s="250">
        <v>0</v>
      </c>
      <c r="X1201" s="250">
        <v>0</v>
      </c>
      <c r="Y1201" s="250">
        <v>0</v>
      </c>
      <c r="Z1201" s="250"/>
      <c r="AA1201" s="250"/>
      <c r="AB1201" s="250">
        <v>0</v>
      </c>
      <c r="AC1201" s="250">
        <v>0</v>
      </c>
      <c r="AD1201" s="250">
        <v>0</v>
      </c>
      <c r="AE1201" s="250"/>
      <c r="AF1201" s="250">
        <v>0</v>
      </c>
      <c r="AG1201" s="250">
        <v>7</v>
      </c>
      <c r="AH1201" s="250"/>
      <c r="AI1201" s="251" t="s">
        <v>377</v>
      </c>
      <c r="AJ1201" s="251"/>
      <c r="AK1201" s="251"/>
      <c r="AL1201" s="65"/>
      <c r="AM1201" s="71"/>
      <c r="AN1201" s="71"/>
    </row>
    <row r="1202" spans="1:42" ht="21.75" customHeight="1" outlineLevel="1">
      <c r="A1202" s="218" t="s">
        <v>214</v>
      </c>
      <c r="B1202" s="218"/>
      <c r="C1202" s="250">
        <v>420</v>
      </c>
      <c r="D1202" s="250">
        <v>2</v>
      </c>
      <c r="E1202" s="250">
        <v>361</v>
      </c>
      <c r="F1202" s="250">
        <v>5</v>
      </c>
      <c r="G1202" s="250"/>
      <c r="H1202" s="250"/>
      <c r="I1202" s="250">
        <v>356</v>
      </c>
      <c r="J1202" s="250">
        <v>2</v>
      </c>
      <c r="K1202" s="250"/>
      <c r="L1202" s="250">
        <v>4</v>
      </c>
      <c r="M1202" s="250">
        <v>350</v>
      </c>
      <c r="N1202" s="250"/>
      <c r="O1202" s="250">
        <v>0</v>
      </c>
      <c r="P1202" s="250">
        <v>0</v>
      </c>
      <c r="Q1202" s="250"/>
      <c r="R1202" s="250"/>
      <c r="S1202" s="250">
        <v>0</v>
      </c>
      <c r="T1202" s="250">
        <v>0</v>
      </c>
      <c r="U1202" s="250">
        <v>0</v>
      </c>
      <c r="V1202" s="250">
        <v>0</v>
      </c>
      <c r="W1202" s="250">
        <v>0</v>
      </c>
      <c r="X1202" s="250">
        <v>6</v>
      </c>
      <c r="Y1202" s="250">
        <v>0</v>
      </c>
      <c r="Z1202" s="250"/>
      <c r="AA1202" s="250"/>
      <c r="AB1202" s="250">
        <v>2</v>
      </c>
      <c r="AC1202" s="250">
        <v>0</v>
      </c>
      <c r="AD1202" s="250">
        <v>0</v>
      </c>
      <c r="AE1202" s="250"/>
      <c r="AF1202" s="250">
        <v>2</v>
      </c>
      <c r="AG1202" s="250">
        <v>49</v>
      </c>
      <c r="AH1202" s="250"/>
      <c r="AI1202" s="251" t="s">
        <v>271</v>
      </c>
      <c r="AJ1202" s="251"/>
      <c r="AK1202" s="251"/>
      <c r="AL1202" s="71"/>
      <c r="AM1202" s="71"/>
      <c r="AN1202" s="71"/>
    </row>
    <row r="1203" spans="1:42" ht="21.75" customHeight="1" outlineLevel="1">
      <c r="A1203" s="218" t="s">
        <v>215</v>
      </c>
      <c r="B1203" s="218"/>
      <c r="C1203" s="250">
        <v>1031</v>
      </c>
      <c r="D1203" s="250">
        <v>142</v>
      </c>
      <c r="E1203" s="250">
        <v>812</v>
      </c>
      <c r="F1203" s="250">
        <v>0</v>
      </c>
      <c r="G1203" s="250"/>
      <c r="H1203" s="250"/>
      <c r="I1203" s="250">
        <v>812</v>
      </c>
      <c r="J1203" s="250">
        <v>6</v>
      </c>
      <c r="K1203" s="250"/>
      <c r="L1203" s="250">
        <v>398</v>
      </c>
      <c r="M1203" s="250">
        <v>408</v>
      </c>
      <c r="N1203" s="250"/>
      <c r="O1203" s="250">
        <v>0</v>
      </c>
      <c r="P1203" s="250">
        <v>0</v>
      </c>
      <c r="Q1203" s="250"/>
      <c r="R1203" s="250"/>
      <c r="S1203" s="250">
        <v>0</v>
      </c>
      <c r="T1203" s="250">
        <v>0</v>
      </c>
      <c r="U1203" s="250">
        <v>0</v>
      </c>
      <c r="V1203" s="250">
        <v>0</v>
      </c>
      <c r="W1203" s="250">
        <v>0</v>
      </c>
      <c r="X1203" s="250">
        <v>17</v>
      </c>
      <c r="Y1203" s="250">
        <v>0</v>
      </c>
      <c r="Z1203" s="250"/>
      <c r="AA1203" s="250"/>
      <c r="AB1203" s="250">
        <v>29</v>
      </c>
      <c r="AC1203" s="250">
        <v>0</v>
      </c>
      <c r="AD1203" s="250">
        <v>0</v>
      </c>
      <c r="AE1203" s="250"/>
      <c r="AF1203" s="250">
        <v>0</v>
      </c>
      <c r="AG1203" s="250">
        <v>60</v>
      </c>
      <c r="AH1203" s="250"/>
      <c r="AI1203" s="251" t="s">
        <v>457</v>
      </c>
      <c r="AJ1203" s="251"/>
      <c r="AK1203" s="251"/>
      <c r="AL1203" s="71"/>
      <c r="AM1203" s="71"/>
      <c r="AN1203" s="71"/>
    </row>
    <row r="1204" spans="1:42" ht="21.75" customHeight="1" outlineLevel="1">
      <c r="A1204" s="218" t="s">
        <v>216</v>
      </c>
      <c r="B1204" s="218"/>
      <c r="C1204" s="250">
        <v>486</v>
      </c>
      <c r="D1204" s="250">
        <v>16</v>
      </c>
      <c r="E1204" s="250">
        <v>112</v>
      </c>
      <c r="F1204" s="250">
        <v>24</v>
      </c>
      <c r="G1204" s="250"/>
      <c r="H1204" s="250"/>
      <c r="I1204" s="250">
        <v>88</v>
      </c>
      <c r="J1204" s="250">
        <v>32</v>
      </c>
      <c r="K1204" s="250"/>
      <c r="L1204" s="250">
        <v>28</v>
      </c>
      <c r="M1204" s="250">
        <v>25</v>
      </c>
      <c r="N1204" s="250"/>
      <c r="O1204" s="250">
        <v>0</v>
      </c>
      <c r="P1204" s="250">
        <v>0</v>
      </c>
      <c r="Q1204" s="250"/>
      <c r="R1204" s="250"/>
      <c r="S1204" s="250">
        <v>2</v>
      </c>
      <c r="T1204" s="250">
        <v>1</v>
      </c>
      <c r="U1204" s="250">
        <v>0</v>
      </c>
      <c r="V1204" s="250">
        <v>0</v>
      </c>
      <c r="W1204" s="250">
        <v>0</v>
      </c>
      <c r="X1204" s="250">
        <v>0</v>
      </c>
      <c r="Y1204" s="250">
        <v>0</v>
      </c>
      <c r="Z1204" s="250"/>
      <c r="AA1204" s="250"/>
      <c r="AB1204" s="250">
        <v>0</v>
      </c>
      <c r="AC1204" s="250">
        <v>3</v>
      </c>
      <c r="AD1204" s="250">
        <v>3</v>
      </c>
      <c r="AE1204" s="250"/>
      <c r="AF1204" s="250">
        <v>45</v>
      </c>
      <c r="AG1204" s="250">
        <v>313</v>
      </c>
      <c r="AH1204" s="250"/>
      <c r="AI1204" s="251" t="s">
        <v>239</v>
      </c>
      <c r="AJ1204" s="251"/>
      <c r="AK1204" s="251"/>
      <c r="AL1204" s="67"/>
      <c r="AM1204" s="71"/>
      <c r="AN1204" s="71"/>
    </row>
    <row r="1205" spans="1:42" ht="21.75" customHeight="1" outlineLevel="1">
      <c r="A1205" s="218" t="s">
        <v>38</v>
      </c>
      <c r="B1205" s="218"/>
      <c r="C1205" s="250">
        <v>28</v>
      </c>
      <c r="D1205" s="250">
        <v>0</v>
      </c>
      <c r="E1205" s="250">
        <v>21</v>
      </c>
      <c r="F1205" s="250">
        <v>0</v>
      </c>
      <c r="G1205" s="250"/>
      <c r="H1205" s="250"/>
      <c r="I1205" s="250">
        <v>21</v>
      </c>
      <c r="J1205" s="250">
        <v>21</v>
      </c>
      <c r="K1205" s="250"/>
      <c r="L1205" s="250">
        <v>0</v>
      </c>
      <c r="M1205" s="250">
        <v>0</v>
      </c>
      <c r="N1205" s="250"/>
      <c r="O1205" s="250">
        <v>0</v>
      </c>
      <c r="P1205" s="250">
        <v>0</v>
      </c>
      <c r="Q1205" s="250"/>
      <c r="R1205" s="250"/>
      <c r="S1205" s="250">
        <v>0</v>
      </c>
      <c r="T1205" s="250">
        <v>0</v>
      </c>
      <c r="U1205" s="250">
        <v>0</v>
      </c>
      <c r="V1205" s="250">
        <v>0</v>
      </c>
      <c r="W1205" s="250">
        <v>0</v>
      </c>
      <c r="X1205" s="250">
        <v>0</v>
      </c>
      <c r="Y1205" s="250">
        <v>0</v>
      </c>
      <c r="Z1205" s="250"/>
      <c r="AA1205" s="250"/>
      <c r="AB1205" s="250">
        <v>0</v>
      </c>
      <c r="AC1205" s="250">
        <v>0</v>
      </c>
      <c r="AD1205" s="250">
        <v>0</v>
      </c>
      <c r="AE1205" s="250"/>
      <c r="AF1205" s="250">
        <v>0</v>
      </c>
      <c r="AG1205" s="250">
        <v>7</v>
      </c>
      <c r="AH1205" s="250"/>
      <c r="AI1205" s="251" t="s">
        <v>421</v>
      </c>
      <c r="AJ1205" s="251"/>
      <c r="AK1205" s="251"/>
      <c r="AL1205" s="65"/>
      <c r="AM1205" s="71"/>
      <c r="AN1205" s="71"/>
    </row>
    <row r="1206" spans="1:42" ht="21.75" customHeight="1" outlineLevel="1">
      <c r="A1206" s="218" t="s">
        <v>217</v>
      </c>
      <c r="B1206" s="218"/>
      <c r="C1206" s="250">
        <v>546</v>
      </c>
      <c r="D1206" s="250">
        <v>2</v>
      </c>
      <c r="E1206" s="250">
        <v>519</v>
      </c>
      <c r="F1206" s="250">
        <v>0</v>
      </c>
      <c r="G1206" s="250"/>
      <c r="H1206" s="250"/>
      <c r="I1206" s="250">
        <v>519</v>
      </c>
      <c r="J1206" s="250">
        <v>2</v>
      </c>
      <c r="K1206" s="250"/>
      <c r="L1206" s="250">
        <v>464</v>
      </c>
      <c r="M1206" s="250">
        <v>53</v>
      </c>
      <c r="N1206" s="250"/>
      <c r="O1206" s="250">
        <v>0</v>
      </c>
      <c r="P1206" s="250">
        <v>0</v>
      </c>
      <c r="Q1206" s="250"/>
      <c r="R1206" s="250"/>
      <c r="S1206" s="250">
        <v>0</v>
      </c>
      <c r="T1206" s="250">
        <v>0</v>
      </c>
      <c r="U1206" s="250">
        <v>0</v>
      </c>
      <c r="V1206" s="250">
        <v>0</v>
      </c>
      <c r="W1206" s="250">
        <v>0</v>
      </c>
      <c r="X1206" s="250">
        <v>2</v>
      </c>
      <c r="Y1206" s="250">
        <v>0</v>
      </c>
      <c r="Z1206" s="250"/>
      <c r="AA1206" s="250"/>
      <c r="AB1206" s="250">
        <v>5</v>
      </c>
      <c r="AC1206" s="250">
        <v>0</v>
      </c>
      <c r="AD1206" s="250">
        <v>0</v>
      </c>
      <c r="AE1206" s="250"/>
      <c r="AF1206" s="250">
        <v>0</v>
      </c>
      <c r="AG1206" s="250">
        <v>23</v>
      </c>
      <c r="AH1206" s="250"/>
      <c r="AI1206" s="251" t="s">
        <v>218</v>
      </c>
      <c r="AJ1206" s="251"/>
      <c r="AK1206" s="251"/>
      <c r="AL1206" s="65"/>
      <c r="AM1206" s="71"/>
      <c r="AN1206" s="71"/>
      <c r="AO1206" s="168"/>
      <c r="AP1206" s="168"/>
    </row>
    <row r="1207" spans="1:42" ht="21.75" customHeight="1" outlineLevel="1">
      <c r="A1207" s="218" t="s">
        <v>39</v>
      </c>
      <c r="B1207" s="218"/>
      <c r="C1207" s="250">
        <v>152</v>
      </c>
      <c r="D1207" s="250">
        <v>0</v>
      </c>
      <c r="E1207" s="250">
        <v>151</v>
      </c>
      <c r="F1207" s="250">
        <v>0</v>
      </c>
      <c r="G1207" s="250"/>
      <c r="H1207" s="250"/>
      <c r="I1207" s="250">
        <v>151</v>
      </c>
      <c r="J1207" s="250">
        <v>151</v>
      </c>
      <c r="K1207" s="250"/>
      <c r="L1207" s="250">
        <v>0</v>
      </c>
      <c r="M1207" s="250">
        <v>0</v>
      </c>
      <c r="N1207" s="250"/>
      <c r="O1207" s="250">
        <v>0</v>
      </c>
      <c r="P1207" s="250">
        <v>0</v>
      </c>
      <c r="Q1207" s="250"/>
      <c r="R1207" s="250"/>
      <c r="S1207" s="250">
        <v>0</v>
      </c>
      <c r="T1207" s="250">
        <v>0</v>
      </c>
      <c r="U1207" s="250">
        <v>0</v>
      </c>
      <c r="V1207" s="250">
        <v>0</v>
      </c>
      <c r="W1207" s="250">
        <v>0</v>
      </c>
      <c r="X1207" s="250">
        <v>0</v>
      </c>
      <c r="Y1207" s="250">
        <v>0</v>
      </c>
      <c r="Z1207" s="250"/>
      <c r="AA1207" s="250"/>
      <c r="AB1207" s="250">
        <v>0</v>
      </c>
      <c r="AC1207" s="250">
        <v>0</v>
      </c>
      <c r="AD1207" s="250">
        <v>0</v>
      </c>
      <c r="AE1207" s="250"/>
      <c r="AF1207" s="250">
        <v>0</v>
      </c>
      <c r="AG1207" s="250">
        <v>1</v>
      </c>
      <c r="AH1207" s="250"/>
      <c r="AI1207" s="251" t="s">
        <v>219</v>
      </c>
      <c r="AJ1207" s="251"/>
      <c r="AK1207" s="251"/>
      <c r="AL1207" s="65"/>
      <c r="AM1207" s="71"/>
      <c r="AN1207" s="71"/>
    </row>
    <row r="1208" spans="1:42" ht="21.75" customHeight="1" outlineLevel="1">
      <c r="A1208" s="218" t="s">
        <v>220</v>
      </c>
      <c r="B1208" s="218"/>
      <c r="C1208" s="250">
        <v>908</v>
      </c>
      <c r="D1208" s="250">
        <v>25</v>
      </c>
      <c r="E1208" s="250">
        <v>787</v>
      </c>
      <c r="F1208" s="250">
        <v>200</v>
      </c>
      <c r="G1208" s="250"/>
      <c r="H1208" s="250"/>
      <c r="I1208" s="250">
        <v>587</v>
      </c>
      <c r="J1208" s="250">
        <v>297</v>
      </c>
      <c r="K1208" s="250"/>
      <c r="L1208" s="250">
        <v>156</v>
      </c>
      <c r="M1208" s="250">
        <v>8</v>
      </c>
      <c r="N1208" s="250"/>
      <c r="O1208" s="250">
        <v>0</v>
      </c>
      <c r="P1208" s="250">
        <v>31</v>
      </c>
      <c r="Q1208" s="250"/>
      <c r="R1208" s="250"/>
      <c r="S1208" s="250">
        <v>61</v>
      </c>
      <c r="T1208" s="250">
        <v>34</v>
      </c>
      <c r="U1208" s="250">
        <v>0</v>
      </c>
      <c r="V1208" s="250">
        <v>0</v>
      </c>
      <c r="W1208" s="250">
        <v>7</v>
      </c>
      <c r="X1208" s="250">
        <v>0</v>
      </c>
      <c r="Y1208" s="250">
        <v>0</v>
      </c>
      <c r="Z1208" s="250"/>
      <c r="AA1208" s="250"/>
      <c r="AB1208" s="250">
        <v>0</v>
      </c>
      <c r="AC1208" s="250">
        <v>22</v>
      </c>
      <c r="AD1208" s="250">
        <v>1</v>
      </c>
      <c r="AE1208" s="250"/>
      <c r="AF1208" s="250">
        <v>29</v>
      </c>
      <c r="AG1208" s="250">
        <v>60</v>
      </c>
      <c r="AH1208" s="250"/>
      <c r="AI1208" s="251" t="s">
        <v>221</v>
      </c>
      <c r="AJ1208" s="251"/>
      <c r="AK1208" s="251"/>
      <c r="AL1208" s="65"/>
      <c r="AM1208" s="71"/>
      <c r="AN1208" s="71"/>
    </row>
    <row r="1209" spans="1:42" ht="21.75" customHeight="1" outlineLevel="1">
      <c r="A1209" s="218" t="s">
        <v>222</v>
      </c>
      <c r="B1209" s="218"/>
      <c r="C1209" s="250">
        <v>75</v>
      </c>
      <c r="D1209" s="250">
        <v>0</v>
      </c>
      <c r="E1209" s="250">
        <v>51</v>
      </c>
      <c r="F1209" s="250">
        <v>0</v>
      </c>
      <c r="G1209" s="250"/>
      <c r="H1209" s="250"/>
      <c r="I1209" s="250">
        <v>51</v>
      </c>
      <c r="J1209" s="250">
        <v>51</v>
      </c>
      <c r="K1209" s="250"/>
      <c r="L1209" s="250">
        <v>0</v>
      </c>
      <c r="M1209" s="250">
        <v>0</v>
      </c>
      <c r="N1209" s="250"/>
      <c r="O1209" s="250">
        <v>0</v>
      </c>
      <c r="P1209" s="250">
        <v>0</v>
      </c>
      <c r="Q1209" s="250"/>
      <c r="R1209" s="250"/>
      <c r="S1209" s="250">
        <v>0</v>
      </c>
      <c r="T1209" s="250">
        <v>0</v>
      </c>
      <c r="U1209" s="250">
        <v>0</v>
      </c>
      <c r="V1209" s="250">
        <v>0</v>
      </c>
      <c r="W1209" s="250">
        <v>0</v>
      </c>
      <c r="X1209" s="250">
        <v>0</v>
      </c>
      <c r="Y1209" s="250">
        <v>0</v>
      </c>
      <c r="Z1209" s="250"/>
      <c r="AA1209" s="250"/>
      <c r="AB1209" s="250">
        <v>0</v>
      </c>
      <c r="AC1209" s="250">
        <v>0</v>
      </c>
      <c r="AD1209" s="250">
        <v>0</v>
      </c>
      <c r="AE1209" s="250"/>
      <c r="AF1209" s="250">
        <v>0</v>
      </c>
      <c r="AG1209" s="250">
        <v>24</v>
      </c>
      <c r="AH1209" s="250"/>
      <c r="AI1209" s="251" t="s">
        <v>458</v>
      </c>
      <c r="AJ1209" s="251"/>
      <c r="AK1209" s="251"/>
      <c r="AL1209" s="65"/>
      <c r="AM1209" s="71"/>
      <c r="AN1209" s="71"/>
    </row>
    <row r="1210" spans="1:42" ht="21.75" customHeight="1" outlineLevel="1">
      <c r="A1210" s="218" t="s">
        <v>40</v>
      </c>
      <c r="B1210" s="218"/>
      <c r="C1210" s="250">
        <v>0</v>
      </c>
      <c r="D1210" s="250">
        <v>0</v>
      </c>
      <c r="E1210" s="250">
        <v>0</v>
      </c>
      <c r="F1210" s="250">
        <v>0</v>
      </c>
      <c r="G1210" s="250"/>
      <c r="H1210" s="250"/>
      <c r="I1210" s="250">
        <v>0</v>
      </c>
      <c r="J1210" s="250">
        <v>0</v>
      </c>
      <c r="K1210" s="250"/>
      <c r="L1210" s="250">
        <v>0</v>
      </c>
      <c r="M1210" s="250">
        <v>0</v>
      </c>
      <c r="N1210" s="250"/>
      <c r="O1210" s="250">
        <v>0</v>
      </c>
      <c r="P1210" s="250">
        <v>0</v>
      </c>
      <c r="Q1210" s="250"/>
      <c r="R1210" s="250"/>
      <c r="S1210" s="250">
        <v>0</v>
      </c>
      <c r="T1210" s="250">
        <v>0</v>
      </c>
      <c r="U1210" s="250">
        <v>0</v>
      </c>
      <c r="V1210" s="250">
        <v>0</v>
      </c>
      <c r="W1210" s="250">
        <v>0</v>
      </c>
      <c r="X1210" s="250">
        <v>0</v>
      </c>
      <c r="Y1210" s="250">
        <v>0</v>
      </c>
      <c r="Z1210" s="250"/>
      <c r="AA1210" s="250"/>
      <c r="AB1210" s="250">
        <v>0</v>
      </c>
      <c r="AC1210" s="250">
        <v>0</v>
      </c>
      <c r="AD1210" s="250">
        <v>0</v>
      </c>
      <c r="AE1210" s="250"/>
      <c r="AF1210" s="250">
        <v>0</v>
      </c>
      <c r="AG1210" s="250">
        <v>0</v>
      </c>
      <c r="AH1210" s="250"/>
      <c r="AI1210" s="251" t="s">
        <v>303</v>
      </c>
      <c r="AJ1210" s="251"/>
      <c r="AK1210" s="251"/>
      <c r="AL1210" s="65"/>
      <c r="AM1210" s="71"/>
      <c r="AN1210" s="71"/>
    </row>
    <row r="1211" spans="1:42" ht="21.75" customHeight="1" outlineLevel="1">
      <c r="A1211" s="218" t="s">
        <v>41</v>
      </c>
      <c r="B1211" s="218"/>
      <c r="C1211" s="250">
        <v>400</v>
      </c>
      <c r="D1211" s="250">
        <v>50</v>
      </c>
      <c r="E1211" s="250">
        <v>315</v>
      </c>
      <c r="F1211" s="250">
        <v>0</v>
      </c>
      <c r="G1211" s="250"/>
      <c r="H1211" s="250"/>
      <c r="I1211" s="250">
        <v>315</v>
      </c>
      <c r="J1211" s="250">
        <v>315</v>
      </c>
      <c r="K1211" s="250"/>
      <c r="L1211" s="250">
        <v>0</v>
      </c>
      <c r="M1211" s="250">
        <v>0</v>
      </c>
      <c r="N1211" s="250"/>
      <c r="O1211" s="250">
        <v>0</v>
      </c>
      <c r="P1211" s="250">
        <v>0</v>
      </c>
      <c r="Q1211" s="250"/>
      <c r="R1211" s="250"/>
      <c r="S1211" s="250">
        <v>0</v>
      </c>
      <c r="T1211" s="250">
        <v>0</v>
      </c>
      <c r="U1211" s="250">
        <v>0</v>
      </c>
      <c r="V1211" s="250">
        <v>0</v>
      </c>
      <c r="W1211" s="250">
        <v>0</v>
      </c>
      <c r="X1211" s="250">
        <v>2</v>
      </c>
      <c r="Y1211" s="250">
        <v>0</v>
      </c>
      <c r="Z1211" s="250"/>
      <c r="AA1211" s="250"/>
      <c r="AB1211" s="250">
        <v>0</v>
      </c>
      <c r="AC1211" s="250">
        <v>0</v>
      </c>
      <c r="AD1211" s="250">
        <v>0</v>
      </c>
      <c r="AE1211" s="250"/>
      <c r="AF1211" s="250">
        <v>0</v>
      </c>
      <c r="AG1211" s="250">
        <v>33</v>
      </c>
      <c r="AH1211" s="250"/>
      <c r="AI1211" s="251" t="s">
        <v>459</v>
      </c>
      <c r="AJ1211" s="251"/>
      <c r="AK1211" s="251"/>
      <c r="AL1211" s="65"/>
      <c r="AM1211" s="71"/>
      <c r="AN1211" s="71"/>
    </row>
    <row r="1212" spans="1:42" ht="21.75" customHeight="1" outlineLevel="1">
      <c r="A1212" s="218" t="s">
        <v>42</v>
      </c>
      <c r="B1212" s="218"/>
      <c r="C1212" s="250">
        <v>384</v>
      </c>
      <c r="D1212" s="250">
        <v>48</v>
      </c>
      <c r="E1212" s="250">
        <v>306</v>
      </c>
      <c r="F1212" s="250">
        <v>232</v>
      </c>
      <c r="G1212" s="250"/>
      <c r="H1212" s="250"/>
      <c r="I1212" s="250">
        <v>74</v>
      </c>
      <c r="J1212" s="250">
        <v>0</v>
      </c>
      <c r="K1212" s="250"/>
      <c r="L1212" s="250">
        <v>0</v>
      </c>
      <c r="M1212" s="250">
        <v>0</v>
      </c>
      <c r="N1212" s="250"/>
      <c r="O1212" s="250">
        <v>0</v>
      </c>
      <c r="P1212" s="250">
        <v>52</v>
      </c>
      <c r="Q1212" s="250"/>
      <c r="R1212" s="250"/>
      <c r="S1212" s="250">
        <v>22</v>
      </c>
      <c r="T1212" s="250">
        <v>0</v>
      </c>
      <c r="U1212" s="250">
        <v>0</v>
      </c>
      <c r="V1212" s="250">
        <v>0</v>
      </c>
      <c r="W1212" s="250">
        <v>5</v>
      </c>
      <c r="X1212" s="250">
        <v>0</v>
      </c>
      <c r="Y1212" s="250">
        <v>0</v>
      </c>
      <c r="Z1212" s="250"/>
      <c r="AA1212" s="250"/>
      <c r="AB1212" s="250">
        <v>0</v>
      </c>
      <c r="AC1212" s="250">
        <v>0</v>
      </c>
      <c r="AD1212" s="250">
        <v>0</v>
      </c>
      <c r="AE1212" s="250"/>
      <c r="AF1212" s="250">
        <v>25</v>
      </c>
      <c r="AG1212" s="250">
        <v>0</v>
      </c>
      <c r="AH1212" s="250"/>
      <c r="AI1212" s="251" t="s">
        <v>230</v>
      </c>
      <c r="AJ1212" s="251"/>
      <c r="AK1212" s="251"/>
      <c r="AL1212" s="65"/>
      <c r="AM1212" s="71"/>
      <c r="AN1212" s="71"/>
    </row>
    <row r="1213" spans="1:42" ht="21.75" customHeight="1" outlineLevel="1" thickBot="1">
      <c r="A1213" s="218" t="s">
        <v>227</v>
      </c>
      <c r="B1213" s="218"/>
      <c r="C1213" s="250">
        <v>24</v>
      </c>
      <c r="D1213" s="250">
        <v>0</v>
      </c>
      <c r="E1213" s="250">
        <v>22</v>
      </c>
      <c r="F1213" s="250">
        <v>0</v>
      </c>
      <c r="G1213" s="250"/>
      <c r="H1213" s="250"/>
      <c r="I1213" s="250">
        <v>22</v>
      </c>
      <c r="J1213" s="250">
        <v>0</v>
      </c>
      <c r="K1213" s="250"/>
      <c r="L1213" s="250">
        <v>0</v>
      </c>
      <c r="M1213" s="250">
        <v>0</v>
      </c>
      <c r="N1213" s="250"/>
      <c r="O1213" s="250">
        <v>0</v>
      </c>
      <c r="P1213" s="250">
        <v>0</v>
      </c>
      <c r="Q1213" s="250"/>
      <c r="R1213" s="250"/>
      <c r="S1213" s="250">
        <v>0</v>
      </c>
      <c r="T1213" s="250">
        <v>22</v>
      </c>
      <c r="U1213" s="250">
        <v>0</v>
      </c>
      <c r="V1213" s="250">
        <v>0</v>
      </c>
      <c r="W1213" s="250">
        <v>0</v>
      </c>
      <c r="X1213" s="250">
        <v>0</v>
      </c>
      <c r="Y1213" s="250">
        <v>0</v>
      </c>
      <c r="Z1213" s="250"/>
      <c r="AA1213" s="250"/>
      <c r="AB1213" s="250">
        <v>0</v>
      </c>
      <c r="AC1213" s="250">
        <v>0</v>
      </c>
      <c r="AD1213" s="250">
        <v>0</v>
      </c>
      <c r="AE1213" s="250"/>
      <c r="AF1213" s="250">
        <v>0</v>
      </c>
      <c r="AG1213" s="250">
        <v>2</v>
      </c>
      <c r="AH1213" s="250"/>
      <c r="AI1213" s="251" t="s">
        <v>426</v>
      </c>
      <c r="AJ1213" s="251"/>
      <c r="AK1213" s="251"/>
      <c r="AL1213" s="65"/>
      <c r="AM1213" s="71"/>
      <c r="AN1213" s="71"/>
    </row>
    <row r="1214" spans="1:42" ht="21.75" customHeight="1" thickBot="1">
      <c r="A1214" s="244" t="s">
        <v>43</v>
      </c>
      <c r="B1214" s="244"/>
      <c r="C1214" s="213">
        <v>14434</v>
      </c>
      <c r="D1214" s="213">
        <v>686</v>
      </c>
      <c r="E1214" s="213">
        <v>11426</v>
      </c>
      <c r="F1214" s="213">
        <v>1931</v>
      </c>
      <c r="G1214" s="213"/>
      <c r="H1214" s="213"/>
      <c r="I1214" s="213">
        <v>9495</v>
      </c>
      <c r="J1214" s="213">
        <v>3745</v>
      </c>
      <c r="K1214" s="213"/>
      <c r="L1214" s="213">
        <v>3147</v>
      </c>
      <c r="M1214" s="213">
        <v>1947</v>
      </c>
      <c r="N1214" s="213"/>
      <c r="O1214" s="213">
        <v>0</v>
      </c>
      <c r="P1214" s="213">
        <v>141</v>
      </c>
      <c r="Q1214" s="213"/>
      <c r="R1214" s="213"/>
      <c r="S1214" s="213">
        <v>208</v>
      </c>
      <c r="T1214" s="213">
        <v>307</v>
      </c>
      <c r="U1214" s="213">
        <v>0</v>
      </c>
      <c r="V1214" s="213">
        <v>0</v>
      </c>
      <c r="W1214" s="213">
        <v>37</v>
      </c>
      <c r="X1214" s="213">
        <v>75</v>
      </c>
      <c r="Y1214" s="213">
        <v>4</v>
      </c>
      <c r="Z1214" s="213"/>
      <c r="AA1214" s="213"/>
      <c r="AB1214" s="213">
        <v>120</v>
      </c>
      <c r="AC1214" s="213">
        <v>199</v>
      </c>
      <c r="AD1214" s="213">
        <v>225</v>
      </c>
      <c r="AE1214" s="213"/>
      <c r="AF1214" s="213">
        <v>277</v>
      </c>
      <c r="AG1214" s="213">
        <v>1933</v>
      </c>
      <c r="AH1214" s="213"/>
      <c r="AI1214" s="244"/>
      <c r="AJ1214" s="244"/>
      <c r="AK1214" s="244"/>
      <c r="AL1214" s="29">
        <f>SUM(AL1176)</f>
        <v>369</v>
      </c>
      <c r="AM1214" s="29">
        <f>SUM(AM1176)</f>
        <v>110</v>
      </c>
      <c r="AN1214" s="29">
        <f>SUM(AN1176)</f>
        <v>259</v>
      </c>
      <c r="AO1214" s="142">
        <f>IF(E1214&gt;0,1,0)</f>
        <v>1</v>
      </c>
    </row>
    <row r="1215" spans="1:42" ht="12" customHeight="1">
      <c r="A1215" s="245"/>
      <c r="B1215" s="246"/>
      <c r="C1215" s="246"/>
      <c r="D1215" s="246"/>
      <c r="E1215" s="246"/>
      <c r="F1215" s="246"/>
      <c r="G1215" s="246"/>
      <c r="H1215" s="246"/>
      <c r="I1215" s="246"/>
      <c r="J1215" s="246"/>
      <c r="K1215" s="246"/>
      <c r="L1215" s="246"/>
      <c r="M1215" s="246"/>
      <c r="N1215" s="246"/>
      <c r="O1215" s="246"/>
      <c r="P1215" s="246"/>
      <c r="Q1215" s="246"/>
      <c r="R1215" s="246"/>
      <c r="S1215" s="246"/>
      <c r="T1215" s="246"/>
      <c r="U1215" s="246"/>
      <c r="V1215" s="246"/>
      <c r="W1215" s="246"/>
      <c r="X1215" s="246"/>
      <c r="Y1215" s="246"/>
      <c r="Z1215" s="246"/>
      <c r="AA1215" s="246"/>
      <c r="AB1215" s="246"/>
      <c r="AC1215" s="259">
        <f>SUM(AC1214:AD1214)</f>
        <v>424</v>
      </c>
      <c r="AD1215" s="246"/>
      <c r="AE1215" s="246"/>
      <c r="AF1215" s="246"/>
      <c r="AG1215" s="246"/>
      <c r="AH1215" s="246"/>
      <c r="AI1215" s="246"/>
      <c r="AJ1215" s="246"/>
      <c r="AK1215" s="245"/>
    </row>
    <row r="1216" spans="1:42" ht="12" customHeight="1">
      <c r="A1216" s="245"/>
      <c r="B1216" s="246"/>
      <c r="C1216" s="246"/>
      <c r="D1216" s="246"/>
      <c r="E1216" s="246"/>
      <c r="F1216" s="246"/>
      <c r="G1216" s="246"/>
      <c r="H1216" s="246"/>
      <c r="I1216" s="246"/>
      <c r="J1216" s="246"/>
      <c r="K1216" s="246"/>
      <c r="L1216" s="246"/>
      <c r="M1216" s="246"/>
      <c r="N1216" s="246"/>
      <c r="O1216" s="246"/>
      <c r="P1216" s="246"/>
      <c r="Q1216" s="246"/>
      <c r="R1216" s="246"/>
      <c r="S1216" s="246"/>
      <c r="T1216" s="246"/>
      <c r="U1216" s="246"/>
      <c r="V1216" s="246"/>
      <c r="W1216" s="246"/>
      <c r="X1216" s="246"/>
      <c r="Y1216" s="246"/>
      <c r="Z1216" s="246"/>
      <c r="AA1216" s="246"/>
      <c r="AB1216" s="246"/>
      <c r="AC1216" s="246"/>
      <c r="AD1216" s="246"/>
      <c r="AE1216" s="246"/>
      <c r="AF1216" s="246"/>
      <c r="AG1216" s="246"/>
      <c r="AH1216" s="246"/>
      <c r="AI1216" s="246"/>
      <c r="AJ1216" s="246"/>
      <c r="AK1216" s="245"/>
    </row>
    <row r="1217" spans="1:40" ht="12" customHeight="1" thickBot="1">
      <c r="A1217" s="145" t="s">
        <v>48</v>
      </c>
      <c r="B1217" s="170">
        <v>39644</v>
      </c>
      <c r="C1217" s="145" t="s">
        <v>49</v>
      </c>
      <c r="D1217" s="145"/>
      <c r="E1217" s="145"/>
      <c r="F1217" s="145"/>
      <c r="G1217" s="170"/>
      <c r="H1217" s="170"/>
      <c r="I1217" s="170"/>
      <c r="J1217" s="170"/>
      <c r="K1217" s="170"/>
      <c r="L1217" s="170"/>
      <c r="M1217" s="170"/>
      <c r="N1217" s="145"/>
      <c r="O1217" s="145"/>
      <c r="P1217" s="145"/>
      <c r="Q1217" s="144"/>
      <c r="R1217" s="170"/>
      <c r="S1217" s="170"/>
      <c r="T1217" s="170"/>
      <c r="U1217" s="170"/>
      <c r="V1217" s="170"/>
      <c r="W1217" s="170"/>
      <c r="X1217" s="170"/>
      <c r="Y1217" s="170"/>
      <c r="Z1217" s="144"/>
      <c r="AA1217" s="145"/>
      <c r="AB1217" s="145"/>
      <c r="AC1217" s="145"/>
      <c r="AD1217" s="145"/>
      <c r="AE1217" s="170"/>
      <c r="AF1217" s="170"/>
      <c r="AG1217" s="170"/>
      <c r="AH1217" s="170"/>
      <c r="AI1217" s="170"/>
      <c r="AJ1217" s="170"/>
      <c r="AK1217" s="145"/>
    </row>
    <row r="1218" spans="1:40" ht="12" customHeight="1" thickBot="1">
      <c r="A1218" s="145" t="s">
        <v>50</v>
      </c>
      <c r="B1218" s="145"/>
      <c r="C1218" s="144"/>
      <c r="D1218" s="144"/>
      <c r="E1218" s="144"/>
      <c r="F1218" s="144"/>
      <c r="G1218" s="170"/>
      <c r="H1218" s="170"/>
      <c r="I1218" s="170"/>
      <c r="J1218" s="170"/>
      <c r="K1218" s="170"/>
      <c r="L1218" s="170"/>
      <c r="M1218" s="170"/>
      <c r="N1218" s="143" t="s">
        <v>51</v>
      </c>
      <c r="O1218" s="143"/>
      <c r="P1218" s="145"/>
      <c r="Q1218" s="144"/>
      <c r="R1218" s="172" t="s">
        <v>52</v>
      </c>
      <c r="S1218" s="170"/>
      <c r="T1218" s="170"/>
      <c r="U1218" s="170"/>
      <c r="V1218" s="170"/>
      <c r="W1218" s="170"/>
      <c r="X1218" s="170"/>
      <c r="Y1218" s="170"/>
      <c r="Z1218" s="144"/>
      <c r="AA1218" s="144"/>
      <c r="AB1218" s="144"/>
      <c r="AC1218" s="144"/>
      <c r="AD1218" s="144"/>
      <c r="AE1218" s="144"/>
      <c r="AF1218" s="144"/>
      <c r="AG1218" s="144"/>
      <c r="AH1218" s="144"/>
      <c r="AI1218" s="144"/>
      <c r="AJ1218" s="144"/>
      <c r="AK1218" s="145"/>
    </row>
    <row r="1219" spans="1:40" ht="12" customHeight="1" thickBot="1">
      <c r="A1219" s="145"/>
      <c r="B1219" s="145"/>
      <c r="C1219" s="145" t="s">
        <v>53</v>
      </c>
      <c r="D1219" s="145"/>
      <c r="E1219" s="145"/>
      <c r="F1219" s="145"/>
      <c r="G1219" s="170"/>
      <c r="H1219" s="170"/>
      <c r="I1219" s="170"/>
      <c r="J1219" s="170"/>
      <c r="K1219" s="170"/>
      <c r="L1219" s="170"/>
      <c r="M1219" s="170"/>
      <c r="N1219" s="145"/>
      <c r="O1219" s="145"/>
      <c r="P1219" s="145"/>
      <c r="Q1219" s="145"/>
      <c r="R1219" s="170"/>
      <c r="S1219" s="170"/>
      <c r="T1219" s="170"/>
      <c r="U1219" s="170"/>
      <c r="V1219" s="170"/>
      <c r="W1219" s="170"/>
      <c r="X1219" s="170"/>
      <c r="Y1219" s="170"/>
      <c r="Z1219" s="145"/>
      <c r="AA1219" s="145"/>
      <c r="AB1219" s="145"/>
      <c r="AC1219" s="145"/>
      <c r="AD1219" s="145"/>
      <c r="AE1219" s="145"/>
      <c r="AF1219" s="145"/>
      <c r="AG1219" s="145"/>
      <c r="AH1219" s="145"/>
      <c r="AI1219" s="145"/>
      <c r="AJ1219" s="145"/>
      <c r="AK1219" s="145"/>
    </row>
    <row r="1220" spans="1:40" ht="12" customHeight="1" thickBot="1">
      <c r="A1220" s="145"/>
      <c r="B1220" s="145"/>
      <c r="C1220" s="145"/>
      <c r="D1220" s="145"/>
      <c r="E1220" s="145"/>
      <c r="F1220" s="145"/>
      <c r="G1220" s="170"/>
      <c r="H1220" s="170"/>
      <c r="I1220" s="170"/>
      <c r="J1220" s="170"/>
      <c r="K1220" s="170"/>
      <c r="L1220" s="170"/>
      <c r="M1220" s="170"/>
      <c r="N1220" s="145"/>
      <c r="O1220" s="145"/>
      <c r="P1220" s="145"/>
      <c r="Q1220" s="145"/>
      <c r="R1220" s="170"/>
      <c r="S1220" s="170"/>
      <c r="T1220" s="170"/>
      <c r="U1220" s="170"/>
      <c r="V1220" s="170"/>
      <c r="W1220" s="170"/>
      <c r="X1220" s="170"/>
      <c r="Y1220" s="170"/>
      <c r="Z1220" s="145"/>
      <c r="AA1220" s="145"/>
      <c r="AB1220" s="145"/>
      <c r="AC1220" s="145"/>
      <c r="AD1220" s="145"/>
      <c r="AE1220" s="145"/>
      <c r="AF1220" s="145"/>
      <c r="AG1220" s="145"/>
      <c r="AH1220" s="145"/>
      <c r="AI1220" s="145"/>
      <c r="AJ1220" s="145"/>
      <c r="AK1220" s="145"/>
    </row>
    <row r="1222" spans="1:40" ht="18" customHeight="1">
      <c r="A1222" s="173" t="s">
        <v>64</v>
      </c>
      <c r="B1222" s="144"/>
      <c r="C1222" s="144"/>
      <c r="D1222" s="144"/>
      <c r="E1222" s="144"/>
      <c r="F1222" s="144"/>
      <c r="G1222" s="144"/>
      <c r="H1222" s="144"/>
      <c r="I1222" s="144"/>
      <c r="J1222" s="144"/>
      <c r="L1222" s="143"/>
      <c r="M1222" s="143"/>
      <c r="N1222" s="143"/>
      <c r="O1222" s="143"/>
      <c r="P1222" s="143"/>
      <c r="Q1222" s="143"/>
      <c r="R1222" s="143"/>
      <c r="S1222" s="143"/>
      <c r="T1222" s="143"/>
      <c r="U1222" s="143"/>
      <c r="V1222" s="143"/>
      <c r="W1222" s="143"/>
      <c r="X1222" s="143"/>
      <c r="Y1222" s="143"/>
      <c r="Z1222" s="143"/>
      <c r="AA1222" s="143"/>
      <c r="AB1222" s="143"/>
      <c r="AC1222" s="143"/>
      <c r="AD1222" s="143"/>
      <c r="AE1222" s="143"/>
      <c r="AF1222" s="143"/>
      <c r="AG1222" s="143"/>
      <c r="AH1222" s="144"/>
      <c r="AI1222" s="144"/>
      <c r="AJ1222" s="144"/>
      <c r="AK1222" s="145"/>
    </row>
    <row r="1223" spans="1:40" ht="13.5" customHeight="1" thickBot="1">
      <c r="B1223" s="144"/>
      <c r="C1223" s="144"/>
      <c r="D1223" s="144"/>
      <c r="E1223" s="144"/>
      <c r="F1223" s="144"/>
      <c r="G1223" s="144"/>
      <c r="H1223" s="144"/>
      <c r="I1223" s="144"/>
      <c r="J1223" s="144"/>
      <c r="K1223" s="144"/>
      <c r="L1223" s="144"/>
      <c r="M1223" s="144"/>
      <c r="N1223" s="144"/>
      <c r="O1223" s="144"/>
      <c r="P1223" s="144"/>
      <c r="Q1223" s="144"/>
      <c r="R1223" s="144"/>
      <c r="S1223" s="144"/>
      <c r="T1223" s="144"/>
      <c r="U1223" s="144"/>
      <c r="V1223" s="144"/>
      <c r="W1223" s="144"/>
      <c r="X1223" s="144"/>
      <c r="Y1223" s="144"/>
      <c r="Z1223" s="144"/>
      <c r="AA1223" s="144"/>
      <c r="AB1223" s="144"/>
      <c r="AC1223" s="144"/>
      <c r="AD1223" s="144"/>
      <c r="AE1223" s="144"/>
      <c r="AF1223" s="144"/>
      <c r="AG1223" s="144"/>
      <c r="AH1223" s="144"/>
      <c r="AI1223" s="144"/>
      <c r="AJ1223" s="144"/>
      <c r="AK1223" s="145"/>
    </row>
    <row r="1224" spans="1:40" ht="21.75" customHeight="1">
      <c r="A1224" s="146" t="s">
        <v>55</v>
      </c>
      <c r="B1224" s="147"/>
      <c r="C1224" s="148" t="s">
        <v>17</v>
      </c>
      <c r="D1224" s="148" t="s">
        <v>56</v>
      </c>
      <c r="E1224" s="148" t="s">
        <v>3</v>
      </c>
      <c r="F1224" s="148" t="s">
        <v>4</v>
      </c>
      <c r="G1224" s="148"/>
      <c r="H1224" s="148"/>
      <c r="I1224" s="148" t="s">
        <v>5</v>
      </c>
      <c r="J1224" s="149" t="s">
        <v>6</v>
      </c>
      <c r="K1224" s="149"/>
      <c r="L1224" s="149"/>
      <c r="M1224" s="149"/>
      <c r="N1224" s="149"/>
      <c r="O1224" s="149"/>
      <c r="P1224" s="149"/>
      <c r="Q1224" s="149"/>
      <c r="R1224" s="149"/>
      <c r="S1224" s="149"/>
      <c r="T1224" s="148" t="s">
        <v>16</v>
      </c>
      <c r="U1224" s="148" t="s">
        <v>7</v>
      </c>
      <c r="V1224" s="148"/>
      <c r="W1224" s="148" t="s">
        <v>8</v>
      </c>
      <c r="X1224" s="148"/>
      <c r="Y1224" s="148" t="s">
        <v>9</v>
      </c>
      <c r="Z1224" s="148"/>
      <c r="AA1224" s="148"/>
      <c r="AB1224" s="148"/>
      <c r="AC1224" s="148" t="s">
        <v>10</v>
      </c>
      <c r="AD1224" s="148"/>
      <c r="AE1224" s="148"/>
      <c r="AF1224" s="148" t="s">
        <v>11</v>
      </c>
      <c r="AG1224" s="148"/>
      <c r="AH1224" s="148"/>
      <c r="AI1224" s="150" t="s">
        <v>57</v>
      </c>
      <c r="AJ1224" s="151" t="s">
        <v>23</v>
      </c>
      <c r="AK1224" s="152"/>
      <c r="AL1224" s="153" t="s">
        <v>91</v>
      </c>
      <c r="AM1224" s="154"/>
      <c r="AN1224" s="155"/>
    </row>
    <row r="1225" spans="1:40" ht="21.75" customHeight="1">
      <c r="A1225" s="156"/>
      <c r="B1225" s="157"/>
      <c r="C1225" s="158"/>
      <c r="D1225" s="158"/>
      <c r="E1225" s="158"/>
      <c r="F1225" s="158"/>
      <c r="G1225" s="158"/>
      <c r="H1225" s="158"/>
      <c r="I1225" s="158"/>
      <c r="J1225" s="158" t="s">
        <v>12</v>
      </c>
      <c r="K1225" s="150"/>
      <c r="L1225" s="158" t="s">
        <v>13</v>
      </c>
      <c r="M1225" s="158" t="s">
        <v>14</v>
      </c>
      <c r="N1225" s="150"/>
      <c r="O1225" s="158" t="s">
        <v>15</v>
      </c>
      <c r="P1225" s="158"/>
      <c r="Q1225" s="158"/>
      <c r="R1225" s="158"/>
      <c r="S1225" s="158"/>
      <c r="T1225" s="158"/>
      <c r="U1225" s="158"/>
      <c r="V1225" s="158"/>
      <c r="W1225" s="158"/>
      <c r="X1225" s="158"/>
      <c r="Y1225" s="158"/>
      <c r="Z1225" s="158"/>
      <c r="AA1225" s="158"/>
      <c r="AB1225" s="158"/>
      <c r="AC1225" s="158"/>
      <c r="AD1225" s="158"/>
      <c r="AE1225" s="158"/>
      <c r="AF1225" s="158"/>
      <c r="AG1225" s="158"/>
      <c r="AH1225" s="158"/>
      <c r="AI1225" s="159"/>
      <c r="AJ1225" s="159"/>
      <c r="AK1225" s="160"/>
      <c r="AL1225" s="161"/>
      <c r="AM1225" s="162"/>
      <c r="AN1225" s="163"/>
    </row>
    <row r="1226" spans="1:40" ht="21.75" customHeight="1" thickBot="1">
      <c r="A1226" s="164"/>
      <c r="B1226" s="165"/>
      <c r="C1226" s="94"/>
      <c r="D1226" s="94"/>
      <c r="E1226" s="94"/>
      <c r="F1226" s="94"/>
      <c r="G1226" s="94"/>
      <c r="H1226" s="94"/>
      <c r="I1226" s="94"/>
      <c r="J1226" s="94"/>
      <c r="K1226" s="95"/>
      <c r="L1226" s="94"/>
      <c r="M1226" s="94"/>
      <c r="N1226" s="95"/>
      <c r="O1226" s="94" t="s">
        <v>18</v>
      </c>
      <c r="P1226" s="94" t="s">
        <v>19</v>
      </c>
      <c r="Q1226" s="94"/>
      <c r="R1226" s="94"/>
      <c r="S1226" s="94" t="s">
        <v>20</v>
      </c>
      <c r="T1226" s="94"/>
      <c r="U1226" s="94" t="s">
        <v>21</v>
      </c>
      <c r="V1226" s="94" t="s">
        <v>22</v>
      </c>
      <c r="W1226" s="94" t="s">
        <v>21</v>
      </c>
      <c r="X1226" s="94" t="s">
        <v>22</v>
      </c>
      <c r="Y1226" s="94" t="s">
        <v>21</v>
      </c>
      <c r="Z1226" s="94"/>
      <c r="AA1226" s="94"/>
      <c r="AB1226" s="94" t="s">
        <v>22</v>
      </c>
      <c r="AC1226" s="94" t="s">
        <v>21</v>
      </c>
      <c r="AD1226" s="94" t="s">
        <v>22</v>
      </c>
      <c r="AE1226" s="94"/>
      <c r="AF1226" s="94" t="s">
        <v>21</v>
      </c>
      <c r="AG1226" s="94" t="s">
        <v>22</v>
      </c>
      <c r="AH1226" s="94"/>
      <c r="AI1226" s="95"/>
      <c r="AJ1226" s="95"/>
      <c r="AK1226" s="96"/>
      <c r="AL1226" s="69" t="s">
        <v>90</v>
      </c>
      <c r="AM1226" s="70" t="s">
        <v>130</v>
      </c>
      <c r="AN1226" s="70" t="s">
        <v>131</v>
      </c>
    </row>
    <row r="1227" spans="1:40" ht="21.75" customHeight="1" thickBot="1">
      <c r="A1227" s="176" t="s">
        <v>24</v>
      </c>
      <c r="B1227" s="177"/>
      <c r="C1227" s="166"/>
      <c r="D1227" s="166"/>
      <c r="E1227" s="166"/>
      <c r="F1227" s="166"/>
      <c r="G1227" s="166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  <c r="U1227" s="166"/>
      <c r="V1227" s="166"/>
      <c r="W1227" s="166"/>
      <c r="X1227" s="166"/>
      <c r="Y1227" s="166"/>
      <c r="Z1227" s="166"/>
      <c r="AA1227" s="166"/>
      <c r="AB1227" s="166"/>
      <c r="AC1227" s="166"/>
      <c r="AD1227" s="166"/>
      <c r="AE1227" s="166"/>
      <c r="AF1227" s="166"/>
      <c r="AG1227" s="166"/>
      <c r="AH1227" s="166"/>
      <c r="AI1227" s="167"/>
      <c r="AJ1227" s="167"/>
      <c r="AK1227" s="167"/>
      <c r="AL1227" s="25">
        <f>SUM(AL1228:AL1243)</f>
        <v>0</v>
      </c>
      <c r="AM1227" s="25">
        <f>SUM(AM1228:AM1243)</f>
        <v>0</v>
      </c>
      <c r="AN1227" s="25">
        <f>SUM(AN1228:AN1243)</f>
        <v>0</v>
      </c>
    </row>
    <row r="1228" spans="1:40" ht="21.75" customHeight="1" outlineLevel="1">
      <c r="A1228" s="178" t="s">
        <v>25</v>
      </c>
      <c r="B1228" s="178"/>
      <c r="C1228" s="179"/>
      <c r="D1228" s="179"/>
      <c r="E1228" s="179"/>
      <c r="F1228" s="179"/>
      <c r="G1228" s="179"/>
      <c r="H1228" s="179"/>
      <c r="I1228" s="179"/>
      <c r="J1228" s="179"/>
      <c r="K1228" s="179"/>
      <c r="L1228" s="179"/>
      <c r="M1228" s="179"/>
      <c r="N1228" s="179"/>
      <c r="O1228" s="179"/>
      <c r="P1228" s="179"/>
      <c r="Q1228" s="179"/>
      <c r="R1228" s="179"/>
      <c r="S1228" s="179"/>
      <c r="T1228" s="179"/>
      <c r="U1228" s="179"/>
      <c r="V1228" s="179"/>
      <c r="W1228" s="179"/>
      <c r="X1228" s="179"/>
      <c r="Y1228" s="179"/>
      <c r="Z1228" s="179"/>
      <c r="AA1228" s="179"/>
      <c r="AB1228" s="179"/>
      <c r="AC1228" s="179"/>
      <c r="AD1228" s="179"/>
      <c r="AE1228" s="179"/>
      <c r="AF1228" s="179"/>
      <c r="AG1228" s="179"/>
      <c r="AH1228" s="179"/>
      <c r="AI1228" s="180"/>
      <c r="AJ1228" s="180"/>
      <c r="AK1228" s="180"/>
      <c r="AL1228" s="65"/>
      <c r="AM1228" s="71"/>
      <c r="AN1228" s="71"/>
    </row>
    <row r="1229" spans="1:40" ht="21.75" customHeight="1" outlineLevel="1">
      <c r="A1229" s="178" t="s">
        <v>151</v>
      </c>
      <c r="B1229" s="178"/>
      <c r="C1229" s="179"/>
      <c r="D1229" s="179"/>
      <c r="E1229" s="179"/>
      <c r="F1229" s="179"/>
      <c r="G1229" s="179"/>
      <c r="H1229" s="179"/>
      <c r="I1229" s="179"/>
      <c r="J1229" s="179"/>
      <c r="K1229" s="179"/>
      <c r="L1229" s="179"/>
      <c r="M1229" s="179"/>
      <c r="N1229" s="179"/>
      <c r="O1229" s="179"/>
      <c r="P1229" s="179"/>
      <c r="Q1229" s="179"/>
      <c r="R1229" s="179"/>
      <c r="S1229" s="179"/>
      <c r="T1229" s="179"/>
      <c r="U1229" s="179"/>
      <c r="V1229" s="179"/>
      <c r="W1229" s="179"/>
      <c r="X1229" s="179"/>
      <c r="Y1229" s="179"/>
      <c r="Z1229" s="179"/>
      <c r="AA1229" s="179"/>
      <c r="AB1229" s="179"/>
      <c r="AC1229" s="179"/>
      <c r="AD1229" s="179"/>
      <c r="AE1229" s="179"/>
      <c r="AF1229" s="179"/>
      <c r="AG1229" s="179"/>
      <c r="AH1229" s="179"/>
      <c r="AI1229" s="180"/>
      <c r="AJ1229" s="180"/>
      <c r="AK1229" s="180"/>
      <c r="AL1229" s="65"/>
      <c r="AM1229" s="71"/>
      <c r="AN1229" s="71"/>
    </row>
    <row r="1230" spans="1:40" ht="21.75" customHeight="1" outlineLevel="1">
      <c r="A1230" s="178" t="s">
        <v>152</v>
      </c>
      <c r="B1230" s="178"/>
      <c r="C1230" s="179"/>
      <c r="D1230" s="179"/>
      <c r="E1230" s="179"/>
      <c r="F1230" s="179"/>
      <c r="G1230" s="179"/>
      <c r="H1230" s="179"/>
      <c r="I1230" s="179"/>
      <c r="J1230" s="179"/>
      <c r="K1230" s="179"/>
      <c r="L1230" s="179"/>
      <c r="M1230" s="179"/>
      <c r="N1230" s="179"/>
      <c r="O1230" s="179"/>
      <c r="P1230" s="179"/>
      <c r="Q1230" s="179"/>
      <c r="R1230" s="179"/>
      <c r="S1230" s="179"/>
      <c r="T1230" s="179"/>
      <c r="U1230" s="179"/>
      <c r="V1230" s="179"/>
      <c r="W1230" s="179"/>
      <c r="X1230" s="179"/>
      <c r="Y1230" s="179"/>
      <c r="Z1230" s="179"/>
      <c r="AA1230" s="179"/>
      <c r="AB1230" s="179"/>
      <c r="AC1230" s="179"/>
      <c r="AD1230" s="179"/>
      <c r="AE1230" s="179"/>
      <c r="AF1230" s="179"/>
      <c r="AG1230" s="179"/>
      <c r="AH1230" s="179"/>
      <c r="AI1230" s="180"/>
      <c r="AJ1230" s="180"/>
      <c r="AK1230" s="180"/>
      <c r="AL1230" s="65"/>
      <c r="AM1230" s="71"/>
      <c r="AN1230" s="71"/>
    </row>
    <row r="1231" spans="1:40" ht="21.75" customHeight="1" outlineLevel="1">
      <c r="A1231" s="178" t="s">
        <v>153</v>
      </c>
      <c r="B1231" s="178"/>
      <c r="C1231" s="179"/>
      <c r="D1231" s="179"/>
      <c r="E1231" s="179"/>
      <c r="F1231" s="179"/>
      <c r="G1231" s="179"/>
      <c r="H1231" s="179"/>
      <c r="I1231" s="179"/>
      <c r="J1231" s="179"/>
      <c r="K1231" s="179"/>
      <c r="L1231" s="179"/>
      <c r="M1231" s="179"/>
      <c r="N1231" s="179"/>
      <c r="O1231" s="179"/>
      <c r="P1231" s="179"/>
      <c r="Q1231" s="179"/>
      <c r="R1231" s="179"/>
      <c r="S1231" s="179"/>
      <c r="T1231" s="179"/>
      <c r="U1231" s="179"/>
      <c r="V1231" s="179"/>
      <c r="W1231" s="179"/>
      <c r="X1231" s="179"/>
      <c r="Y1231" s="179"/>
      <c r="Z1231" s="179"/>
      <c r="AA1231" s="179"/>
      <c r="AB1231" s="179"/>
      <c r="AC1231" s="179"/>
      <c r="AD1231" s="179"/>
      <c r="AE1231" s="179"/>
      <c r="AF1231" s="179"/>
      <c r="AG1231" s="179"/>
      <c r="AH1231" s="179"/>
      <c r="AI1231" s="180"/>
      <c r="AJ1231" s="180"/>
      <c r="AK1231" s="180"/>
      <c r="AL1231" s="65">
        <f>SUM(AM1231:AN1231)</f>
        <v>0</v>
      </c>
      <c r="AM1231" s="71">
        <f>SUM(F1231)</f>
        <v>0</v>
      </c>
      <c r="AN1231" s="71">
        <f>SUM(I1231)</f>
        <v>0</v>
      </c>
    </row>
    <row r="1232" spans="1:40" ht="21.75" customHeight="1" outlineLevel="1">
      <c r="A1232" s="178" t="s">
        <v>154</v>
      </c>
      <c r="B1232" s="178"/>
      <c r="C1232" s="179"/>
      <c r="D1232" s="179"/>
      <c r="E1232" s="179"/>
      <c r="F1232" s="179"/>
      <c r="G1232" s="179"/>
      <c r="H1232" s="179"/>
      <c r="I1232" s="179"/>
      <c r="J1232" s="179"/>
      <c r="K1232" s="179"/>
      <c r="L1232" s="179"/>
      <c r="M1232" s="179"/>
      <c r="N1232" s="179"/>
      <c r="O1232" s="179"/>
      <c r="P1232" s="179"/>
      <c r="Q1232" s="179"/>
      <c r="R1232" s="179"/>
      <c r="S1232" s="179"/>
      <c r="T1232" s="179"/>
      <c r="U1232" s="179"/>
      <c r="V1232" s="179"/>
      <c r="W1232" s="179"/>
      <c r="X1232" s="179"/>
      <c r="Y1232" s="179"/>
      <c r="Z1232" s="179"/>
      <c r="AA1232" s="179"/>
      <c r="AB1232" s="179"/>
      <c r="AC1232" s="179"/>
      <c r="AD1232" s="179"/>
      <c r="AE1232" s="179"/>
      <c r="AF1232" s="179"/>
      <c r="AG1232" s="179"/>
      <c r="AH1232" s="179"/>
      <c r="AI1232" s="180"/>
      <c r="AJ1232" s="180"/>
      <c r="AK1232" s="180"/>
      <c r="AL1232" s="65"/>
      <c r="AM1232" s="71"/>
      <c r="AN1232" s="71"/>
    </row>
    <row r="1233" spans="1:42" ht="21.75" customHeight="1" outlineLevel="1">
      <c r="A1233" s="178" t="s">
        <v>155</v>
      </c>
      <c r="B1233" s="178"/>
      <c r="C1233" s="179"/>
      <c r="D1233" s="179"/>
      <c r="E1233" s="179"/>
      <c r="F1233" s="179"/>
      <c r="G1233" s="179"/>
      <c r="H1233" s="179"/>
      <c r="I1233" s="179"/>
      <c r="J1233" s="179"/>
      <c r="K1233" s="179"/>
      <c r="L1233" s="179"/>
      <c r="M1233" s="179"/>
      <c r="N1233" s="179"/>
      <c r="O1233" s="179"/>
      <c r="P1233" s="179"/>
      <c r="Q1233" s="179"/>
      <c r="R1233" s="179"/>
      <c r="S1233" s="179"/>
      <c r="T1233" s="179"/>
      <c r="U1233" s="179"/>
      <c r="V1233" s="179"/>
      <c r="W1233" s="179"/>
      <c r="X1233" s="179"/>
      <c r="Y1233" s="179"/>
      <c r="Z1233" s="179"/>
      <c r="AA1233" s="179"/>
      <c r="AB1233" s="179"/>
      <c r="AC1233" s="179"/>
      <c r="AD1233" s="179"/>
      <c r="AE1233" s="179"/>
      <c r="AF1233" s="179"/>
      <c r="AG1233" s="179"/>
      <c r="AH1233" s="179"/>
      <c r="AI1233" s="180"/>
      <c r="AJ1233" s="180"/>
      <c r="AK1233" s="180"/>
      <c r="AL1233" s="65">
        <f>SUM(AM1233:AN1233)</f>
        <v>0</v>
      </c>
      <c r="AM1233" s="71"/>
      <c r="AN1233" s="71"/>
    </row>
    <row r="1234" spans="1:42" ht="21.75" customHeight="1" outlineLevel="1">
      <c r="A1234" s="178" t="s">
        <v>156</v>
      </c>
      <c r="B1234" s="178"/>
      <c r="C1234" s="179"/>
      <c r="D1234" s="179"/>
      <c r="E1234" s="179"/>
      <c r="F1234" s="179"/>
      <c r="G1234" s="179"/>
      <c r="H1234" s="179"/>
      <c r="I1234" s="179"/>
      <c r="J1234" s="179"/>
      <c r="K1234" s="179"/>
      <c r="L1234" s="179"/>
      <c r="M1234" s="179"/>
      <c r="N1234" s="179"/>
      <c r="O1234" s="179"/>
      <c r="P1234" s="179"/>
      <c r="Q1234" s="179"/>
      <c r="R1234" s="179"/>
      <c r="S1234" s="179"/>
      <c r="T1234" s="179"/>
      <c r="U1234" s="179"/>
      <c r="V1234" s="179"/>
      <c r="W1234" s="179"/>
      <c r="X1234" s="179"/>
      <c r="Y1234" s="179"/>
      <c r="Z1234" s="179"/>
      <c r="AA1234" s="179"/>
      <c r="AB1234" s="179"/>
      <c r="AC1234" s="179"/>
      <c r="AD1234" s="179"/>
      <c r="AE1234" s="179"/>
      <c r="AF1234" s="179"/>
      <c r="AG1234" s="179"/>
      <c r="AH1234" s="179"/>
      <c r="AI1234" s="180"/>
      <c r="AJ1234" s="180"/>
      <c r="AK1234" s="180"/>
      <c r="AL1234" s="65"/>
      <c r="AM1234" s="66"/>
      <c r="AN1234" s="66"/>
    </row>
    <row r="1235" spans="1:42" ht="21.75" customHeight="1" outlineLevel="1">
      <c r="A1235" s="178" t="s">
        <v>157</v>
      </c>
      <c r="B1235" s="178"/>
      <c r="C1235" s="179"/>
      <c r="D1235" s="179"/>
      <c r="E1235" s="179"/>
      <c r="F1235" s="179"/>
      <c r="G1235" s="179"/>
      <c r="H1235" s="179"/>
      <c r="I1235" s="179"/>
      <c r="J1235" s="179"/>
      <c r="K1235" s="179"/>
      <c r="L1235" s="179"/>
      <c r="M1235" s="179"/>
      <c r="N1235" s="179"/>
      <c r="O1235" s="179"/>
      <c r="P1235" s="179"/>
      <c r="Q1235" s="179"/>
      <c r="R1235" s="179"/>
      <c r="S1235" s="179"/>
      <c r="T1235" s="179"/>
      <c r="U1235" s="179"/>
      <c r="V1235" s="179"/>
      <c r="W1235" s="179"/>
      <c r="X1235" s="179"/>
      <c r="Y1235" s="179"/>
      <c r="Z1235" s="179"/>
      <c r="AA1235" s="179"/>
      <c r="AB1235" s="179"/>
      <c r="AC1235" s="179"/>
      <c r="AD1235" s="179"/>
      <c r="AE1235" s="179"/>
      <c r="AF1235" s="179"/>
      <c r="AG1235" s="179"/>
      <c r="AH1235" s="179"/>
      <c r="AI1235" s="180"/>
      <c r="AJ1235" s="180"/>
      <c r="AK1235" s="180"/>
      <c r="AL1235" s="65"/>
      <c r="AM1235" s="71"/>
      <c r="AN1235" s="71"/>
    </row>
    <row r="1236" spans="1:42" ht="21.75" customHeight="1" outlineLevel="1">
      <c r="A1236" s="178" t="s">
        <v>158</v>
      </c>
      <c r="B1236" s="178"/>
      <c r="C1236" s="179"/>
      <c r="D1236" s="179"/>
      <c r="E1236" s="179"/>
      <c r="F1236" s="179"/>
      <c r="G1236" s="179"/>
      <c r="H1236" s="179"/>
      <c r="I1236" s="179"/>
      <c r="J1236" s="179"/>
      <c r="K1236" s="179"/>
      <c r="L1236" s="179"/>
      <c r="M1236" s="179"/>
      <c r="N1236" s="179"/>
      <c r="O1236" s="179"/>
      <c r="P1236" s="179"/>
      <c r="Q1236" s="179"/>
      <c r="R1236" s="179"/>
      <c r="S1236" s="179"/>
      <c r="T1236" s="179"/>
      <c r="U1236" s="179"/>
      <c r="V1236" s="179"/>
      <c r="W1236" s="179"/>
      <c r="X1236" s="179"/>
      <c r="Y1236" s="179"/>
      <c r="Z1236" s="179"/>
      <c r="AA1236" s="179"/>
      <c r="AB1236" s="179"/>
      <c r="AC1236" s="179"/>
      <c r="AD1236" s="179"/>
      <c r="AE1236" s="179"/>
      <c r="AF1236" s="179"/>
      <c r="AG1236" s="179"/>
      <c r="AH1236" s="179"/>
      <c r="AI1236" s="180"/>
      <c r="AJ1236" s="180"/>
      <c r="AK1236" s="180"/>
      <c r="AL1236" s="65"/>
      <c r="AM1236" s="71"/>
      <c r="AN1236" s="71"/>
    </row>
    <row r="1237" spans="1:42" ht="21.75" customHeight="1" outlineLevel="1">
      <c r="A1237" s="178" t="s">
        <v>159</v>
      </c>
      <c r="B1237" s="178"/>
      <c r="C1237" s="179"/>
      <c r="D1237" s="179"/>
      <c r="E1237" s="179"/>
      <c r="F1237" s="179"/>
      <c r="G1237" s="179"/>
      <c r="H1237" s="179"/>
      <c r="I1237" s="179"/>
      <c r="J1237" s="179"/>
      <c r="K1237" s="179"/>
      <c r="L1237" s="179"/>
      <c r="M1237" s="179"/>
      <c r="N1237" s="179"/>
      <c r="O1237" s="179"/>
      <c r="P1237" s="179"/>
      <c r="Q1237" s="179"/>
      <c r="R1237" s="179"/>
      <c r="S1237" s="179"/>
      <c r="T1237" s="179"/>
      <c r="U1237" s="179"/>
      <c r="V1237" s="179"/>
      <c r="W1237" s="179"/>
      <c r="X1237" s="179"/>
      <c r="Y1237" s="179"/>
      <c r="Z1237" s="179"/>
      <c r="AA1237" s="179"/>
      <c r="AB1237" s="179"/>
      <c r="AC1237" s="179"/>
      <c r="AD1237" s="179"/>
      <c r="AE1237" s="179"/>
      <c r="AF1237" s="179"/>
      <c r="AG1237" s="179"/>
      <c r="AH1237" s="179"/>
      <c r="AI1237" s="180"/>
      <c r="AJ1237" s="180"/>
      <c r="AK1237" s="180"/>
      <c r="AL1237" s="65"/>
      <c r="AM1237" s="71"/>
      <c r="AN1237" s="71"/>
    </row>
    <row r="1238" spans="1:42" ht="21.75" customHeight="1" outlineLevel="1">
      <c r="A1238" s="178" t="s">
        <v>27</v>
      </c>
      <c r="B1238" s="178"/>
      <c r="C1238" s="179"/>
      <c r="D1238" s="179"/>
      <c r="E1238" s="179"/>
      <c r="F1238" s="179"/>
      <c r="G1238" s="179"/>
      <c r="H1238" s="179"/>
      <c r="I1238" s="179"/>
      <c r="J1238" s="179"/>
      <c r="K1238" s="179"/>
      <c r="L1238" s="179"/>
      <c r="M1238" s="179"/>
      <c r="N1238" s="179"/>
      <c r="O1238" s="179"/>
      <c r="P1238" s="179"/>
      <c r="Q1238" s="179"/>
      <c r="R1238" s="179"/>
      <c r="S1238" s="179"/>
      <c r="T1238" s="179"/>
      <c r="U1238" s="179"/>
      <c r="V1238" s="179"/>
      <c r="W1238" s="179"/>
      <c r="X1238" s="179"/>
      <c r="Y1238" s="179"/>
      <c r="Z1238" s="179"/>
      <c r="AA1238" s="179"/>
      <c r="AB1238" s="179"/>
      <c r="AC1238" s="179"/>
      <c r="AD1238" s="179"/>
      <c r="AE1238" s="179"/>
      <c r="AF1238" s="179"/>
      <c r="AG1238" s="179"/>
      <c r="AH1238" s="179"/>
      <c r="AI1238" s="180"/>
      <c r="AJ1238" s="180"/>
      <c r="AK1238" s="180"/>
      <c r="AL1238" s="65"/>
      <c r="AM1238" s="71"/>
      <c r="AN1238" s="71"/>
    </row>
    <row r="1239" spans="1:42" ht="21.75" customHeight="1" outlineLevel="1">
      <c r="A1239" s="178" t="s">
        <v>28</v>
      </c>
      <c r="B1239" s="178"/>
      <c r="C1239" s="179"/>
      <c r="D1239" s="179"/>
      <c r="E1239" s="179"/>
      <c r="F1239" s="179"/>
      <c r="G1239" s="179"/>
      <c r="H1239" s="179"/>
      <c r="I1239" s="179"/>
      <c r="J1239" s="179"/>
      <c r="K1239" s="179"/>
      <c r="L1239" s="179"/>
      <c r="M1239" s="179"/>
      <c r="N1239" s="179"/>
      <c r="O1239" s="179"/>
      <c r="P1239" s="179"/>
      <c r="Q1239" s="179"/>
      <c r="R1239" s="179"/>
      <c r="S1239" s="179"/>
      <c r="T1239" s="179"/>
      <c r="U1239" s="179"/>
      <c r="V1239" s="179"/>
      <c r="W1239" s="179"/>
      <c r="X1239" s="179"/>
      <c r="Y1239" s="179"/>
      <c r="Z1239" s="179"/>
      <c r="AA1239" s="179"/>
      <c r="AB1239" s="179"/>
      <c r="AC1239" s="179"/>
      <c r="AD1239" s="179"/>
      <c r="AE1239" s="179"/>
      <c r="AF1239" s="179"/>
      <c r="AG1239" s="179"/>
      <c r="AH1239" s="179"/>
      <c r="AI1239" s="180"/>
      <c r="AJ1239" s="180"/>
      <c r="AK1239" s="180"/>
      <c r="AL1239" s="65"/>
      <c r="AM1239" s="71"/>
      <c r="AN1239" s="71"/>
    </row>
    <row r="1240" spans="1:42" ht="21.75" customHeight="1" outlineLevel="1">
      <c r="A1240" s="178" t="s">
        <v>29</v>
      </c>
      <c r="B1240" s="178"/>
      <c r="C1240" s="179"/>
      <c r="D1240" s="179"/>
      <c r="E1240" s="179"/>
      <c r="F1240" s="179"/>
      <c r="G1240" s="179"/>
      <c r="H1240" s="179"/>
      <c r="I1240" s="179"/>
      <c r="J1240" s="179"/>
      <c r="K1240" s="179"/>
      <c r="L1240" s="179"/>
      <c r="M1240" s="179"/>
      <c r="N1240" s="179"/>
      <c r="O1240" s="179"/>
      <c r="P1240" s="179"/>
      <c r="Q1240" s="179"/>
      <c r="R1240" s="179"/>
      <c r="S1240" s="179"/>
      <c r="T1240" s="179"/>
      <c r="U1240" s="179"/>
      <c r="V1240" s="179"/>
      <c r="W1240" s="179"/>
      <c r="X1240" s="179"/>
      <c r="Y1240" s="179"/>
      <c r="Z1240" s="179"/>
      <c r="AA1240" s="179"/>
      <c r="AB1240" s="179"/>
      <c r="AC1240" s="179"/>
      <c r="AD1240" s="179"/>
      <c r="AE1240" s="179"/>
      <c r="AF1240" s="179"/>
      <c r="AG1240" s="179"/>
      <c r="AH1240" s="179"/>
      <c r="AI1240" s="180"/>
      <c r="AJ1240" s="180"/>
      <c r="AK1240" s="180"/>
      <c r="AL1240" s="65"/>
      <c r="AM1240" s="71"/>
      <c r="AN1240" s="71"/>
    </row>
    <row r="1241" spans="1:42" ht="21.75" customHeight="1" outlineLevel="1">
      <c r="A1241" s="178" t="s">
        <v>30</v>
      </c>
      <c r="B1241" s="178"/>
      <c r="C1241" s="179"/>
      <c r="D1241" s="179"/>
      <c r="E1241" s="179"/>
      <c r="F1241" s="179"/>
      <c r="G1241" s="179"/>
      <c r="H1241" s="179"/>
      <c r="I1241" s="179"/>
      <c r="J1241" s="179"/>
      <c r="K1241" s="179"/>
      <c r="L1241" s="179"/>
      <c r="M1241" s="179"/>
      <c r="N1241" s="179"/>
      <c r="O1241" s="179"/>
      <c r="P1241" s="179"/>
      <c r="Q1241" s="179"/>
      <c r="R1241" s="179"/>
      <c r="S1241" s="179"/>
      <c r="T1241" s="179"/>
      <c r="U1241" s="179"/>
      <c r="V1241" s="179"/>
      <c r="W1241" s="179"/>
      <c r="X1241" s="179"/>
      <c r="Y1241" s="179"/>
      <c r="Z1241" s="179"/>
      <c r="AA1241" s="179"/>
      <c r="AB1241" s="179"/>
      <c r="AC1241" s="179"/>
      <c r="AD1241" s="179"/>
      <c r="AE1241" s="179"/>
      <c r="AF1241" s="179"/>
      <c r="AG1241" s="179"/>
      <c r="AH1241" s="179"/>
      <c r="AI1241" s="180"/>
      <c r="AJ1241" s="180"/>
      <c r="AK1241" s="180"/>
      <c r="AL1241" s="65"/>
      <c r="AM1241" s="71"/>
      <c r="AN1241" s="71"/>
    </row>
    <row r="1242" spans="1:42" ht="21.75" customHeight="1" outlineLevel="1">
      <c r="A1242" s="178" t="s">
        <v>160</v>
      </c>
      <c r="B1242" s="178"/>
      <c r="C1242" s="179"/>
      <c r="D1242" s="179"/>
      <c r="E1242" s="179"/>
      <c r="F1242" s="179"/>
      <c r="G1242" s="179"/>
      <c r="H1242" s="179"/>
      <c r="I1242" s="179"/>
      <c r="J1242" s="179"/>
      <c r="K1242" s="179"/>
      <c r="L1242" s="179"/>
      <c r="M1242" s="179"/>
      <c r="N1242" s="179"/>
      <c r="O1242" s="179"/>
      <c r="P1242" s="179"/>
      <c r="Q1242" s="179"/>
      <c r="R1242" s="179"/>
      <c r="S1242" s="179"/>
      <c r="T1242" s="179"/>
      <c r="U1242" s="179"/>
      <c r="V1242" s="179"/>
      <c r="W1242" s="179"/>
      <c r="X1242" s="179"/>
      <c r="Y1242" s="179"/>
      <c r="Z1242" s="179"/>
      <c r="AA1242" s="179"/>
      <c r="AB1242" s="179"/>
      <c r="AC1242" s="179"/>
      <c r="AD1242" s="179"/>
      <c r="AE1242" s="179"/>
      <c r="AF1242" s="179"/>
      <c r="AG1242" s="179"/>
      <c r="AH1242" s="179"/>
      <c r="AI1242" s="180"/>
      <c r="AJ1242" s="180"/>
      <c r="AK1242" s="180"/>
      <c r="AL1242" s="65"/>
      <c r="AM1242" s="71"/>
      <c r="AN1242" s="71"/>
    </row>
    <row r="1243" spans="1:42" ht="21.75" customHeight="1" outlineLevel="1" thickBot="1">
      <c r="A1243" s="178" t="s">
        <v>161</v>
      </c>
      <c r="B1243" s="178"/>
      <c r="C1243" s="179"/>
      <c r="D1243" s="179"/>
      <c r="E1243" s="179"/>
      <c r="F1243" s="179"/>
      <c r="G1243" s="179"/>
      <c r="H1243" s="179"/>
      <c r="I1243" s="179"/>
      <c r="J1243" s="179"/>
      <c r="K1243" s="179"/>
      <c r="L1243" s="179"/>
      <c r="M1243" s="179"/>
      <c r="N1243" s="179"/>
      <c r="O1243" s="179"/>
      <c r="P1243" s="179"/>
      <c r="Q1243" s="179"/>
      <c r="R1243" s="179"/>
      <c r="S1243" s="179"/>
      <c r="T1243" s="179"/>
      <c r="U1243" s="179"/>
      <c r="V1243" s="179"/>
      <c r="W1243" s="179"/>
      <c r="X1243" s="179"/>
      <c r="Y1243" s="179"/>
      <c r="Z1243" s="179"/>
      <c r="AA1243" s="179"/>
      <c r="AB1243" s="179"/>
      <c r="AC1243" s="179"/>
      <c r="AD1243" s="179"/>
      <c r="AE1243" s="179"/>
      <c r="AF1243" s="179"/>
      <c r="AG1243" s="179"/>
      <c r="AH1243" s="179"/>
      <c r="AI1243" s="180"/>
      <c r="AJ1243" s="180"/>
      <c r="AK1243" s="180"/>
      <c r="AL1243" s="71">
        <f>SUM(AM1243:AN1243)</f>
        <v>0</v>
      </c>
      <c r="AM1243" s="71">
        <f>SUM(F1243)</f>
        <v>0</v>
      </c>
      <c r="AN1243" s="71">
        <f>SUM(I1243)</f>
        <v>0</v>
      </c>
    </row>
    <row r="1244" spans="1:42" s="168" customFormat="1" ht="21.75" customHeight="1" thickBot="1">
      <c r="A1244" s="181" t="s">
        <v>31</v>
      </c>
      <c r="B1244" s="182"/>
      <c r="C1244" s="166"/>
      <c r="D1244" s="166"/>
      <c r="E1244" s="166"/>
      <c r="F1244" s="166"/>
      <c r="G1244" s="166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  <c r="U1244" s="166"/>
      <c r="V1244" s="166"/>
      <c r="W1244" s="166"/>
      <c r="X1244" s="166"/>
      <c r="Y1244" s="166"/>
      <c r="Z1244" s="166"/>
      <c r="AA1244" s="166"/>
      <c r="AB1244" s="166"/>
      <c r="AC1244" s="166"/>
      <c r="AD1244" s="166"/>
      <c r="AE1244" s="166"/>
      <c r="AF1244" s="166"/>
      <c r="AG1244" s="166"/>
      <c r="AH1244" s="166"/>
      <c r="AI1244" s="167"/>
      <c r="AJ1244" s="167"/>
      <c r="AK1244" s="167"/>
      <c r="AL1244" s="79">
        <f ca="1">SUM(AM1244:AN1244)</f>
        <v>0</v>
      </c>
      <c r="AM1244" s="79">
        <f ca="1">SUM(AM1243:AM1264)</f>
        <v>0</v>
      </c>
      <c r="AN1244" s="79">
        <f ca="1">SUM(AN1243:AN1264)</f>
        <v>0</v>
      </c>
      <c r="AO1244" s="142"/>
      <c r="AP1244" s="142"/>
    </row>
    <row r="1245" spans="1:42" ht="21.75" customHeight="1" outlineLevel="1">
      <c r="A1245" s="178" t="s">
        <v>32</v>
      </c>
      <c r="B1245" s="178"/>
      <c r="C1245" s="179"/>
      <c r="D1245" s="179"/>
      <c r="E1245" s="179"/>
      <c r="F1245" s="179"/>
      <c r="G1245" s="179"/>
      <c r="H1245" s="179"/>
      <c r="I1245" s="179"/>
      <c r="J1245" s="179"/>
      <c r="K1245" s="179"/>
      <c r="L1245" s="179"/>
      <c r="M1245" s="179"/>
      <c r="N1245" s="179"/>
      <c r="O1245" s="179"/>
      <c r="P1245" s="179"/>
      <c r="Q1245" s="179"/>
      <c r="R1245" s="179"/>
      <c r="S1245" s="179"/>
      <c r="T1245" s="179"/>
      <c r="U1245" s="179"/>
      <c r="V1245" s="179"/>
      <c r="W1245" s="179"/>
      <c r="X1245" s="179"/>
      <c r="Y1245" s="179"/>
      <c r="Z1245" s="179"/>
      <c r="AA1245" s="179"/>
      <c r="AB1245" s="179"/>
      <c r="AC1245" s="179"/>
      <c r="AD1245" s="179"/>
      <c r="AE1245" s="179"/>
      <c r="AF1245" s="179"/>
      <c r="AG1245" s="179"/>
      <c r="AH1245" s="179"/>
      <c r="AI1245" s="180"/>
      <c r="AJ1245" s="180"/>
      <c r="AK1245" s="180"/>
      <c r="AL1245" s="71"/>
      <c r="AM1245" s="71"/>
      <c r="AN1245" s="71"/>
    </row>
    <row r="1246" spans="1:42" ht="21.75" customHeight="1" outlineLevel="1">
      <c r="A1246" s="178" t="s">
        <v>33</v>
      </c>
      <c r="B1246" s="178"/>
      <c r="C1246" s="179"/>
      <c r="D1246" s="179"/>
      <c r="E1246" s="179"/>
      <c r="F1246" s="179"/>
      <c r="G1246" s="179"/>
      <c r="H1246" s="179"/>
      <c r="I1246" s="179"/>
      <c r="J1246" s="179"/>
      <c r="K1246" s="179"/>
      <c r="L1246" s="179"/>
      <c r="M1246" s="179"/>
      <c r="N1246" s="179"/>
      <c r="O1246" s="179"/>
      <c r="P1246" s="179"/>
      <c r="Q1246" s="179"/>
      <c r="R1246" s="179"/>
      <c r="S1246" s="179"/>
      <c r="T1246" s="179"/>
      <c r="U1246" s="179"/>
      <c r="V1246" s="179"/>
      <c r="W1246" s="179"/>
      <c r="X1246" s="179"/>
      <c r="Y1246" s="179"/>
      <c r="Z1246" s="179"/>
      <c r="AA1246" s="179"/>
      <c r="AB1246" s="179"/>
      <c r="AC1246" s="179"/>
      <c r="AD1246" s="179"/>
      <c r="AE1246" s="179"/>
      <c r="AF1246" s="179"/>
      <c r="AG1246" s="179"/>
      <c r="AH1246" s="179"/>
      <c r="AI1246" s="180"/>
      <c r="AJ1246" s="180"/>
      <c r="AK1246" s="180"/>
      <c r="AL1246" s="71"/>
      <c r="AM1246" s="71"/>
      <c r="AN1246" s="71"/>
    </row>
    <row r="1247" spans="1:42" ht="21.75" customHeight="1" outlineLevel="1">
      <c r="A1247" s="178" t="s">
        <v>34</v>
      </c>
      <c r="B1247" s="178"/>
      <c r="C1247" s="179"/>
      <c r="D1247" s="179"/>
      <c r="E1247" s="179"/>
      <c r="F1247" s="179"/>
      <c r="G1247" s="179"/>
      <c r="H1247" s="179"/>
      <c r="I1247" s="179"/>
      <c r="J1247" s="179"/>
      <c r="K1247" s="179"/>
      <c r="L1247" s="179"/>
      <c r="M1247" s="179"/>
      <c r="N1247" s="179"/>
      <c r="O1247" s="179"/>
      <c r="P1247" s="179"/>
      <c r="Q1247" s="179"/>
      <c r="R1247" s="179"/>
      <c r="S1247" s="179"/>
      <c r="T1247" s="179"/>
      <c r="U1247" s="179"/>
      <c r="V1247" s="179"/>
      <c r="W1247" s="179"/>
      <c r="X1247" s="179"/>
      <c r="Y1247" s="179"/>
      <c r="Z1247" s="179"/>
      <c r="AA1247" s="179"/>
      <c r="AB1247" s="179"/>
      <c r="AC1247" s="179"/>
      <c r="AD1247" s="179"/>
      <c r="AE1247" s="179"/>
      <c r="AF1247" s="179"/>
      <c r="AG1247" s="179"/>
      <c r="AH1247" s="179"/>
      <c r="AI1247" s="180"/>
      <c r="AJ1247" s="180"/>
      <c r="AK1247" s="180"/>
      <c r="AL1247" s="65"/>
      <c r="AM1247" s="71"/>
      <c r="AN1247" s="71"/>
    </row>
    <row r="1248" spans="1:42" ht="21.75" customHeight="1" outlineLevel="1">
      <c r="A1248" s="178" t="s">
        <v>35</v>
      </c>
      <c r="B1248" s="178"/>
      <c r="C1248" s="179"/>
      <c r="D1248" s="179"/>
      <c r="E1248" s="179"/>
      <c r="F1248" s="179"/>
      <c r="G1248" s="179"/>
      <c r="H1248" s="179"/>
      <c r="I1248" s="179"/>
      <c r="J1248" s="179"/>
      <c r="K1248" s="179"/>
      <c r="L1248" s="179"/>
      <c r="M1248" s="179"/>
      <c r="N1248" s="179"/>
      <c r="O1248" s="179"/>
      <c r="P1248" s="179"/>
      <c r="Q1248" s="179"/>
      <c r="R1248" s="179"/>
      <c r="S1248" s="179"/>
      <c r="T1248" s="179"/>
      <c r="U1248" s="179"/>
      <c r="V1248" s="179"/>
      <c r="W1248" s="179"/>
      <c r="X1248" s="179"/>
      <c r="Y1248" s="179"/>
      <c r="Z1248" s="179"/>
      <c r="AA1248" s="179"/>
      <c r="AB1248" s="179"/>
      <c r="AC1248" s="179"/>
      <c r="AD1248" s="179"/>
      <c r="AE1248" s="179"/>
      <c r="AF1248" s="179"/>
      <c r="AG1248" s="179"/>
      <c r="AH1248" s="179"/>
      <c r="AI1248" s="180"/>
      <c r="AJ1248" s="180"/>
      <c r="AK1248" s="180"/>
      <c r="AL1248" s="65"/>
      <c r="AM1248" s="71"/>
      <c r="AN1248" s="71"/>
    </row>
    <row r="1249" spans="1:42" ht="21.75" customHeight="1" outlineLevel="1">
      <c r="A1249" s="178" t="s">
        <v>162</v>
      </c>
      <c r="B1249" s="178"/>
      <c r="C1249" s="179"/>
      <c r="D1249" s="179"/>
      <c r="E1249" s="179"/>
      <c r="F1249" s="179"/>
      <c r="G1249" s="179"/>
      <c r="H1249" s="179"/>
      <c r="I1249" s="179"/>
      <c r="J1249" s="179"/>
      <c r="K1249" s="179"/>
      <c r="L1249" s="179"/>
      <c r="M1249" s="179"/>
      <c r="N1249" s="179"/>
      <c r="O1249" s="179"/>
      <c r="P1249" s="179"/>
      <c r="Q1249" s="179"/>
      <c r="R1249" s="179"/>
      <c r="S1249" s="179"/>
      <c r="T1249" s="179"/>
      <c r="U1249" s="179"/>
      <c r="V1249" s="179"/>
      <c r="W1249" s="179"/>
      <c r="X1249" s="179"/>
      <c r="Y1249" s="179"/>
      <c r="Z1249" s="179"/>
      <c r="AA1249" s="179"/>
      <c r="AB1249" s="179"/>
      <c r="AC1249" s="179"/>
      <c r="AD1249" s="179"/>
      <c r="AE1249" s="179"/>
      <c r="AF1249" s="179"/>
      <c r="AG1249" s="179"/>
      <c r="AH1249" s="179"/>
      <c r="AI1249" s="180"/>
      <c r="AJ1249" s="180"/>
      <c r="AK1249" s="180"/>
      <c r="AL1249" s="65"/>
      <c r="AM1249" s="71"/>
      <c r="AN1249" s="71"/>
    </row>
    <row r="1250" spans="1:42" ht="21.75" customHeight="1" outlineLevel="1">
      <c r="A1250" s="178" t="s">
        <v>163</v>
      </c>
      <c r="B1250" s="178"/>
      <c r="C1250" s="179"/>
      <c r="D1250" s="179"/>
      <c r="E1250" s="179"/>
      <c r="F1250" s="179"/>
      <c r="G1250" s="179"/>
      <c r="H1250" s="179"/>
      <c r="I1250" s="179"/>
      <c r="J1250" s="179"/>
      <c r="K1250" s="179"/>
      <c r="L1250" s="179"/>
      <c r="M1250" s="179"/>
      <c r="N1250" s="179"/>
      <c r="O1250" s="179"/>
      <c r="P1250" s="179"/>
      <c r="Q1250" s="179"/>
      <c r="R1250" s="179"/>
      <c r="S1250" s="179"/>
      <c r="T1250" s="179"/>
      <c r="U1250" s="179"/>
      <c r="V1250" s="179"/>
      <c r="W1250" s="179"/>
      <c r="X1250" s="179"/>
      <c r="Y1250" s="179"/>
      <c r="Z1250" s="179"/>
      <c r="AA1250" s="179"/>
      <c r="AB1250" s="179"/>
      <c r="AC1250" s="179"/>
      <c r="AD1250" s="179"/>
      <c r="AE1250" s="179"/>
      <c r="AF1250" s="179"/>
      <c r="AG1250" s="179"/>
      <c r="AH1250" s="179"/>
      <c r="AI1250" s="180"/>
      <c r="AJ1250" s="180"/>
      <c r="AK1250" s="180"/>
      <c r="AL1250" s="65"/>
      <c r="AM1250" s="71"/>
      <c r="AN1250" s="71"/>
    </row>
    <row r="1251" spans="1:42" ht="21.75" customHeight="1" outlineLevel="1">
      <c r="A1251" s="178" t="s">
        <v>37</v>
      </c>
      <c r="B1251" s="178"/>
      <c r="C1251" s="179"/>
      <c r="D1251" s="179"/>
      <c r="E1251" s="179"/>
      <c r="F1251" s="179"/>
      <c r="G1251" s="179"/>
      <c r="H1251" s="179"/>
      <c r="I1251" s="179"/>
      <c r="J1251" s="179"/>
      <c r="K1251" s="179"/>
      <c r="L1251" s="179"/>
      <c r="M1251" s="179"/>
      <c r="N1251" s="179"/>
      <c r="O1251" s="179"/>
      <c r="P1251" s="179"/>
      <c r="Q1251" s="179"/>
      <c r="R1251" s="179"/>
      <c r="S1251" s="179"/>
      <c r="T1251" s="179"/>
      <c r="U1251" s="179"/>
      <c r="V1251" s="179"/>
      <c r="W1251" s="179"/>
      <c r="X1251" s="179"/>
      <c r="Y1251" s="179"/>
      <c r="Z1251" s="179"/>
      <c r="AA1251" s="179"/>
      <c r="AB1251" s="179"/>
      <c r="AC1251" s="179"/>
      <c r="AD1251" s="179"/>
      <c r="AE1251" s="179"/>
      <c r="AF1251" s="179"/>
      <c r="AG1251" s="179"/>
      <c r="AH1251" s="179"/>
      <c r="AI1251" s="180"/>
      <c r="AJ1251" s="180"/>
      <c r="AK1251" s="180"/>
      <c r="AL1251" s="65"/>
      <c r="AM1251" s="71"/>
      <c r="AN1251" s="71"/>
    </row>
    <row r="1252" spans="1:42" ht="21.75" customHeight="1" outlineLevel="1">
      <c r="A1252" s="178" t="s">
        <v>141</v>
      </c>
      <c r="B1252" s="178"/>
      <c r="C1252" s="179"/>
      <c r="D1252" s="179"/>
      <c r="E1252" s="179"/>
      <c r="F1252" s="179"/>
      <c r="G1252" s="179"/>
      <c r="H1252" s="179"/>
      <c r="I1252" s="179"/>
      <c r="J1252" s="179"/>
      <c r="K1252" s="179"/>
      <c r="L1252" s="179"/>
      <c r="M1252" s="179"/>
      <c r="N1252" s="179"/>
      <c r="O1252" s="179"/>
      <c r="P1252" s="179"/>
      <c r="Q1252" s="179"/>
      <c r="R1252" s="179"/>
      <c r="S1252" s="179"/>
      <c r="T1252" s="179"/>
      <c r="U1252" s="179"/>
      <c r="V1252" s="179"/>
      <c r="W1252" s="179"/>
      <c r="X1252" s="179"/>
      <c r="Y1252" s="179"/>
      <c r="Z1252" s="179"/>
      <c r="AA1252" s="179"/>
      <c r="AB1252" s="179"/>
      <c r="AC1252" s="179"/>
      <c r="AD1252" s="179"/>
      <c r="AE1252" s="179"/>
      <c r="AF1252" s="179"/>
      <c r="AG1252" s="179"/>
      <c r="AH1252" s="179"/>
      <c r="AI1252" s="180"/>
      <c r="AJ1252" s="180"/>
      <c r="AK1252" s="180"/>
      <c r="AL1252" s="65"/>
      <c r="AM1252" s="71"/>
      <c r="AN1252" s="71"/>
    </row>
    <row r="1253" spans="1:42" ht="21.75" customHeight="1" outlineLevel="1">
      <c r="A1253" s="178" t="s">
        <v>164</v>
      </c>
      <c r="B1253" s="178"/>
      <c r="C1253" s="179"/>
      <c r="D1253" s="179"/>
      <c r="E1253" s="179"/>
      <c r="F1253" s="179"/>
      <c r="G1253" s="179"/>
      <c r="H1253" s="179"/>
      <c r="I1253" s="179"/>
      <c r="J1253" s="179"/>
      <c r="K1253" s="179"/>
      <c r="L1253" s="179"/>
      <c r="M1253" s="179"/>
      <c r="N1253" s="179"/>
      <c r="O1253" s="179"/>
      <c r="P1253" s="179"/>
      <c r="Q1253" s="179"/>
      <c r="R1253" s="179"/>
      <c r="S1253" s="179"/>
      <c r="T1253" s="179"/>
      <c r="U1253" s="179"/>
      <c r="V1253" s="179"/>
      <c r="W1253" s="179"/>
      <c r="X1253" s="179"/>
      <c r="Y1253" s="179"/>
      <c r="Z1253" s="179"/>
      <c r="AA1253" s="179"/>
      <c r="AB1253" s="179"/>
      <c r="AC1253" s="179"/>
      <c r="AD1253" s="179"/>
      <c r="AE1253" s="179"/>
      <c r="AF1253" s="179"/>
      <c r="AG1253" s="179"/>
      <c r="AH1253" s="179"/>
      <c r="AI1253" s="180"/>
      <c r="AJ1253" s="180"/>
      <c r="AK1253" s="180"/>
      <c r="AL1253" s="71"/>
      <c r="AM1253" s="71"/>
      <c r="AN1253" s="71"/>
    </row>
    <row r="1254" spans="1:42" ht="21.75" customHeight="1" outlineLevel="1">
      <c r="A1254" s="178" t="s">
        <v>165</v>
      </c>
      <c r="B1254" s="178"/>
      <c r="C1254" s="179"/>
      <c r="D1254" s="179"/>
      <c r="E1254" s="179"/>
      <c r="F1254" s="179"/>
      <c r="G1254" s="179"/>
      <c r="H1254" s="179"/>
      <c r="I1254" s="179"/>
      <c r="J1254" s="179"/>
      <c r="K1254" s="179"/>
      <c r="L1254" s="179"/>
      <c r="M1254" s="179"/>
      <c r="N1254" s="179"/>
      <c r="O1254" s="179"/>
      <c r="P1254" s="179"/>
      <c r="Q1254" s="179"/>
      <c r="R1254" s="179"/>
      <c r="S1254" s="179"/>
      <c r="T1254" s="179"/>
      <c r="U1254" s="179"/>
      <c r="V1254" s="179"/>
      <c r="W1254" s="179"/>
      <c r="X1254" s="179"/>
      <c r="Y1254" s="179"/>
      <c r="Z1254" s="179"/>
      <c r="AA1254" s="179"/>
      <c r="AB1254" s="179"/>
      <c r="AC1254" s="179"/>
      <c r="AD1254" s="179"/>
      <c r="AE1254" s="179"/>
      <c r="AF1254" s="179"/>
      <c r="AG1254" s="179"/>
      <c r="AH1254" s="179"/>
      <c r="AI1254" s="180"/>
      <c r="AJ1254" s="180"/>
      <c r="AK1254" s="180"/>
      <c r="AL1254" s="71"/>
      <c r="AM1254" s="71"/>
      <c r="AN1254" s="71"/>
    </row>
    <row r="1255" spans="1:42" ht="21.75" customHeight="1" outlineLevel="1">
      <c r="A1255" s="178" t="s">
        <v>166</v>
      </c>
      <c r="B1255" s="178"/>
      <c r="C1255" s="179"/>
      <c r="D1255" s="179"/>
      <c r="E1255" s="179"/>
      <c r="F1255" s="179"/>
      <c r="G1255" s="179"/>
      <c r="H1255" s="179"/>
      <c r="I1255" s="179"/>
      <c r="J1255" s="179"/>
      <c r="K1255" s="179"/>
      <c r="L1255" s="179"/>
      <c r="M1255" s="179"/>
      <c r="N1255" s="179"/>
      <c r="O1255" s="179"/>
      <c r="P1255" s="179"/>
      <c r="Q1255" s="179"/>
      <c r="R1255" s="179"/>
      <c r="S1255" s="179"/>
      <c r="T1255" s="179"/>
      <c r="U1255" s="179"/>
      <c r="V1255" s="179"/>
      <c r="W1255" s="179"/>
      <c r="X1255" s="179"/>
      <c r="Y1255" s="179"/>
      <c r="Z1255" s="179"/>
      <c r="AA1255" s="179"/>
      <c r="AB1255" s="179"/>
      <c r="AC1255" s="179"/>
      <c r="AD1255" s="179"/>
      <c r="AE1255" s="179"/>
      <c r="AF1255" s="179"/>
      <c r="AG1255" s="179"/>
      <c r="AH1255" s="179"/>
      <c r="AI1255" s="180"/>
      <c r="AJ1255" s="180"/>
      <c r="AK1255" s="180"/>
      <c r="AL1255" s="67"/>
      <c r="AM1255" s="71"/>
      <c r="AN1255" s="71"/>
    </row>
    <row r="1256" spans="1:42" ht="21.75" customHeight="1" outlineLevel="1">
      <c r="A1256" s="178" t="s">
        <v>38</v>
      </c>
      <c r="B1256" s="178"/>
      <c r="C1256" s="179"/>
      <c r="D1256" s="179"/>
      <c r="E1256" s="179"/>
      <c r="F1256" s="179"/>
      <c r="G1256" s="179"/>
      <c r="H1256" s="179"/>
      <c r="I1256" s="179"/>
      <c r="J1256" s="179"/>
      <c r="K1256" s="179"/>
      <c r="L1256" s="179"/>
      <c r="M1256" s="179"/>
      <c r="N1256" s="179"/>
      <c r="O1256" s="179"/>
      <c r="P1256" s="179"/>
      <c r="Q1256" s="179"/>
      <c r="R1256" s="179"/>
      <c r="S1256" s="179"/>
      <c r="T1256" s="179"/>
      <c r="U1256" s="179"/>
      <c r="V1256" s="179"/>
      <c r="W1256" s="179"/>
      <c r="X1256" s="179"/>
      <c r="Y1256" s="179"/>
      <c r="Z1256" s="179"/>
      <c r="AA1256" s="179"/>
      <c r="AB1256" s="179"/>
      <c r="AC1256" s="179"/>
      <c r="AD1256" s="179"/>
      <c r="AE1256" s="179"/>
      <c r="AF1256" s="179"/>
      <c r="AG1256" s="179"/>
      <c r="AH1256" s="179"/>
      <c r="AI1256" s="180"/>
      <c r="AJ1256" s="180"/>
      <c r="AK1256" s="180"/>
      <c r="AL1256" s="65"/>
      <c r="AM1256" s="71"/>
      <c r="AN1256" s="71"/>
    </row>
    <row r="1257" spans="1:42" ht="21.75" customHeight="1" outlineLevel="1">
      <c r="A1257" s="178" t="s">
        <v>167</v>
      </c>
      <c r="B1257" s="178"/>
      <c r="C1257" s="179"/>
      <c r="D1257" s="179"/>
      <c r="E1257" s="179"/>
      <c r="F1257" s="179"/>
      <c r="G1257" s="179"/>
      <c r="H1257" s="179"/>
      <c r="I1257" s="179"/>
      <c r="J1257" s="179"/>
      <c r="K1257" s="179"/>
      <c r="L1257" s="179"/>
      <c r="M1257" s="179"/>
      <c r="N1257" s="179"/>
      <c r="O1257" s="179"/>
      <c r="P1257" s="179"/>
      <c r="Q1257" s="179"/>
      <c r="R1257" s="179"/>
      <c r="S1257" s="179"/>
      <c r="T1257" s="179"/>
      <c r="U1257" s="179"/>
      <c r="V1257" s="179"/>
      <c r="W1257" s="179"/>
      <c r="X1257" s="179"/>
      <c r="Y1257" s="179"/>
      <c r="Z1257" s="179"/>
      <c r="AA1257" s="179"/>
      <c r="AB1257" s="179"/>
      <c r="AC1257" s="179"/>
      <c r="AD1257" s="179"/>
      <c r="AE1257" s="179"/>
      <c r="AF1257" s="179"/>
      <c r="AG1257" s="179"/>
      <c r="AH1257" s="179"/>
      <c r="AI1257" s="180"/>
      <c r="AJ1257" s="180"/>
      <c r="AK1257" s="180"/>
      <c r="AL1257" s="65"/>
      <c r="AM1257" s="71"/>
      <c r="AN1257" s="71"/>
      <c r="AO1257" s="168"/>
      <c r="AP1257" s="168"/>
    </row>
    <row r="1258" spans="1:42" ht="21.75" customHeight="1" outlineLevel="1">
      <c r="A1258" s="178" t="s">
        <v>39</v>
      </c>
      <c r="B1258" s="178"/>
      <c r="C1258" s="179"/>
      <c r="D1258" s="179"/>
      <c r="E1258" s="179"/>
      <c r="F1258" s="179"/>
      <c r="G1258" s="179"/>
      <c r="H1258" s="179"/>
      <c r="I1258" s="179"/>
      <c r="J1258" s="179"/>
      <c r="K1258" s="179"/>
      <c r="L1258" s="179"/>
      <c r="M1258" s="179"/>
      <c r="N1258" s="179"/>
      <c r="O1258" s="179"/>
      <c r="P1258" s="179"/>
      <c r="Q1258" s="179"/>
      <c r="R1258" s="179"/>
      <c r="S1258" s="179"/>
      <c r="T1258" s="179"/>
      <c r="U1258" s="179"/>
      <c r="V1258" s="179"/>
      <c r="W1258" s="179"/>
      <c r="X1258" s="179"/>
      <c r="Y1258" s="179"/>
      <c r="Z1258" s="179"/>
      <c r="AA1258" s="179"/>
      <c r="AB1258" s="179"/>
      <c r="AC1258" s="179"/>
      <c r="AD1258" s="179"/>
      <c r="AE1258" s="179"/>
      <c r="AF1258" s="179"/>
      <c r="AG1258" s="179"/>
      <c r="AH1258" s="179"/>
      <c r="AI1258" s="180"/>
      <c r="AJ1258" s="180"/>
      <c r="AK1258" s="180"/>
      <c r="AL1258" s="65"/>
      <c r="AM1258" s="71"/>
      <c r="AN1258" s="71"/>
    </row>
    <row r="1259" spans="1:42" ht="21.75" customHeight="1" outlineLevel="1">
      <c r="A1259" s="178" t="s">
        <v>168</v>
      </c>
      <c r="B1259" s="178"/>
      <c r="C1259" s="179"/>
      <c r="D1259" s="179"/>
      <c r="E1259" s="179"/>
      <c r="F1259" s="179"/>
      <c r="G1259" s="179"/>
      <c r="H1259" s="179"/>
      <c r="I1259" s="179"/>
      <c r="J1259" s="179"/>
      <c r="K1259" s="179"/>
      <c r="L1259" s="179"/>
      <c r="M1259" s="179"/>
      <c r="N1259" s="179"/>
      <c r="O1259" s="179"/>
      <c r="P1259" s="179"/>
      <c r="Q1259" s="179"/>
      <c r="R1259" s="179"/>
      <c r="S1259" s="179"/>
      <c r="T1259" s="179"/>
      <c r="U1259" s="179"/>
      <c r="V1259" s="179"/>
      <c r="W1259" s="179"/>
      <c r="X1259" s="179"/>
      <c r="Y1259" s="179"/>
      <c r="Z1259" s="179"/>
      <c r="AA1259" s="179"/>
      <c r="AB1259" s="179"/>
      <c r="AC1259" s="179"/>
      <c r="AD1259" s="179"/>
      <c r="AE1259" s="179"/>
      <c r="AF1259" s="179"/>
      <c r="AG1259" s="179"/>
      <c r="AH1259" s="179"/>
      <c r="AI1259" s="180"/>
      <c r="AJ1259" s="180"/>
      <c r="AK1259" s="180"/>
      <c r="AL1259" s="65"/>
      <c r="AM1259" s="71"/>
      <c r="AN1259" s="71"/>
    </row>
    <row r="1260" spans="1:42" ht="21.75" customHeight="1" outlineLevel="1">
      <c r="A1260" s="178" t="s">
        <v>169</v>
      </c>
      <c r="B1260" s="178"/>
      <c r="C1260" s="179"/>
      <c r="D1260" s="179"/>
      <c r="E1260" s="179"/>
      <c r="F1260" s="179"/>
      <c r="G1260" s="179"/>
      <c r="H1260" s="179"/>
      <c r="I1260" s="179"/>
      <c r="J1260" s="179"/>
      <c r="K1260" s="179"/>
      <c r="L1260" s="179"/>
      <c r="M1260" s="179"/>
      <c r="N1260" s="179"/>
      <c r="O1260" s="179"/>
      <c r="P1260" s="179"/>
      <c r="Q1260" s="179"/>
      <c r="R1260" s="179"/>
      <c r="S1260" s="179"/>
      <c r="T1260" s="179"/>
      <c r="U1260" s="179"/>
      <c r="V1260" s="179"/>
      <c r="W1260" s="179"/>
      <c r="X1260" s="179"/>
      <c r="Y1260" s="179"/>
      <c r="Z1260" s="179"/>
      <c r="AA1260" s="179"/>
      <c r="AB1260" s="179"/>
      <c r="AC1260" s="179"/>
      <c r="AD1260" s="179"/>
      <c r="AE1260" s="179"/>
      <c r="AF1260" s="179"/>
      <c r="AG1260" s="179"/>
      <c r="AH1260" s="179"/>
      <c r="AI1260" s="180"/>
      <c r="AJ1260" s="180"/>
      <c r="AK1260" s="180"/>
      <c r="AL1260" s="65"/>
      <c r="AM1260" s="71"/>
      <c r="AN1260" s="71"/>
    </row>
    <row r="1261" spans="1:42" ht="21.75" customHeight="1" outlineLevel="1">
      <c r="A1261" s="178" t="s">
        <v>170</v>
      </c>
      <c r="B1261" s="178"/>
      <c r="C1261" s="179"/>
      <c r="D1261" s="179"/>
      <c r="E1261" s="179"/>
      <c r="F1261" s="179"/>
      <c r="G1261" s="179"/>
      <c r="H1261" s="179"/>
      <c r="I1261" s="179"/>
      <c r="J1261" s="179"/>
      <c r="K1261" s="179"/>
      <c r="L1261" s="179"/>
      <c r="M1261" s="179"/>
      <c r="N1261" s="179"/>
      <c r="O1261" s="179"/>
      <c r="P1261" s="179"/>
      <c r="Q1261" s="179"/>
      <c r="R1261" s="179"/>
      <c r="S1261" s="179"/>
      <c r="T1261" s="179"/>
      <c r="U1261" s="179"/>
      <c r="V1261" s="179"/>
      <c r="W1261" s="179"/>
      <c r="X1261" s="179"/>
      <c r="Y1261" s="179"/>
      <c r="Z1261" s="179"/>
      <c r="AA1261" s="179"/>
      <c r="AB1261" s="179"/>
      <c r="AC1261" s="179"/>
      <c r="AD1261" s="179"/>
      <c r="AE1261" s="179"/>
      <c r="AF1261" s="179"/>
      <c r="AG1261" s="179"/>
      <c r="AH1261" s="179"/>
      <c r="AI1261" s="180"/>
      <c r="AJ1261" s="180"/>
      <c r="AK1261" s="180"/>
      <c r="AL1261" s="65"/>
      <c r="AM1261" s="71"/>
      <c r="AN1261" s="71"/>
    </row>
    <row r="1262" spans="1:42" ht="21.75" customHeight="1" outlineLevel="1">
      <c r="A1262" s="178" t="s">
        <v>41</v>
      </c>
      <c r="B1262" s="178"/>
      <c r="C1262" s="179"/>
      <c r="D1262" s="179"/>
      <c r="E1262" s="179"/>
      <c r="F1262" s="179"/>
      <c r="G1262" s="179"/>
      <c r="H1262" s="179"/>
      <c r="I1262" s="179"/>
      <c r="J1262" s="179"/>
      <c r="K1262" s="179"/>
      <c r="L1262" s="179"/>
      <c r="M1262" s="179"/>
      <c r="N1262" s="179"/>
      <c r="O1262" s="179"/>
      <c r="P1262" s="179"/>
      <c r="Q1262" s="179"/>
      <c r="R1262" s="179"/>
      <c r="S1262" s="179"/>
      <c r="T1262" s="179"/>
      <c r="U1262" s="179"/>
      <c r="V1262" s="179"/>
      <c r="W1262" s="179"/>
      <c r="X1262" s="179"/>
      <c r="Y1262" s="179"/>
      <c r="Z1262" s="179"/>
      <c r="AA1262" s="179"/>
      <c r="AB1262" s="179"/>
      <c r="AC1262" s="179"/>
      <c r="AD1262" s="179"/>
      <c r="AE1262" s="179"/>
      <c r="AF1262" s="179"/>
      <c r="AG1262" s="179"/>
      <c r="AH1262" s="179"/>
      <c r="AI1262" s="180"/>
      <c r="AJ1262" s="180"/>
      <c r="AK1262" s="180"/>
      <c r="AL1262" s="65"/>
      <c r="AM1262" s="71"/>
      <c r="AN1262" s="71"/>
    </row>
    <row r="1263" spans="1:42" ht="21.75" customHeight="1" outlineLevel="1">
      <c r="A1263" s="178" t="s">
        <v>42</v>
      </c>
      <c r="B1263" s="178"/>
      <c r="C1263" s="179"/>
      <c r="D1263" s="179"/>
      <c r="E1263" s="179"/>
      <c r="F1263" s="179"/>
      <c r="G1263" s="179"/>
      <c r="H1263" s="179"/>
      <c r="I1263" s="179"/>
      <c r="J1263" s="179"/>
      <c r="K1263" s="179"/>
      <c r="L1263" s="179"/>
      <c r="M1263" s="179"/>
      <c r="N1263" s="179"/>
      <c r="O1263" s="179"/>
      <c r="P1263" s="179"/>
      <c r="Q1263" s="179"/>
      <c r="R1263" s="179"/>
      <c r="S1263" s="179"/>
      <c r="T1263" s="179"/>
      <c r="U1263" s="179"/>
      <c r="V1263" s="179"/>
      <c r="W1263" s="179"/>
      <c r="X1263" s="179"/>
      <c r="Y1263" s="179"/>
      <c r="Z1263" s="179"/>
      <c r="AA1263" s="179"/>
      <c r="AB1263" s="179"/>
      <c r="AC1263" s="179"/>
      <c r="AD1263" s="179"/>
      <c r="AE1263" s="179"/>
      <c r="AF1263" s="179"/>
      <c r="AG1263" s="179"/>
      <c r="AH1263" s="179"/>
      <c r="AI1263" s="180"/>
      <c r="AJ1263" s="180"/>
      <c r="AK1263" s="180"/>
      <c r="AL1263" s="65"/>
      <c r="AM1263" s="71"/>
      <c r="AN1263" s="71"/>
    </row>
    <row r="1264" spans="1:42" ht="21.75" customHeight="1" outlineLevel="1" thickBot="1">
      <c r="A1264" s="178" t="s">
        <v>171</v>
      </c>
      <c r="B1264" s="178"/>
      <c r="C1264" s="179"/>
      <c r="D1264" s="179"/>
      <c r="E1264" s="179"/>
      <c r="F1264" s="179"/>
      <c r="G1264" s="179"/>
      <c r="H1264" s="179"/>
      <c r="I1264" s="179"/>
      <c r="J1264" s="179"/>
      <c r="K1264" s="179"/>
      <c r="L1264" s="179"/>
      <c r="M1264" s="179"/>
      <c r="N1264" s="179"/>
      <c r="O1264" s="179"/>
      <c r="P1264" s="179"/>
      <c r="Q1264" s="179"/>
      <c r="R1264" s="179"/>
      <c r="S1264" s="179"/>
      <c r="T1264" s="179"/>
      <c r="U1264" s="179"/>
      <c r="V1264" s="179"/>
      <c r="W1264" s="179"/>
      <c r="X1264" s="179"/>
      <c r="Y1264" s="179"/>
      <c r="Z1264" s="179"/>
      <c r="AA1264" s="179"/>
      <c r="AB1264" s="179"/>
      <c r="AC1264" s="179"/>
      <c r="AD1264" s="179"/>
      <c r="AE1264" s="179"/>
      <c r="AF1264" s="179"/>
      <c r="AG1264" s="179"/>
      <c r="AH1264" s="179"/>
      <c r="AI1264" s="180"/>
      <c r="AJ1264" s="180"/>
      <c r="AK1264" s="180"/>
      <c r="AL1264" s="65"/>
      <c r="AM1264" s="71"/>
      <c r="AN1264" s="71"/>
    </row>
    <row r="1265" spans="1:41" ht="21.75" customHeight="1" thickBot="1">
      <c r="A1265" s="183" t="s">
        <v>43</v>
      </c>
      <c r="B1265" s="183"/>
      <c r="C1265" s="166"/>
      <c r="D1265" s="166"/>
      <c r="E1265" s="166"/>
      <c r="F1265" s="166"/>
      <c r="G1265" s="166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  <c r="U1265" s="166"/>
      <c r="V1265" s="166"/>
      <c r="W1265" s="166"/>
      <c r="X1265" s="166"/>
      <c r="Y1265" s="166"/>
      <c r="Z1265" s="166"/>
      <c r="AA1265" s="166"/>
      <c r="AB1265" s="166"/>
      <c r="AC1265" s="166"/>
      <c r="AD1265" s="166"/>
      <c r="AE1265" s="166"/>
      <c r="AF1265" s="166"/>
      <c r="AG1265" s="166"/>
      <c r="AH1265" s="166"/>
      <c r="AI1265" s="169"/>
      <c r="AJ1265" s="169"/>
      <c r="AK1265" s="169"/>
      <c r="AL1265" s="29">
        <f>SUM(AL1227)</f>
        <v>0</v>
      </c>
      <c r="AM1265" s="29">
        <f>SUM(AM1227)</f>
        <v>0</v>
      </c>
      <c r="AN1265" s="29">
        <f>SUM(AN1227)</f>
        <v>0</v>
      </c>
      <c r="AO1265" s="142">
        <f>IF(E1265&gt;0,1,0)</f>
        <v>0</v>
      </c>
    </row>
    <row r="1266" spans="1:41" ht="12" customHeight="1" thickBot="1">
      <c r="A1266" s="145"/>
      <c r="B1266" s="144"/>
      <c r="C1266" s="144"/>
      <c r="D1266" s="144"/>
      <c r="E1266" s="144"/>
      <c r="F1266" s="144"/>
      <c r="G1266" s="144"/>
      <c r="H1266" s="144"/>
      <c r="I1266" s="144"/>
      <c r="J1266" s="144"/>
      <c r="K1266" s="144"/>
      <c r="L1266" s="144"/>
      <c r="M1266" s="144"/>
      <c r="N1266" s="143" t="s">
        <v>44</v>
      </c>
      <c r="O1266" s="143"/>
      <c r="P1266" s="143"/>
      <c r="Q1266" s="144"/>
      <c r="R1266" s="170" t="s">
        <v>45</v>
      </c>
      <c r="S1266" s="170"/>
      <c r="T1266" s="170"/>
      <c r="U1266" s="170"/>
      <c r="V1266" s="170"/>
      <c r="W1266" s="170"/>
      <c r="X1266" s="170"/>
      <c r="Y1266" s="170"/>
      <c r="Z1266" s="144"/>
      <c r="AA1266" s="145" t="s">
        <v>46</v>
      </c>
      <c r="AB1266" s="145"/>
      <c r="AC1266" s="145">
        <f>SUM(AC1265:AE1265)</f>
        <v>0</v>
      </c>
      <c r="AD1266" s="145"/>
      <c r="AE1266" s="172" t="s">
        <v>47</v>
      </c>
      <c r="AF1266" s="170"/>
      <c r="AG1266" s="170"/>
      <c r="AH1266" s="170"/>
      <c r="AI1266" s="170"/>
      <c r="AJ1266" s="170"/>
      <c r="AK1266" s="145"/>
    </row>
    <row r="1267" spans="1:41" ht="12" customHeight="1" thickBot="1">
      <c r="A1267" s="145"/>
      <c r="B1267" s="144"/>
      <c r="C1267" s="144"/>
      <c r="D1267" s="144"/>
      <c r="E1267" s="144"/>
      <c r="F1267" s="144"/>
      <c r="G1267" s="170"/>
      <c r="H1267" s="170"/>
      <c r="I1267" s="170"/>
      <c r="J1267" s="170"/>
      <c r="K1267" s="170"/>
      <c r="L1267" s="170"/>
      <c r="M1267" s="170"/>
      <c r="N1267" s="145"/>
      <c r="O1267" s="145"/>
      <c r="P1267" s="145"/>
      <c r="Q1267" s="144"/>
      <c r="R1267" s="170"/>
      <c r="S1267" s="170"/>
      <c r="T1267" s="170"/>
      <c r="U1267" s="170"/>
      <c r="V1267" s="170"/>
      <c r="W1267" s="170"/>
      <c r="X1267" s="170"/>
      <c r="Y1267" s="170"/>
      <c r="Z1267" s="144"/>
      <c r="AA1267" s="145"/>
      <c r="AB1267" s="145"/>
      <c r="AC1267" s="145"/>
      <c r="AD1267" s="145"/>
      <c r="AE1267" s="170"/>
      <c r="AF1267" s="170"/>
      <c r="AG1267" s="170"/>
      <c r="AH1267" s="170"/>
      <c r="AI1267" s="170"/>
      <c r="AJ1267" s="170"/>
      <c r="AK1267" s="145"/>
    </row>
    <row r="1268" spans="1:41" ht="12" customHeight="1" thickBot="1">
      <c r="A1268" s="145" t="s">
        <v>48</v>
      </c>
      <c r="B1268" s="170">
        <v>39644</v>
      </c>
      <c r="C1268" s="145" t="s">
        <v>49</v>
      </c>
      <c r="D1268" s="145"/>
      <c r="E1268" s="145"/>
      <c r="F1268" s="145"/>
      <c r="G1268" s="170"/>
      <c r="H1268" s="170"/>
      <c r="I1268" s="170"/>
      <c r="J1268" s="170"/>
      <c r="K1268" s="170"/>
      <c r="L1268" s="170"/>
      <c r="M1268" s="170"/>
      <c r="N1268" s="145"/>
      <c r="O1268" s="145"/>
      <c r="P1268" s="145"/>
      <c r="Q1268" s="144"/>
      <c r="R1268" s="170"/>
      <c r="S1268" s="170"/>
      <c r="T1268" s="170"/>
      <c r="U1268" s="170"/>
      <c r="V1268" s="170"/>
      <c r="W1268" s="170"/>
      <c r="X1268" s="170"/>
      <c r="Y1268" s="170"/>
      <c r="Z1268" s="144"/>
      <c r="AA1268" s="145"/>
      <c r="AB1268" s="145"/>
      <c r="AC1268" s="145"/>
      <c r="AD1268" s="145"/>
      <c r="AE1268" s="170"/>
      <c r="AF1268" s="170"/>
      <c r="AG1268" s="170"/>
      <c r="AH1268" s="170"/>
      <c r="AI1268" s="170"/>
      <c r="AJ1268" s="170"/>
      <c r="AK1268" s="145"/>
    </row>
    <row r="1269" spans="1:41" ht="12" customHeight="1" thickBot="1">
      <c r="A1269" s="145" t="s">
        <v>50</v>
      </c>
      <c r="B1269" s="145"/>
      <c r="C1269" s="144"/>
      <c r="D1269" s="144"/>
      <c r="E1269" s="144"/>
      <c r="F1269" s="144"/>
      <c r="G1269" s="170"/>
      <c r="H1269" s="170"/>
      <c r="I1269" s="170"/>
      <c r="J1269" s="170"/>
      <c r="K1269" s="170"/>
      <c r="L1269" s="170"/>
      <c r="M1269" s="170"/>
      <c r="N1269" s="143" t="s">
        <v>51</v>
      </c>
      <c r="O1269" s="143"/>
      <c r="P1269" s="145"/>
      <c r="Q1269" s="144"/>
      <c r="R1269" s="172" t="s">
        <v>52</v>
      </c>
      <c r="S1269" s="170"/>
      <c r="T1269" s="170"/>
      <c r="U1269" s="170"/>
      <c r="V1269" s="170"/>
      <c r="W1269" s="170"/>
      <c r="X1269" s="170"/>
      <c r="Y1269" s="170"/>
      <c r="Z1269" s="144"/>
      <c r="AA1269" s="144"/>
      <c r="AB1269" s="144"/>
      <c r="AC1269" s="144"/>
      <c r="AD1269" s="144"/>
      <c r="AE1269" s="144"/>
      <c r="AF1269" s="144"/>
      <c r="AG1269" s="144"/>
      <c r="AH1269" s="144"/>
      <c r="AI1269" s="144"/>
      <c r="AJ1269" s="144"/>
      <c r="AK1269" s="145"/>
    </row>
    <row r="1270" spans="1:41" ht="12" customHeight="1" thickBot="1">
      <c r="A1270" s="145"/>
      <c r="B1270" s="145"/>
      <c r="C1270" s="145" t="s">
        <v>53</v>
      </c>
      <c r="D1270" s="145"/>
      <c r="E1270" s="145"/>
      <c r="F1270" s="145"/>
      <c r="G1270" s="170"/>
      <c r="H1270" s="170"/>
      <c r="I1270" s="170"/>
      <c r="J1270" s="170"/>
      <c r="K1270" s="170"/>
      <c r="L1270" s="170"/>
      <c r="M1270" s="170"/>
      <c r="N1270" s="145"/>
      <c r="O1270" s="145"/>
      <c r="P1270" s="145"/>
      <c r="Q1270" s="145"/>
      <c r="R1270" s="170"/>
      <c r="S1270" s="170"/>
      <c r="T1270" s="170"/>
      <c r="U1270" s="170"/>
      <c r="V1270" s="170"/>
      <c r="W1270" s="170"/>
      <c r="X1270" s="170"/>
      <c r="Y1270" s="170"/>
      <c r="Z1270" s="145"/>
      <c r="AA1270" s="145"/>
      <c r="AB1270" s="145"/>
      <c r="AC1270" s="145"/>
      <c r="AD1270" s="145"/>
      <c r="AE1270" s="145"/>
      <c r="AF1270" s="145"/>
      <c r="AG1270" s="145"/>
      <c r="AH1270" s="145"/>
      <c r="AI1270" s="145"/>
      <c r="AJ1270" s="145"/>
      <c r="AK1270" s="145"/>
    </row>
    <row r="1271" spans="1:41" ht="12" customHeight="1" thickBot="1">
      <c r="A1271" s="145"/>
      <c r="B1271" s="145"/>
      <c r="C1271" s="145"/>
      <c r="D1271" s="145"/>
      <c r="E1271" s="145"/>
      <c r="F1271" s="145"/>
      <c r="G1271" s="170"/>
      <c r="H1271" s="170"/>
      <c r="I1271" s="170"/>
      <c r="J1271" s="170"/>
      <c r="K1271" s="170"/>
      <c r="L1271" s="170"/>
      <c r="M1271" s="170"/>
      <c r="N1271" s="145"/>
      <c r="O1271" s="145"/>
      <c r="P1271" s="145"/>
      <c r="Q1271" s="145"/>
      <c r="R1271" s="170"/>
      <c r="S1271" s="170"/>
      <c r="T1271" s="170"/>
      <c r="U1271" s="170"/>
      <c r="V1271" s="170"/>
      <c r="W1271" s="170"/>
      <c r="X1271" s="170"/>
      <c r="Y1271" s="170"/>
      <c r="Z1271" s="145"/>
      <c r="AA1271" s="145"/>
      <c r="AB1271" s="145"/>
      <c r="AC1271" s="145"/>
      <c r="AD1271" s="145"/>
      <c r="AE1271" s="145"/>
      <c r="AF1271" s="145"/>
      <c r="AG1271" s="145"/>
      <c r="AH1271" s="145"/>
      <c r="AI1271" s="145"/>
      <c r="AJ1271" s="145"/>
      <c r="AK1271" s="145"/>
    </row>
    <row r="1273" spans="1:41" ht="18" customHeight="1">
      <c r="A1273" s="173" t="s">
        <v>63</v>
      </c>
      <c r="B1273" s="144"/>
      <c r="C1273" s="144"/>
      <c r="D1273" s="144"/>
      <c r="E1273" s="144"/>
      <c r="F1273" s="144"/>
      <c r="G1273" s="144"/>
      <c r="H1273" s="144"/>
      <c r="I1273" s="144"/>
      <c r="J1273" s="144"/>
      <c r="L1273" s="143"/>
      <c r="M1273" s="143"/>
      <c r="N1273" s="143"/>
      <c r="O1273" s="143"/>
      <c r="P1273" s="143"/>
      <c r="Q1273" s="143"/>
      <c r="R1273" s="143"/>
      <c r="S1273" s="143"/>
      <c r="T1273" s="143"/>
      <c r="U1273" s="143"/>
      <c r="V1273" s="143"/>
      <c r="W1273" s="143"/>
      <c r="X1273" s="143"/>
      <c r="Y1273" s="143"/>
      <c r="Z1273" s="143"/>
      <c r="AA1273" s="143"/>
      <c r="AB1273" s="143"/>
      <c r="AC1273" s="143"/>
      <c r="AD1273" s="143"/>
      <c r="AE1273" s="143"/>
      <c r="AF1273" s="143"/>
      <c r="AG1273" s="143"/>
      <c r="AH1273" s="144"/>
      <c r="AI1273" s="144"/>
      <c r="AJ1273" s="144"/>
      <c r="AK1273" s="145"/>
    </row>
    <row r="1274" spans="1:41" ht="13.5" customHeight="1" thickBot="1">
      <c r="B1274" s="144"/>
      <c r="C1274" s="144"/>
      <c r="D1274" s="144"/>
      <c r="E1274" s="144"/>
      <c r="F1274" s="144"/>
      <c r="G1274" s="144"/>
      <c r="H1274" s="144"/>
      <c r="I1274" s="144"/>
      <c r="J1274" s="144"/>
      <c r="K1274" s="144"/>
      <c r="L1274" s="144"/>
      <c r="M1274" s="144"/>
      <c r="N1274" s="144"/>
      <c r="O1274" s="144"/>
      <c r="P1274" s="144"/>
      <c r="Q1274" s="144"/>
      <c r="R1274" s="144"/>
      <c r="S1274" s="144"/>
      <c r="T1274" s="144"/>
      <c r="U1274" s="144"/>
      <c r="V1274" s="144"/>
      <c r="W1274" s="144"/>
      <c r="X1274" s="144"/>
      <c r="Y1274" s="144"/>
      <c r="Z1274" s="144"/>
      <c r="AA1274" s="144"/>
      <c r="AB1274" s="144"/>
      <c r="AC1274" s="144"/>
      <c r="AD1274" s="144"/>
      <c r="AE1274" s="144"/>
      <c r="AF1274" s="144"/>
      <c r="AG1274" s="144"/>
      <c r="AH1274" s="144"/>
      <c r="AI1274" s="144"/>
      <c r="AJ1274" s="144"/>
      <c r="AK1274" s="145"/>
    </row>
    <row r="1275" spans="1:41" ht="21.75" customHeight="1">
      <c r="A1275" s="146" t="s">
        <v>55</v>
      </c>
      <c r="B1275" s="147"/>
      <c r="C1275" s="148" t="s">
        <v>17</v>
      </c>
      <c r="D1275" s="148" t="s">
        <v>56</v>
      </c>
      <c r="E1275" s="148" t="s">
        <v>3</v>
      </c>
      <c r="F1275" s="148" t="s">
        <v>4</v>
      </c>
      <c r="G1275" s="148"/>
      <c r="H1275" s="148"/>
      <c r="I1275" s="148" t="s">
        <v>5</v>
      </c>
      <c r="J1275" s="149" t="s">
        <v>6</v>
      </c>
      <c r="K1275" s="149"/>
      <c r="L1275" s="149"/>
      <c r="M1275" s="149"/>
      <c r="N1275" s="149"/>
      <c r="O1275" s="149"/>
      <c r="P1275" s="149"/>
      <c r="Q1275" s="149"/>
      <c r="R1275" s="149"/>
      <c r="S1275" s="149"/>
      <c r="T1275" s="148" t="s">
        <v>16</v>
      </c>
      <c r="U1275" s="148" t="s">
        <v>7</v>
      </c>
      <c r="V1275" s="148"/>
      <c r="W1275" s="148" t="s">
        <v>8</v>
      </c>
      <c r="X1275" s="148"/>
      <c r="Y1275" s="148" t="s">
        <v>9</v>
      </c>
      <c r="Z1275" s="148"/>
      <c r="AA1275" s="148"/>
      <c r="AB1275" s="148"/>
      <c r="AC1275" s="148" t="s">
        <v>10</v>
      </c>
      <c r="AD1275" s="148"/>
      <c r="AE1275" s="148"/>
      <c r="AF1275" s="148" t="s">
        <v>11</v>
      </c>
      <c r="AG1275" s="148"/>
      <c r="AH1275" s="148"/>
      <c r="AI1275" s="150" t="s">
        <v>57</v>
      </c>
      <c r="AJ1275" s="151" t="s">
        <v>23</v>
      </c>
      <c r="AK1275" s="152"/>
      <c r="AL1275" s="153" t="s">
        <v>91</v>
      </c>
      <c r="AM1275" s="154"/>
      <c r="AN1275" s="155"/>
    </row>
    <row r="1276" spans="1:41" ht="21.75" customHeight="1">
      <c r="A1276" s="156"/>
      <c r="B1276" s="157"/>
      <c r="C1276" s="158"/>
      <c r="D1276" s="158"/>
      <c r="E1276" s="158"/>
      <c r="F1276" s="158"/>
      <c r="G1276" s="158"/>
      <c r="H1276" s="158"/>
      <c r="I1276" s="158"/>
      <c r="J1276" s="158" t="s">
        <v>12</v>
      </c>
      <c r="K1276" s="150"/>
      <c r="L1276" s="158" t="s">
        <v>13</v>
      </c>
      <c r="M1276" s="158" t="s">
        <v>14</v>
      </c>
      <c r="N1276" s="150"/>
      <c r="O1276" s="158" t="s">
        <v>15</v>
      </c>
      <c r="P1276" s="158"/>
      <c r="Q1276" s="158"/>
      <c r="R1276" s="158"/>
      <c r="S1276" s="158"/>
      <c r="T1276" s="158"/>
      <c r="U1276" s="158"/>
      <c r="V1276" s="158"/>
      <c r="W1276" s="158"/>
      <c r="X1276" s="158"/>
      <c r="Y1276" s="158"/>
      <c r="Z1276" s="158"/>
      <c r="AA1276" s="158"/>
      <c r="AB1276" s="158"/>
      <c r="AC1276" s="158"/>
      <c r="AD1276" s="158"/>
      <c r="AE1276" s="158"/>
      <c r="AF1276" s="158"/>
      <c r="AG1276" s="158"/>
      <c r="AH1276" s="158"/>
      <c r="AI1276" s="159"/>
      <c r="AJ1276" s="159"/>
      <c r="AK1276" s="160"/>
      <c r="AL1276" s="161"/>
      <c r="AM1276" s="162"/>
      <c r="AN1276" s="163"/>
    </row>
    <row r="1277" spans="1:41" ht="21.75" customHeight="1" thickBot="1">
      <c r="A1277" s="164"/>
      <c r="B1277" s="165"/>
      <c r="C1277" s="94"/>
      <c r="D1277" s="94"/>
      <c r="E1277" s="94"/>
      <c r="F1277" s="94"/>
      <c r="G1277" s="94"/>
      <c r="H1277" s="94"/>
      <c r="I1277" s="94"/>
      <c r="J1277" s="94"/>
      <c r="K1277" s="95"/>
      <c r="L1277" s="94"/>
      <c r="M1277" s="94"/>
      <c r="N1277" s="95"/>
      <c r="O1277" s="94" t="s">
        <v>18</v>
      </c>
      <c r="P1277" s="94" t="s">
        <v>19</v>
      </c>
      <c r="Q1277" s="94"/>
      <c r="R1277" s="94"/>
      <c r="S1277" s="94" t="s">
        <v>20</v>
      </c>
      <c r="T1277" s="94"/>
      <c r="U1277" s="94" t="s">
        <v>21</v>
      </c>
      <c r="V1277" s="94" t="s">
        <v>22</v>
      </c>
      <c r="W1277" s="94" t="s">
        <v>21</v>
      </c>
      <c r="X1277" s="94" t="s">
        <v>22</v>
      </c>
      <c r="Y1277" s="94" t="s">
        <v>21</v>
      </c>
      <c r="Z1277" s="94"/>
      <c r="AA1277" s="94"/>
      <c r="AB1277" s="94" t="s">
        <v>22</v>
      </c>
      <c r="AC1277" s="94" t="s">
        <v>21</v>
      </c>
      <c r="AD1277" s="94" t="s">
        <v>22</v>
      </c>
      <c r="AE1277" s="94"/>
      <c r="AF1277" s="94" t="s">
        <v>21</v>
      </c>
      <c r="AG1277" s="94" t="s">
        <v>22</v>
      </c>
      <c r="AH1277" s="94"/>
      <c r="AI1277" s="95"/>
      <c r="AJ1277" s="95"/>
      <c r="AK1277" s="96"/>
      <c r="AL1277" s="69" t="s">
        <v>90</v>
      </c>
      <c r="AM1277" s="70" t="s">
        <v>130</v>
      </c>
      <c r="AN1277" s="70" t="s">
        <v>131</v>
      </c>
    </row>
    <row r="1278" spans="1:41" ht="21.75" customHeight="1" thickBot="1">
      <c r="A1278" s="176" t="s">
        <v>24</v>
      </c>
      <c r="B1278" s="177"/>
      <c r="C1278" s="166"/>
      <c r="D1278" s="166"/>
      <c r="E1278" s="166"/>
      <c r="F1278" s="166"/>
      <c r="G1278" s="166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  <c r="U1278" s="166"/>
      <c r="V1278" s="166"/>
      <c r="W1278" s="166"/>
      <c r="X1278" s="166"/>
      <c r="Y1278" s="166"/>
      <c r="Z1278" s="166"/>
      <c r="AA1278" s="166"/>
      <c r="AB1278" s="166"/>
      <c r="AC1278" s="166"/>
      <c r="AD1278" s="166"/>
      <c r="AE1278" s="166"/>
      <c r="AF1278" s="166"/>
      <c r="AG1278" s="166"/>
      <c r="AH1278" s="166"/>
      <c r="AI1278" s="167"/>
      <c r="AJ1278" s="167"/>
      <c r="AK1278" s="167"/>
      <c r="AL1278" s="25">
        <f>SUM(AL1279:AL1294)</f>
        <v>0</v>
      </c>
      <c r="AM1278" s="25">
        <f>SUM(AM1279:AM1294)</f>
        <v>0</v>
      </c>
      <c r="AN1278" s="25">
        <f>SUM(AN1279:AN1294)</f>
        <v>0</v>
      </c>
    </row>
    <row r="1279" spans="1:41" ht="21.75" customHeight="1" outlineLevel="1">
      <c r="A1279" s="178" t="s">
        <v>25</v>
      </c>
      <c r="B1279" s="178"/>
      <c r="C1279" s="179"/>
      <c r="D1279" s="179"/>
      <c r="E1279" s="179"/>
      <c r="F1279" s="179"/>
      <c r="G1279" s="179"/>
      <c r="H1279" s="179"/>
      <c r="I1279" s="179"/>
      <c r="J1279" s="179"/>
      <c r="K1279" s="179"/>
      <c r="L1279" s="179"/>
      <c r="M1279" s="179"/>
      <c r="N1279" s="179"/>
      <c r="O1279" s="179"/>
      <c r="P1279" s="179"/>
      <c r="Q1279" s="179"/>
      <c r="R1279" s="179"/>
      <c r="S1279" s="179"/>
      <c r="T1279" s="179"/>
      <c r="U1279" s="179"/>
      <c r="V1279" s="179"/>
      <c r="W1279" s="179"/>
      <c r="X1279" s="179"/>
      <c r="Y1279" s="179"/>
      <c r="Z1279" s="179"/>
      <c r="AA1279" s="179"/>
      <c r="AB1279" s="179"/>
      <c r="AC1279" s="179"/>
      <c r="AD1279" s="179"/>
      <c r="AE1279" s="179"/>
      <c r="AF1279" s="179"/>
      <c r="AG1279" s="179"/>
      <c r="AH1279" s="179"/>
      <c r="AI1279" s="180"/>
      <c r="AJ1279" s="180"/>
      <c r="AK1279" s="180"/>
      <c r="AL1279" s="65"/>
      <c r="AM1279" s="71"/>
      <c r="AN1279" s="71"/>
    </row>
    <row r="1280" spans="1:41" ht="21.75" customHeight="1" outlineLevel="1">
      <c r="A1280" s="178" t="s">
        <v>151</v>
      </c>
      <c r="B1280" s="178"/>
      <c r="C1280" s="179"/>
      <c r="D1280" s="179"/>
      <c r="E1280" s="179"/>
      <c r="F1280" s="179"/>
      <c r="G1280" s="179"/>
      <c r="H1280" s="179"/>
      <c r="I1280" s="179"/>
      <c r="J1280" s="179"/>
      <c r="K1280" s="179"/>
      <c r="L1280" s="179"/>
      <c r="M1280" s="179"/>
      <c r="N1280" s="179"/>
      <c r="O1280" s="179"/>
      <c r="P1280" s="179"/>
      <c r="Q1280" s="179"/>
      <c r="R1280" s="179"/>
      <c r="S1280" s="179"/>
      <c r="T1280" s="179"/>
      <c r="U1280" s="179"/>
      <c r="V1280" s="179"/>
      <c r="W1280" s="179"/>
      <c r="X1280" s="179"/>
      <c r="Y1280" s="179"/>
      <c r="Z1280" s="179"/>
      <c r="AA1280" s="179"/>
      <c r="AB1280" s="179"/>
      <c r="AC1280" s="179"/>
      <c r="AD1280" s="179"/>
      <c r="AE1280" s="179"/>
      <c r="AF1280" s="179"/>
      <c r="AG1280" s="179"/>
      <c r="AH1280" s="179"/>
      <c r="AI1280" s="180"/>
      <c r="AJ1280" s="180"/>
      <c r="AK1280" s="180"/>
      <c r="AL1280" s="65"/>
      <c r="AM1280" s="71"/>
      <c r="AN1280" s="71"/>
    </row>
    <row r="1281" spans="1:42" ht="21.75" customHeight="1" outlineLevel="1">
      <c r="A1281" s="178" t="s">
        <v>152</v>
      </c>
      <c r="B1281" s="178"/>
      <c r="C1281" s="179"/>
      <c r="D1281" s="179"/>
      <c r="E1281" s="179"/>
      <c r="F1281" s="179"/>
      <c r="G1281" s="179"/>
      <c r="H1281" s="179"/>
      <c r="I1281" s="179"/>
      <c r="J1281" s="179"/>
      <c r="K1281" s="179"/>
      <c r="L1281" s="179"/>
      <c r="M1281" s="179"/>
      <c r="N1281" s="179"/>
      <c r="O1281" s="179"/>
      <c r="P1281" s="179"/>
      <c r="Q1281" s="179"/>
      <c r="R1281" s="179"/>
      <c r="S1281" s="179"/>
      <c r="T1281" s="179"/>
      <c r="U1281" s="179"/>
      <c r="V1281" s="179"/>
      <c r="W1281" s="179"/>
      <c r="X1281" s="179"/>
      <c r="Y1281" s="179"/>
      <c r="Z1281" s="179"/>
      <c r="AA1281" s="179"/>
      <c r="AB1281" s="179"/>
      <c r="AC1281" s="179"/>
      <c r="AD1281" s="179"/>
      <c r="AE1281" s="179"/>
      <c r="AF1281" s="179"/>
      <c r="AG1281" s="179"/>
      <c r="AH1281" s="179"/>
      <c r="AI1281" s="180"/>
      <c r="AJ1281" s="180"/>
      <c r="AK1281" s="180"/>
      <c r="AL1281" s="65"/>
      <c r="AM1281" s="71"/>
      <c r="AN1281" s="71"/>
    </row>
    <row r="1282" spans="1:42" ht="21.75" customHeight="1" outlineLevel="1">
      <c r="A1282" s="178" t="s">
        <v>153</v>
      </c>
      <c r="B1282" s="178"/>
      <c r="C1282" s="179"/>
      <c r="D1282" s="179"/>
      <c r="E1282" s="179"/>
      <c r="F1282" s="179"/>
      <c r="G1282" s="179"/>
      <c r="H1282" s="179"/>
      <c r="I1282" s="179"/>
      <c r="J1282" s="179"/>
      <c r="K1282" s="179"/>
      <c r="L1282" s="179"/>
      <c r="M1282" s="179"/>
      <c r="N1282" s="179"/>
      <c r="O1282" s="179"/>
      <c r="P1282" s="179"/>
      <c r="Q1282" s="179"/>
      <c r="R1282" s="179"/>
      <c r="S1282" s="179"/>
      <c r="T1282" s="179"/>
      <c r="U1282" s="179"/>
      <c r="V1282" s="179"/>
      <c r="W1282" s="179"/>
      <c r="X1282" s="179"/>
      <c r="Y1282" s="179"/>
      <c r="Z1282" s="179"/>
      <c r="AA1282" s="179"/>
      <c r="AB1282" s="179"/>
      <c r="AC1282" s="179"/>
      <c r="AD1282" s="179"/>
      <c r="AE1282" s="179"/>
      <c r="AF1282" s="179"/>
      <c r="AG1282" s="179"/>
      <c r="AH1282" s="179"/>
      <c r="AI1282" s="180"/>
      <c r="AJ1282" s="180"/>
      <c r="AK1282" s="180"/>
      <c r="AL1282" s="65">
        <f>SUM(AM1282:AN1282)</f>
        <v>0</v>
      </c>
      <c r="AM1282" s="71">
        <f>SUM(F1282)</f>
        <v>0</v>
      </c>
      <c r="AN1282" s="71">
        <f>SUM(I1282)</f>
        <v>0</v>
      </c>
    </row>
    <row r="1283" spans="1:42" ht="21.75" customHeight="1" outlineLevel="1">
      <c r="A1283" s="178" t="s">
        <v>154</v>
      </c>
      <c r="B1283" s="178"/>
      <c r="C1283" s="179"/>
      <c r="D1283" s="179"/>
      <c r="E1283" s="179"/>
      <c r="F1283" s="179"/>
      <c r="G1283" s="179"/>
      <c r="H1283" s="179"/>
      <c r="I1283" s="179"/>
      <c r="J1283" s="179"/>
      <c r="K1283" s="179"/>
      <c r="L1283" s="179"/>
      <c r="M1283" s="179"/>
      <c r="N1283" s="179"/>
      <c r="O1283" s="179"/>
      <c r="P1283" s="179"/>
      <c r="Q1283" s="179"/>
      <c r="R1283" s="179"/>
      <c r="S1283" s="179"/>
      <c r="T1283" s="179"/>
      <c r="U1283" s="179"/>
      <c r="V1283" s="179"/>
      <c r="W1283" s="179"/>
      <c r="X1283" s="179"/>
      <c r="Y1283" s="179"/>
      <c r="Z1283" s="179"/>
      <c r="AA1283" s="179"/>
      <c r="AB1283" s="179"/>
      <c r="AC1283" s="179"/>
      <c r="AD1283" s="179"/>
      <c r="AE1283" s="179"/>
      <c r="AF1283" s="179"/>
      <c r="AG1283" s="179"/>
      <c r="AH1283" s="179"/>
      <c r="AI1283" s="180"/>
      <c r="AJ1283" s="180"/>
      <c r="AK1283" s="180"/>
      <c r="AL1283" s="65"/>
      <c r="AM1283" s="71"/>
      <c r="AN1283" s="71"/>
    </row>
    <row r="1284" spans="1:42" ht="21.75" customHeight="1" outlineLevel="1">
      <c r="A1284" s="178" t="s">
        <v>155</v>
      </c>
      <c r="B1284" s="178"/>
      <c r="C1284" s="179"/>
      <c r="D1284" s="179"/>
      <c r="E1284" s="179"/>
      <c r="F1284" s="179"/>
      <c r="G1284" s="179"/>
      <c r="H1284" s="179"/>
      <c r="I1284" s="179"/>
      <c r="J1284" s="179"/>
      <c r="K1284" s="179"/>
      <c r="L1284" s="179"/>
      <c r="M1284" s="179"/>
      <c r="N1284" s="179"/>
      <c r="O1284" s="179"/>
      <c r="P1284" s="179"/>
      <c r="Q1284" s="179"/>
      <c r="R1284" s="179"/>
      <c r="S1284" s="179"/>
      <c r="T1284" s="179"/>
      <c r="U1284" s="179"/>
      <c r="V1284" s="179"/>
      <c r="W1284" s="179"/>
      <c r="X1284" s="179"/>
      <c r="Y1284" s="179"/>
      <c r="Z1284" s="179"/>
      <c r="AA1284" s="179"/>
      <c r="AB1284" s="179"/>
      <c r="AC1284" s="179"/>
      <c r="AD1284" s="179"/>
      <c r="AE1284" s="179"/>
      <c r="AF1284" s="179"/>
      <c r="AG1284" s="179"/>
      <c r="AH1284" s="179"/>
      <c r="AI1284" s="180"/>
      <c r="AJ1284" s="180"/>
      <c r="AK1284" s="180"/>
      <c r="AL1284" s="65">
        <f>SUM(AM1284:AN1284)</f>
        <v>0</v>
      </c>
      <c r="AM1284" s="71"/>
      <c r="AN1284" s="71"/>
    </row>
    <row r="1285" spans="1:42" ht="21.75" customHeight="1" outlineLevel="1">
      <c r="A1285" s="178" t="s">
        <v>156</v>
      </c>
      <c r="B1285" s="178"/>
      <c r="C1285" s="179"/>
      <c r="D1285" s="179"/>
      <c r="E1285" s="179"/>
      <c r="F1285" s="179"/>
      <c r="G1285" s="179"/>
      <c r="H1285" s="179"/>
      <c r="I1285" s="179"/>
      <c r="J1285" s="179"/>
      <c r="K1285" s="179"/>
      <c r="L1285" s="179"/>
      <c r="M1285" s="179"/>
      <c r="N1285" s="179"/>
      <c r="O1285" s="179"/>
      <c r="P1285" s="179"/>
      <c r="Q1285" s="179"/>
      <c r="R1285" s="179"/>
      <c r="S1285" s="179"/>
      <c r="T1285" s="179"/>
      <c r="U1285" s="179"/>
      <c r="V1285" s="179"/>
      <c r="W1285" s="179"/>
      <c r="X1285" s="179"/>
      <c r="Y1285" s="179"/>
      <c r="Z1285" s="179"/>
      <c r="AA1285" s="179"/>
      <c r="AB1285" s="179"/>
      <c r="AC1285" s="179"/>
      <c r="AD1285" s="179"/>
      <c r="AE1285" s="179"/>
      <c r="AF1285" s="179"/>
      <c r="AG1285" s="179"/>
      <c r="AH1285" s="179"/>
      <c r="AI1285" s="180"/>
      <c r="AJ1285" s="180"/>
      <c r="AK1285" s="180"/>
      <c r="AL1285" s="65"/>
      <c r="AM1285" s="66"/>
      <c r="AN1285" s="66"/>
    </row>
    <row r="1286" spans="1:42" ht="21.75" customHeight="1" outlineLevel="1">
      <c r="A1286" s="178" t="s">
        <v>157</v>
      </c>
      <c r="B1286" s="178"/>
      <c r="C1286" s="179"/>
      <c r="D1286" s="179"/>
      <c r="E1286" s="179"/>
      <c r="F1286" s="179"/>
      <c r="G1286" s="179"/>
      <c r="H1286" s="179"/>
      <c r="I1286" s="179"/>
      <c r="J1286" s="179"/>
      <c r="K1286" s="179"/>
      <c r="L1286" s="179"/>
      <c r="M1286" s="179"/>
      <c r="N1286" s="179"/>
      <c r="O1286" s="179"/>
      <c r="P1286" s="179"/>
      <c r="Q1286" s="179"/>
      <c r="R1286" s="179"/>
      <c r="S1286" s="179"/>
      <c r="T1286" s="179"/>
      <c r="U1286" s="179"/>
      <c r="V1286" s="179"/>
      <c r="W1286" s="179"/>
      <c r="X1286" s="179"/>
      <c r="Y1286" s="179"/>
      <c r="Z1286" s="179"/>
      <c r="AA1286" s="179"/>
      <c r="AB1286" s="179"/>
      <c r="AC1286" s="179"/>
      <c r="AD1286" s="179"/>
      <c r="AE1286" s="179"/>
      <c r="AF1286" s="179"/>
      <c r="AG1286" s="179"/>
      <c r="AH1286" s="179"/>
      <c r="AI1286" s="180"/>
      <c r="AJ1286" s="180"/>
      <c r="AK1286" s="180"/>
      <c r="AL1286" s="65"/>
      <c r="AM1286" s="71"/>
      <c r="AN1286" s="71"/>
    </row>
    <row r="1287" spans="1:42" ht="21.75" customHeight="1" outlineLevel="1">
      <c r="A1287" s="178" t="s">
        <v>158</v>
      </c>
      <c r="B1287" s="178"/>
      <c r="C1287" s="179"/>
      <c r="D1287" s="179"/>
      <c r="E1287" s="179"/>
      <c r="F1287" s="179"/>
      <c r="G1287" s="179"/>
      <c r="H1287" s="179"/>
      <c r="I1287" s="179"/>
      <c r="J1287" s="179"/>
      <c r="K1287" s="179"/>
      <c r="L1287" s="179"/>
      <c r="M1287" s="179"/>
      <c r="N1287" s="179"/>
      <c r="O1287" s="179"/>
      <c r="P1287" s="179"/>
      <c r="Q1287" s="179"/>
      <c r="R1287" s="179"/>
      <c r="S1287" s="179"/>
      <c r="T1287" s="179"/>
      <c r="U1287" s="179"/>
      <c r="V1287" s="179"/>
      <c r="W1287" s="179"/>
      <c r="X1287" s="179"/>
      <c r="Y1287" s="179"/>
      <c r="Z1287" s="179"/>
      <c r="AA1287" s="179"/>
      <c r="AB1287" s="179"/>
      <c r="AC1287" s="179"/>
      <c r="AD1287" s="179"/>
      <c r="AE1287" s="179"/>
      <c r="AF1287" s="179"/>
      <c r="AG1287" s="179"/>
      <c r="AH1287" s="179"/>
      <c r="AI1287" s="180"/>
      <c r="AJ1287" s="180"/>
      <c r="AK1287" s="180"/>
      <c r="AL1287" s="65"/>
      <c r="AM1287" s="71"/>
      <c r="AN1287" s="71"/>
    </row>
    <row r="1288" spans="1:42" ht="21.75" customHeight="1" outlineLevel="1">
      <c r="A1288" s="178" t="s">
        <v>159</v>
      </c>
      <c r="B1288" s="178"/>
      <c r="C1288" s="179"/>
      <c r="D1288" s="179"/>
      <c r="E1288" s="179"/>
      <c r="F1288" s="179"/>
      <c r="G1288" s="179"/>
      <c r="H1288" s="179"/>
      <c r="I1288" s="179"/>
      <c r="J1288" s="179"/>
      <c r="K1288" s="179"/>
      <c r="L1288" s="179"/>
      <c r="M1288" s="179"/>
      <c r="N1288" s="179"/>
      <c r="O1288" s="179"/>
      <c r="P1288" s="179"/>
      <c r="Q1288" s="179"/>
      <c r="R1288" s="179"/>
      <c r="S1288" s="179"/>
      <c r="T1288" s="179"/>
      <c r="U1288" s="179"/>
      <c r="V1288" s="179"/>
      <c r="W1288" s="179"/>
      <c r="X1288" s="179"/>
      <c r="Y1288" s="179"/>
      <c r="Z1288" s="179"/>
      <c r="AA1288" s="179"/>
      <c r="AB1288" s="179"/>
      <c r="AC1288" s="179"/>
      <c r="AD1288" s="179"/>
      <c r="AE1288" s="179"/>
      <c r="AF1288" s="179"/>
      <c r="AG1288" s="179"/>
      <c r="AH1288" s="179"/>
      <c r="AI1288" s="180"/>
      <c r="AJ1288" s="180"/>
      <c r="AK1288" s="180"/>
      <c r="AL1288" s="65"/>
      <c r="AM1288" s="71"/>
      <c r="AN1288" s="71"/>
    </row>
    <row r="1289" spans="1:42" ht="21.75" customHeight="1" outlineLevel="1">
      <c r="A1289" s="178" t="s">
        <v>27</v>
      </c>
      <c r="B1289" s="178"/>
      <c r="C1289" s="179"/>
      <c r="D1289" s="179"/>
      <c r="E1289" s="179"/>
      <c r="F1289" s="179"/>
      <c r="G1289" s="179"/>
      <c r="H1289" s="179"/>
      <c r="I1289" s="179"/>
      <c r="J1289" s="179"/>
      <c r="K1289" s="179"/>
      <c r="L1289" s="179"/>
      <c r="M1289" s="179"/>
      <c r="N1289" s="179"/>
      <c r="O1289" s="179"/>
      <c r="P1289" s="179"/>
      <c r="Q1289" s="179"/>
      <c r="R1289" s="179"/>
      <c r="S1289" s="179"/>
      <c r="T1289" s="179"/>
      <c r="U1289" s="179"/>
      <c r="V1289" s="179"/>
      <c r="W1289" s="179"/>
      <c r="X1289" s="179"/>
      <c r="Y1289" s="179"/>
      <c r="Z1289" s="179"/>
      <c r="AA1289" s="179"/>
      <c r="AB1289" s="179"/>
      <c r="AC1289" s="179"/>
      <c r="AD1289" s="179"/>
      <c r="AE1289" s="179"/>
      <c r="AF1289" s="179"/>
      <c r="AG1289" s="179"/>
      <c r="AH1289" s="179"/>
      <c r="AI1289" s="180"/>
      <c r="AJ1289" s="180"/>
      <c r="AK1289" s="180"/>
      <c r="AL1289" s="65"/>
      <c r="AM1289" s="71"/>
      <c r="AN1289" s="71"/>
    </row>
    <row r="1290" spans="1:42" ht="21.75" customHeight="1" outlineLevel="1">
      <c r="A1290" s="178" t="s">
        <v>28</v>
      </c>
      <c r="B1290" s="178"/>
      <c r="C1290" s="179"/>
      <c r="D1290" s="179"/>
      <c r="E1290" s="179"/>
      <c r="F1290" s="179"/>
      <c r="G1290" s="179"/>
      <c r="H1290" s="179"/>
      <c r="I1290" s="179"/>
      <c r="J1290" s="179"/>
      <c r="K1290" s="179"/>
      <c r="L1290" s="179"/>
      <c r="M1290" s="179"/>
      <c r="N1290" s="179"/>
      <c r="O1290" s="179"/>
      <c r="P1290" s="179"/>
      <c r="Q1290" s="179"/>
      <c r="R1290" s="179"/>
      <c r="S1290" s="179"/>
      <c r="T1290" s="179"/>
      <c r="U1290" s="179"/>
      <c r="V1290" s="179"/>
      <c r="W1290" s="179"/>
      <c r="X1290" s="179"/>
      <c r="Y1290" s="179"/>
      <c r="Z1290" s="179"/>
      <c r="AA1290" s="179"/>
      <c r="AB1290" s="179"/>
      <c r="AC1290" s="179"/>
      <c r="AD1290" s="179"/>
      <c r="AE1290" s="179"/>
      <c r="AF1290" s="179"/>
      <c r="AG1290" s="179"/>
      <c r="AH1290" s="179"/>
      <c r="AI1290" s="180"/>
      <c r="AJ1290" s="180"/>
      <c r="AK1290" s="180"/>
      <c r="AL1290" s="65"/>
      <c r="AM1290" s="71"/>
      <c r="AN1290" s="71"/>
    </row>
    <row r="1291" spans="1:42" ht="21.75" customHeight="1" outlineLevel="1">
      <c r="A1291" s="178" t="s">
        <v>29</v>
      </c>
      <c r="B1291" s="178"/>
      <c r="C1291" s="179"/>
      <c r="D1291" s="179"/>
      <c r="E1291" s="179"/>
      <c r="F1291" s="179"/>
      <c r="G1291" s="179"/>
      <c r="H1291" s="179"/>
      <c r="I1291" s="179"/>
      <c r="J1291" s="179"/>
      <c r="K1291" s="179"/>
      <c r="L1291" s="179"/>
      <c r="M1291" s="179"/>
      <c r="N1291" s="179"/>
      <c r="O1291" s="179"/>
      <c r="P1291" s="179"/>
      <c r="Q1291" s="179"/>
      <c r="R1291" s="179"/>
      <c r="S1291" s="179"/>
      <c r="T1291" s="179"/>
      <c r="U1291" s="179"/>
      <c r="V1291" s="179"/>
      <c r="W1291" s="179"/>
      <c r="X1291" s="179"/>
      <c r="Y1291" s="179"/>
      <c r="Z1291" s="179"/>
      <c r="AA1291" s="179"/>
      <c r="AB1291" s="179"/>
      <c r="AC1291" s="179"/>
      <c r="AD1291" s="179"/>
      <c r="AE1291" s="179"/>
      <c r="AF1291" s="179"/>
      <c r="AG1291" s="179"/>
      <c r="AH1291" s="179"/>
      <c r="AI1291" s="180"/>
      <c r="AJ1291" s="180"/>
      <c r="AK1291" s="180"/>
      <c r="AL1291" s="65"/>
      <c r="AM1291" s="71"/>
      <c r="AN1291" s="71"/>
    </row>
    <row r="1292" spans="1:42" ht="21.75" customHeight="1" outlineLevel="1">
      <c r="A1292" s="178" t="s">
        <v>30</v>
      </c>
      <c r="B1292" s="178"/>
      <c r="C1292" s="179"/>
      <c r="D1292" s="179"/>
      <c r="E1292" s="179"/>
      <c r="F1292" s="179"/>
      <c r="G1292" s="179"/>
      <c r="H1292" s="179"/>
      <c r="I1292" s="179"/>
      <c r="J1292" s="179"/>
      <c r="K1292" s="179"/>
      <c r="L1292" s="179"/>
      <c r="M1292" s="179"/>
      <c r="N1292" s="179"/>
      <c r="O1292" s="179"/>
      <c r="P1292" s="179"/>
      <c r="Q1292" s="179"/>
      <c r="R1292" s="179"/>
      <c r="S1292" s="179"/>
      <c r="T1292" s="179"/>
      <c r="U1292" s="179"/>
      <c r="V1292" s="179"/>
      <c r="W1292" s="179"/>
      <c r="X1292" s="179"/>
      <c r="Y1292" s="179"/>
      <c r="Z1292" s="179"/>
      <c r="AA1292" s="179"/>
      <c r="AB1292" s="179"/>
      <c r="AC1292" s="179"/>
      <c r="AD1292" s="179"/>
      <c r="AE1292" s="179"/>
      <c r="AF1292" s="179"/>
      <c r="AG1292" s="179"/>
      <c r="AH1292" s="179"/>
      <c r="AI1292" s="180"/>
      <c r="AJ1292" s="180"/>
      <c r="AK1292" s="180"/>
      <c r="AL1292" s="65"/>
      <c r="AM1292" s="71"/>
      <c r="AN1292" s="71"/>
    </row>
    <row r="1293" spans="1:42" ht="21.75" customHeight="1" outlineLevel="1">
      <c r="A1293" s="178" t="s">
        <v>160</v>
      </c>
      <c r="B1293" s="178"/>
      <c r="C1293" s="179"/>
      <c r="D1293" s="179"/>
      <c r="E1293" s="179"/>
      <c r="F1293" s="179"/>
      <c r="G1293" s="179"/>
      <c r="H1293" s="179"/>
      <c r="I1293" s="179"/>
      <c r="J1293" s="179"/>
      <c r="K1293" s="179"/>
      <c r="L1293" s="179"/>
      <c r="M1293" s="179"/>
      <c r="N1293" s="179"/>
      <c r="O1293" s="179"/>
      <c r="P1293" s="179"/>
      <c r="Q1293" s="179"/>
      <c r="R1293" s="179"/>
      <c r="S1293" s="179"/>
      <c r="T1293" s="179"/>
      <c r="U1293" s="179"/>
      <c r="V1293" s="179"/>
      <c r="W1293" s="179"/>
      <c r="X1293" s="179"/>
      <c r="Y1293" s="179"/>
      <c r="Z1293" s="179"/>
      <c r="AA1293" s="179"/>
      <c r="AB1293" s="179"/>
      <c r="AC1293" s="179"/>
      <c r="AD1293" s="179"/>
      <c r="AE1293" s="179"/>
      <c r="AF1293" s="179"/>
      <c r="AG1293" s="179"/>
      <c r="AH1293" s="179"/>
      <c r="AI1293" s="180"/>
      <c r="AJ1293" s="180"/>
      <c r="AK1293" s="180"/>
      <c r="AL1293" s="65"/>
      <c r="AM1293" s="71"/>
      <c r="AN1293" s="71"/>
    </row>
    <row r="1294" spans="1:42" ht="21.75" customHeight="1" outlineLevel="1" thickBot="1">
      <c r="A1294" s="178" t="s">
        <v>161</v>
      </c>
      <c r="B1294" s="178"/>
      <c r="C1294" s="179"/>
      <c r="D1294" s="179"/>
      <c r="E1294" s="179"/>
      <c r="F1294" s="179"/>
      <c r="G1294" s="179"/>
      <c r="H1294" s="179"/>
      <c r="I1294" s="179"/>
      <c r="J1294" s="179"/>
      <c r="K1294" s="179"/>
      <c r="L1294" s="179"/>
      <c r="M1294" s="179"/>
      <c r="N1294" s="179"/>
      <c r="O1294" s="179"/>
      <c r="P1294" s="179"/>
      <c r="Q1294" s="179"/>
      <c r="R1294" s="179"/>
      <c r="S1294" s="179"/>
      <c r="T1294" s="179"/>
      <c r="U1294" s="179"/>
      <c r="V1294" s="179"/>
      <c r="W1294" s="179"/>
      <c r="X1294" s="179"/>
      <c r="Y1294" s="179"/>
      <c r="Z1294" s="179"/>
      <c r="AA1294" s="179"/>
      <c r="AB1294" s="179"/>
      <c r="AC1294" s="179"/>
      <c r="AD1294" s="179"/>
      <c r="AE1294" s="179"/>
      <c r="AF1294" s="179"/>
      <c r="AG1294" s="179"/>
      <c r="AH1294" s="179"/>
      <c r="AI1294" s="180"/>
      <c r="AJ1294" s="180"/>
      <c r="AK1294" s="180"/>
      <c r="AL1294" s="71">
        <f>SUM(AM1294:AN1294)</f>
        <v>0</v>
      </c>
      <c r="AM1294" s="71">
        <f>SUM(F1294)</f>
        <v>0</v>
      </c>
      <c r="AN1294" s="71">
        <f>SUM(I1294)</f>
        <v>0</v>
      </c>
    </row>
    <row r="1295" spans="1:42" s="168" customFormat="1" ht="21.75" customHeight="1" thickBot="1">
      <c r="A1295" s="181" t="s">
        <v>31</v>
      </c>
      <c r="B1295" s="182"/>
      <c r="C1295" s="166"/>
      <c r="D1295" s="166"/>
      <c r="E1295" s="166"/>
      <c r="F1295" s="166"/>
      <c r="G1295" s="166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  <c r="U1295" s="166"/>
      <c r="V1295" s="166"/>
      <c r="W1295" s="166"/>
      <c r="X1295" s="166"/>
      <c r="Y1295" s="166"/>
      <c r="Z1295" s="166"/>
      <c r="AA1295" s="166"/>
      <c r="AB1295" s="166"/>
      <c r="AC1295" s="166"/>
      <c r="AD1295" s="166"/>
      <c r="AE1295" s="166"/>
      <c r="AF1295" s="166"/>
      <c r="AG1295" s="166"/>
      <c r="AH1295" s="166"/>
      <c r="AI1295" s="167"/>
      <c r="AJ1295" s="167"/>
      <c r="AK1295" s="167"/>
      <c r="AL1295" s="79">
        <f ca="1">SUM(AM1295:AN1295)</f>
        <v>0</v>
      </c>
      <c r="AM1295" s="79">
        <f ca="1">SUM(AM1294:AM1315)</f>
        <v>0</v>
      </c>
      <c r="AN1295" s="79">
        <f ca="1">SUM(AN1294:AN1315)</f>
        <v>0</v>
      </c>
      <c r="AO1295" s="142"/>
      <c r="AP1295" s="142"/>
    </row>
    <row r="1296" spans="1:42" ht="21.75" customHeight="1" outlineLevel="1">
      <c r="A1296" s="178" t="s">
        <v>32</v>
      </c>
      <c r="B1296" s="178"/>
      <c r="C1296" s="179"/>
      <c r="D1296" s="179"/>
      <c r="E1296" s="179"/>
      <c r="F1296" s="179"/>
      <c r="G1296" s="179"/>
      <c r="H1296" s="179"/>
      <c r="I1296" s="179"/>
      <c r="J1296" s="179"/>
      <c r="K1296" s="179"/>
      <c r="L1296" s="179"/>
      <c r="M1296" s="179"/>
      <c r="N1296" s="179"/>
      <c r="O1296" s="179"/>
      <c r="P1296" s="179"/>
      <c r="Q1296" s="179"/>
      <c r="R1296" s="179"/>
      <c r="S1296" s="179"/>
      <c r="T1296" s="179"/>
      <c r="U1296" s="179"/>
      <c r="V1296" s="179"/>
      <c r="W1296" s="179"/>
      <c r="X1296" s="179"/>
      <c r="Y1296" s="179"/>
      <c r="Z1296" s="179"/>
      <c r="AA1296" s="179"/>
      <c r="AB1296" s="179"/>
      <c r="AC1296" s="179"/>
      <c r="AD1296" s="179"/>
      <c r="AE1296" s="179"/>
      <c r="AF1296" s="179"/>
      <c r="AG1296" s="179"/>
      <c r="AH1296" s="179"/>
      <c r="AI1296" s="180"/>
      <c r="AJ1296" s="180"/>
      <c r="AK1296" s="180"/>
      <c r="AL1296" s="71"/>
      <c r="AM1296" s="71"/>
      <c r="AN1296" s="71"/>
    </row>
    <row r="1297" spans="1:42" ht="21.75" customHeight="1" outlineLevel="1">
      <c r="A1297" s="178" t="s">
        <v>33</v>
      </c>
      <c r="B1297" s="178"/>
      <c r="C1297" s="179"/>
      <c r="D1297" s="179"/>
      <c r="E1297" s="179"/>
      <c r="F1297" s="179"/>
      <c r="G1297" s="179"/>
      <c r="H1297" s="179"/>
      <c r="I1297" s="179"/>
      <c r="J1297" s="179"/>
      <c r="K1297" s="179"/>
      <c r="L1297" s="179"/>
      <c r="M1297" s="179"/>
      <c r="N1297" s="179"/>
      <c r="O1297" s="179"/>
      <c r="P1297" s="179"/>
      <c r="Q1297" s="179"/>
      <c r="R1297" s="179"/>
      <c r="S1297" s="179"/>
      <c r="T1297" s="179"/>
      <c r="U1297" s="179"/>
      <c r="V1297" s="179"/>
      <c r="W1297" s="179"/>
      <c r="X1297" s="179"/>
      <c r="Y1297" s="179"/>
      <c r="Z1297" s="179"/>
      <c r="AA1297" s="179"/>
      <c r="AB1297" s="179"/>
      <c r="AC1297" s="179"/>
      <c r="AD1297" s="179"/>
      <c r="AE1297" s="179"/>
      <c r="AF1297" s="179"/>
      <c r="AG1297" s="179"/>
      <c r="AH1297" s="179"/>
      <c r="AI1297" s="180"/>
      <c r="AJ1297" s="180"/>
      <c r="AK1297" s="180"/>
      <c r="AL1297" s="71"/>
      <c r="AM1297" s="71"/>
      <c r="AN1297" s="71"/>
    </row>
    <row r="1298" spans="1:42" ht="21.75" customHeight="1" outlineLevel="1">
      <c r="A1298" s="178" t="s">
        <v>34</v>
      </c>
      <c r="B1298" s="178"/>
      <c r="C1298" s="179"/>
      <c r="D1298" s="179"/>
      <c r="E1298" s="179"/>
      <c r="F1298" s="179"/>
      <c r="G1298" s="179"/>
      <c r="H1298" s="179"/>
      <c r="I1298" s="179"/>
      <c r="J1298" s="179"/>
      <c r="K1298" s="179"/>
      <c r="L1298" s="179"/>
      <c r="M1298" s="179"/>
      <c r="N1298" s="179"/>
      <c r="O1298" s="179"/>
      <c r="P1298" s="179"/>
      <c r="Q1298" s="179"/>
      <c r="R1298" s="179"/>
      <c r="S1298" s="179"/>
      <c r="T1298" s="179"/>
      <c r="U1298" s="179"/>
      <c r="V1298" s="179"/>
      <c r="W1298" s="179"/>
      <c r="X1298" s="179"/>
      <c r="Y1298" s="179"/>
      <c r="Z1298" s="179"/>
      <c r="AA1298" s="179"/>
      <c r="AB1298" s="179"/>
      <c r="AC1298" s="179"/>
      <c r="AD1298" s="179"/>
      <c r="AE1298" s="179"/>
      <c r="AF1298" s="179"/>
      <c r="AG1298" s="179"/>
      <c r="AH1298" s="179"/>
      <c r="AI1298" s="180"/>
      <c r="AJ1298" s="180"/>
      <c r="AK1298" s="180"/>
      <c r="AL1298" s="65"/>
      <c r="AM1298" s="71"/>
      <c r="AN1298" s="71"/>
    </row>
    <row r="1299" spans="1:42" ht="21.75" customHeight="1" outlineLevel="1">
      <c r="A1299" s="178" t="s">
        <v>35</v>
      </c>
      <c r="B1299" s="178"/>
      <c r="C1299" s="179"/>
      <c r="D1299" s="179"/>
      <c r="E1299" s="179"/>
      <c r="F1299" s="179"/>
      <c r="G1299" s="179"/>
      <c r="H1299" s="179"/>
      <c r="I1299" s="179"/>
      <c r="J1299" s="179"/>
      <c r="K1299" s="179"/>
      <c r="L1299" s="179"/>
      <c r="M1299" s="179"/>
      <c r="N1299" s="179"/>
      <c r="O1299" s="179"/>
      <c r="P1299" s="179"/>
      <c r="Q1299" s="179"/>
      <c r="R1299" s="179"/>
      <c r="S1299" s="179"/>
      <c r="T1299" s="179"/>
      <c r="U1299" s="179"/>
      <c r="V1299" s="179"/>
      <c r="W1299" s="179"/>
      <c r="X1299" s="179"/>
      <c r="Y1299" s="179"/>
      <c r="Z1299" s="179"/>
      <c r="AA1299" s="179"/>
      <c r="AB1299" s="179"/>
      <c r="AC1299" s="179"/>
      <c r="AD1299" s="179"/>
      <c r="AE1299" s="179"/>
      <c r="AF1299" s="179"/>
      <c r="AG1299" s="179"/>
      <c r="AH1299" s="179"/>
      <c r="AI1299" s="180"/>
      <c r="AJ1299" s="180"/>
      <c r="AK1299" s="180"/>
      <c r="AL1299" s="65"/>
      <c r="AM1299" s="71"/>
      <c r="AN1299" s="71"/>
    </row>
    <row r="1300" spans="1:42" ht="21.75" customHeight="1" outlineLevel="1">
      <c r="A1300" s="178" t="s">
        <v>162</v>
      </c>
      <c r="B1300" s="178"/>
      <c r="C1300" s="179"/>
      <c r="D1300" s="179"/>
      <c r="E1300" s="179"/>
      <c r="F1300" s="179"/>
      <c r="G1300" s="179"/>
      <c r="H1300" s="179"/>
      <c r="I1300" s="179"/>
      <c r="J1300" s="179"/>
      <c r="K1300" s="179"/>
      <c r="L1300" s="179"/>
      <c r="M1300" s="179"/>
      <c r="N1300" s="179"/>
      <c r="O1300" s="179"/>
      <c r="P1300" s="179"/>
      <c r="Q1300" s="179"/>
      <c r="R1300" s="179"/>
      <c r="S1300" s="179"/>
      <c r="T1300" s="179"/>
      <c r="U1300" s="179"/>
      <c r="V1300" s="179"/>
      <c r="W1300" s="179"/>
      <c r="X1300" s="179"/>
      <c r="Y1300" s="179"/>
      <c r="Z1300" s="179"/>
      <c r="AA1300" s="179"/>
      <c r="AB1300" s="179"/>
      <c r="AC1300" s="179"/>
      <c r="AD1300" s="179"/>
      <c r="AE1300" s="179"/>
      <c r="AF1300" s="179"/>
      <c r="AG1300" s="179"/>
      <c r="AH1300" s="179"/>
      <c r="AI1300" s="180"/>
      <c r="AJ1300" s="180"/>
      <c r="AK1300" s="180"/>
      <c r="AL1300" s="65"/>
      <c r="AM1300" s="71"/>
      <c r="AN1300" s="71"/>
    </row>
    <row r="1301" spans="1:42" ht="21.75" customHeight="1" outlineLevel="1">
      <c r="A1301" s="178" t="s">
        <v>163</v>
      </c>
      <c r="B1301" s="178"/>
      <c r="C1301" s="179"/>
      <c r="D1301" s="179"/>
      <c r="E1301" s="179"/>
      <c r="F1301" s="179"/>
      <c r="G1301" s="179"/>
      <c r="H1301" s="179"/>
      <c r="I1301" s="179"/>
      <c r="J1301" s="179"/>
      <c r="K1301" s="179"/>
      <c r="L1301" s="179"/>
      <c r="M1301" s="179"/>
      <c r="N1301" s="179"/>
      <c r="O1301" s="179"/>
      <c r="P1301" s="179"/>
      <c r="Q1301" s="179"/>
      <c r="R1301" s="179"/>
      <c r="S1301" s="179"/>
      <c r="T1301" s="179"/>
      <c r="U1301" s="179"/>
      <c r="V1301" s="179"/>
      <c r="W1301" s="179"/>
      <c r="X1301" s="179"/>
      <c r="Y1301" s="179"/>
      <c r="Z1301" s="179"/>
      <c r="AA1301" s="179"/>
      <c r="AB1301" s="179"/>
      <c r="AC1301" s="179"/>
      <c r="AD1301" s="179"/>
      <c r="AE1301" s="179"/>
      <c r="AF1301" s="179"/>
      <c r="AG1301" s="179"/>
      <c r="AH1301" s="179"/>
      <c r="AI1301" s="180"/>
      <c r="AJ1301" s="180"/>
      <c r="AK1301" s="180"/>
      <c r="AL1301" s="65"/>
      <c r="AM1301" s="71"/>
      <c r="AN1301" s="71"/>
    </row>
    <row r="1302" spans="1:42" ht="21.75" customHeight="1" outlineLevel="1">
      <c r="A1302" s="178" t="s">
        <v>37</v>
      </c>
      <c r="B1302" s="178"/>
      <c r="C1302" s="179"/>
      <c r="D1302" s="179"/>
      <c r="E1302" s="179"/>
      <c r="F1302" s="179"/>
      <c r="G1302" s="179"/>
      <c r="H1302" s="179"/>
      <c r="I1302" s="179"/>
      <c r="J1302" s="179"/>
      <c r="K1302" s="179"/>
      <c r="L1302" s="179"/>
      <c r="M1302" s="179"/>
      <c r="N1302" s="179"/>
      <c r="O1302" s="179"/>
      <c r="P1302" s="179"/>
      <c r="Q1302" s="179"/>
      <c r="R1302" s="179"/>
      <c r="S1302" s="179"/>
      <c r="T1302" s="179"/>
      <c r="U1302" s="179"/>
      <c r="V1302" s="179"/>
      <c r="W1302" s="179"/>
      <c r="X1302" s="179"/>
      <c r="Y1302" s="179"/>
      <c r="Z1302" s="179"/>
      <c r="AA1302" s="179"/>
      <c r="AB1302" s="179"/>
      <c r="AC1302" s="179"/>
      <c r="AD1302" s="179"/>
      <c r="AE1302" s="179"/>
      <c r="AF1302" s="179"/>
      <c r="AG1302" s="179"/>
      <c r="AH1302" s="179"/>
      <c r="AI1302" s="180"/>
      <c r="AJ1302" s="180"/>
      <c r="AK1302" s="180"/>
      <c r="AL1302" s="65"/>
      <c r="AM1302" s="71"/>
      <c r="AN1302" s="71"/>
    </row>
    <row r="1303" spans="1:42" ht="21.75" customHeight="1" outlineLevel="1">
      <c r="A1303" s="178" t="s">
        <v>141</v>
      </c>
      <c r="B1303" s="178"/>
      <c r="C1303" s="179"/>
      <c r="D1303" s="179"/>
      <c r="E1303" s="179"/>
      <c r="F1303" s="179"/>
      <c r="G1303" s="179"/>
      <c r="H1303" s="179"/>
      <c r="I1303" s="179"/>
      <c r="J1303" s="179"/>
      <c r="K1303" s="179"/>
      <c r="L1303" s="179"/>
      <c r="M1303" s="179"/>
      <c r="N1303" s="179"/>
      <c r="O1303" s="179"/>
      <c r="P1303" s="179"/>
      <c r="Q1303" s="179"/>
      <c r="R1303" s="179"/>
      <c r="S1303" s="179"/>
      <c r="T1303" s="179"/>
      <c r="U1303" s="179"/>
      <c r="V1303" s="179"/>
      <c r="W1303" s="179"/>
      <c r="X1303" s="179"/>
      <c r="Y1303" s="179"/>
      <c r="Z1303" s="179"/>
      <c r="AA1303" s="179"/>
      <c r="AB1303" s="179"/>
      <c r="AC1303" s="179"/>
      <c r="AD1303" s="179"/>
      <c r="AE1303" s="179"/>
      <c r="AF1303" s="179"/>
      <c r="AG1303" s="179"/>
      <c r="AH1303" s="179"/>
      <c r="AI1303" s="180"/>
      <c r="AJ1303" s="180"/>
      <c r="AK1303" s="180"/>
      <c r="AL1303" s="65"/>
      <c r="AM1303" s="71"/>
      <c r="AN1303" s="71"/>
    </row>
    <row r="1304" spans="1:42" ht="21.75" customHeight="1" outlineLevel="1">
      <c r="A1304" s="178" t="s">
        <v>164</v>
      </c>
      <c r="B1304" s="178"/>
      <c r="C1304" s="179"/>
      <c r="D1304" s="179"/>
      <c r="E1304" s="179"/>
      <c r="F1304" s="179"/>
      <c r="G1304" s="179"/>
      <c r="H1304" s="179"/>
      <c r="I1304" s="179"/>
      <c r="J1304" s="179"/>
      <c r="K1304" s="179"/>
      <c r="L1304" s="179"/>
      <c r="M1304" s="179"/>
      <c r="N1304" s="179"/>
      <c r="O1304" s="179"/>
      <c r="P1304" s="179"/>
      <c r="Q1304" s="179"/>
      <c r="R1304" s="179"/>
      <c r="S1304" s="179"/>
      <c r="T1304" s="179"/>
      <c r="U1304" s="179"/>
      <c r="V1304" s="179"/>
      <c r="W1304" s="179"/>
      <c r="X1304" s="179"/>
      <c r="Y1304" s="179"/>
      <c r="Z1304" s="179"/>
      <c r="AA1304" s="179"/>
      <c r="AB1304" s="179"/>
      <c r="AC1304" s="179"/>
      <c r="AD1304" s="179"/>
      <c r="AE1304" s="179"/>
      <c r="AF1304" s="179"/>
      <c r="AG1304" s="179"/>
      <c r="AH1304" s="179"/>
      <c r="AI1304" s="180"/>
      <c r="AJ1304" s="180"/>
      <c r="AK1304" s="180"/>
      <c r="AL1304" s="71"/>
      <c r="AM1304" s="71"/>
      <c r="AN1304" s="71"/>
    </row>
    <row r="1305" spans="1:42" ht="21.75" customHeight="1" outlineLevel="1">
      <c r="A1305" s="178" t="s">
        <v>165</v>
      </c>
      <c r="B1305" s="178"/>
      <c r="C1305" s="179"/>
      <c r="D1305" s="179"/>
      <c r="E1305" s="179"/>
      <c r="F1305" s="179"/>
      <c r="G1305" s="179"/>
      <c r="H1305" s="179"/>
      <c r="I1305" s="179"/>
      <c r="J1305" s="179"/>
      <c r="K1305" s="179"/>
      <c r="L1305" s="179"/>
      <c r="M1305" s="179"/>
      <c r="N1305" s="179"/>
      <c r="O1305" s="179"/>
      <c r="P1305" s="179"/>
      <c r="Q1305" s="179"/>
      <c r="R1305" s="179"/>
      <c r="S1305" s="179"/>
      <c r="T1305" s="179"/>
      <c r="U1305" s="179"/>
      <c r="V1305" s="179"/>
      <c r="W1305" s="179"/>
      <c r="X1305" s="179"/>
      <c r="Y1305" s="179"/>
      <c r="Z1305" s="179"/>
      <c r="AA1305" s="179"/>
      <c r="AB1305" s="179"/>
      <c r="AC1305" s="179"/>
      <c r="AD1305" s="179"/>
      <c r="AE1305" s="179"/>
      <c r="AF1305" s="179"/>
      <c r="AG1305" s="179"/>
      <c r="AH1305" s="179"/>
      <c r="AI1305" s="180"/>
      <c r="AJ1305" s="180"/>
      <c r="AK1305" s="180"/>
      <c r="AL1305" s="71"/>
      <c r="AM1305" s="71"/>
      <c r="AN1305" s="71"/>
    </row>
    <row r="1306" spans="1:42" ht="21.75" customHeight="1" outlineLevel="1">
      <c r="A1306" s="178" t="s">
        <v>166</v>
      </c>
      <c r="B1306" s="178"/>
      <c r="C1306" s="179"/>
      <c r="D1306" s="179"/>
      <c r="E1306" s="179"/>
      <c r="F1306" s="179"/>
      <c r="G1306" s="179"/>
      <c r="H1306" s="179"/>
      <c r="I1306" s="179"/>
      <c r="J1306" s="179"/>
      <c r="K1306" s="179"/>
      <c r="L1306" s="179"/>
      <c r="M1306" s="179"/>
      <c r="N1306" s="179"/>
      <c r="O1306" s="179"/>
      <c r="P1306" s="179"/>
      <c r="Q1306" s="179"/>
      <c r="R1306" s="179"/>
      <c r="S1306" s="179"/>
      <c r="T1306" s="179"/>
      <c r="U1306" s="179"/>
      <c r="V1306" s="179"/>
      <c r="W1306" s="179"/>
      <c r="X1306" s="179"/>
      <c r="Y1306" s="179"/>
      <c r="Z1306" s="179"/>
      <c r="AA1306" s="179"/>
      <c r="AB1306" s="179"/>
      <c r="AC1306" s="179"/>
      <c r="AD1306" s="179"/>
      <c r="AE1306" s="179"/>
      <c r="AF1306" s="179"/>
      <c r="AG1306" s="179"/>
      <c r="AH1306" s="179"/>
      <c r="AI1306" s="180"/>
      <c r="AJ1306" s="180"/>
      <c r="AK1306" s="180"/>
      <c r="AL1306" s="67"/>
      <c r="AM1306" s="71"/>
      <c r="AN1306" s="71"/>
    </row>
    <row r="1307" spans="1:42" ht="21.75" customHeight="1" outlineLevel="1">
      <c r="A1307" s="178" t="s">
        <v>38</v>
      </c>
      <c r="B1307" s="178"/>
      <c r="C1307" s="179"/>
      <c r="D1307" s="179"/>
      <c r="E1307" s="179"/>
      <c r="F1307" s="179"/>
      <c r="G1307" s="179"/>
      <c r="H1307" s="179"/>
      <c r="I1307" s="179"/>
      <c r="J1307" s="179"/>
      <c r="K1307" s="179"/>
      <c r="L1307" s="179"/>
      <c r="M1307" s="179"/>
      <c r="N1307" s="179"/>
      <c r="O1307" s="179"/>
      <c r="P1307" s="179"/>
      <c r="Q1307" s="179"/>
      <c r="R1307" s="179"/>
      <c r="S1307" s="179"/>
      <c r="T1307" s="179"/>
      <c r="U1307" s="179"/>
      <c r="V1307" s="179"/>
      <c r="W1307" s="179"/>
      <c r="X1307" s="179"/>
      <c r="Y1307" s="179"/>
      <c r="Z1307" s="179"/>
      <c r="AA1307" s="179"/>
      <c r="AB1307" s="179"/>
      <c r="AC1307" s="179"/>
      <c r="AD1307" s="179"/>
      <c r="AE1307" s="179"/>
      <c r="AF1307" s="179"/>
      <c r="AG1307" s="179"/>
      <c r="AH1307" s="179"/>
      <c r="AI1307" s="180"/>
      <c r="AJ1307" s="180"/>
      <c r="AK1307" s="180"/>
      <c r="AL1307" s="65"/>
      <c r="AM1307" s="71"/>
      <c r="AN1307" s="71"/>
    </row>
    <row r="1308" spans="1:42" ht="21.75" customHeight="1" outlineLevel="1">
      <c r="A1308" s="178" t="s">
        <v>167</v>
      </c>
      <c r="B1308" s="178"/>
      <c r="C1308" s="179"/>
      <c r="D1308" s="179"/>
      <c r="E1308" s="179"/>
      <c r="F1308" s="179"/>
      <c r="G1308" s="179"/>
      <c r="H1308" s="179"/>
      <c r="I1308" s="179"/>
      <c r="J1308" s="179"/>
      <c r="K1308" s="179"/>
      <c r="L1308" s="179"/>
      <c r="M1308" s="179"/>
      <c r="N1308" s="179"/>
      <c r="O1308" s="179"/>
      <c r="P1308" s="179"/>
      <c r="Q1308" s="179"/>
      <c r="R1308" s="179"/>
      <c r="S1308" s="179"/>
      <c r="T1308" s="179"/>
      <c r="U1308" s="179"/>
      <c r="V1308" s="179"/>
      <c r="W1308" s="179"/>
      <c r="X1308" s="179"/>
      <c r="Y1308" s="179"/>
      <c r="Z1308" s="179"/>
      <c r="AA1308" s="179"/>
      <c r="AB1308" s="179"/>
      <c r="AC1308" s="179"/>
      <c r="AD1308" s="179"/>
      <c r="AE1308" s="179"/>
      <c r="AF1308" s="179"/>
      <c r="AG1308" s="179"/>
      <c r="AH1308" s="179"/>
      <c r="AI1308" s="180"/>
      <c r="AJ1308" s="180"/>
      <c r="AK1308" s="180"/>
      <c r="AL1308" s="65"/>
      <c r="AM1308" s="71"/>
      <c r="AN1308" s="71"/>
      <c r="AO1308" s="168"/>
      <c r="AP1308" s="168"/>
    </row>
    <row r="1309" spans="1:42" ht="21.75" customHeight="1" outlineLevel="1">
      <c r="A1309" s="178" t="s">
        <v>39</v>
      </c>
      <c r="B1309" s="178"/>
      <c r="C1309" s="179"/>
      <c r="D1309" s="179"/>
      <c r="E1309" s="179"/>
      <c r="F1309" s="179"/>
      <c r="G1309" s="179"/>
      <c r="H1309" s="179"/>
      <c r="I1309" s="179"/>
      <c r="J1309" s="179"/>
      <c r="K1309" s="179"/>
      <c r="L1309" s="179"/>
      <c r="M1309" s="179"/>
      <c r="N1309" s="179"/>
      <c r="O1309" s="179"/>
      <c r="P1309" s="179"/>
      <c r="Q1309" s="179"/>
      <c r="R1309" s="179"/>
      <c r="S1309" s="179"/>
      <c r="T1309" s="179"/>
      <c r="U1309" s="179"/>
      <c r="V1309" s="179"/>
      <c r="W1309" s="179"/>
      <c r="X1309" s="179"/>
      <c r="Y1309" s="179"/>
      <c r="Z1309" s="179"/>
      <c r="AA1309" s="179"/>
      <c r="AB1309" s="179"/>
      <c r="AC1309" s="179"/>
      <c r="AD1309" s="179"/>
      <c r="AE1309" s="179"/>
      <c r="AF1309" s="179"/>
      <c r="AG1309" s="179"/>
      <c r="AH1309" s="179"/>
      <c r="AI1309" s="180"/>
      <c r="AJ1309" s="180"/>
      <c r="AK1309" s="180"/>
      <c r="AL1309" s="65"/>
      <c r="AM1309" s="71"/>
      <c r="AN1309" s="71"/>
    </row>
    <row r="1310" spans="1:42" ht="21.75" customHeight="1" outlineLevel="1">
      <c r="A1310" s="178" t="s">
        <v>168</v>
      </c>
      <c r="B1310" s="178"/>
      <c r="C1310" s="179"/>
      <c r="D1310" s="179"/>
      <c r="E1310" s="179"/>
      <c r="F1310" s="179"/>
      <c r="G1310" s="179"/>
      <c r="H1310" s="179"/>
      <c r="I1310" s="179"/>
      <c r="J1310" s="179"/>
      <c r="K1310" s="179"/>
      <c r="L1310" s="179"/>
      <c r="M1310" s="179"/>
      <c r="N1310" s="179"/>
      <c r="O1310" s="179"/>
      <c r="P1310" s="179"/>
      <c r="Q1310" s="179"/>
      <c r="R1310" s="179"/>
      <c r="S1310" s="179"/>
      <c r="T1310" s="179"/>
      <c r="U1310" s="179"/>
      <c r="V1310" s="179"/>
      <c r="W1310" s="179"/>
      <c r="X1310" s="179"/>
      <c r="Y1310" s="179"/>
      <c r="Z1310" s="179"/>
      <c r="AA1310" s="179"/>
      <c r="AB1310" s="179"/>
      <c r="AC1310" s="179"/>
      <c r="AD1310" s="179"/>
      <c r="AE1310" s="179"/>
      <c r="AF1310" s="179"/>
      <c r="AG1310" s="179"/>
      <c r="AH1310" s="179"/>
      <c r="AI1310" s="180"/>
      <c r="AJ1310" s="180"/>
      <c r="AK1310" s="180"/>
      <c r="AL1310" s="65"/>
      <c r="AM1310" s="71"/>
      <c r="AN1310" s="71"/>
    </row>
    <row r="1311" spans="1:42" ht="21.75" customHeight="1" outlineLevel="1">
      <c r="A1311" s="178" t="s">
        <v>169</v>
      </c>
      <c r="B1311" s="178"/>
      <c r="C1311" s="179"/>
      <c r="D1311" s="179"/>
      <c r="E1311" s="179"/>
      <c r="F1311" s="179"/>
      <c r="G1311" s="179"/>
      <c r="H1311" s="179"/>
      <c r="I1311" s="179"/>
      <c r="J1311" s="179"/>
      <c r="K1311" s="179"/>
      <c r="L1311" s="179"/>
      <c r="M1311" s="179"/>
      <c r="N1311" s="179"/>
      <c r="O1311" s="179"/>
      <c r="P1311" s="179"/>
      <c r="Q1311" s="179"/>
      <c r="R1311" s="179"/>
      <c r="S1311" s="179"/>
      <c r="T1311" s="179"/>
      <c r="U1311" s="179"/>
      <c r="V1311" s="179"/>
      <c r="W1311" s="179"/>
      <c r="X1311" s="179"/>
      <c r="Y1311" s="179"/>
      <c r="Z1311" s="179"/>
      <c r="AA1311" s="179"/>
      <c r="AB1311" s="179"/>
      <c r="AC1311" s="179"/>
      <c r="AD1311" s="179"/>
      <c r="AE1311" s="179"/>
      <c r="AF1311" s="179"/>
      <c r="AG1311" s="179"/>
      <c r="AH1311" s="179"/>
      <c r="AI1311" s="180"/>
      <c r="AJ1311" s="180"/>
      <c r="AK1311" s="180"/>
      <c r="AL1311" s="65"/>
      <c r="AM1311" s="71"/>
      <c r="AN1311" s="71"/>
    </row>
    <row r="1312" spans="1:42" ht="21.75" customHeight="1" outlineLevel="1">
      <c r="A1312" s="178" t="s">
        <v>170</v>
      </c>
      <c r="B1312" s="178"/>
      <c r="C1312" s="179"/>
      <c r="D1312" s="179"/>
      <c r="E1312" s="179"/>
      <c r="F1312" s="179"/>
      <c r="G1312" s="179"/>
      <c r="H1312" s="179"/>
      <c r="I1312" s="179"/>
      <c r="J1312" s="179"/>
      <c r="K1312" s="179"/>
      <c r="L1312" s="179"/>
      <c r="M1312" s="179"/>
      <c r="N1312" s="179"/>
      <c r="O1312" s="179"/>
      <c r="P1312" s="179"/>
      <c r="Q1312" s="179"/>
      <c r="R1312" s="179"/>
      <c r="S1312" s="179"/>
      <c r="T1312" s="179"/>
      <c r="U1312" s="179"/>
      <c r="V1312" s="179"/>
      <c r="W1312" s="179"/>
      <c r="X1312" s="179"/>
      <c r="Y1312" s="179"/>
      <c r="Z1312" s="179"/>
      <c r="AA1312" s="179"/>
      <c r="AB1312" s="179"/>
      <c r="AC1312" s="179"/>
      <c r="AD1312" s="179"/>
      <c r="AE1312" s="179"/>
      <c r="AF1312" s="179"/>
      <c r="AG1312" s="179"/>
      <c r="AH1312" s="179"/>
      <c r="AI1312" s="180"/>
      <c r="AJ1312" s="180"/>
      <c r="AK1312" s="180"/>
      <c r="AL1312" s="65"/>
      <c r="AM1312" s="71"/>
      <c r="AN1312" s="71"/>
    </row>
    <row r="1313" spans="1:41" ht="21.75" customHeight="1" outlineLevel="1">
      <c r="A1313" s="178" t="s">
        <v>41</v>
      </c>
      <c r="B1313" s="178"/>
      <c r="C1313" s="179"/>
      <c r="D1313" s="179"/>
      <c r="E1313" s="179"/>
      <c r="F1313" s="179"/>
      <c r="G1313" s="179"/>
      <c r="H1313" s="179"/>
      <c r="I1313" s="179"/>
      <c r="J1313" s="179"/>
      <c r="K1313" s="179"/>
      <c r="L1313" s="179"/>
      <c r="M1313" s="179"/>
      <c r="N1313" s="179"/>
      <c r="O1313" s="179"/>
      <c r="P1313" s="179"/>
      <c r="Q1313" s="179"/>
      <c r="R1313" s="179"/>
      <c r="S1313" s="179"/>
      <c r="T1313" s="179"/>
      <c r="U1313" s="179"/>
      <c r="V1313" s="179"/>
      <c r="W1313" s="179"/>
      <c r="X1313" s="179"/>
      <c r="Y1313" s="179"/>
      <c r="Z1313" s="179"/>
      <c r="AA1313" s="179"/>
      <c r="AB1313" s="179"/>
      <c r="AC1313" s="179"/>
      <c r="AD1313" s="179"/>
      <c r="AE1313" s="179"/>
      <c r="AF1313" s="179"/>
      <c r="AG1313" s="179"/>
      <c r="AH1313" s="179"/>
      <c r="AI1313" s="180"/>
      <c r="AJ1313" s="180"/>
      <c r="AK1313" s="180"/>
      <c r="AL1313" s="65"/>
      <c r="AM1313" s="71"/>
      <c r="AN1313" s="71"/>
    </row>
    <row r="1314" spans="1:41" ht="21.75" customHeight="1" outlineLevel="1">
      <c r="A1314" s="178" t="s">
        <v>42</v>
      </c>
      <c r="B1314" s="178"/>
      <c r="C1314" s="179"/>
      <c r="D1314" s="179"/>
      <c r="E1314" s="179"/>
      <c r="F1314" s="179"/>
      <c r="G1314" s="179"/>
      <c r="H1314" s="179"/>
      <c r="I1314" s="179"/>
      <c r="J1314" s="179"/>
      <c r="K1314" s="179"/>
      <c r="L1314" s="179"/>
      <c r="M1314" s="179"/>
      <c r="N1314" s="179"/>
      <c r="O1314" s="179"/>
      <c r="P1314" s="179"/>
      <c r="Q1314" s="179"/>
      <c r="R1314" s="179"/>
      <c r="S1314" s="179"/>
      <c r="T1314" s="179"/>
      <c r="U1314" s="179"/>
      <c r="V1314" s="179"/>
      <c r="W1314" s="179"/>
      <c r="X1314" s="179"/>
      <c r="Y1314" s="179"/>
      <c r="Z1314" s="179"/>
      <c r="AA1314" s="179"/>
      <c r="AB1314" s="179"/>
      <c r="AC1314" s="179"/>
      <c r="AD1314" s="179"/>
      <c r="AE1314" s="179"/>
      <c r="AF1314" s="179"/>
      <c r="AG1314" s="179"/>
      <c r="AH1314" s="179"/>
      <c r="AI1314" s="180"/>
      <c r="AJ1314" s="180"/>
      <c r="AK1314" s="180"/>
      <c r="AL1314" s="65"/>
      <c r="AM1314" s="71"/>
      <c r="AN1314" s="71"/>
    </row>
    <row r="1315" spans="1:41" ht="21.75" customHeight="1" outlineLevel="1" thickBot="1">
      <c r="A1315" s="178" t="s">
        <v>171</v>
      </c>
      <c r="B1315" s="178"/>
      <c r="C1315" s="179"/>
      <c r="D1315" s="179"/>
      <c r="E1315" s="179"/>
      <c r="F1315" s="179"/>
      <c r="G1315" s="179"/>
      <c r="H1315" s="179"/>
      <c r="I1315" s="179"/>
      <c r="J1315" s="179"/>
      <c r="K1315" s="179"/>
      <c r="L1315" s="179"/>
      <c r="M1315" s="179"/>
      <c r="N1315" s="179"/>
      <c r="O1315" s="179"/>
      <c r="P1315" s="179"/>
      <c r="Q1315" s="179"/>
      <c r="R1315" s="179"/>
      <c r="S1315" s="179"/>
      <c r="T1315" s="179"/>
      <c r="U1315" s="179"/>
      <c r="V1315" s="179"/>
      <c r="W1315" s="179"/>
      <c r="X1315" s="179"/>
      <c r="Y1315" s="179"/>
      <c r="Z1315" s="179"/>
      <c r="AA1315" s="179"/>
      <c r="AB1315" s="179"/>
      <c r="AC1315" s="179"/>
      <c r="AD1315" s="179"/>
      <c r="AE1315" s="179"/>
      <c r="AF1315" s="179"/>
      <c r="AG1315" s="179"/>
      <c r="AH1315" s="179"/>
      <c r="AI1315" s="180"/>
      <c r="AJ1315" s="180"/>
      <c r="AK1315" s="180"/>
      <c r="AL1315" s="65"/>
      <c r="AM1315" s="71"/>
      <c r="AN1315" s="71"/>
    </row>
    <row r="1316" spans="1:41" ht="21.75" customHeight="1" thickBot="1">
      <c r="A1316" s="183" t="s">
        <v>43</v>
      </c>
      <c r="B1316" s="183"/>
      <c r="C1316" s="166"/>
      <c r="D1316" s="166"/>
      <c r="E1316" s="166"/>
      <c r="F1316" s="166"/>
      <c r="G1316" s="166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  <c r="U1316" s="166"/>
      <c r="V1316" s="166"/>
      <c r="W1316" s="166"/>
      <c r="X1316" s="166"/>
      <c r="Y1316" s="166"/>
      <c r="Z1316" s="166"/>
      <c r="AA1316" s="166"/>
      <c r="AB1316" s="166"/>
      <c r="AC1316" s="166"/>
      <c r="AD1316" s="166"/>
      <c r="AE1316" s="166"/>
      <c r="AF1316" s="166"/>
      <c r="AG1316" s="166"/>
      <c r="AH1316" s="166"/>
      <c r="AI1316" s="169"/>
      <c r="AJ1316" s="169"/>
      <c r="AK1316" s="169"/>
      <c r="AL1316" s="29">
        <f>SUM(AL1278)</f>
        <v>0</v>
      </c>
      <c r="AM1316" s="29">
        <f>SUM(AM1278)</f>
        <v>0</v>
      </c>
      <c r="AN1316" s="29">
        <f>SUM(AN1278)</f>
        <v>0</v>
      </c>
      <c r="AO1316" s="142">
        <f>IF(E1316&gt;0,1,0)</f>
        <v>0</v>
      </c>
    </row>
    <row r="1317" spans="1:41" ht="12" customHeight="1">
      <c r="A1317" s="228"/>
      <c r="B1317" s="229"/>
      <c r="C1317" s="229"/>
      <c r="D1317" s="229"/>
      <c r="E1317" s="229"/>
      <c r="F1317" s="229"/>
      <c r="G1317" s="229"/>
      <c r="H1317" s="229"/>
      <c r="I1317" s="229"/>
      <c r="J1317" s="229"/>
      <c r="K1317" s="229"/>
      <c r="L1317" s="229"/>
      <c r="M1317" s="229"/>
      <c r="N1317" s="229"/>
      <c r="O1317" s="229"/>
      <c r="P1317" s="229"/>
      <c r="Q1317" s="229"/>
      <c r="R1317" s="229"/>
      <c r="S1317" s="229"/>
      <c r="T1317" s="229"/>
      <c r="U1317" s="229"/>
      <c r="V1317" s="229"/>
      <c r="W1317" s="229"/>
      <c r="X1317" s="229"/>
      <c r="Y1317" s="229"/>
      <c r="Z1317" s="229"/>
      <c r="AA1317" s="229"/>
      <c r="AB1317" s="229"/>
      <c r="AC1317" s="229"/>
      <c r="AD1317" s="229"/>
      <c r="AE1317" s="229"/>
      <c r="AF1317" s="229"/>
      <c r="AG1317" s="229"/>
      <c r="AH1317" s="229"/>
      <c r="AI1317" s="229"/>
      <c r="AJ1317" s="229"/>
      <c r="AK1317" s="228"/>
    </row>
    <row r="1318" spans="1:41" ht="12" customHeight="1" thickBot="1">
      <c r="A1318" s="145"/>
      <c r="B1318" s="144"/>
      <c r="C1318" s="144"/>
      <c r="D1318" s="144"/>
      <c r="E1318" s="144"/>
      <c r="F1318" s="144"/>
      <c r="G1318" s="170"/>
      <c r="H1318" s="170"/>
      <c r="I1318" s="190">
        <f>SUM(I1295,I1278)</f>
        <v>0</v>
      </c>
      <c r="J1318" s="170"/>
      <c r="K1318" s="170"/>
      <c r="L1318" s="170"/>
      <c r="M1318" s="170"/>
      <c r="N1318" s="145"/>
      <c r="O1318" s="145"/>
      <c r="P1318" s="145"/>
      <c r="Q1318" s="144"/>
      <c r="R1318" s="170"/>
      <c r="S1318" s="170"/>
      <c r="T1318" s="170"/>
      <c r="U1318" s="170"/>
      <c r="V1318" s="170"/>
      <c r="W1318" s="170"/>
      <c r="X1318" s="170"/>
      <c r="Y1318" s="170"/>
      <c r="Z1318" s="144"/>
      <c r="AA1318" s="145"/>
      <c r="AB1318" s="145"/>
      <c r="AC1318" s="171">
        <f>SUM(AC1316:AD1316)</f>
        <v>0</v>
      </c>
      <c r="AD1318" s="145"/>
      <c r="AE1318" s="170"/>
      <c r="AF1318" s="170"/>
      <c r="AG1318" s="170"/>
      <c r="AH1318" s="170"/>
      <c r="AI1318" s="170"/>
      <c r="AJ1318" s="170"/>
      <c r="AK1318" s="145"/>
    </row>
    <row r="1319" spans="1:41" ht="12" customHeight="1" thickBot="1">
      <c r="A1319" s="145" t="s">
        <v>48</v>
      </c>
      <c r="B1319" s="170">
        <v>39644</v>
      </c>
      <c r="C1319" s="145" t="s">
        <v>49</v>
      </c>
      <c r="D1319" s="145"/>
      <c r="E1319" s="145"/>
      <c r="F1319" s="145"/>
      <c r="G1319" s="170"/>
      <c r="H1319" s="170"/>
      <c r="I1319" s="170"/>
      <c r="J1319" s="170"/>
      <c r="K1319" s="170"/>
      <c r="L1319" s="170"/>
      <c r="M1319" s="170"/>
      <c r="N1319" s="145"/>
      <c r="O1319" s="145"/>
      <c r="P1319" s="145"/>
      <c r="Q1319" s="144"/>
      <c r="R1319" s="170"/>
      <c r="S1319" s="170"/>
      <c r="T1319" s="170"/>
      <c r="U1319" s="170"/>
      <c r="V1319" s="170"/>
      <c r="W1319" s="170"/>
      <c r="X1319" s="170"/>
      <c r="Y1319" s="170"/>
      <c r="Z1319" s="144"/>
      <c r="AA1319" s="145"/>
      <c r="AB1319" s="145"/>
      <c r="AC1319" s="145"/>
      <c r="AD1319" s="145"/>
      <c r="AE1319" s="170"/>
      <c r="AF1319" s="170"/>
      <c r="AG1319" s="170"/>
      <c r="AH1319" s="170"/>
      <c r="AI1319" s="170"/>
      <c r="AJ1319" s="170"/>
      <c r="AK1319" s="145"/>
    </row>
    <row r="1320" spans="1:41" ht="12" customHeight="1" thickBot="1">
      <c r="A1320" s="145" t="s">
        <v>50</v>
      </c>
      <c r="B1320" s="145"/>
      <c r="C1320" s="144"/>
      <c r="D1320" s="144"/>
      <c r="E1320" s="144"/>
      <c r="F1320" s="144"/>
      <c r="G1320" s="170"/>
      <c r="H1320" s="170"/>
      <c r="I1320" s="170"/>
      <c r="J1320" s="170"/>
      <c r="K1320" s="170"/>
      <c r="L1320" s="170"/>
      <c r="M1320" s="170"/>
      <c r="N1320" s="143" t="s">
        <v>51</v>
      </c>
      <c r="O1320" s="143"/>
      <c r="P1320" s="145"/>
      <c r="Q1320" s="144"/>
      <c r="R1320" s="172" t="s">
        <v>52</v>
      </c>
      <c r="S1320" s="170"/>
      <c r="T1320" s="170"/>
      <c r="U1320" s="170"/>
      <c r="V1320" s="170"/>
      <c r="W1320" s="170"/>
      <c r="X1320" s="170"/>
      <c r="Y1320" s="170"/>
      <c r="Z1320" s="144"/>
      <c r="AA1320" s="144"/>
      <c r="AB1320" s="144"/>
      <c r="AC1320" s="144"/>
      <c r="AD1320" s="144"/>
      <c r="AE1320" s="144"/>
      <c r="AF1320" s="144"/>
      <c r="AG1320" s="144"/>
      <c r="AH1320" s="144"/>
      <c r="AI1320" s="144"/>
      <c r="AJ1320" s="144"/>
      <c r="AK1320" s="145"/>
    </row>
    <row r="1321" spans="1:41" ht="12" customHeight="1" thickBot="1">
      <c r="A1321" s="145"/>
      <c r="B1321" s="145"/>
      <c r="C1321" s="145" t="s">
        <v>53</v>
      </c>
      <c r="D1321" s="145"/>
      <c r="E1321" s="145"/>
      <c r="F1321" s="145"/>
      <c r="G1321" s="170"/>
      <c r="H1321" s="170"/>
      <c r="I1321" s="170"/>
      <c r="J1321" s="170"/>
      <c r="K1321" s="170"/>
      <c r="L1321" s="170"/>
      <c r="M1321" s="170"/>
      <c r="N1321" s="145"/>
      <c r="O1321" s="145"/>
      <c r="P1321" s="145"/>
      <c r="Q1321" s="145"/>
      <c r="R1321" s="170"/>
      <c r="S1321" s="170"/>
      <c r="T1321" s="170"/>
      <c r="U1321" s="170"/>
      <c r="V1321" s="170"/>
      <c r="W1321" s="170"/>
      <c r="X1321" s="170"/>
      <c r="Y1321" s="170"/>
      <c r="Z1321" s="145"/>
      <c r="AA1321" s="145"/>
      <c r="AB1321" s="145"/>
      <c r="AC1321" s="145"/>
      <c r="AD1321" s="145"/>
      <c r="AE1321" s="145"/>
      <c r="AF1321" s="145"/>
      <c r="AG1321" s="145"/>
      <c r="AH1321" s="145"/>
      <c r="AI1321" s="145"/>
      <c r="AJ1321" s="145"/>
      <c r="AK1321" s="145"/>
    </row>
    <row r="1322" spans="1:41" ht="12" customHeight="1" thickBot="1">
      <c r="A1322" s="145"/>
      <c r="B1322" s="145"/>
      <c r="C1322" s="145"/>
      <c r="D1322" s="145"/>
      <c r="E1322" s="145"/>
      <c r="F1322" s="145"/>
      <c r="G1322" s="170"/>
      <c r="H1322" s="170"/>
      <c r="I1322" s="170"/>
      <c r="J1322" s="170"/>
      <c r="K1322" s="170"/>
      <c r="L1322" s="170"/>
      <c r="M1322" s="170"/>
      <c r="N1322" s="145"/>
      <c r="O1322" s="145"/>
      <c r="P1322" s="145"/>
      <c r="Q1322" s="145"/>
      <c r="R1322" s="170"/>
      <c r="S1322" s="170"/>
      <c r="T1322" s="170"/>
      <c r="U1322" s="170"/>
      <c r="V1322" s="170"/>
      <c r="W1322" s="170"/>
      <c r="X1322" s="170"/>
      <c r="Y1322" s="170"/>
      <c r="Z1322" s="145"/>
      <c r="AA1322" s="145"/>
      <c r="AB1322" s="145"/>
      <c r="AC1322" s="145"/>
      <c r="AD1322" s="145"/>
      <c r="AE1322" s="145"/>
      <c r="AF1322" s="145"/>
      <c r="AG1322" s="145"/>
      <c r="AH1322" s="145"/>
      <c r="AI1322" s="145"/>
      <c r="AJ1322" s="145"/>
      <c r="AK1322" s="145"/>
    </row>
    <row r="1324" spans="1:41" ht="18" customHeight="1">
      <c r="A1324" s="173" t="s">
        <v>62</v>
      </c>
      <c r="B1324" s="144"/>
      <c r="C1324" s="144"/>
      <c r="D1324" s="144"/>
      <c r="E1324" s="144"/>
      <c r="F1324" s="144"/>
      <c r="G1324" s="144"/>
      <c r="H1324" s="144"/>
      <c r="I1324" s="144"/>
      <c r="J1324" s="144"/>
      <c r="L1324" s="143"/>
      <c r="M1324" s="143"/>
      <c r="N1324" s="143"/>
      <c r="O1324" s="143"/>
      <c r="P1324" s="143"/>
      <c r="Q1324" s="143"/>
      <c r="R1324" s="143"/>
      <c r="S1324" s="143"/>
      <c r="T1324" s="143"/>
      <c r="U1324" s="143"/>
      <c r="V1324" s="143"/>
      <c r="W1324" s="143"/>
      <c r="X1324" s="143"/>
      <c r="Y1324" s="143"/>
      <c r="Z1324" s="143"/>
      <c r="AA1324" s="143"/>
      <c r="AB1324" s="143"/>
      <c r="AC1324" s="143"/>
      <c r="AD1324" s="143"/>
      <c r="AE1324" s="143"/>
      <c r="AF1324" s="143"/>
      <c r="AG1324" s="143"/>
      <c r="AH1324" s="144"/>
      <c r="AI1324" s="144"/>
      <c r="AJ1324" s="144"/>
      <c r="AK1324" s="145"/>
    </row>
    <row r="1325" spans="1:41" ht="13.5" customHeight="1" thickBot="1">
      <c r="B1325" s="144"/>
      <c r="C1325" s="144"/>
      <c r="D1325" s="144"/>
      <c r="E1325" s="144"/>
      <c r="F1325" s="144"/>
      <c r="G1325" s="144"/>
      <c r="H1325" s="144"/>
      <c r="I1325" s="144"/>
      <c r="J1325" s="144"/>
      <c r="K1325" s="144"/>
      <c r="L1325" s="144"/>
      <c r="M1325" s="144"/>
      <c r="N1325" s="144"/>
      <c r="O1325" s="144"/>
      <c r="P1325" s="144"/>
      <c r="Q1325" s="144"/>
      <c r="R1325" s="144"/>
      <c r="S1325" s="144"/>
      <c r="T1325" s="144"/>
      <c r="U1325" s="144"/>
      <c r="V1325" s="144"/>
      <c r="W1325" s="144"/>
      <c r="X1325" s="144"/>
      <c r="Y1325" s="144"/>
      <c r="Z1325" s="144"/>
      <c r="AA1325" s="144"/>
      <c r="AB1325" s="144"/>
      <c r="AC1325" s="144"/>
      <c r="AD1325" s="144"/>
      <c r="AE1325" s="144"/>
      <c r="AF1325" s="144"/>
      <c r="AG1325" s="144"/>
      <c r="AH1325" s="144"/>
      <c r="AI1325" s="144"/>
      <c r="AJ1325" s="144"/>
      <c r="AK1325" s="145"/>
    </row>
    <row r="1326" spans="1:41" ht="21.75" customHeight="1">
      <c r="A1326" s="146" t="s">
        <v>55</v>
      </c>
      <c r="B1326" s="147"/>
      <c r="C1326" s="148" t="s">
        <v>17</v>
      </c>
      <c r="D1326" s="148" t="s">
        <v>56</v>
      </c>
      <c r="E1326" s="148" t="s">
        <v>3</v>
      </c>
      <c r="F1326" s="148" t="s">
        <v>4</v>
      </c>
      <c r="G1326" s="148"/>
      <c r="H1326" s="148"/>
      <c r="I1326" s="148" t="s">
        <v>5</v>
      </c>
      <c r="J1326" s="149" t="s">
        <v>6</v>
      </c>
      <c r="K1326" s="149"/>
      <c r="L1326" s="149"/>
      <c r="M1326" s="149"/>
      <c r="N1326" s="149"/>
      <c r="O1326" s="149"/>
      <c r="P1326" s="149"/>
      <c r="Q1326" s="149"/>
      <c r="R1326" s="149"/>
      <c r="S1326" s="149"/>
      <c r="T1326" s="148" t="s">
        <v>16</v>
      </c>
      <c r="U1326" s="148" t="s">
        <v>7</v>
      </c>
      <c r="V1326" s="148"/>
      <c r="W1326" s="148" t="s">
        <v>8</v>
      </c>
      <c r="X1326" s="148"/>
      <c r="Y1326" s="148" t="s">
        <v>9</v>
      </c>
      <c r="Z1326" s="148"/>
      <c r="AA1326" s="148"/>
      <c r="AB1326" s="148"/>
      <c r="AC1326" s="148" t="s">
        <v>10</v>
      </c>
      <c r="AD1326" s="148"/>
      <c r="AE1326" s="148"/>
      <c r="AF1326" s="148" t="s">
        <v>11</v>
      </c>
      <c r="AG1326" s="148"/>
      <c r="AH1326" s="148"/>
      <c r="AI1326" s="150" t="s">
        <v>57</v>
      </c>
      <c r="AJ1326" s="151" t="s">
        <v>23</v>
      </c>
      <c r="AK1326" s="152"/>
      <c r="AL1326" s="153" t="s">
        <v>91</v>
      </c>
      <c r="AM1326" s="154"/>
      <c r="AN1326" s="155"/>
    </row>
    <row r="1327" spans="1:41" ht="21.75" customHeight="1">
      <c r="A1327" s="156"/>
      <c r="B1327" s="157"/>
      <c r="C1327" s="158"/>
      <c r="D1327" s="158"/>
      <c r="E1327" s="158"/>
      <c r="F1327" s="158"/>
      <c r="G1327" s="158"/>
      <c r="H1327" s="158"/>
      <c r="I1327" s="158"/>
      <c r="J1327" s="158" t="s">
        <v>12</v>
      </c>
      <c r="K1327" s="150"/>
      <c r="L1327" s="158" t="s">
        <v>13</v>
      </c>
      <c r="M1327" s="158" t="s">
        <v>14</v>
      </c>
      <c r="N1327" s="150"/>
      <c r="O1327" s="158" t="s">
        <v>15</v>
      </c>
      <c r="P1327" s="158"/>
      <c r="Q1327" s="158"/>
      <c r="R1327" s="158"/>
      <c r="S1327" s="158"/>
      <c r="T1327" s="158"/>
      <c r="U1327" s="158"/>
      <c r="V1327" s="158"/>
      <c r="W1327" s="158"/>
      <c r="X1327" s="158"/>
      <c r="Y1327" s="158"/>
      <c r="Z1327" s="158"/>
      <c r="AA1327" s="158"/>
      <c r="AB1327" s="158"/>
      <c r="AC1327" s="158"/>
      <c r="AD1327" s="158"/>
      <c r="AE1327" s="158"/>
      <c r="AF1327" s="158"/>
      <c r="AG1327" s="158"/>
      <c r="AH1327" s="158"/>
      <c r="AI1327" s="159"/>
      <c r="AJ1327" s="159"/>
      <c r="AK1327" s="160"/>
      <c r="AL1327" s="161"/>
      <c r="AM1327" s="162"/>
      <c r="AN1327" s="163"/>
    </row>
    <row r="1328" spans="1:41" ht="21.75" customHeight="1" thickBot="1">
      <c r="A1328" s="164"/>
      <c r="B1328" s="165"/>
      <c r="C1328" s="94"/>
      <c r="D1328" s="94"/>
      <c r="E1328" s="94"/>
      <c r="F1328" s="94"/>
      <c r="G1328" s="94"/>
      <c r="H1328" s="94"/>
      <c r="I1328" s="94"/>
      <c r="J1328" s="94"/>
      <c r="K1328" s="95"/>
      <c r="L1328" s="94"/>
      <c r="M1328" s="94"/>
      <c r="N1328" s="95"/>
      <c r="O1328" s="94" t="s">
        <v>18</v>
      </c>
      <c r="P1328" s="94" t="s">
        <v>19</v>
      </c>
      <c r="Q1328" s="94"/>
      <c r="R1328" s="94"/>
      <c r="S1328" s="94" t="s">
        <v>20</v>
      </c>
      <c r="T1328" s="94"/>
      <c r="U1328" s="94" t="s">
        <v>21</v>
      </c>
      <c r="V1328" s="94" t="s">
        <v>22</v>
      </c>
      <c r="W1328" s="94" t="s">
        <v>21</v>
      </c>
      <c r="X1328" s="94" t="s">
        <v>22</v>
      </c>
      <c r="Y1328" s="94" t="s">
        <v>21</v>
      </c>
      <c r="Z1328" s="94"/>
      <c r="AA1328" s="94"/>
      <c r="AB1328" s="94" t="s">
        <v>22</v>
      </c>
      <c r="AC1328" s="94" t="s">
        <v>21</v>
      </c>
      <c r="AD1328" s="94" t="s">
        <v>22</v>
      </c>
      <c r="AE1328" s="94"/>
      <c r="AF1328" s="94" t="s">
        <v>21</v>
      </c>
      <c r="AG1328" s="94" t="s">
        <v>22</v>
      </c>
      <c r="AH1328" s="94"/>
      <c r="AI1328" s="95"/>
      <c r="AJ1328" s="95"/>
      <c r="AK1328" s="96"/>
      <c r="AL1328" s="69" t="s">
        <v>90</v>
      </c>
      <c r="AM1328" s="70" t="s">
        <v>130</v>
      </c>
      <c r="AN1328" s="70" t="s">
        <v>131</v>
      </c>
    </row>
    <row r="1329" spans="1:40" ht="21.75" customHeight="1" thickBot="1">
      <c r="A1329" s="217" t="s">
        <v>24</v>
      </c>
      <c r="B1329" s="217"/>
      <c r="C1329" s="213">
        <v>7356</v>
      </c>
      <c r="D1329" s="213">
        <v>332</v>
      </c>
      <c r="E1329" s="213">
        <v>5807</v>
      </c>
      <c r="F1329" s="213">
        <v>752</v>
      </c>
      <c r="G1329" s="213"/>
      <c r="H1329" s="213"/>
      <c r="I1329" s="213">
        <v>5055</v>
      </c>
      <c r="J1329" s="213">
        <v>2158</v>
      </c>
      <c r="K1329" s="213"/>
      <c r="L1329" s="213">
        <v>1624</v>
      </c>
      <c r="M1329" s="213">
        <v>994</v>
      </c>
      <c r="N1329" s="213"/>
      <c r="O1329" s="213">
        <v>0</v>
      </c>
      <c r="P1329" s="213">
        <v>37</v>
      </c>
      <c r="Q1329" s="213"/>
      <c r="R1329" s="213"/>
      <c r="S1329" s="213">
        <v>70</v>
      </c>
      <c r="T1329" s="213">
        <v>172</v>
      </c>
      <c r="U1329" s="213">
        <v>0</v>
      </c>
      <c r="V1329" s="213">
        <v>0</v>
      </c>
      <c r="W1329" s="213">
        <v>14</v>
      </c>
      <c r="X1329" s="213">
        <v>28</v>
      </c>
      <c r="Y1329" s="213">
        <v>0</v>
      </c>
      <c r="Z1329" s="213"/>
      <c r="AA1329" s="213"/>
      <c r="AB1329" s="213">
        <v>59</v>
      </c>
      <c r="AC1329" s="213">
        <v>60</v>
      </c>
      <c r="AD1329" s="213">
        <v>41</v>
      </c>
      <c r="AE1329" s="213"/>
      <c r="AF1329" s="213">
        <v>68</v>
      </c>
      <c r="AG1329" s="213">
        <v>1107</v>
      </c>
      <c r="AH1329" s="213"/>
      <c r="AI1329" s="214"/>
      <c r="AJ1329" s="214"/>
      <c r="AK1329" s="214"/>
      <c r="AL1329" s="25">
        <f>SUM(AL1330:AL1345)</f>
        <v>371</v>
      </c>
      <c r="AM1329" s="25">
        <f>SUM(AM1330:AM1345)</f>
        <v>114</v>
      </c>
      <c r="AN1329" s="25">
        <f>SUM(AN1330:AN1345)</f>
        <v>257</v>
      </c>
    </row>
    <row r="1330" spans="1:40" ht="21.75" customHeight="1" outlineLevel="1">
      <c r="A1330" s="218" t="s">
        <v>25</v>
      </c>
      <c r="B1330" s="218"/>
      <c r="C1330" s="250">
        <v>500</v>
      </c>
      <c r="D1330" s="250">
        <v>0</v>
      </c>
      <c r="E1330" s="250">
        <v>416</v>
      </c>
      <c r="F1330" s="250">
        <v>0</v>
      </c>
      <c r="G1330" s="250"/>
      <c r="H1330" s="250"/>
      <c r="I1330" s="250">
        <v>416</v>
      </c>
      <c r="J1330" s="250">
        <v>416</v>
      </c>
      <c r="K1330" s="250"/>
      <c r="L1330" s="250">
        <v>0</v>
      </c>
      <c r="M1330" s="250">
        <v>0</v>
      </c>
      <c r="N1330" s="250"/>
      <c r="O1330" s="250">
        <v>0</v>
      </c>
      <c r="P1330" s="250">
        <v>0</v>
      </c>
      <c r="Q1330" s="250"/>
      <c r="R1330" s="250"/>
      <c r="S1330" s="250">
        <v>0</v>
      </c>
      <c r="T1330" s="250">
        <v>0</v>
      </c>
      <c r="U1330" s="250">
        <v>0</v>
      </c>
      <c r="V1330" s="250">
        <v>0</v>
      </c>
      <c r="W1330" s="250">
        <v>0</v>
      </c>
      <c r="X1330" s="250">
        <v>2</v>
      </c>
      <c r="Y1330" s="250">
        <v>0</v>
      </c>
      <c r="Z1330" s="250"/>
      <c r="AA1330" s="250"/>
      <c r="AB1330" s="250">
        <v>0</v>
      </c>
      <c r="AC1330" s="250">
        <v>0</v>
      </c>
      <c r="AD1330" s="250">
        <v>0</v>
      </c>
      <c r="AE1330" s="250"/>
      <c r="AF1330" s="250">
        <v>0</v>
      </c>
      <c r="AG1330" s="250">
        <v>82</v>
      </c>
      <c r="AH1330" s="250"/>
      <c r="AI1330" s="251" t="s">
        <v>188</v>
      </c>
      <c r="AJ1330" s="251"/>
      <c r="AK1330" s="251"/>
      <c r="AL1330" s="65"/>
      <c r="AM1330" s="71"/>
      <c r="AN1330" s="71"/>
    </row>
    <row r="1331" spans="1:40" ht="21.75" customHeight="1" outlineLevel="1">
      <c r="A1331" s="218" t="s">
        <v>189</v>
      </c>
      <c r="B1331" s="218"/>
      <c r="C1331" s="250">
        <v>450</v>
      </c>
      <c r="D1331" s="250">
        <v>54</v>
      </c>
      <c r="E1331" s="250">
        <v>266</v>
      </c>
      <c r="F1331" s="250">
        <v>0</v>
      </c>
      <c r="G1331" s="250"/>
      <c r="H1331" s="250"/>
      <c r="I1331" s="250">
        <v>266</v>
      </c>
      <c r="J1331" s="250">
        <v>251</v>
      </c>
      <c r="K1331" s="250"/>
      <c r="L1331" s="250">
        <v>0</v>
      </c>
      <c r="M1331" s="250">
        <v>0</v>
      </c>
      <c r="N1331" s="250"/>
      <c r="O1331" s="250">
        <v>0</v>
      </c>
      <c r="P1331" s="250">
        <v>0</v>
      </c>
      <c r="Q1331" s="250"/>
      <c r="R1331" s="250"/>
      <c r="S1331" s="250">
        <v>0</v>
      </c>
      <c r="T1331" s="250">
        <v>15</v>
      </c>
      <c r="U1331" s="250">
        <v>0</v>
      </c>
      <c r="V1331" s="250">
        <v>0</v>
      </c>
      <c r="W1331" s="250">
        <v>0</v>
      </c>
      <c r="X1331" s="250">
        <v>1</v>
      </c>
      <c r="Y1331" s="250">
        <v>0</v>
      </c>
      <c r="Z1331" s="250"/>
      <c r="AA1331" s="250"/>
      <c r="AB1331" s="250">
        <v>0</v>
      </c>
      <c r="AC1331" s="250">
        <v>0</v>
      </c>
      <c r="AD1331" s="250">
        <v>0</v>
      </c>
      <c r="AE1331" s="250"/>
      <c r="AF1331" s="250">
        <v>0</v>
      </c>
      <c r="AG1331" s="250">
        <v>129</v>
      </c>
      <c r="AH1331" s="250"/>
      <c r="AI1331" s="251" t="s">
        <v>460</v>
      </c>
      <c r="AJ1331" s="251"/>
      <c r="AK1331" s="251"/>
      <c r="AL1331" s="65"/>
      <c r="AM1331" s="71"/>
      <c r="AN1331" s="71"/>
    </row>
    <row r="1332" spans="1:40" ht="21.75" customHeight="1" outlineLevel="1">
      <c r="A1332" s="218" t="s">
        <v>190</v>
      </c>
      <c r="B1332" s="218"/>
      <c r="C1332" s="250">
        <v>36</v>
      </c>
      <c r="D1332" s="250">
        <v>0</v>
      </c>
      <c r="E1332" s="250">
        <v>27</v>
      </c>
      <c r="F1332" s="250">
        <v>0</v>
      </c>
      <c r="G1332" s="250"/>
      <c r="H1332" s="250"/>
      <c r="I1332" s="250">
        <v>27</v>
      </c>
      <c r="J1332" s="250">
        <v>0</v>
      </c>
      <c r="K1332" s="250"/>
      <c r="L1332" s="250">
        <v>0</v>
      </c>
      <c r="M1332" s="250">
        <v>0</v>
      </c>
      <c r="N1332" s="250"/>
      <c r="O1332" s="250">
        <v>0</v>
      </c>
      <c r="P1332" s="250">
        <v>0</v>
      </c>
      <c r="Q1332" s="250"/>
      <c r="R1332" s="250"/>
      <c r="S1332" s="250">
        <v>0</v>
      </c>
      <c r="T1332" s="250">
        <v>27</v>
      </c>
      <c r="U1332" s="250">
        <v>0</v>
      </c>
      <c r="V1332" s="250">
        <v>0</v>
      </c>
      <c r="W1332" s="250">
        <v>0</v>
      </c>
      <c r="X1332" s="250">
        <v>0</v>
      </c>
      <c r="Y1332" s="250">
        <v>0</v>
      </c>
      <c r="Z1332" s="250"/>
      <c r="AA1332" s="250"/>
      <c r="AB1332" s="250">
        <v>0</v>
      </c>
      <c r="AC1332" s="250">
        <v>0</v>
      </c>
      <c r="AD1332" s="250">
        <v>0</v>
      </c>
      <c r="AE1332" s="250"/>
      <c r="AF1332" s="250">
        <v>0</v>
      </c>
      <c r="AG1332" s="250">
        <v>9</v>
      </c>
      <c r="AH1332" s="250"/>
      <c r="AI1332" s="251" t="s">
        <v>238</v>
      </c>
      <c r="AJ1332" s="251"/>
      <c r="AK1332" s="251"/>
      <c r="AL1332" s="65"/>
      <c r="AM1332" s="71"/>
      <c r="AN1332" s="71"/>
    </row>
    <row r="1333" spans="1:40" ht="21.75" customHeight="1" outlineLevel="1">
      <c r="A1333" s="218" t="s">
        <v>191</v>
      </c>
      <c r="B1333" s="218"/>
      <c r="C1333" s="250">
        <v>40</v>
      </c>
      <c r="D1333" s="250">
        <v>0</v>
      </c>
      <c r="E1333" s="250">
        <v>27</v>
      </c>
      <c r="F1333" s="250">
        <v>0</v>
      </c>
      <c r="G1333" s="250"/>
      <c r="H1333" s="250"/>
      <c r="I1333" s="250">
        <v>27</v>
      </c>
      <c r="J1333" s="250">
        <v>27</v>
      </c>
      <c r="K1333" s="250"/>
      <c r="L1333" s="250">
        <v>0</v>
      </c>
      <c r="M1333" s="250">
        <v>0</v>
      </c>
      <c r="N1333" s="250"/>
      <c r="O1333" s="250">
        <v>0</v>
      </c>
      <c r="P1333" s="250">
        <v>0</v>
      </c>
      <c r="Q1333" s="250"/>
      <c r="R1333" s="250"/>
      <c r="S1333" s="250">
        <v>0</v>
      </c>
      <c r="T1333" s="250">
        <v>0</v>
      </c>
      <c r="U1333" s="250">
        <v>0</v>
      </c>
      <c r="V1333" s="250">
        <v>0</v>
      </c>
      <c r="W1333" s="250">
        <v>0</v>
      </c>
      <c r="X1333" s="250">
        <v>0</v>
      </c>
      <c r="Y1333" s="250">
        <v>0</v>
      </c>
      <c r="Z1333" s="250"/>
      <c r="AA1333" s="250"/>
      <c r="AB1333" s="250">
        <v>0</v>
      </c>
      <c r="AC1333" s="250">
        <v>0</v>
      </c>
      <c r="AD1333" s="250">
        <v>0</v>
      </c>
      <c r="AE1333" s="250"/>
      <c r="AF1333" s="250">
        <v>0</v>
      </c>
      <c r="AG1333" s="250">
        <v>13</v>
      </c>
      <c r="AH1333" s="250"/>
      <c r="AI1333" s="251" t="s">
        <v>381</v>
      </c>
      <c r="AJ1333" s="251"/>
      <c r="AK1333" s="251"/>
      <c r="AL1333" s="65">
        <f>SUM(AM1333:AN1333)</f>
        <v>27</v>
      </c>
      <c r="AM1333" s="71">
        <f>SUM(F1333)</f>
        <v>0</v>
      </c>
      <c r="AN1333" s="71">
        <f>SUM(I1333)</f>
        <v>27</v>
      </c>
    </row>
    <row r="1334" spans="1:40" ht="21.75" customHeight="1" outlineLevel="1">
      <c r="A1334" s="218" t="s">
        <v>192</v>
      </c>
      <c r="B1334" s="218"/>
      <c r="C1334" s="250">
        <v>68</v>
      </c>
      <c r="D1334" s="250">
        <v>0</v>
      </c>
      <c r="E1334" s="250">
        <v>50</v>
      </c>
      <c r="F1334" s="250">
        <v>0</v>
      </c>
      <c r="G1334" s="250"/>
      <c r="H1334" s="250"/>
      <c r="I1334" s="250">
        <v>50</v>
      </c>
      <c r="J1334" s="250">
        <v>50</v>
      </c>
      <c r="K1334" s="250"/>
      <c r="L1334" s="250">
        <v>0</v>
      </c>
      <c r="M1334" s="250">
        <v>0</v>
      </c>
      <c r="N1334" s="250"/>
      <c r="O1334" s="250">
        <v>0</v>
      </c>
      <c r="P1334" s="250">
        <v>0</v>
      </c>
      <c r="Q1334" s="250"/>
      <c r="R1334" s="250"/>
      <c r="S1334" s="250">
        <v>0</v>
      </c>
      <c r="T1334" s="250">
        <v>0</v>
      </c>
      <c r="U1334" s="250">
        <v>0</v>
      </c>
      <c r="V1334" s="250">
        <v>0</v>
      </c>
      <c r="W1334" s="250">
        <v>0</v>
      </c>
      <c r="X1334" s="250">
        <v>0</v>
      </c>
      <c r="Y1334" s="250">
        <v>0</v>
      </c>
      <c r="Z1334" s="250"/>
      <c r="AA1334" s="250"/>
      <c r="AB1334" s="250">
        <v>0</v>
      </c>
      <c r="AC1334" s="250">
        <v>0</v>
      </c>
      <c r="AD1334" s="250">
        <v>0</v>
      </c>
      <c r="AE1334" s="250"/>
      <c r="AF1334" s="250">
        <v>0</v>
      </c>
      <c r="AG1334" s="250">
        <v>18</v>
      </c>
      <c r="AH1334" s="250"/>
      <c r="AI1334" s="251" t="s">
        <v>407</v>
      </c>
      <c r="AJ1334" s="251"/>
      <c r="AK1334" s="251"/>
      <c r="AL1334" s="65"/>
      <c r="AM1334" s="71"/>
      <c r="AN1334" s="71"/>
    </row>
    <row r="1335" spans="1:40" ht="21.75" customHeight="1" outlineLevel="1">
      <c r="A1335" s="218" t="s">
        <v>193</v>
      </c>
      <c r="B1335" s="218"/>
      <c r="C1335" s="250">
        <v>108</v>
      </c>
      <c r="D1335" s="250">
        <v>0</v>
      </c>
      <c r="E1335" s="250">
        <v>44</v>
      </c>
      <c r="F1335" s="250">
        <v>29</v>
      </c>
      <c r="G1335" s="250"/>
      <c r="H1335" s="250"/>
      <c r="I1335" s="250">
        <v>15</v>
      </c>
      <c r="J1335" s="250">
        <v>5</v>
      </c>
      <c r="K1335" s="250"/>
      <c r="L1335" s="250">
        <v>7</v>
      </c>
      <c r="M1335" s="250">
        <v>2</v>
      </c>
      <c r="N1335" s="250"/>
      <c r="O1335" s="250">
        <v>0</v>
      </c>
      <c r="P1335" s="250">
        <v>0</v>
      </c>
      <c r="Q1335" s="250"/>
      <c r="R1335" s="250"/>
      <c r="S1335" s="250">
        <v>0</v>
      </c>
      <c r="T1335" s="250">
        <v>1</v>
      </c>
      <c r="U1335" s="250">
        <v>0</v>
      </c>
      <c r="V1335" s="250">
        <v>0</v>
      </c>
      <c r="W1335" s="250">
        <v>0</v>
      </c>
      <c r="X1335" s="250">
        <v>0</v>
      </c>
      <c r="Y1335" s="250">
        <v>0</v>
      </c>
      <c r="Z1335" s="250"/>
      <c r="AA1335" s="250"/>
      <c r="AB1335" s="250">
        <v>0</v>
      </c>
      <c r="AC1335" s="250">
        <v>1</v>
      </c>
      <c r="AD1335" s="250">
        <v>0</v>
      </c>
      <c r="AE1335" s="250"/>
      <c r="AF1335" s="250">
        <v>32</v>
      </c>
      <c r="AG1335" s="250">
        <v>32</v>
      </c>
      <c r="AH1335" s="250"/>
      <c r="AI1335" s="251" t="s">
        <v>416</v>
      </c>
      <c r="AJ1335" s="251" t="s">
        <v>461</v>
      </c>
      <c r="AK1335" s="251"/>
      <c r="AL1335" s="65">
        <f>SUM(AM1335:AN1335)</f>
        <v>9</v>
      </c>
      <c r="AM1335" s="71">
        <v>8</v>
      </c>
      <c r="AN1335" s="71">
        <v>1</v>
      </c>
    </row>
    <row r="1336" spans="1:40" ht="21.75" customHeight="1" outlineLevel="1">
      <c r="A1336" s="218" t="s">
        <v>194</v>
      </c>
      <c r="B1336" s="218"/>
      <c r="C1336" s="250">
        <v>705</v>
      </c>
      <c r="D1336" s="250">
        <v>72</v>
      </c>
      <c r="E1336" s="250">
        <v>608</v>
      </c>
      <c r="F1336" s="250">
        <v>397</v>
      </c>
      <c r="G1336" s="250"/>
      <c r="H1336" s="250"/>
      <c r="I1336" s="250">
        <v>211</v>
      </c>
      <c r="J1336" s="250">
        <v>43</v>
      </c>
      <c r="K1336" s="250"/>
      <c r="L1336" s="250">
        <v>7</v>
      </c>
      <c r="M1336" s="250">
        <v>26</v>
      </c>
      <c r="N1336" s="250"/>
      <c r="O1336" s="250">
        <v>0</v>
      </c>
      <c r="P1336" s="250">
        <v>37</v>
      </c>
      <c r="Q1336" s="250"/>
      <c r="R1336" s="250"/>
      <c r="S1336" s="250">
        <v>45</v>
      </c>
      <c r="T1336" s="250">
        <v>53</v>
      </c>
      <c r="U1336" s="250">
        <v>0</v>
      </c>
      <c r="V1336" s="250">
        <v>0</v>
      </c>
      <c r="W1336" s="250">
        <v>6</v>
      </c>
      <c r="X1336" s="250">
        <v>0</v>
      </c>
      <c r="Y1336" s="250">
        <v>0</v>
      </c>
      <c r="Z1336" s="250"/>
      <c r="AA1336" s="250"/>
      <c r="AB1336" s="250">
        <v>0</v>
      </c>
      <c r="AC1336" s="250">
        <v>48</v>
      </c>
      <c r="AD1336" s="250">
        <v>7</v>
      </c>
      <c r="AE1336" s="250"/>
      <c r="AF1336" s="250">
        <v>19</v>
      </c>
      <c r="AG1336" s="250">
        <v>0</v>
      </c>
      <c r="AH1336" s="250"/>
      <c r="AI1336" s="251" t="s">
        <v>256</v>
      </c>
      <c r="AJ1336" s="251"/>
      <c r="AK1336" s="251"/>
      <c r="AL1336" s="65"/>
      <c r="AM1336" s="66"/>
      <c r="AN1336" s="66"/>
    </row>
    <row r="1337" spans="1:40" ht="21.75" customHeight="1" outlineLevel="1">
      <c r="A1337" s="218" t="s">
        <v>26</v>
      </c>
      <c r="B1337" s="218"/>
      <c r="C1337" s="250">
        <v>292</v>
      </c>
      <c r="D1337" s="250">
        <v>2</v>
      </c>
      <c r="E1337" s="250">
        <v>174</v>
      </c>
      <c r="F1337" s="250">
        <v>19</v>
      </c>
      <c r="G1337" s="250"/>
      <c r="H1337" s="250"/>
      <c r="I1337" s="250">
        <v>155</v>
      </c>
      <c r="J1337" s="250">
        <v>111</v>
      </c>
      <c r="K1337" s="250"/>
      <c r="L1337" s="250">
        <v>30</v>
      </c>
      <c r="M1337" s="250">
        <v>11</v>
      </c>
      <c r="N1337" s="250"/>
      <c r="O1337" s="250">
        <v>0</v>
      </c>
      <c r="P1337" s="250">
        <v>0</v>
      </c>
      <c r="Q1337" s="250"/>
      <c r="R1337" s="250"/>
      <c r="S1337" s="250">
        <v>2</v>
      </c>
      <c r="T1337" s="250">
        <v>1</v>
      </c>
      <c r="U1337" s="250">
        <v>0</v>
      </c>
      <c r="V1337" s="250">
        <v>0</v>
      </c>
      <c r="W1337" s="250">
        <v>0</v>
      </c>
      <c r="X1337" s="250">
        <v>0</v>
      </c>
      <c r="Y1337" s="250">
        <v>0</v>
      </c>
      <c r="Z1337" s="250"/>
      <c r="AA1337" s="250"/>
      <c r="AB1337" s="250">
        <v>0</v>
      </c>
      <c r="AC1337" s="250">
        <v>1</v>
      </c>
      <c r="AD1337" s="250">
        <v>0</v>
      </c>
      <c r="AE1337" s="250"/>
      <c r="AF1337" s="250">
        <v>8</v>
      </c>
      <c r="AG1337" s="250">
        <v>108</v>
      </c>
      <c r="AH1337" s="250"/>
      <c r="AI1337" s="251" t="s">
        <v>201</v>
      </c>
      <c r="AJ1337" s="251"/>
      <c r="AK1337" s="251"/>
      <c r="AL1337" s="65"/>
      <c r="AM1337" s="71"/>
      <c r="AN1337" s="71"/>
    </row>
    <row r="1338" spans="1:40" ht="21.75" customHeight="1" outlineLevel="1">
      <c r="A1338" s="218" t="s">
        <v>195</v>
      </c>
      <c r="B1338" s="218"/>
      <c r="C1338" s="250">
        <v>292</v>
      </c>
      <c r="D1338" s="250">
        <v>4</v>
      </c>
      <c r="E1338" s="250">
        <v>288</v>
      </c>
      <c r="F1338" s="250">
        <v>0</v>
      </c>
      <c r="G1338" s="250"/>
      <c r="H1338" s="250"/>
      <c r="I1338" s="250">
        <v>288</v>
      </c>
      <c r="J1338" s="250">
        <v>0</v>
      </c>
      <c r="K1338" s="250"/>
      <c r="L1338" s="250">
        <v>0</v>
      </c>
      <c r="M1338" s="250">
        <v>288</v>
      </c>
      <c r="N1338" s="250"/>
      <c r="O1338" s="250">
        <v>0</v>
      </c>
      <c r="P1338" s="250">
        <v>0</v>
      </c>
      <c r="Q1338" s="250"/>
      <c r="R1338" s="250"/>
      <c r="S1338" s="250">
        <v>0</v>
      </c>
      <c r="T1338" s="250">
        <v>0</v>
      </c>
      <c r="U1338" s="250">
        <v>0</v>
      </c>
      <c r="V1338" s="250">
        <v>0</v>
      </c>
      <c r="W1338" s="250">
        <v>0</v>
      </c>
      <c r="X1338" s="250">
        <v>0</v>
      </c>
      <c r="Y1338" s="250">
        <v>0</v>
      </c>
      <c r="Z1338" s="250"/>
      <c r="AA1338" s="250"/>
      <c r="AB1338" s="250">
        <v>0</v>
      </c>
      <c r="AC1338" s="250">
        <v>0</v>
      </c>
      <c r="AD1338" s="250">
        <v>0</v>
      </c>
      <c r="AE1338" s="250"/>
      <c r="AF1338" s="250">
        <v>0</v>
      </c>
      <c r="AG1338" s="250">
        <v>0</v>
      </c>
      <c r="AH1338" s="250"/>
      <c r="AI1338" s="251" t="s">
        <v>196</v>
      </c>
      <c r="AJ1338" s="251"/>
      <c r="AK1338" s="251"/>
      <c r="AL1338" s="65"/>
      <c r="AM1338" s="71"/>
      <c r="AN1338" s="71"/>
    </row>
    <row r="1339" spans="1:40" ht="21.75" customHeight="1" outlineLevel="1">
      <c r="A1339" s="218" t="s">
        <v>197</v>
      </c>
      <c r="B1339" s="218"/>
      <c r="C1339" s="250">
        <v>1414</v>
      </c>
      <c r="D1339" s="250">
        <v>38</v>
      </c>
      <c r="E1339" s="250">
        <v>1078</v>
      </c>
      <c r="F1339" s="250">
        <v>201</v>
      </c>
      <c r="G1339" s="250"/>
      <c r="H1339" s="250"/>
      <c r="I1339" s="250">
        <v>877</v>
      </c>
      <c r="J1339" s="250">
        <v>452</v>
      </c>
      <c r="K1339" s="250"/>
      <c r="L1339" s="250">
        <v>337</v>
      </c>
      <c r="M1339" s="250">
        <v>3</v>
      </c>
      <c r="N1339" s="250"/>
      <c r="O1339" s="250">
        <v>0</v>
      </c>
      <c r="P1339" s="250">
        <v>0</v>
      </c>
      <c r="Q1339" s="250"/>
      <c r="R1339" s="250"/>
      <c r="S1339" s="250">
        <v>12</v>
      </c>
      <c r="T1339" s="250">
        <v>73</v>
      </c>
      <c r="U1339" s="250">
        <v>0</v>
      </c>
      <c r="V1339" s="250">
        <v>0</v>
      </c>
      <c r="W1339" s="250">
        <v>0</v>
      </c>
      <c r="X1339" s="250">
        <v>0</v>
      </c>
      <c r="Y1339" s="250">
        <v>0</v>
      </c>
      <c r="Z1339" s="250"/>
      <c r="AA1339" s="250"/>
      <c r="AB1339" s="250">
        <v>3</v>
      </c>
      <c r="AC1339" s="250">
        <v>0</v>
      </c>
      <c r="AD1339" s="250">
        <v>27</v>
      </c>
      <c r="AE1339" s="250"/>
      <c r="AF1339" s="250">
        <v>4</v>
      </c>
      <c r="AG1339" s="250">
        <v>294</v>
      </c>
      <c r="AH1339" s="250"/>
      <c r="AI1339" s="251" t="s">
        <v>203</v>
      </c>
      <c r="AJ1339" s="251"/>
      <c r="AK1339" s="251"/>
      <c r="AL1339" s="65"/>
      <c r="AM1339" s="71"/>
      <c r="AN1339" s="71"/>
    </row>
    <row r="1340" spans="1:40" ht="21.75" customHeight="1" outlineLevel="1">
      <c r="A1340" s="218" t="s">
        <v>27</v>
      </c>
      <c r="B1340" s="218"/>
      <c r="C1340" s="250">
        <v>516</v>
      </c>
      <c r="D1340" s="250">
        <v>48</v>
      </c>
      <c r="E1340" s="250">
        <v>457</v>
      </c>
      <c r="F1340" s="250">
        <v>0</v>
      </c>
      <c r="G1340" s="250"/>
      <c r="H1340" s="250"/>
      <c r="I1340" s="250">
        <v>457</v>
      </c>
      <c r="J1340" s="250">
        <v>230</v>
      </c>
      <c r="K1340" s="250"/>
      <c r="L1340" s="250">
        <v>198</v>
      </c>
      <c r="M1340" s="250">
        <v>29</v>
      </c>
      <c r="N1340" s="250"/>
      <c r="O1340" s="250">
        <v>0</v>
      </c>
      <c r="P1340" s="250">
        <v>0</v>
      </c>
      <c r="Q1340" s="250"/>
      <c r="R1340" s="250"/>
      <c r="S1340" s="250">
        <v>0</v>
      </c>
      <c r="T1340" s="250">
        <v>0</v>
      </c>
      <c r="U1340" s="250">
        <v>0</v>
      </c>
      <c r="V1340" s="250">
        <v>0</v>
      </c>
      <c r="W1340" s="250">
        <v>0</v>
      </c>
      <c r="X1340" s="250">
        <v>6</v>
      </c>
      <c r="Y1340" s="250">
        <v>0</v>
      </c>
      <c r="Z1340" s="250"/>
      <c r="AA1340" s="250"/>
      <c r="AB1340" s="250">
        <v>9</v>
      </c>
      <c r="AC1340" s="250">
        <v>0</v>
      </c>
      <c r="AD1340" s="250">
        <v>0</v>
      </c>
      <c r="AE1340" s="250"/>
      <c r="AF1340" s="250">
        <v>0</v>
      </c>
      <c r="AG1340" s="250">
        <v>5</v>
      </c>
      <c r="AH1340" s="250"/>
      <c r="AI1340" s="251" t="s">
        <v>320</v>
      </c>
      <c r="AJ1340" s="251"/>
      <c r="AK1340" s="251"/>
      <c r="AL1340" s="65"/>
      <c r="AM1340" s="71"/>
      <c r="AN1340" s="71"/>
    </row>
    <row r="1341" spans="1:40" ht="21.75" customHeight="1" outlineLevel="1">
      <c r="A1341" s="218" t="s">
        <v>28</v>
      </c>
      <c r="B1341" s="218"/>
      <c r="C1341" s="250">
        <v>320</v>
      </c>
      <c r="D1341" s="250">
        <v>5</v>
      </c>
      <c r="E1341" s="250">
        <v>248</v>
      </c>
      <c r="F1341" s="250">
        <v>0</v>
      </c>
      <c r="G1341" s="250"/>
      <c r="H1341" s="250"/>
      <c r="I1341" s="250">
        <v>248</v>
      </c>
      <c r="J1341" s="250">
        <v>181</v>
      </c>
      <c r="K1341" s="250"/>
      <c r="L1341" s="250">
        <v>67</v>
      </c>
      <c r="M1341" s="250">
        <v>0</v>
      </c>
      <c r="N1341" s="250"/>
      <c r="O1341" s="250">
        <v>0</v>
      </c>
      <c r="P1341" s="250">
        <v>0</v>
      </c>
      <c r="Q1341" s="250"/>
      <c r="R1341" s="250"/>
      <c r="S1341" s="250">
        <v>0</v>
      </c>
      <c r="T1341" s="250">
        <v>0</v>
      </c>
      <c r="U1341" s="250">
        <v>0</v>
      </c>
      <c r="V1341" s="250">
        <v>0</v>
      </c>
      <c r="W1341" s="250">
        <v>0</v>
      </c>
      <c r="X1341" s="250">
        <v>0</v>
      </c>
      <c r="Y1341" s="250">
        <v>0</v>
      </c>
      <c r="Z1341" s="250"/>
      <c r="AA1341" s="250"/>
      <c r="AB1341" s="250">
        <v>0</v>
      </c>
      <c r="AC1341" s="250">
        <v>0</v>
      </c>
      <c r="AD1341" s="250">
        <v>0</v>
      </c>
      <c r="AE1341" s="250"/>
      <c r="AF1341" s="250">
        <v>0</v>
      </c>
      <c r="AG1341" s="250">
        <v>67</v>
      </c>
      <c r="AH1341" s="250"/>
      <c r="AI1341" s="251" t="s">
        <v>198</v>
      </c>
      <c r="AJ1341" s="251"/>
      <c r="AK1341" s="251"/>
      <c r="AL1341" s="65"/>
      <c r="AM1341" s="71"/>
      <c r="AN1341" s="71"/>
    </row>
    <row r="1342" spans="1:40" ht="21.75" customHeight="1" outlineLevel="1">
      <c r="A1342" s="218" t="s">
        <v>29</v>
      </c>
      <c r="B1342" s="218"/>
      <c r="C1342" s="250">
        <v>592</v>
      </c>
      <c r="D1342" s="250">
        <v>0</v>
      </c>
      <c r="E1342" s="250">
        <v>584</v>
      </c>
      <c r="F1342" s="250">
        <v>0</v>
      </c>
      <c r="G1342" s="250"/>
      <c r="H1342" s="250"/>
      <c r="I1342" s="250">
        <v>584</v>
      </c>
      <c r="J1342" s="250">
        <v>0</v>
      </c>
      <c r="K1342" s="250"/>
      <c r="L1342" s="250">
        <v>4</v>
      </c>
      <c r="M1342" s="250">
        <v>580</v>
      </c>
      <c r="N1342" s="250"/>
      <c r="O1342" s="250">
        <v>0</v>
      </c>
      <c r="P1342" s="250">
        <v>0</v>
      </c>
      <c r="Q1342" s="250"/>
      <c r="R1342" s="250"/>
      <c r="S1342" s="250">
        <v>0</v>
      </c>
      <c r="T1342" s="250">
        <v>0</v>
      </c>
      <c r="U1342" s="250">
        <v>0</v>
      </c>
      <c r="V1342" s="250">
        <v>0</v>
      </c>
      <c r="W1342" s="250">
        <v>0</v>
      </c>
      <c r="X1342" s="250">
        <v>4</v>
      </c>
      <c r="Y1342" s="250">
        <v>0</v>
      </c>
      <c r="Z1342" s="250"/>
      <c r="AA1342" s="250"/>
      <c r="AB1342" s="250">
        <v>0</v>
      </c>
      <c r="AC1342" s="250">
        <v>0</v>
      </c>
      <c r="AD1342" s="250">
        <v>0</v>
      </c>
      <c r="AE1342" s="250"/>
      <c r="AF1342" s="250">
        <v>0</v>
      </c>
      <c r="AG1342" s="250">
        <v>4</v>
      </c>
      <c r="AH1342" s="250"/>
      <c r="AI1342" s="251" t="s">
        <v>292</v>
      </c>
      <c r="AJ1342" s="251"/>
      <c r="AK1342" s="251"/>
      <c r="AL1342" s="65"/>
      <c r="AM1342" s="71"/>
      <c r="AN1342" s="71"/>
    </row>
    <row r="1343" spans="1:40" ht="21.75" customHeight="1" outlineLevel="1">
      <c r="A1343" s="218" t="s">
        <v>30</v>
      </c>
      <c r="B1343" s="218"/>
      <c r="C1343" s="250">
        <v>516</v>
      </c>
      <c r="D1343" s="250">
        <v>3</v>
      </c>
      <c r="E1343" s="250">
        <v>494</v>
      </c>
      <c r="F1343" s="250">
        <v>0</v>
      </c>
      <c r="G1343" s="250"/>
      <c r="H1343" s="250"/>
      <c r="I1343" s="250">
        <v>494</v>
      </c>
      <c r="J1343" s="250">
        <v>245</v>
      </c>
      <c r="K1343" s="250"/>
      <c r="L1343" s="250">
        <v>245</v>
      </c>
      <c r="M1343" s="250">
        <v>4</v>
      </c>
      <c r="N1343" s="250"/>
      <c r="O1343" s="250">
        <v>0</v>
      </c>
      <c r="P1343" s="250">
        <v>0</v>
      </c>
      <c r="Q1343" s="250"/>
      <c r="R1343" s="250"/>
      <c r="S1343" s="250">
        <v>0</v>
      </c>
      <c r="T1343" s="250">
        <v>0</v>
      </c>
      <c r="U1343" s="250">
        <v>0</v>
      </c>
      <c r="V1343" s="250">
        <v>0</v>
      </c>
      <c r="W1343" s="250">
        <v>0</v>
      </c>
      <c r="X1343" s="250">
        <v>12</v>
      </c>
      <c r="Y1343" s="250">
        <v>0</v>
      </c>
      <c r="Z1343" s="250"/>
      <c r="AA1343" s="250"/>
      <c r="AB1343" s="250">
        <v>12</v>
      </c>
      <c r="AC1343" s="250">
        <v>0</v>
      </c>
      <c r="AD1343" s="250">
        <v>0</v>
      </c>
      <c r="AE1343" s="250"/>
      <c r="AF1343" s="250">
        <v>0</v>
      </c>
      <c r="AG1343" s="250">
        <v>7</v>
      </c>
      <c r="AH1343" s="250"/>
      <c r="AI1343" s="251" t="s">
        <v>462</v>
      </c>
      <c r="AJ1343" s="251"/>
      <c r="AK1343" s="251"/>
      <c r="AL1343" s="65"/>
      <c r="AM1343" s="71"/>
      <c r="AN1343" s="71"/>
    </row>
    <row r="1344" spans="1:40" ht="21.75" customHeight="1" outlineLevel="1">
      <c r="A1344" s="218" t="s">
        <v>199</v>
      </c>
      <c r="B1344" s="218"/>
      <c r="C1344" s="250">
        <v>1031</v>
      </c>
      <c r="D1344" s="250">
        <v>40</v>
      </c>
      <c r="E1344" s="250">
        <v>711</v>
      </c>
      <c r="F1344" s="250">
        <v>0</v>
      </c>
      <c r="G1344" s="250"/>
      <c r="H1344" s="250"/>
      <c r="I1344" s="250">
        <v>711</v>
      </c>
      <c r="J1344" s="250">
        <v>26</v>
      </c>
      <c r="K1344" s="250"/>
      <c r="L1344" s="250">
        <v>681</v>
      </c>
      <c r="M1344" s="250">
        <v>4</v>
      </c>
      <c r="N1344" s="250"/>
      <c r="O1344" s="250">
        <v>0</v>
      </c>
      <c r="P1344" s="250">
        <v>0</v>
      </c>
      <c r="Q1344" s="250"/>
      <c r="R1344" s="250"/>
      <c r="S1344" s="250">
        <v>0</v>
      </c>
      <c r="T1344" s="250">
        <v>0</v>
      </c>
      <c r="U1344" s="250">
        <v>0</v>
      </c>
      <c r="V1344" s="250">
        <v>0</v>
      </c>
      <c r="W1344" s="250">
        <v>0</v>
      </c>
      <c r="X1344" s="250">
        <v>3</v>
      </c>
      <c r="Y1344" s="250">
        <v>0</v>
      </c>
      <c r="Z1344" s="250"/>
      <c r="AA1344" s="250"/>
      <c r="AB1344" s="250">
        <v>23</v>
      </c>
      <c r="AC1344" s="250">
        <v>0</v>
      </c>
      <c r="AD1344" s="250">
        <v>0</v>
      </c>
      <c r="AE1344" s="250"/>
      <c r="AF1344" s="250">
        <v>0</v>
      </c>
      <c r="AG1344" s="250">
        <v>277</v>
      </c>
      <c r="AH1344" s="250"/>
      <c r="AI1344" s="251" t="s">
        <v>304</v>
      </c>
      <c r="AJ1344" s="251"/>
      <c r="AK1344" s="251"/>
      <c r="AL1344" s="65"/>
      <c r="AM1344" s="71"/>
      <c r="AN1344" s="71"/>
    </row>
    <row r="1345" spans="1:42" ht="21.75" customHeight="1" outlineLevel="1" thickBot="1">
      <c r="A1345" s="218" t="s">
        <v>200</v>
      </c>
      <c r="B1345" s="218"/>
      <c r="C1345" s="250">
        <v>476</v>
      </c>
      <c r="D1345" s="250">
        <v>66</v>
      </c>
      <c r="E1345" s="250">
        <v>335</v>
      </c>
      <c r="F1345" s="250">
        <v>106</v>
      </c>
      <c r="G1345" s="250"/>
      <c r="H1345" s="250"/>
      <c r="I1345" s="250">
        <v>229</v>
      </c>
      <c r="J1345" s="250">
        <v>121</v>
      </c>
      <c r="K1345" s="250"/>
      <c r="L1345" s="250">
        <v>48</v>
      </c>
      <c r="M1345" s="250">
        <v>47</v>
      </c>
      <c r="N1345" s="250"/>
      <c r="O1345" s="250">
        <v>0</v>
      </c>
      <c r="P1345" s="250">
        <v>0</v>
      </c>
      <c r="Q1345" s="250"/>
      <c r="R1345" s="250"/>
      <c r="S1345" s="250">
        <v>11</v>
      </c>
      <c r="T1345" s="250">
        <v>2</v>
      </c>
      <c r="U1345" s="250">
        <v>0</v>
      </c>
      <c r="V1345" s="250">
        <v>0</v>
      </c>
      <c r="W1345" s="250">
        <v>8</v>
      </c>
      <c r="X1345" s="250">
        <v>0</v>
      </c>
      <c r="Y1345" s="250">
        <v>0</v>
      </c>
      <c r="Z1345" s="250"/>
      <c r="AA1345" s="250"/>
      <c r="AB1345" s="250">
        <v>12</v>
      </c>
      <c r="AC1345" s="250">
        <v>10</v>
      </c>
      <c r="AD1345" s="250">
        <v>7</v>
      </c>
      <c r="AE1345" s="250"/>
      <c r="AF1345" s="250">
        <v>5</v>
      </c>
      <c r="AG1345" s="250">
        <v>62</v>
      </c>
      <c r="AH1345" s="250"/>
      <c r="AI1345" s="251" t="s">
        <v>228</v>
      </c>
      <c r="AJ1345" s="251"/>
      <c r="AK1345" s="251"/>
      <c r="AL1345" s="71">
        <f>SUM(AM1345:AN1345)</f>
        <v>335</v>
      </c>
      <c r="AM1345" s="71">
        <f>SUM(F1345)</f>
        <v>106</v>
      </c>
      <c r="AN1345" s="71">
        <f>SUM(I1345)</f>
        <v>229</v>
      </c>
    </row>
    <row r="1346" spans="1:42" s="168" customFormat="1" ht="21.75" customHeight="1" thickBot="1">
      <c r="A1346" s="217" t="s">
        <v>31</v>
      </c>
      <c r="B1346" s="217"/>
      <c r="C1346" s="213">
        <v>7078</v>
      </c>
      <c r="D1346" s="213">
        <v>361</v>
      </c>
      <c r="E1346" s="213">
        <v>5604</v>
      </c>
      <c r="F1346" s="213">
        <v>1177</v>
      </c>
      <c r="G1346" s="213"/>
      <c r="H1346" s="213"/>
      <c r="I1346" s="213">
        <v>4427</v>
      </c>
      <c r="J1346" s="213">
        <v>1611</v>
      </c>
      <c r="K1346" s="213"/>
      <c r="L1346" s="213">
        <v>1508</v>
      </c>
      <c r="M1346" s="213">
        <v>961</v>
      </c>
      <c r="N1346" s="213"/>
      <c r="O1346" s="213">
        <v>0</v>
      </c>
      <c r="P1346" s="213">
        <v>92</v>
      </c>
      <c r="Q1346" s="213"/>
      <c r="R1346" s="213"/>
      <c r="S1346" s="213">
        <v>117</v>
      </c>
      <c r="T1346" s="213">
        <v>138</v>
      </c>
      <c r="U1346" s="213">
        <v>0</v>
      </c>
      <c r="V1346" s="213">
        <v>0</v>
      </c>
      <c r="W1346" s="213">
        <v>22</v>
      </c>
      <c r="X1346" s="213">
        <v>49</v>
      </c>
      <c r="Y1346" s="213">
        <v>3</v>
      </c>
      <c r="Z1346" s="213"/>
      <c r="AA1346" s="213"/>
      <c r="AB1346" s="213">
        <v>65</v>
      </c>
      <c r="AC1346" s="213">
        <v>142</v>
      </c>
      <c r="AD1346" s="213">
        <v>181</v>
      </c>
      <c r="AE1346" s="213"/>
      <c r="AF1346" s="213">
        <v>207</v>
      </c>
      <c r="AG1346" s="213">
        <v>835</v>
      </c>
      <c r="AH1346" s="213"/>
      <c r="AI1346" s="214"/>
      <c r="AJ1346" s="214"/>
      <c r="AK1346" s="214"/>
      <c r="AL1346" s="79">
        <f ca="1">SUM(AM1346:AN1346)</f>
        <v>0</v>
      </c>
      <c r="AM1346" s="79">
        <f ca="1">SUM(AM1345:AM1366)</f>
        <v>0</v>
      </c>
      <c r="AN1346" s="79">
        <f ca="1">SUM(AN1345:AN1366)</f>
        <v>0</v>
      </c>
      <c r="AO1346" s="142"/>
      <c r="AP1346" s="142"/>
    </row>
    <row r="1347" spans="1:42" ht="21.75" customHeight="1" outlineLevel="1">
      <c r="A1347" s="218" t="s">
        <v>32</v>
      </c>
      <c r="B1347" s="218"/>
      <c r="C1347" s="250">
        <v>534</v>
      </c>
      <c r="D1347" s="250">
        <v>50</v>
      </c>
      <c r="E1347" s="250">
        <v>403</v>
      </c>
      <c r="F1347" s="250">
        <v>0</v>
      </c>
      <c r="G1347" s="250"/>
      <c r="H1347" s="250"/>
      <c r="I1347" s="250">
        <v>403</v>
      </c>
      <c r="J1347" s="250">
        <v>82</v>
      </c>
      <c r="K1347" s="250"/>
      <c r="L1347" s="250">
        <v>316</v>
      </c>
      <c r="M1347" s="250">
        <v>5</v>
      </c>
      <c r="N1347" s="250"/>
      <c r="O1347" s="250">
        <v>0</v>
      </c>
      <c r="P1347" s="250">
        <v>0</v>
      </c>
      <c r="Q1347" s="250"/>
      <c r="R1347" s="250"/>
      <c r="S1347" s="250">
        <v>0</v>
      </c>
      <c r="T1347" s="250">
        <v>0</v>
      </c>
      <c r="U1347" s="250">
        <v>0</v>
      </c>
      <c r="V1347" s="250">
        <v>0</v>
      </c>
      <c r="W1347" s="250">
        <v>0</v>
      </c>
      <c r="X1347" s="250">
        <v>5</v>
      </c>
      <c r="Y1347" s="250">
        <v>0</v>
      </c>
      <c r="Z1347" s="250"/>
      <c r="AA1347" s="250"/>
      <c r="AB1347" s="250">
        <v>17</v>
      </c>
      <c r="AC1347" s="250">
        <v>0</v>
      </c>
      <c r="AD1347" s="250">
        <v>0</v>
      </c>
      <c r="AE1347" s="250"/>
      <c r="AF1347" s="250">
        <v>0</v>
      </c>
      <c r="AG1347" s="250">
        <v>76</v>
      </c>
      <c r="AH1347" s="250"/>
      <c r="AI1347" s="251" t="s">
        <v>209</v>
      </c>
      <c r="AJ1347" s="251"/>
      <c r="AK1347" s="251"/>
      <c r="AL1347" s="71"/>
      <c r="AM1347" s="71"/>
      <c r="AN1347" s="71"/>
    </row>
    <row r="1348" spans="1:42" ht="21.75" customHeight="1" outlineLevel="1">
      <c r="A1348" s="218" t="s">
        <v>33</v>
      </c>
      <c r="B1348" s="218"/>
      <c r="C1348" s="250">
        <v>676</v>
      </c>
      <c r="D1348" s="250">
        <v>0</v>
      </c>
      <c r="E1348" s="250">
        <v>584</v>
      </c>
      <c r="F1348" s="250">
        <v>459</v>
      </c>
      <c r="G1348" s="250"/>
      <c r="H1348" s="250"/>
      <c r="I1348" s="250">
        <v>125</v>
      </c>
      <c r="J1348" s="250">
        <v>32</v>
      </c>
      <c r="K1348" s="250"/>
      <c r="L1348" s="250">
        <v>8</v>
      </c>
      <c r="M1348" s="250">
        <v>12</v>
      </c>
      <c r="N1348" s="250"/>
      <c r="O1348" s="250">
        <v>0</v>
      </c>
      <c r="P1348" s="250">
        <v>10</v>
      </c>
      <c r="Q1348" s="250"/>
      <c r="R1348" s="250"/>
      <c r="S1348" s="250">
        <v>21</v>
      </c>
      <c r="T1348" s="250">
        <v>42</v>
      </c>
      <c r="U1348" s="250">
        <v>0</v>
      </c>
      <c r="V1348" s="250">
        <v>0</v>
      </c>
      <c r="W1348" s="250">
        <v>4</v>
      </c>
      <c r="X1348" s="250">
        <v>2</v>
      </c>
      <c r="Y1348" s="250">
        <v>0</v>
      </c>
      <c r="Z1348" s="250"/>
      <c r="AA1348" s="250"/>
      <c r="AB1348" s="250">
        <v>0</v>
      </c>
      <c r="AC1348" s="250">
        <v>41</v>
      </c>
      <c r="AD1348" s="250">
        <v>2</v>
      </c>
      <c r="AE1348" s="250"/>
      <c r="AF1348" s="250">
        <v>73</v>
      </c>
      <c r="AG1348" s="250">
        <v>13</v>
      </c>
      <c r="AH1348" s="250"/>
      <c r="AI1348" s="251" t="s">
        <v>263</v>
      </c>
      <c r="AJ1348" s="251" t="s">
        <v>463</v>
      </c>
      <c r="AK1348" s="251"/>
      <c r="AL1348" s="71"/>
      <c r="AM1348" s="71"/>
      <c r="AN1348" s="71"/>
    </row>
    <row r="1349" spans="1:42" ht="21.75" customHeight="1" outlineLevel="1">
      <c r="A1349" s="218" t="s">
        <v>34</v>
      </c>
      <c r="B1349" s="218"/>
      <c r="C1349" s="250">
        <v>280</v>
      </c>
      <c r="D1349" s="250">
        <v>0</v>
      </c>
      <c r="E1349" s="250">
        <v>270</v>
      </c>
      <c r="F1349" s="250">
        <v>0</v>
      </c>
      <c r="G1349" s="250"/>
      <c r="H1349" s="250"/>
      <c r="I1349" s="250">
        <v>270</v>
      </c>
      <c r="J1349" s="250">
        <v>180</v>
      </c>
      <c r="K1349" s="250"/>
      <c r="L1349" s="250">
        <v>90</v>
      </c>
      <c r="M1349" s="250">
        <v>0</v>
      </c>
      <c r="N1349" s="250"/>
      <c r="O1349" s="250">
        <v>0</v>
      </c>
      <c r="P1349" s="250">
        <v>0</v>
      </c>
      <c r="Q1349" s="250"/>
      <c r="R1349" s="250"/>
      <c r="S1349" s="250">
        <v>0</v>
      </c>
      <c r="T1349" s="250">
        <v>0</v>
      </c>
      <c r="U1349" s="250">
        <v>0</v>
      </c>
      <c r="V1349" s="250">
        <v>0</v>
      </c>
      <c r="W1349" s="250">
        <v>0</v>
      </c>
      <c r="X1349" s="250">
        <v>9</v>
      </c>
      <c r="Y1349" s="250">
        <v>0</v>
      </c>
      <c r="Z1349" s="250"/>
      <c r="AA1349" s="250"/>
      <c r="AB1349" s="250">
        <v>0</v>
      </c>
      <c r="AC1349" s="250">
        <v>0</v>
      </c>
      <c r="AD1349" s="250">
        <v>0</v>
      </c>
      <c r="AE1349" s="250"/>
      <c r="AF1349" s="250">
        <v>0</v>
      </c>
      <c r="AG1349" s="250">
        <v>1</v>
      </c>
      <c r="AH1349" s="250"/>
      <c r="AI1349" s="251" t="s">
        <v>210</v>
      </c>
      <c r="AJ1349" s="251"/>
      <c r="AK1349" s="251"/>
      <c r="AL1349" s="65"/>
      <c r="AM1349" s="71"/>
      <c r="AN1349" s="71"/>
    </row>
    <row r="1350" spans="1:42" ht="21.75" customHeight="1" outlineLevel="1">
      <c r="A1350" s="218" t="s">
        <v>35</v>
      </c>
      <c r="B1350" s="218"/>
      <c r="C1350" s="250">
        <v>224</v>
      </c>
      <c r="D1350" s="250">
        <v>2</v>
      </c>
      <c r="E1350" s="250">
        <v>189</v>
      </c>
      <c r="F1350" s="250">
        <v>0</v>
      </c>
      <c r="G1350" s="250"/>
      <c r="H1350" s="250"/>
      <c r="I1350" s="250">
        <v>189</v>
      </c>
      <c r="J1350" s="250">
        <v>189</v>
      </c>
      <c r="K1350" s="250"/>
      <c r="L1350" s="250">
        <v>0</v>
      </c>
      <c r="M1350" s="250">
        <v>0</v>
      </c>
      <c r="N1350" s="250"/>
      <c r="O1350" s="250">
        <v>0</v>
      </c>
      <c r="P1350" s="250">
        <v>0</v>
      </c>
      <c r="Q1350" s="250"/>
      <c r="R1350" s="250"/>
      <c r="S1350" s="250">
        <v>0</v>
      </c>
      <c r="T1350" s="250">
        <v>0</v>
      </c>
      <c r="U1350" s="250">
        <v>0</v>
      </c>
      <c r="V1350" s="250">
        <v>0</v>
      </c>
      <c r="W1350" s="250">
        <v>0</v>
      </c>
      <c r="X1350" s="250">
        <v>1</v>
      </c>
      <c r="Y1350" s="250">
        <v>0</v>
      </c>
      <c r="Z1350" s="250"/>
      <c r="AA1350" s="250"/>
      <c r="AB1350" s="250">
        <v>0</v>
      </c>
      <c r="AC1350" s="250">
        <v>0</v>
      </c>
      <c r="AD1350" s="250">
        <v>0</v>
      </c>
      <c r="AE1350" s="250"/>
      <c r="AF1350" s="250">
        <v>0</v>
      </c>
      <c r="AG1350" s="250">
        <v>32</v>
      </c>
      <c r="AH1350" s="250"/>
      <c r="AI1350" s="251" t="s">
        <v>211</v>
      </c>
      <c r="AJ1350" s="251"/>
      <c r="AK1350" s="251"/>
      <c r="AL1350" s="65"/>
      <c r="AM1350" s="71"/>
      <c r="AN1350" s="71"/>
    </row>
    <row r="1351" spans="1:42" ht="21.75" customHeight="1" outlineLevel="1">
      <c r="A1351" s="218" t="s">
        <v>212</v>
      </c>
      <c r="B1351" s="218"/>
      <c r="C1351" s="250">
        <v>192</v>
      </c>
      <c r="D1351" s="250">
        <v>0</v>
      </c>
      <c r="E1351" s="250">
        <v>178</v>
      </c>
      <c r="F1351" s="250">
        <v>0</v>
      </c>
      <c r="G1351" s="250"/>
      <c r="H1351" s="250"/>
      <c r="I1351" s="250">
        <v>178</v>
      </c>
      <c r="J1351" s="250">
        <v>178</v>
      </c>
      <c r="K1351" s="250"/>
      <c r="L1351" s="250">
        <v>0</v>
      </c>
      <c r="M1351" s="250">
        <v>0</v>
      </c>
      <c r="N1351" s="250"/>
      <c r="O1351" s="250">
        <v>0</v>
      </c>
      <c r="P1351" s="250">
        <v>0</v>
      </c>
      <c r="Q1351" s="250"/>
      <c r="R1351" s="250"/>
      <c r="S1351" s="250">
        <v>0</v>
      </c>
      <c r="T1351" s="250">
        <v>0</v>
      </c>
      <c r="U1351" s="250">
        <v>0</v>
      </c>
      <c r="V1351" s="250">
        <v>0</v>
      </c>
      <c r="W1351" s="250">
        <v>0</v>
      </c>
      <c r="X1351" s="250">
        <v>0</v>
      </c>
      <c r="Y1351" s="250">
        <v>0</v>
      </c>
      <c r="Z1351" s="250"/>
      <c r="AA1351" s="250"/>
      <c r="AB1351" s="250">
        <v>0</v>
      </c>
      <c r="AC1351" s="250">
        <v>0</v>
      </c>
      <c r="AD1351" s="250">
        <v>0</v>
      </c>
      <c r="AE1351" s="250"/>
      <c r="AF1351" s="250">
        <v>0</v>
      </c>
      <c r="AG1351" s="250">
        <v>14</v>
      </c>
      <c r="AH1351" s="250"/>
      <c r="AI1351" s="251" t="s">
        <v>236</v>
      </c>
      <c r="AJ1351" s="251"/>
      <c r="AK1351" s="251"/>
      <c r="AL1351" s="65"/>
      <c r="AM1351" s="71"/>
      <c r="AN1351" s="71"/>
    </row>
    <row r="1352" spans="1:42" ht="21.75" customHeight="1" outlineLevel="1">
      <c r="A1352" s="218" t="s">
        <v>36</v>
      </c>
      <c r="B1352" s="218"/>
      <c r="C1352" s="250">
        <v>416</v>
      </c>
      <c r="D1352" s="250">
        <v>22</v>
      </c>
      <c r="E1352" s="250">
        <v>264</v>
      </c>
      <c r="F1352" s="250">
        <v>74</v>
      </c>
      <c r="G1352" s="250"/>
      <c r="H1352" s="250"/>
      <c r="I1352" s="250">
        <v>190</v>
      </c>
      <c r="J1352" s="250">
        <v>41</v>
      </c>
      <c r="K1352" s="250"/>
      <c r="L1352" s="250">
        <v>46</v>
      </c>
      <c r="M1352" s="250">
        <v>95</v>
      </c>
      <c r="N1352" s="250"/>
      <c r="O1352" s="250">
        <v>0</v>
      </c>
      <c r="P1352" s="250">
        <v>0</v>
      </c>
      <c r="Q1352" s="250"/>
      <c r="R1352" s="250"/>
      <c r="S1352" s="250">
        <v>7</v>
      </c>
      <c r="T1352" s="250">
        <v>1</v>
      </c>
      <c r="U1352" s="250">
        <v>0</v>
      </c>
      <c r="V1352" s="250">
        <v>0</v>
      </c>
      <c r="W1352" s="250">
        <v>1</v>
      </c>
      <c r="X1352" s="250">
        <v>4</v>
      </c>
      <c r="Y1352" s="250">
        <v>3</v>
      </c>
      <c r="Z1352" s="250"/>
      <c r="AA1352" s="250"/>
      <c r="AB1352" s="250">
        <v>11</v>
      </c>
      <c r="AC1352" s="250">
        <v>74</v>
      </c>
      <c r="AD1352" s="250">
        <v>175</v>
      </c>
      <c r="AE1352" s="250"/>
      <c r="AF1352" s="250">
        <v>8</v>
      </c>
      <c r="AG1352" s="250">
        <v>117</v>
      </c>
      <c r="AH1352" s="250"/>
      <c r="AI1352" s="251" t="s">
        <v>237</v>
      </c>
      <c r="AJ1352" s="251" t="s">
        <v>464</v>
      </c>
      <c r="AK1352" s="251"/>
      <c r="AL1352" s="65"/>
      <c r="AM1352" s="71"/>
      <c r="AN1352" s="71"/>
    </row>
    <row r="1353" spans="1:42" ht="21.75" customHeight="1" outlineLevel="1">
      <c r="A1353" s="218" t="s">
        <v>37</v>
      </c>
      <c r="B1353" s="218"/>
      <c r="C1353" s="250">
        <v>246</v>
      </c>
      <c r="D1353" s="250">
        <v>2</v>
      </c>
      <c r="E1353" s="250">
        <v>226</v>
      </c>
      <c r="F1353" s="250">
        <v>194</v>
      </c>
      <c r="G1353" s="250"/>
      <c r="H1353" s="250"/>
      <c r="I1353" s="250">
        <v>32</v>
      </c>
      <c r="J1353" s="250">
        <v>12</v>
      </c>
      <c r="K1353" s="250"/>
      <c r="L1353" s="250">
        <v>4</v>
      </c>
      <c r="M1353" s="250">
        <v>0</v>
      </c>
      <c r="N1353" s="250"/>
      <c r="O1353" s="250">
        <v>0</v>
      </c>
      <c r="P1353" s="250">
        <v>0</v>
      </c>
      <c r="Q1353" s="250"/>
      <c r="R1353" s="250"/>
      <c r="S1353" s="250">
        <v>16</v>
      </c>
      <c r="T1353" s="250">
        <v>0</v>
      </c>
      <c r="U1353" s="250">
        <v>0</v>
      </c>
      <c r="V1353" s="250">
        <v>0</v>
      </c>
      <c r="W1353" s="250">
        <v>4</v>
      </c>
      <c r="X1353" s="250">
        <v>0</v>
      </c>
      <c r="Y1353" s="250">
        <v>0</v>
      </c>
      <c r="Z1353" s="250"/>
      <c r="AA1353" s="250"/>
      <c r="AB1353" s="250">
        <v>0</v>
      </c>
      <c r="AC1353" s="250">
        <v>0</v>
      </c>
      <c r="AD1353" s="250">
        <v>0</v>
      </c>
      <c r="AE1353" s="250"/>
      <c r="AF1353" s="250">
        <v>14</v>
      </c>
      <c r="AG1353" s="250">
        <v>0</v>
      </c>
      <c r="AH1353" s="250"/>
      <c r="AI1353" s="251" t="s">
        <v>364</v>
      </c>
      <c r="AJ1353" s="251"/>
      <c r="AK1353" s="251"/>
      <c r="AL1353" s="65"/>
      <c r="AM1353" s="71"/>
      <c r="AN1353" s="71"/>
    </row>
    <row r="1354" spans="1:42" ht="21.75" customHeight="1" outlineLevel="1">
      <c r="A1354" s="218" t="s">
        <v>141</v>
      </c>
      <c r="B1354" s="218"/>
      <c r="C1354" s="250">
        <v>56</v>
      </c>
      <c r="D1354" s="250">
        <v>0</v>
      </c>
      <c r="E1354" s="250">
        <v>49</v>
      </c>
      <c r="F1354" s="250">
        <v>0</v>
      </c>
      <c r="G1354" s="250"/>
      <c r="H1354" s="250"/>
      <c r="I1354" s="250">
        <v>49</v>
      </c>
      <c r="J1354" s="250">
        <v>13</v>
      </c>
      <c r="K1354" s="250"/>
      <c r="L1354" s="250">
        <v>0</v>
      </c>
      <c r="M1354" s="250">
        <v>0</v>
      </c>
      <c r="N1354" s="250"/>
      <c r="O1354" s="250">
        <v>0</v>
      </c>
      <c r="P1354" s="250">
        <v>0</v>
      </c>
      <c r="Q1354" s="250"/>
      <c r="R1354" s="250"/>
      <c r="S1354" s="250">
        <v>0</v>
      </c>
      <c r="T1354" s="250">
        <v>36</v>
      </c>
      <c r="U1354" s="250">
        <v>0</v>
      </c>
      <c r="V1354" s="250">
        <v>0</v>
      </c>
      <c r="W1354" s="250">
        <v>0</v>
      </c>
      <c r="X1354" s="250">
        <v>0</v>
      </c>
      <c r="Y1354" s="250">
        <v>0</v>
      </c>
      <c r="Z1354" s="250"/>
      <c r="AA1354" s="250"/>
      <c r="AB1354" s="250">
        <v>0</v>
      </c>
      <c r="AC1354" s="250">
        <v>0</v>
      </c>
      <c r="AD1354" s="250">
        <v>0</v>
      </c>
      <c r="AE1354" s="250"/>
      <c r="AF1354" s="250">
        <v>0</v>
      </c>
      <c r="AG1354" s="250">
        <v>7</v>
      </c>
      <c r="AH1354" s="250"/>
      <c r="AI1354" s="251" t="s">
        <v>429</v>
      </c>
      <c r="AJ1354" s="251"/>
      <c r="AK1354" s="251"/>
      <c r="AL1354" s="65"/>
      <c r="AM1354" s="71"/>
      <c r="AN1354" s="71"/>
    </row>
    <row r="1355" spans="1:42" ht="21.75" customHeight="1" outlineLevel="1">
      <c r="A1355" s="218" t="s">
        <v>214</v>
      </c>
      <c r="B1355" s="218"/>
      <c r="C1355" s="250">
        <v>420</v>
      </c>
      <c r="D1355" s="250">
        <v>2</v>
      </c>
      <c r="E1355" s="250">
        <v>361</v>
      </c>
      <c r="F1355" s="250">
        <v>4</v>
      </c>
      <c r="G1355" s="250"/>
      <c r="H1355" s="250"/>
      <c r="I1355" s="250">
        <v>357</v>
      </c>
      <c r="J1355" s="250">
        <v>2</v>
      </c>
      <c r="K1355" s="250"/>
      <c r="L1355" s="250">
        <v>4</v>
      </c>
      <c r="M1355" s="250">
        <v>351</v>
      </c>
      <c r="N1355" s="250"/>
      <c r="O1355" s="250">
        <v>0</v>
      </c>
      <c r="P1355" s="250">
        <v>0</v>
      </c>
      <c r="Q1355" s="250"/>
      <c r="R1355" s="250"/>
      <c r="S1355" s="250">
        <v>0</v>
      </c>
      <c r="T1355" s="250">
        <v>0</v>
      </c>
      <c r="U1355" s="250">
        <v>0</v>
      </c>
      <c r="V1355" s="250">
        <v>0</v>
      </c>
      <c r="W1355" s="250">
        <v>0</v>
      </c>
      <c r="X1355" s="250">
        <v>5</v>
      </c>
      <c r="Y1355" s="250">
        <v>0</v>
      </c>
      <c r="Z1355" s="250"/>
      <c r="AA1355" s="250"/>
      <c r="AB1355" s="250">
        <v>22</v>
      </c>
      <c r="AC1355" s="250">
        <v>0</v>
      </c>
      <c r="AD1355" s="250">
        <v>0</v>
      </c>
      <c r="AE1355" s="250"/>
      <c r="AF1355" s="250">
        <v>3</v>
      </c>
      <c r="AG1355" s="250">
        <v>49</v>
      </c>
      <c r="AH1355" s="250"/>
      <c r="AI1355" s="251" t="s">
        <v>271</v>
      </c>
      <c r="AJ1355" s="251"/>
      <c r="AK1355" s="251"/>
      <c r="AL1355" s="71"/>
      <c r="AM1355" s="71"/>
      <c r="AN1355" s="71"/>
    </row>
    <row r="1356" spans="1:42" ht="21.75" customHeight="1" outlineLevel="1">
      <c r="A1356" s="218" t="s">
        <v>215</v>
      </c>
      <c r="B1356" s="218"/>
      <c r="C1356" s="250">
        <v>1031</v>
      </c>
      <c r="D1356" s="250">
        <v>142</v>
      </c>
      <c r="E1356" s="250">
        <v>810</v>
      </c>
      <c r="F1356" s="250">
        <v>0</v>
      </c>
      <c r="G1356" s="250"/>
      <c r="H1356" s="250"/>
      <c r="I1356" s="250">
        <v>810</v>
      </c>
      <c r="J1356" s="250">
        <v>6</v>
      </c>
      <c r="K1356" s="250"/>
      <c r="L1356" s="250">
        <v>396</v>
      </c>
      <c r="M1356" s="250">
        <v>408</v>
      </c>
      <c r="N1356" s="250"/>
      <c r="O1356" s="250">
        <v>0</v>
      </c>
      <c r="P1356" s="250">
        <v>0</v>
      </c>
      <c r="Q1356" s="250"/>
      <c r="R1356" s="250"/>
      <c r="S1356" s="250">
        <v>0</v>
      </c>
      <c r="T1356" s="250">
        <v>0</v>
      </c>
      <c r="U1356" s="250">
        <v>0</v>
      </c>
      <c r="V1356" s="250">
        <v>0</v>
      </c>
      <c r="W1356" s="250">
        <v>0</v>
      </c>
      <c r="X1356" s="250">
        <v>18</v>
      </c>
      <c r="Y1356" s="250">
        <v>0</v>
      </c>
      <c r="Z1356" s="250"/>
      <c r="AA1356" s="250"/>
      <c r="AB1356" s="250">
        <v>9</v>
      </c>
      <c r="AC1356" s="250">
        <v>0</v>
      </c>
      <c r="AD1356" s="250">
        <v>0</v>
      </c>
      <c r="AE1356" s="250"/>
      <c r="AF1356" s="250">
        <v>0</v>
      </c>
      <c r="AG1356" s="250">
        <v>61</v>
      </c>
      <c r="AH1356" s="250"/>
      <c r="AI1356" s="251" t="s">
        <v>233</v>
      </c>
      <c r="AJ1356" s="251"/>
      <c r="AK1356" s="251"/>
      <c r="AL1356" s="71"/>
      <c r="AM1356" s="71"/>
      <c r="AN1356" s="71"/>
    </row>
    <row r="1357" spans="1:42" ht="21.75" customHeight="1" outlineLevel="1">
      <c r="A1357" s="218" t="s">
        <v>216</v>
      </c>
      <c r="B1357" s="218"/>
      <c r="C1357" s="250">
        <v>486</v>
      </c>
      <c r="D1357" s="250">
        <v>16</v>
      </c>
      <c r="E1357" s="250">
        <v>112</v>
      </c>
      <c r="F1357" s="250">
        <v>20</v>
      </c>
      <c r="G1357" s="250"/>
      <c r="H1357" s="250"/>
      <c r="I1357" s="250">
        <v>92</v>
      </c>
      <c r="J1357" s="250">
        <v>32</v>
      </c>
      <c r="K1357" s="250"/>
      <c r="L1357" s="250">
        <v>29</v>
      </c>
      <c r="M1357" s="250">
        <v>26</v>
      </c>
      <c r="N1357" s="250"/>
      <c r="O1357" s="250">
        <v>0</v>
      </c>
      <c r="P1357" s="250">
        <v>0</v>
      </c>
      <c r="Q1357" s="250"/>
      <c r="R1357" s="250"/>
      <c r="S1357" s="250">
        <v>3</v>
      </c>
      <c r="T1357" s="250">
        <v>2</v>
      </c>
      <c r="U1357" s="250">
        <v>0</v>
      </c>
      <c r="V1357" s="250">
        <v>0</v>
      </c>
      <c r="W1357" s="250">
        <v>0</v>
      </c>
      <c r="X1357" s="250">
        <v>0</v>
      </c>
      <c r="Y1357" s="250">
        <v>0</v>
      </c>
      <c r="Z1357" s="250"/>
      <c r="AA1357" s="250"/>
      <c r="AB1357" s="250">
        <v>0</v>
      </c>
      <c r="AC1357" s="250">
        <v>5</v>
      </c>
      <c r="AD1357" s="250">
        <v>3</v>
      </c>
      <c r="AE1357" s="250"/>
      <c r="AF1357" s="250">
        <v>49</v>
      </c>
      <c r="AG1357" s="250">
        <v>309</v>
      </c>
      <c r="AH1357" s="250"/>
      <c r="AI1357" s="251" t="s">
        <v>229</v>
      </c>
      <c r="AJ1357" s="251" t="s">
        <v>465</v>
      </c>
      <c r="AK1357" s="251"/>
      <c r="AL1357" s="67"/>
      <c r="AM1357" s="71"/>
      <c r="AN1357" s="71"/>
    </row>
    <row r="1358" spans="1:42" ht="21.75" customHeight="1" outlineLevel="1">
      <c r="A1358" s="218" t="s">
        <v>38</v>
      </c>
      <c r="B1358" s="218"/>
      <c r="C1358" s="250">
        <v>28</v>
      </c>
      <c r="D1358" s="250">
        <v>0</v>
      </c>
      <c r="E1358" s="250">
        <v>21</v>
      </c>
      <c r="F1358" s="250">
        <v>0</v>
      </c>
      <c r="G1358" s="250"/>
      <c r="H1358" s="250"/>
      <c r="I1358" s="250">
        <v>21</v>
      </c>
      <c r="J1358" s="250">
        <v>21</v>
      </c>
      <c r="K1358" s="250"/>
      <c r="L1358" s="250">
        <v>0</v>
      </c>
      <c r="M1358" s="250">
        <v>0</v>
      </c>
      <c r="N1358" s="250"/>
      <c r="O1358" s="250">
        <v>0</v>
      </c>
      <c r="P1358" s="250">
        <v>0</v>
      </c>
      <c r="Q1358" s="250"/>
      <c r="R1358" s="250"/>
      <c r="S1358" s="250">
        <v>0</v>
      </c>
      <c r="T1358" s="250">
        <v>0</v>
      </c>
      <c r="U1358" s="250">
        <v>0</v>
      </c>
      <c r="V1358" s="250">
        <v>0</v>
      </c>
      <c r="W1358" s="250">
        <v>0</v>
      </c>
      <c r="X1358" s="250">
        <v>0</v>
      </c>
      <c r="Y1358" s="250">
        <v>0</v>
      </c>
      <c r="Z1358" s="250"/>
      <c r="AA1358" s="250"/>
      <c r="AB1358" s="250">
        <v>0</v>
      </c>
      <c r="AC1358" s="250">
        <v>0</v>
      </c>
      <c r="AD1358" s="250">
        <v>0</v>
      </c>
      <c r="AE1358" s="250"/>
      <c r="AF1358" s="250">
        <v>0</v>
      </c>
      <c r="AG1358" s="250">
        <v>7</v>
      </c>
      <c r="AH1358" s="250"/>
      <c r="AI1358" s="251" t="s">
        <v>421</v>
      </c>
      <c r="AJ1358" s="251"/>
      <c r="AK1358" s="251"/>
      <c r="AL1358" s="65"/>
      <c r="AM1358" s="71"/>
      <c r="AN1358" s="71"/>
    </row>
    <row r="1359" spans="1:42" ht="21.75" customHeight="1" outlineLevel="1">
      <c r="A1359" s="218" t="s">
        <v>217</v>
      </c>
      <c r="B1359" s="218"/>
      <c r="C1359" s="250">
        <v>546</v>
      </c>
      <c r="D1359" s="250">
        <v>2</v>
      </c>
      <c r="E1359" s="250">
        <v>493</v>
      </c>
      <c r="F1359" s="250">
        <v>0</v>
      </c>
      <c r="G1359" s="250"/>
      <c r="H1359" s="250"/>
      <c r="I1359" s="250">
        <v>493</v>
      </c>
      <c r="J1359" s="250">
        <v>3</v>
      </c>
      <c r="K1359" s="250"/>
      <c r="L1359" s="250">
        <v>437</v>
      </c>
      <c r="M1359" s="250">
        <v>53</v>
      </c>
      <c r="N1359" s="250"/>
      <c r="O1359" s="250">
        <v>0</v>
      </c>
      <c r="P1359" s="250">
        <v>0</v>
      </c>
      <c r="Q1359" s="250"/>
      <c r="R1359" s="250"/>
      <c r="S1359" s="250">
        <v>0</v>
      </c>
      <c r="T1359" s="250">
        <v>0</v>
      </c>
      <c r="U1359" s="250">
        <v>0</v>
      </c>
      <c r="V1359" s="250">
        <v>0</v>
      </c>
      <c r="W1359" s="250">
        <v>0</v>
      </c>
      <c r="X1359" s="250">
        <v>3</v>
      </c>
      <c r="Y1359" s="250">
        <v>0</v>
      </c>
      <c r="Z1359" s="250"/>
      <c r="AA1359" s="250"/>
      <c r="AB1359" s="250">
        <v>6</v>
      </c>
      <c r="AC1359" s="250">
        <v>0</v>
      </c>
      <c r="AD1359" s="250">
        <v>0</v>
      </c>
      <c r="AE1359" s="250"/>
      <c r="AF1359" s="250">
        <v>0</v>
      </c>
      <c r="AG1359" s="250">
        <v>48</v>
      </c>
      <c r="AH1359" s="250"/>
      <c r="AI1359" s="251" t="s">
        <v>218</v>
      </c>
      <c r="AJ1359" s="251"/>
      <c r="AK1359" s="251"/>
      <c r="AL1359" s="65"/>
      <c r="AM1359" s="71"/>
      <c r="AN1359" s="71"/>
      <c r="AO1359" s="168"/>
      <c r="AP1359" s="168"/>
    </row>
    <row r="1360" spans="1:42" ht="21.75" customHeight="1" outlineLevel="1">
      <c r="A1360" s="218" t="s">
        <v>39</v>
      </c>
      <c r="B1360" s="218"/>
      <c r="C1360" s="250">
        <v>152</v>
      </c>
      <c r="D1360" s="250">
        <v>0</v>
      </c>
      <c r="E1360" s="250">
        <v>150</v>
      </c>
      <c r="F1360" s="250">
        <v>0</v>
      </c>
      <c r="G1360" s="250"/>
      <c r="H1360" s="250"/>
      <c r="I1360" s="250">
        <v>150</v>
      </c>
      <c r="J1360" s="250">
        <v>150</v>
      </c>
      <c r="K1360" s="250"/>
      <c r="L1360" s="250">
        <v>0</v>
      </c>
      <c r="M1360" s="250">
        <v>0</v>
      </c>
      <c r="N1360" s="250"/>
      <c r="O1360" s="250">
        <v>0</v>
      </c>
      <c r="P1360" s="250">
        <v>0</v>
      </c>
      <c r="Q1360" s="250"/>
      <c r="R1360" s="250"/>
      <c r="S1360" s="250">
        <v>0</v>
      </c>
      <c r="T1360" s="250">
        <v>0</v>
      </c>
      <c r="U1360" s="250">
        <v>0</v>
      </c>
      <c r="V1360" s="250">
        <v>0</v>
      </c>
      <c r="W1360" s="250">
        <v>0</v>
      </c>
      <c r="X1360" s="250">
        <v>0</v>
      </c>
      <c r="Y1360" s="250">
        <v>0</v>
      </c>
      <c r="Z1360" s="250"/>
      <c r="AA1360" s="250"/>
      <c r="AB1360" s="250">
        <v>0</v>
      </c>
      <c r="AC1360" s="250">
        <v>0</v>
      </c>
      <c r="AD1360" s="250">
        <v>0</v>
      </c>
      <c r="AE1360" s="250"/>
      <c r="AF1360" s="250">
        <v>0</v>
      </c>
      <c r="AG1360" s="250">
        <v>2</v>
      </c>
      <c r="AH1360" s="250"/>
      <c r="AI1360" s="251" t="s">
        <v>219</v>
      </c>
      <c r="AJ1360" s="251"/>
      <c r="AK1360" s="251"/>
      <c r="AL1360" s="65"/>
      <c r="AM1360" s="71"/>
      <c r="AN1360" s="71"/>
    </row>
    <row r="1361" spans="1:41" ht="21.75" customHeight="1" outlineLevel="1">
      <c r="A1361" s="218" t="s">
        <v>220</v>
      </c>
      <c r="B1361" s="218"/>
      <c r="C1361" s="250">
        <v>908</v>
      </c>
      <c r="D1361" s="250">
        <v>25</v>
      </c>
      <c r="E1361" s="250">
        <v>816</v>
      </c>
      <c r="F1361" s="250">
        <v>205</v>
      </c>
      <c r="G1361" s="250"/>
      <c r="H1361" s="250"/>
      <c r="I1361" s="250">
        <v>611</v>
      </c>
      <c r="J1361" s="250">
        <v>304</v>
      </c>
      <c r="K1361" s="250"/>
      <c r="L1361" s="250">
        <v>178</v>
      </c>
      <c r="M1361" s="250">
        <v>11</v>
      </c>
      <c r="N1361" s="250"/>
      <c r="O1361" s="250">
        <v>0</v>
      </c>
      <c r="P1361" s="250">
        <v>31</v>
      </c>
      <c r="Q1361" s="250"/>
      <c r="R1361" s="250"/>
      <c r="S1361" s="250">
        <v>53</v>
      </c>
      <c r="T1361" s="250">
        <v>34</v>
      </c>
      <c r="U1361" s="250">
        <v>0</v>
      </c>
      <c r="V1361" s="250">
        <v>0</v>
      </c>
      <c r="W1361" s="250">
        <v>7</v>
      </c>
      <c r="X1361" s="250">
        <v>0</v>
      </c>
      <c r="Y1361" s="250">
        <v>0</v>
      </c>
      <c r="Z1361" s="250"/>
      <c r="AA1361" s="250"/>
      <c r="AB1361" s="250">
        <v>0</v>
      </c>
      <c r="AC1361" s="250">
        <v>22</v>
      </c>
      <c r="AD1361" s="250">
        <v>1</v>
      </c>
      <c r="AE1361" s="250"/>
      <c r="AF1361" s="250">
        <v>24</v>
      </c>
      <c r="AG1361" s="250">
        <v>36</v>
      </c>
      <c r="AH1361" s="250"/>
      <c r="AI1361" s="251" t="s">
        <v>221</v>
      </c>
      <c r="AJ1361" s="251"/>
      <c r="AK1361" s="251"/>
      <c r="AL1361" s="65"/>
      <c r="AM1361" s="71"/>
      <c r="AN1361" s="71"/>
    </row>
    <row r="1362" spans="1:41" ht="21.75" customHeight="1" outlineLevel="1">
      <c r="A1362" s="218" t="s">
        <v>222</v>
      </c>
      <c r="B1362" s="218"/>
      <c r="C1362" s="250">
        <v>75</v>
      </c>
      <c r="D1362" s="250">
        <v>0</v>
      </c>
      <c r="E1362" s="250">
        <v>50</v>
      </c>
      <c r="F1362" s="250">
        <v>0</v>
      </c>
      <c r="G1362" s="250"/>
      <c r="H1362" s="250"/>
      <c r="I1362" s="250">
        <v>50</v>
      </c>
      <c r="J1362" s="250">
        <v>50</v>
      </c>
      <c r="K1362" s="250"/>
      <c r="L1362" s="250">
        <v>0</v>
      </c>
      <c r="M1362" s="250">
        <v>0</v>
      </c>
      <c r="N1362" s="250"/>
      <c r="O1362" s="250">
        <v>0</v>
      </c>
      <c r="P1362" s="250">
        <v>0</v>
      </c>
      <c r="Q1362" s="250"/>
      <c r="R1362" s="250"/>
      <c r="S1362" s="250">
        <v>0</v>
      </c>
      <c r="T1362" s="250">
        <v>0</v>
      </c>
      <c r="U1362" s="250">
        <v>0</v>
      </c>
      <c r="V1362" s="250">
        <v>0</v>
      </c>
      <c r="W1362" s="250">
        <v>0</v>
      </c>
      <c r="X1362" s="250">
        <v>0</v>
      </c>
      <c r="Y1362" s="250">
        <v>0</v>
      </c>
      <c r="Z1362" s="250"/>
      <c r="AA1362" s="250"/>
      <c r="AB1362" s="250">
        <v>0</v>
      </c>
      <c r="AC1362" s="250">
        <v>0</v>
      </c>
      <c r="AD1362" s="250">
        <v>0</v>
      </c>
      <c r="AE1362" s="250"/>
      <c r="AF1362" s="250">
        <v>0</v>
      </c>
      <c r="AG1362" s="250">
        <v>25</v>
      </c>
      <c r="AH1362" s="250"/>
      <c r="AI1362" s="251" t="s">
        <v>466</v>
      </c>
      <c r="AJ1362" s="251"/>
      <c r="AK1362" s="251"/>
      <c r="AL1362" s="65"/>
      <c r="AM1362" s="71"/>
      <c r="AN1362" s="71"/>
    </row>
    <row r="1363" spans="1:41" ht="21.75" customHeight="1" outlineLevel="1">
      <c r="A1363" s="218" t="s">
        <v>467</v>
      </c>
      <c r="B1363" s="218"/>
      <c r="C1363" s="250">
        <v>0</v>
      </c>
      <c r="D1363" s="250">
        <v>0</v>
      </c>
      <c r="E1363" s="250">
        <v>0</v>
      </c>
      <c r="F1363" s="250">
        <v>0</v>
      </c>
      <c r="G1363" s="250"/>
      <c r="H1363" s="250"/>
      <c r="I1363" s="250">
        <v>0</v>
      </c>
      <c r="J1363" s="250">
        <v>0</v>
      </c>
      <c r="K1363" s="250"/>
      <c r="L1363" s="250">
        <v>0</v>
      </c>
      <c r="M1363" s="250">
        <v>0</v>
      </c>
      <c r="N1363" s="250"/>
      <c r="O1363" s="250">
        <v>0</v>
      </c>
      <c r="P1363" s="250">
        <v>0</v>
      </c>
      <c r="Q1363" s="250"/>
      <c r="R1363" s="250"/>
      <c r="S1363" s="250">
        <v>0</v>
      </c>
      <c r="T1363" s="250">
        <v>0</v>
      </c>
      <c r="U1363" s="250">
        <v>0</v>
      </c>
      <c r="V1363" s="250">
        <v>0</v>
      </c>
      <c r="W1363" s="250">
        <v>0</v>
      </c>
      <c r="X1363" s="250">
        <v>0</v>
      </c>
      <c r="Y1363" s="250">
        <v>0</v>
      </c>
      <c r="Z1363" s="250"/>
      <c r="AA1363" s="250"/>
      <c r="AB1363" s="250">
        <v>0</v>
      </c>
      <c r="AC1363" s="250">
        <v>0</v>
      </c>
      <c r="AD1363" s="250">
        <v>0</v>
      </c>
      <c r="AE1363" s="250"/>
      <c r="AF1363" s="250">
        <v>0</v>
      </c>
      <c r="AG1363" s="250">
        <v>0</v>
      </c>
      <c r="AH1363" s="250"/>
      <c r="AI1363" s="251" t="s">
        <v>303</v>
      </c>
      <c r="AJ1363" s="251" t="s">
        <v>224</v>
      </c>
      <c r="AK1363" s="251"/>
      <c r="AL1363" s="65"/>
      <c r="AM1363" s="71"/>
      <c r="AN1363" s="71"/>
    </row>
    <row r="1364" spans="1:41" ht="21.75" customHeight="1" outlineLevel="1">
      <c r="A1364" s="218" t="s">
        <v>41</v>
      </c>
      <c r="B1364" s="218"/>
      <c r="C1364" s="250">
        <v>400</v>
      </c>
      <c r="D1364" s="250">
        <v>50</v>
      </c>
      <c r="E1364" s="250">
        <v>311</v>
      </c>
      <c r="F1364" s="250">
        <v>0</v>
      </c>
      <c r="G1364" s="250"/>
      <c r="H1364" s="250"/>
      <c r="I1364" s="250">
        <v>311</v>
      </c>
      <c r="J1364" s="250">
        <v>311</v>
      </c>
      <c r="K1364" s="250"/>
      <c r="L1364" s="250">
        <v>0</v>
      </c>
      <c r="M1364" s="250">
        <v>0</v>
      </c>
      <c r="N1364" s="250"/>
      <c r="O1364" s="250">
        <v>0</v>
      </c>
      <c r="P1364" s="250">
        <v>0</v>
      </c>
      <c r="Q1364" s="250"/>
      <c r="R1364" s="250"/>
      <c r="S1364" s="250">
        <v>0</v>
      </c>
      <c r="T1364" s="250">
        <v>0</v>
      </c>
      <c r="U1364" s="250">
        <v>0</v>
      </c>
      <c r="V1364" s="250">
        <v>0</v>
      </c>
      <c r="W1364" s="250">
        <v>0</v>
      </c>
      <c r="X1364" s="250">
        <v>2</v>
      </c>
      <c r="Y1364" s="250">
        <v>0</v>
      </c>
      <c r="Z1364" s="250"/>
      <c r="AA1364" s="250"/>
      <c r="AB1364" s="250">
        <v>0</v>
      </c>
      <c r="AC1364" s="250">
        <v>0</v>
      </c>
      <c r="AD1364" s="250">
        <v>0</v>
      </c>
      <c r="AE1364" s="250"/>
      <c r="AF1364" s="250">
        <v>0</v>
      </c>
      <c r="AG1364" s="250">
        <v>37</v>
      </c>
      <c r="AH1364" s="250"/>
      <c r="AI1364" s="251" t="s">
        <v>424</v>
      </c>
      <c r="AJ1364" s="251"/>
      <c r="AK1364" s="251"/>
      <c r="AL1364" s="65"/>
      <c r="AM1364" s="71"/>
      <c r="AN1364" s="71"/>
    </row>
    <row r="1365" spans="1:41" ht="21.75" customHeight="1" outlineLevel="1">
      <c r="A1365" s="218" t="s">
        <v>42</v>
      </c>
      <c r="B1365" s="218"/>
      <c r="C1365" s="250">
        <v>384</v>
      </c>
      <c r="D1365" s="250">
        <v>48</v>
      </c>
      <c r="E1365" s="250">
        <v>294</v>
      </c>
      <c r="F1365" s="250">
        <v>221</v>
      </c>
      <c r="G1365" s="250"/>
      <c r="H1365" s="250"/>
      <c r="I1365" s="250">
        <v>73</v>
      </c>
      <c r="J1365" s="250">
        <v>5</v>
      </c>
      <c r="K1365" s="250"/>
      <c r="L1365" s="250">
        <v>0</v>
      </c>
      <c r="M1365" s="250">
        <v>0</v>
      </c>
      <c r="N1365" s="250"/>
      <c r="O1365" s="250">
        <v>0</v>
      </c>
      <c r="P1365" s="250">
        <v>51</v>
      </c>
      <c r="Q1365" s="250"/>
      <c r="R1365" s="250"/>
      <c r="S1365" s="250">
        <v>17</v>
      </c>
      <c r="T1365" s="250">
        <v>0</v>
      </c>
      <c r="U1365" s="250">
        <v>0</v>
      </c>
      <c r="V1365" s="250">
        <v>0</v>
      </c>
      <c r="W1365" s="250">
        <v>6</v>
      </c>
      <c r="X1365" s="250">
        <v>0</v>
      </c>
      <c r="Y1365" s="250">
        <v>0</v>
      </c>
      <c r="Z1365" s="250"/>
      <c r="AA1365" s="250"/>
      <c r="AB1365" s="250">
        <v>0</v>
      </c>
      <c r="AC1365" s="250">
        <v>0</v>
      </c>
      <c r="AD1365" s="250">
        <v>0</v>
      </c>
      <c r="AE1365" s="250"/>
      <c r="AF1365" s="250">
        <v>36</v>
      </c>
      <c r="AG1365" s="250">
        <v>0</v>
      </c>
      <c r="AH1365" s="250"/>
      <c r="AI1365" s="251" t="s">
        <v>369</v>
      </c>
      <c r="AJ1365" s="251"/>
      <c r="AK1365" s="251"/>
      <c r="AL1365" s="65"/>
      <c r="AM1365" s="71"/>
      <c r="AN1365" s="71"/>
    </row>
    <row r="1366" spans="1:41" ht="21.75" customHeight="1" outlineLevel="1" thickBot="1">
      <c r="A1366" s="218" t="s">
        <v>227</v>
      </c>
      <c r="B1366" s="218"/>
      <c r="C1366" s="250">
        <v>24</v>
      </c>
      <c r="D1366" s="250">
        <v>0</v>
      </c>
      <c r="E1366" s="250">
        <v>23</v>
      </c>
      <c r="F1366" s="250">
        <v>0</v>
      </c>
      <c r="G1366" s="250"/>
      <c r="H1366" s="250"/>
      <c r="I1366" s="250">
        <v>23</v>
      </c>
      <c r="J1366" s="250">
        <v>0</v>
      </c>
      <c r="K1366" s="250"/>
      <c r="L1366" s="250">
        <v>0</v>
      </c>
      <c r="M1366" s="250">
        <v>0</v>
      </c>
      <c r="N1366" s="250"/>
      <c r="O1366" s="250">
        <v>0</v>
      </c>
      <c r="P1366" s="250">
        <v>0</v>
      </c>
      <c r="Q1366" s="250"/>
      <c r="R1366" s="250"/>
      <c r="S1366" s="250">
        <v>0</v>
      </c>
      <c r="T1366" s="250">
        <v>23</v>
      </c>
      <c r="U1366" s="250">
        <v>0</v>
      </c>
      <c r="V1366" s="250">
        <v>0</v>
      </c>
      <c r="W1366" s="250">
        <v>0</v>
      </c>
      <c r="X1366" s="250">
        <v>0</v>
      </c>
      <c r="Y1366" s="250">
        <v>0</v>
      </c>
      <c r="Z1366" s="250"/>
      <c r="AA1366" s="250"/>
      <c r="AB1366" s="250">
        <v>0</v>
      </c>
      <c r="AC1366" s="250">
        <v>0</v>
      </c>
      <c r="AD1366" s="250">
        <v>0</v>
      </c>
      <c r="AE1366" s="250"/>
      <c r="AF1366" s="250">
        <v>0</v>
      </c>
      <c r="AG1366" s="250">
        <v>1</v>
      </c>
      <c r="AH1366" s="250"/>
      <c r="AI1366" s="251" t="s">
        <v>249</v>
      </c>
      <c r="AJ1366" s="251"/>
      <c r="AK1366" s="251"/>
      <c r="AL1366" s="65"/>
      <c r="AM1366" s="71"/>
      <c r="AN1366" s="71"/>
    </row>
    <row r="1367" spans="1:41" ht="21.75" customHeight="1" thickBot="1">
      <c r="A1367" s="244" t="s">
        <v>43</v>
      </c>
      <c r="B1367" s="244"/>
      <c r="C1367" s="213">
        <v>14434</v>
      </c>
      <c r="D1367" s="213">
        <v>693</v>
      </c>
      <c r="E1367" s="213">
        <v>11411</v>
      </c>
      <c r="F1367" s="213">
        <v>1929</v>
      </c>
      <c r="G1367" s="213"/>
      <c r="H1367" s="213"/>
      <c r="I1367" s="213">
        <v>9482</v>
      </c>
      <c r="J1367" s="213">
        <v>3769</v>
      </c>
      <c r="K1367" s="213"/>
      <c r="L1367" s="213">
        <v>3132</v>
      </c>
      <c r="M1367" s="213">
        <v>1955</v>
      </c>
      <c r="N1367" s="213"/>
      <c r="O1367" s="213">
        <v>0</v>
      </c>
      <c r="P1367" s="213">
        <v>129</v>
      </c>
      <c r="Q1367" s="213"/>
      <c r="R1367" s="213"/>
      <c r="S1367" s="213">
        <v>187</v>
      </c>
      <c r="T1367" s="213">
        <v>310</v>
      </c>
      <c r="U1367" s="213">
        <v>0</v>
      </c>
      <c r="V1367" s="213">
        <v>0</v>
      </c>
      <c r="W1367" s="213">
        <v>36</v>
      </c>
      <c r="X1367" s="213">
        <v>77</v>
      </c>
      <c r="Y1367" s="213">
        <v>3</v>
      </c>
      <c r="Z1367" s="213"/>
      <c r="AA1367" s="213"/>
      <c r="AB1367" s="213">
        <v>124</v>
      </c>
      <c r="AC1367" s="213">
        <f>SUM(AC1346,AC1329)</f>
        <v>202</v>
      </c>
      <c r="AD1367" s="213">
        <v>222</v>
      </c>
      <c r="AE1367" s="213"/>
      <c r="AF1367" s="213">
        <v>275</v>
      </c>
      <c r="AG1367" s="213">
        <v>1942</v>
      </c>
      <c r="AH1367" s="213"/>
      <c r="AI1367" s="244"/>
      <c r="AJ1367" s="244"/>
      <c r="AK1367" s="244"/>
      <c r="AL1367" s="29">
        <f>SUM(AL1329)</f>
        <v>371</v>
      </c>
      <c r="AM1367" s="29">
        <f>SUM(AM1329)</f>
        <v>114</v>
      </c>
      <c r="AN1367" s="29">
        <f>SUM(AN1329)</f>
        <v>257</v>
      </c>
      <c r="AO1367" s="142">
        <f>IF(E1367&gt;0,1,0)</f>
        <v>1</v>
      </c>
    </row>
    <row r="1368" spans="1:41" ht="12" customHeight="1" thickBot="1">
      <c r="A1368" s="145"/>
      <c r="B1368" s="144"/>
      <c r="C1368" s="144"/>
      <c r="D1368" s="144"/>
      <c r="E1368" s="144"/>
      <c r="F1368" s="144"/>
      <c r="G1368" s="144"/>
      <c r="H1368" s="144"/>
      <c r="I1368" s="144"/>
      <c r="J1368" s="144"/>
      <c r="K1368" s="144"/>
      <c r="L1368" s="144"/>
      <c r="M1368" s="144"/>
      <c r="N1368" s="143" t="s">
        <v>44</v>
      </c>
      <c r="O1368" s="143"/>
      <c r="P1368" s="143"/>
      <c r="Q1368" s="144"/>
      <c r="R1368" s="170" t="s">
        <v>45</v>
      </c>
      <c r="S1368" s="170"/>
      <c r="T1368" s="170"/>
      <c r="U1368" s="170"/>
      <c r="V1368" s="170"/>
      <c r="W1368" s="170"/>
      <c r="X1368" s="170"/>
      <c r="Y1368" s="170"/>
      <c r="Z1368" s="144"/>
      <c r="AA1368" s="145" t="s">
        <v>46</v>
      </c>
      <c r="AB1368" s="145"/>
      <c r="AC1368" s="145">
        <f>SUM(AC1367:AE1367)</f>
        <v>424</v>
      </c>
      <c r="AD1368" s="145"/>
      <c r="AE1368" s="172" t="s">
        <v>47</v>
      </c>
      <c r="AF1368" s="170"/>
      <c r="AG1368" s="170"/>
      <c r="AH1368" s="170"/>
      <c r="AI1368" s="170"/>
      <c r="AJ1368" s="170"/>
      <c r="AK1368" s="145"/>
    </row>
    <row r="1369" spans="1:41" ht="12" customHeight="1" thickBot="1">
      <c r="A1369" s="145"/>
      <c r="B1369" s="144"/>
      <c r="C1369" s="144"/>
      <c r="D1369" s="144"/>
      <c r="E1369" s="144"/>
      <c r="F1369" s="144"/>
      <c r="G1369" s="170"/>
      <c r="H1369" s="170"/>
      <c r="I1369" s="192">
        <f>SUM(I1346,I1329)</f>
        <v>9482</v>
      </c>
      <c r="J1369" s="170"/>
      <c r="K1369" s="170"/>
      <c r="L1369" s="170"/>
      <c r="M1369" s="170"/>
      <c r="N1369" s="145"/>
      <c r="O1369" s="145"/>
      <c r="P1369" s="145"/>
      <c r="Q1369" s="144"/>
      <c r="R1369" s="170"/>
      <c r="S1369" s="170"/>
      <c r="T1369" s="170"/>
      <c r="U1369" s="170"/>
      <c r="V1369" s="170"/>
      <c r="W1369" s="170"/>
      <c r="X1369" s="170"/>
      <c r="Y1369" s="170"/>
      <c r="Z1369" s="144"/>
      <c r="AA1369" s="145"/>
      <c r="AB1369" s="145"/>
      <c r="AC1369" s="145"/>
      <c r="AD1369" s="145"/>
      <c r="AE1369" s="170"/>
      <c r="AF1369" s="170"/>
      <c r="AG1369" s="170"/>
      <c r="AH1369" s="170"/>
      <c r="AI1369" s="170"/>
      <c r="AJ1369" s="170"/>
      <c r="AK1369" s="145"/>
    </row>
    <row r="1370" spans="1:41" ht="12" customHeight="1" thickBot="1">
      <c r="A1370" s="145" t="s">
        <v>48</v>
      </c>
      <c r="B1370" s="170">
        <v>39644</v>
      </c>
      <c r="C1370" s="145" t="s">
        <v>49</v>
      </c>
      <c r="D1370" s="145"/>
      <c r="E1370" s="145"/>
      <c r="F1370" s="145"/>
      <c r="G1370" s="170"/>
      <c r="H1370" s="170"/>
      <c r="I1370" s="170"/>
      <c r="J1370" s="170"/>
      <c r="K1370" s="170"/>
      <c r="L1370" s="170"/>
      <c r="M1370" s="170"/>
      <c r="N1370" s="145"/>
      <c r="O1370" s="145"/>
      <c r="P1370" s="145"/>
      <c r="Q1370" s="144"/>
      <c r="R1370" s="170"/>
      <c r="S1370" s="170"/>
      <c r="T1370" s="170"/>
      <c r="U1370" s="170"/>
      <c r="V1370" s="170"/>
      <c r="W1370" s="170"/>
      <c r="X1370" s="170"/>
      <c r="Y1370" s="170"/>
      <c r="Z1370" s="144"/>
      <c r="AA1370" s="145"/>
      <c r="AB1370" s="145"/>
      <c r="AC1370" s="145"/>
      <c r="AD1370" s="145"/>
      <c r="AE1370" s="170"/>
      <c r="AF1370" s="170"/>
      <c r="AG1370" s="170"/>
      <c r="AH1370" s="170"/>
      <c r="AI1370" s="170"/>
      <c r="AJ1370" s="170"/>
      <c r="AK1370" s="145"/>
    </row>
    <row r="1371" spans="1:41" ht="12" customHeight="1" thickBot="1">
      <c r="A1371" s="145" t="s">
        <v>50</v>
      </c>
      <c r="B1371" s="145"/>
      <c r="C1371" s="144"/>
      <c r="D1371" s="144"/>
      <c r="E1371" s="144"/>
      <c r="F1371" s="144"/>
      <c r="G1371" s="170"/>
      <c r="H1371" s="170"/>
      <c r="I1371" s="170"/>
      <c r="J1371" s="170"/>
      <c r="K1371" s="170"/>
      <c r="L1371" s="170"/>
      <c r="M1371" s="170"/>
      <c r="N1371" s="143" t="s">
        <v>51</v>
      </c>
      <c r="O1371" s="143"/>
      <c r="P1371" s="145"/>
      <c r="Q1371" s="144"/>
      <c r="R1371" s="172" t="s">
        <v>52</v>
      </c>
      <c r="S1371" s="170"/>
      <c r="T1371" s="170"/>
      <c r="U1371" s="170"/>
      <c r="V1371" s="170"/>
      <c r="W1371" s="170"/>
      <c r="X1371" s="170"/>
      <c r="Y1371" s="170"/>
      <c r="Z1371" s="144"/>
      <c r="AA1371" s="144"/>
      <c r="AB1371" s="144"/>
      <c r="AC1371" s="144"/>
      <c r="AD1371" s="144"/>
      <c r="AE1371" s="144"/>
      <c r="AF1371" s="144"/>
      <c r="AG1371" s="144"/>
      <c r="AH1371" s="144"/>
      <c r="AI1371" s="144"/>
      <c r="AJ1371" s="144"/>
      <c r="AK1371" s="145"/>
    </row>
    <row r="1372" spans="1:41" ht="12" customHeight="1" thickBot="1">
      <c r="A1372" s="145"/>
      <c r="B1372" s="145"/>
      <c r="C1372" s="145" t="s">
        <v>53</v>
      </c>
      <c r="D1372" s="145"/>
      <c r="E1372" s="145"/>
      <c r="F1372" s="145"/>
      <c r="G1372" s="170"/>
      <c r="H1372" s="170"/>
      <c r="I1372" s="170"/>
      <c r="J1372" s="170"/>
      <c r="K1372" s="170"/>
      <c r="L1372" s="170"/>
      <c r="M1372" s="170"/>
      <c r="N1372" s="145"/>
      <c r="O1372" s="145"/>
      <c r="P1372" s="145"/>
      <c r="Q1372" s="145"/>
      <c r="R1372" s="170"/>
      <c r="S1372" s="170"/>
      <c r="T1372" s="170"/>
      <c r="U1372" s="170"/>
      <c r="V1372" s="170"/>
      <c r="W1372" s="170"/>
      <c r="X1372" s="170"/>
      <c r="Y1372" s="170"/>
      <c r="Z1372" s="145"/>
      <c r="AA1372" s="145"/>
      <c r="AB1372" s="145"/>
      <c r="AC1372" s="145"/>
      <c r="AD1372" s="145"/>
      <c r="AE1372" s="145"/>
      <c r="AF1372" s="145"/>
      <c r="AG1372" s="145"/>
      <c r="AH1372" s="145"/>
      <c r="AI1372" s="145"/>
      <c r="AJ1372" s="145"/>
      <c r="AK1372" s="145"/>
    </row>
    <row r="1373" spans="1:41" ht="12" customHeight="1" thickBot="1">
      <c r="A1373" s="145"/>
      <c r="B1373" s="145"/>
      <c r="C1373" s="145"/>
      <c r="D1373" s="145"/>
      <c r="E1373" s="145"/>
      <c r="F1373" s="145"/>
      <c r="G1373" s="170"/>
      <c r="H1373" s="170"/>
      <c r="I1373" s="170"/>
      <c r="J1373" s="170"/>
      <c r="K1373" s="170"/>
      <c r="L1373" s="170"/>
      <c r="M1373" s="170"/>
      <c r="N1373" s="145"/>
      <c r="O1373" s="145"/>
      <c r="P1373" s="145"/>
      <c r="Q1373" s="145"/>
      <c r="R1373" s="170"/>
      <c r="S1373" s="170"/>
      <c r="T1373" s="170"/>
      <c r="U1373" s="170"/>
      <c r="V1373" s="170"/>
      <c r="W1373" s="170"/>
      <c r="X1373" s="170"/>
      <c r="Y1373" s="170"/>
      <c r="Z1373" s="145"/>
      <c r="AA1373" s="145"/>
      <c r="AB1373" s="145"/>
      <c r="AC1373" s="145"/>
      <c r="AD1373" s="145"/>
      <c r="AE1373" s="145"/>
      <c r="AF1373" s="145"/>
      <c r="AG1373" s="145"/>
      <c r="AH1373" s="145"/>
      <c r="AI1373" s="145"/>
      <c r="AJ1373" s="145"/>
      <c r="AK1373" s="145"/>
    </row>
    <row r="1375" spans="1:41" ht="18" customHeight="1">
      <c r="A1375" s="173" t="s">
        <v>61</v>
      </c>
      <c r="B1375" s="144"/>
      <c r="C1375" s="144"/>
      <c r="D1375" s="144"/>
      <c r="E1375" s="144"/>
      <c r="F1375" s="144"/>
      <c r="G1375" s="144"/>
      <c r="H1375" s="144"/>
      <c r="I1375" s="144"/>
      <c r="J1375" s="144"/>
      <c r="L1375" s="143"/>
      <c r="M1375" s="143"/>
      <c r="N1375" s="143"/>
      <c r="O1375" s="143"/>
      <c r="P1375" s="143"/>
      <c r="Q1375" s="143"/>
      <c r="R1375" s="143"/>
      <c r="S1375" s="143"/>
      <c r="T1375" s="143"/>
      <c r="U1375" s="143"/>
      <c r="V1375" s="143"/>
      <c r="W1375" s="143"/>
      <c r="X1375" s="143"/>
      <c r="Y1375" s="143"/>
      <c r="Z1375" s="143"/>
      <c r="AA1375" s="143"/>
      <c r="AB1375" s="143"/>
      <c r="AC1375" s="143"/>
      <c r="AD1375" s="143"/>
      <c r="AE1375" s="143"/>
      <c r="AF1375" s="143"/>
      <c r="AG1375" s="143"/>
      <c r="AH1375" s="144"/>
      <c r="AI1375" s="144"/>
      <c r="AJ1375" s="144"/>
      <c r="AK1375" s="145"/>
    </row>
    <row r="1376" spans="1:41" ht="13.5" customHeight="1" thickBot="1">
      <c r="B1376" s="144"/>
      <c r="C1376" s="144"/>
      <c r="D1376" s="144"/>
      <c r="E1376" s="144"/>
      <c r="F1376" s="144"/>
      <c r="G1376" s="144"/>
      <c r="H1376" s="144"/>
      <c r="I1376" s="144"/>
      <c r="J1376" s="144"/>
      <c r="K1376" s="144"/>
      <c r="L1376" s="144"/>
      <c r="M1376" s="144"/>
      <c r="N1376" s="144"/>
      <c r="O1376" s="144"/>
      <c r="P1376" s="144"/>
      <c r="Q1376" s="144"/>
      <c r="R1376" s="144"/>
      <c r="S1376" s="144"/>
      <c r="T1376" s="144"/>
      <c r="U1376" s="144"/>
      <c r="V1376" s="144"/>
      <c r="W1376" s="144"/>
      <c r="X1376" s="144"/>
      <c r="Y1376" s="144"/>
      <c r="Z1376" s="144"/>
      <c r="AA1376" s="144"/>
      <c r="AB1376" s="144"/>
      <c r="AC1376" s="144"/>
      <c r="AD1376" s="144"/>
      <c r="AE1376" s="144"/>
      <c r="AF1376" s="144"/>
      <c r="AG1376" s="144"/>
      <c r="AH1376" s="144"/>
      <c r="AI1376" s="144"/>
      <c r="AJ1376" s="144"/>
      <c r="AK1376" s="145"/>
    </row>
    <row r="1377" spans="1:41" ht="21.75" customHeight="1">
      <c r="A1377" s="146" t="s">
        <v>55</v>
      </c>
      <c r="B1377" s="147"/>
      <c r="C1377" s="148" t="s">
        <v>17</v>
      </c>
      <c r="D1377" s="148" t="s">
        <v>56</v>
      </c>
      <c r="E1377" s="148" t="s">
        <v>3</v>
      </c>
      <c r="F1377" s="236" t="s">
        <v>4</v>
      </c>
      <c r="G1377" s="148"/>
      <c r="H1377" s="148"/>
      <c r="I1377" s="148" t="s">
        <v>5</v>
      </c>
      <c r="J1377" s="149" t="s">
        <v>6</v>
      </c>
      <c r="K1377" s="149"/>
      <c r="L1377" s="149"/>
      <c r="M1377" s="239"/>
      <c r="N1377" s="149"/>
      <c r="O1377" s="149"/>
      <c r="P1377" s="149"/>
      <c r="Q1377" s="149"/>
      <c r="R1377" s="149"/>
      <c r="S1377" s="149"/>
      <c r="T1377" s="148" t="s">
        <v>16</v>
      </c>
      <c r="U1377" s="148" t="s">
        <v>7</v>
      </c>
      <c r="V1377" s="148"/>
      <c r="W1377" s="148" t="s">
        <v>8</v>
      </c>
      <c r="X1377" s="148"/>
      <c r="Y1377" s="148" t="s">
        <v>9</v>
      </c>
      <c r="Z1377" s="148"/>
      <c r="AA1377" s="148"/>
      <c r="AB1377" s="148"/>
      <c r="AC1377" s="148" t="s">
        <v>10</v>
      </c>
      <c r="AD1377" s="148"/>
      <c r="AE1377" s="148"/>
      <c r="AF1377" s="148" t="s">
        <v>11</v>
      </c>
      <c r="AG1377" s="148"/>
      <c r="AH1377" s="148"/>
      <c r="AI1377" s="150" t="s">
        <v>57</v>
      </c>
      <c r="AJ1377" s="151" t="s">
        <v>23</v>
      </c>
      <c r="AK1377" s="160"/>
      <c r="AL1377" s="153" t="s">
        <v>91</v>
      </c>
      <c r="AM1377" s="154"/>
      <c r="AN1377" s="155"/>
    </row>
    <row r="1378" spans="1:41" ht="21.75" customHeight="1">
      <c r="A1378" s="156"/>
      <c r="B1378" s="157"/>
      <c r="C1378" s="158"/>
      <c r="D1378" s="158"/>
      <c r="E1378" s="158"/>
      <c r="F1378" s="237"/>
      <c r="G1378" s="158"/>
      <c r="H1378" s="158"/>
      <c r="I1378" s="158"/>
      <c r="J1378" s="158" t="s">
        <v>12</v>
      </c>
      <c r="K1378" s="150"/>
      <c r="L1378" s="158" t="s">
        <v>13</v>
      </c>
      <c r="M1378" s="237" t="s">
        <v>14</v>
      </c>
      <c r="N1378" s="158"/>
      <c r="O1378" s="158" t="s">
        <v>15</v>
      </c>
      <c r="P1378" s="158"/>
      <c r="Q1378" s="158"/>
      <c r="R1378" s="158"/>
      <c r="S1378" s="158"/>
      <c r="T1378" s="158"/>
      <c r="U1378" s="158"/>
      <c r="V1378" s="158"/>
      <c r="W1378" s="158"/>
      <c r="X1378" s="158"/>
      <c r="Y1378" s="158"/>
      <c r="Z1378" s="158"/>
      <c r="AA1378" s="158"/>
      <c r="AB1378" s="158"/>
      <c r="AC1378" s="158"/>
      <c r="AD1378" s="158"/>
      <c r="AE1378" s="158"/>
      <c r="AF1378" s="158"/>
      <c r="AG1378" s="158"/>
      <c r="AH1378" s="158"/>
      <c r="AI1378" s="159"/>
      <c r="AJ1378" s="159"/>
      <c r="AK1378" s="160"/>
      <c r="AL1378" s="161"/>
      <c r="AM1378" s="162"/>
      <c r="AN1378" s="163"/>
    </row>
    <row r="1379" spans="1:41" ht="21.75" customHeight="1" thickBot="1">
      <c r="A1379" s="164"/>
      <c r="B1379" s="165"/>
      <c r="C1379" s="94"/>
      <c r="D1379" s="94"/>
      <c r="E1379" s="94"/>
      <c r="F1379" s="238"/>
      <c r="G1379" s="150"/>
      <c r="H1379" s="150"/>
      <c r="I1379" s="94"/>
      <c r="J1379" s="94"/>
      <c r="K1379" s="94"/>
      <c r="L1379" s="94"/>
      <c r="M1379" s="238"/>
      <c r="N1379" s="150"/>
      <c r="O1379" s="94" t="s">
        <v>18</v>
      </c>
      <c r="P1379" s="94" t="s">
        <v>19</v>
      </c>
      <c r="Q1379" s="94"/>
      <c r="R1379" s="94"/>
      <c r="S1379" s="94" t="s">
        <v>20</v>
      </c>
      <c r="T1379" s="94"/>
      <c r="U1379" s="94" t="s">
        <v>21</v>
      </c>
      <c r="V1379" s="94" t="s">
        <v>22</v>
      </c>
      <c r="W1379" s="94" t="s">
        <v>21</v>
      </c>
      <c r="X1379" s="94" t="s">
        <v>22</v>
      </c>
      <c r="Y1379" s="94" t="s">
        <v>21</v>
      </c>
      <c r="Z1379" s="94"/>
      <c r="AA1379" s="94"/>
      <c r="AB1379" s="94" t="s">
        <v>22</v>
      </c>
      <c r="AC1379" s="94" t="s">
        <v>21</v>
      </c>
      <c r="AD1379" s="94" t="s">
        <v>22</v>
      </c>
      <c r="AE1379" s="94"/>
      <c r="AF1379" s="94" t="s">
        <v>21</v>
      </c>
      <c r="AG1379" s="94" t="s">
        <v>22</v>
      </c>
      <c r="AH1379" s="94"/>
      <c r="AI1379" s="95"/>
      <c r="AJ1379" s="95"/>
      <c r="AK1379" s="96"/>
      <c r="AL1379" s="69" t="s">
        <v>90</v>
      </c>
      <c r="AM1379" s="70" t="s">
        <v>130</v>
      </c>
      <c r="AN1379" s="70" t="s">
        <v>131</v>
      </c>
    </row>
    <row r="1380" spans="1:41" ht="21.75" customHeight="1" thickBot="1">
      <c r="A1380" s="217" t="s">
        <v>24</v>
      </c>
      <c r="B1380" s="217"/>
      <c r="C1380" s="213">
        <v>7356</v>
      </c>
      <c r="D1380" s="213">
        <v>260</v>
      </c>
      <c r="E1380" s="213">
        <v>5832</v>
      </c>
      <c r="F1380" s="213">
        <v>773</v>
      </c>
      <c r="G1380" s="213"/>
      <c r="H1380" s="213"/>
      <c r="I1380" s="213">
        <v>5059</v>
      </c>
      <c r="J1380" s="213">
        <v>2161</v>
      </c>
      <c r="K1380" s="213"/>
      <c r="L1380" s="213">
        <v>1626</v>
      </c>
      <c r="M1380" s="213">
        <v>991</v>
      </c>
      <c r="N1380" s="213"/>
      <c r="O1380" s="213">
        <v>0</v>
      </c>
      <c r="P1380" s="213">
        <v>26</v>
      </c>
      <c r="Q1380" s="213"/>
      <c r="R1380" s="213"/>
      <c r="S1380" s="213">
        <v>85</v>
      </c>
      <c r="T1380" s="213">
        <v>170</v>
      </c>
      <c r="U1380" s="213">
        <v>0</v>
      </c>
      <c r="V1380" s="213">
        <v>0</v>
      </c>
      <c r="W1380" s="213">
        <v>12</v>
      </c>
      <c r="X1380" s="213">
        <v>28</v>
      </c>
      <c r="Y1380" s="213">
        <v>0</v>
      </c>
      <c r="Z1380" s="213"/>
      <c r="AA1380" s="213"/>
      <c r="AB1380" s="213">
        <v>57</v>
      </c>
      <c r="AC1380" s="213">
        <v>57</v>
      </c>
      <c r="AD1380" s="213">
        <v>41</v>
      </c>
      <c r="AE1380" s="213"/>
      <c r="AF1380" s="213">
        <v>116</v>
      </c>
      <c r="AG1380" s="213">
        <v>1108</v>
      </c>
      <c r="AH1380" s="213"/>
      <c r="AI1380" s="214"/>
      <c r="AJ1380" s="214"/>
      <c r="AK1380" s="214"/>
      <c r="AL1380" s="25">
        <f>SUM(AL1381:AL1396)</f>
        <v>370</v>
      </c>
      <c r="AM1380" s="25">
        <f>SUM(AM1381:AM1396)</f>
        <v>113</v>
      </c>
      <c r="AN1380" s="25">
        <f>SUM(AN1381:AN1396)</f>
        <v>257</v>
      </c>
      <c r="AO1380" s="187"/>
    </row>
    <row r="1381" spans="1:41" ht="21.75" customHeight="1" outlineLevel="1">
      <c r="A1381" s="218" t="s">
        <v>25</v>
      </c>
      <c r="B1381" s="218"/>
      <c r="C1381" s="250">
        <v>500</v>
      </c>
      <c r="D1381" s="250">
        <v>0</v>
      </c>
      <c r="E1381" s="250">
        <v>422</v>
      </c>
      <c r="F1381" s="250">
        <v>0</v>
      </c>
      <c r="G1381" s="250"/>
      <c r="H1381" s="250"/>
      <c r="I1381" s="250">
        <v>422</v>
      </c>
      <c r="J1381" s="250">
        <v>422</v>
      </c>
      <c r="K1381" s="250"/>
      <c r="L1381" s="250">
        <v>0</v>
      </c>
      <c r="M1381" s="250">
        <v>0</v>
      </c>
      <c r="N1381" s="250"/>
      <c r="O1381" s="250">
        <v>0</v>
      </c>
      <c r="P1381" s="250">
        <v>0</v>
      </c>
      <c r="Q1381" s="250"/>
      <c r="R1381" s="250"/>
      <c r="S1381" s="250">
        <v>0</v>
      </c>
      <c r="T1381" s="250">
        <v>0</v>
      </c>
      <c r="U1381" s="250">
        <v>0</v>
      </c>
      <c r="V1381" s="250">
        <v>0</v>
      </c>
      <c r="W1381" s="250">
        <v>0</v>
      </c>
      <c r="X1381" s="250">
        <v>2</v>
      </c>
      <c r="Y1381" s="250">
        <v>0</v>
      </c>
      <c r="Z1381" s="250"/>
      <c r="AA1381" s="250"/>
      <c r="AB1381" s="250">
        <v>0</v>
      </c>
      <c r="AC1381" s="250">
        <v>0</v>
      </c>
      <c r="AD1381" s="250">
        <v>0</v>
      </c>
      <c r="AE1381" s="250"/>
      <c r="AF1381" s="250">
        <v>0</v>
      </c>
      <c r="AG1381" s="250">
        <v>76</v>
      </c>
      <c r="AH1381" s="250"/>
      <c r="AI1381" s="251" t="s">
        <v>188</v>
      </c>
      <c r="AJ1381" s="251"/>
      <c r="AK1381" s="251"/>
      <c r="AL1381" s="65"/>
      <c r="AM1381" s="71"/>
      <c r="AN1381" s="71"/>
    </row>
    <row r="1382" spans="1:41" ht="21.75" customHeight="1" outlineLevel="1">
      <c r="A1382" s="218" t="s">
        <v>189</v>
      </c>
      <c r="B1382" s="218"/>
      <c r="C1382" s="250">
        <v>450</v>
      </c>
      <c r="D1382" s="250">
        <v>54</v>
      </c>
      <c r="E1382" s="250">
        <v>265</v>
      </c>
      <c r="F1382" s="250">
        <v>0</v>
      </c>
      <c r="G1382" s="250"/>
      <c r="H1382" s="250"/>
      <c r="I1382" s="250">
        <v>265</v>
      </c>
      <c r="J1382" s="250">
        <v>250</v>
      </c>
      <c r="K1382" s="250"/>
      <c r="L1382" s="250">
        <v>0</v>
      </c>
      <c r="M1382" s="250">
        <v>0</v>
      </c>
      <c r="N1382" s="250"/>
      <c r="O1382" s="250">
        <v>0</v>
      </c>
      <c r="P1382" s="250">
        <v>0</v>
      </c>
      <c r="Q1382" s="250"/>
      <c r="R1382" s="250"/>
      <c r="S1382" s="250">
        <v>0</v>
      </c>
      <c r="T1382" s="250">
        <v>15</v>
      </c>
      <c r="U1382" s="250">
        <v>0</v>
      </c>
      <c r="V1382" s="250">
        <v>0</v>
      </c>
      <c r="W1382" s="250">
        <v>0</v>
      </c>
      <c r="X1382" s="250">
        <v>1</v>
      </c>
      <c r="Y1382" s="250">
        <v>0</v>
      </c>
      <c r="Z1382" s="250"/>
      <c r="AA1382" s="250"/>
      <c r="AB1382" s="250">
        <v>0</v>
      </c>
      <c r="AC1382" s="250">
        <v>0</v>
      </c>
      <c r="AD1382" s="250">
        <v>0</v>
      </c>
      <c r="AE1382" s="250"/>
      <c r="AF1382" s="250">
        <v>0</v>
      </c>
      <c r="AG1382" s="250">
        <v>130</v>
      </c>
      <c r="AH1382" s="250"/>
      <c r="AI1382" s="251" t="s">
        <v>468</v>
      </c>
      <c r="AJ1382" s="251"/>
      <c r="AK1382" s="251"/>
      <c r="AL1382" s="65"/>
      <c r="AM1382" s="71"/>
      <c r="AN1382" s="71"/>
    </row>
    <row r="1383" spans="1:41" ht="21.75" customHeight="1" outlineLevel="1">
      <c r="A1383" s="218" t="s">
        <v>190</v>
      </c>
      <c r="B1383" s="218"/>
      <c r="C1383" s="250">
        <v>36</v>
      </c>
      <c r="D1383" s="250">
        <v>0</v>
      </c>
      <c r="E1383" s="250">
        <v>27</v>
      </c>
      <c r="F1383" s="250">
        <v>0</v>
      </c>
      <c r="G1383" s="250"/>
      <c r="H1383" s="250"/>
      <c r="I1383" s="250">
        <v>27</v>
      </c>
      <c r="J1383" s="250">
        <v>0</v>
      </c>
      <c r="K1383" s="250"/>
      <c r="L1383" s="250">
        <v>0</v>
      </c>
      <c r="M1383" s="250">
        <v>0</v>
      </c>
      <c r="N1383" s="250"/>
      <c r="O1383" s="250">
        <v>0</v>
      </c>
      <c r="P1383" s="250">
        <v>0</v>
      </c>
      <c r="Q1383" s="250"/>
      <c r="R1383" s="250"/>
      <c r="S1383" s="250">
        <v>0</v>
      </c>
      <c r="T1383" s="250">
        <v>27</v>
      </c>
      <c r="U1383" s="250">
        <v>0</v>
      </c>
      <c r="V1383" s="250">
        <v>0</v>
      </c>
      <c r="W1383" s="250">
        <v>0</v>
      </c>
      <c r="X1383" s="250">
        <v>0</v>
      </c>
      <c r="Y1383" s="250">
        <v>0</v>
      </c>
      <c r="Z1383" s="250"/>
      <c r="AA1383" s="250"/>
      <c r="AB1383" s="250">
        <v>0</v>
      </c>
      <c r="AC1383" s="250">
        <v>0</v>
      </c>
      <c r="AD1383" s="250">
        <v>0</v>
      </c>
      <c r="AE1383" s="250"/>
      <c r="AF1383" s="250">
        <v>0</v>
      </c>
      <c r="AG1383" s="250">
        <v>9</v>
      </c>
      <c r="AH1383" s="250"/>
      <c r="AI1383" s="251" t="s">
        <v>238</v>
      </c>
      <c r="AJ1383" s="251"/>
      <c r="AK1383" s="251"/>
      <c r="AL1383" s="65"/>
      <c r="AM1383" s="71"/>
      <c r="AN1383" s="71"/>
    </row>
    <row r="1384" spans="1:41" ht="21.75" customHeight="1" outlineLevel="1">
      <c r="A1384" s="218" t="s">
        <v>191</v>
      </c>
      <c r="B1384" s="218"/>
      <c r="C1384" s="250">
        <v>40</v>
      </c>
      <c r="D1384" s="250">
        <v>0</v>
      </c>
      <c r="E1384" s="250">
        <v>27</v>
      </c>
      <c r="F1384" s="250">
        <v>0</v>
      </c>
      <c r="G1384" s="250"/>
      <c r="H1384" s="250"/>
      <c r="I1384" s="250">
        <v>27</v>
      </c>
      <c r="J1384" s="250">
        <v>27</v>
      </c>
      <c r="K1384" s="250"/>
      <c r="L1384" s="250">
        <v>0</v>
      </c>
      <c r="M1384" s="250">
        <v>0</v>
      </c>
      <c r="N1384" s="250"/>
      <c r="O1384" s="250">
        <v>0</v>
      </c>
      <c r="P1384" s="250">
        <v>0</v>
      </c>
      <c r="Q1384" s="250"/>
      <c r="R1384" s="250"/>
      <c r="S1384" s="250">
        <v>0</v>
      </c>
      <c r="T1384" s="250">
        <v>0</v>
      </c>
      <c r="U1384" s="250">
        <v>0</v>
      </c>
      <c r="V1384" s="250">
        <v>0</v>
      </c>
      <c r="W1384" s="250">
        <v>0</v>
      </c>
      <c r="X1384" s="250">
        <v>0</v>
      </c>
      <c r="Y1384" s="250">
        <v>0</v>
      </c>
      <c r="Z1384" s="250"/>
      <c r="AA1384" s="250"/>
      <c r="AB1384" s="250">
        <v>0</v>
      </c>
      <c r="AC1384" s="250">
        <v>0</v>
      </c>
      <c r="AD1384" s="250">
        <v>0</v>
      </c>
      <c r="AE1384" s="250"/>
      <c r="AF1384" s="250">
        <v>0</v>
      </c>
      <c r="AG1384" s="250">
        <v>13</v>
      </c>
      <c r="AH1384" s="250"/>
      <c r="AI1384" s="251" t="s">
        <v>451</v>
      </c>
      <c r="AJ1384" s="251"/>
      <c r="AK1384" s="251"/>
      <c r="AL1384" s="65">
        <f>SUM(AM1384:AN1384)</f>
        <v>27</v>
      </c>
      <c r="AM1384" s="71">
        <f>SUM(F1384)</f>
        <v>0</v>
      </c>
      <c r="AN1384" s="71">
        <f>SUM(I1384)</f>
        <v>27</v>
      </c>
    </row>
    <row r="1385" spans="1:41" ht="21.75" customHeight="1" outlineLevel="1">
      <c r="A1385" s="218" t="s">
        <v>192</v>
      </c>
      <c r="B1385" s="218"/>
      <c r="C1385" s="250">
        <v>68</v>
      </c>
      <c r="D1385" s="250">
        <v>0</v>
      </c>
      <c r="E1385" s="250">
        <v>51</v>
      </c>
      <c r="F1385" s="250">
        <v>0</v>
      </c>
      <c r="G1385" s="250"/>
      <c r="H1385" s="250"/>
      <c r="I1385" s="250">
        <v>51</v>
      </c>
      <c r="J1385" s="250">
        <v>51</v>
      </c>
      <c r="K1385" s="250"/>
      <c r="L1385" s="250">
        <v>0</v>
      </c>
      <c r="M1385" s="250">
        <v>0</v>
      </c>
      <c r="N1385" s="250"/>
      <c r="O1385" s="250">
        <v>0</v>
      </c>
      <c r="P1385" s="250">
        <v>0</v>
      </c>
      <c r="Q1385" s="250"/>
      <c r="R1385" s="250"/>
      <c r="S1385" s="250">
        <v>0</v>
      </c>
      <c r="T1385" s="250">
        <v>0</v>
      </c>
      <c r="U1385" s="250">
        <v>0</v>
      </c>
      <c r="V1385" s="250">
        <v>0</v>
      </c>
      <c r="W1385" s="250">
        <v>0</v>
      </c>
      <c r="X1385" s="250">
        <v>0</v>
      </c>
      <c r="Y1385" s="250">
        <v>0</v>
      </c>
      <c r="Z1385" s="250"/>
      <c r="AA1385" s="250"/>
      <c r="AB1385" s="250">
        <v>0</v>
      </c>
      <c r="AC1385" s="250">
        <v>0</v>
      </c>
      <c r="AD1385" s="250">
        <v>0</v>
      </c>
      <c r="AE1385" s="250"/>
      <c r="AF1385" s="250">
        <v>0</v>
      </c>
      <c r="AG1385" s="250">
        <v>17</v>
      </c>
      <c r="AH1385" s="250"/>
      <c r="AI1385" s="251" t="s">
        <v>469</v>
      </c>
      <c r="AJ1385" s="251"/>
      <c r="AK1385" s="251"/>
      <c r="AL1385" s="65"/>
      <c r="AM1385" s="71"/>
      <c r="AN1385" s="71"/>
    </row>
    <row r="1386" spans="1:41" ht="21.75" customHeight="1" outlineLevel="1">
      <c r="A1386" s="218" t="s">
        <v>193</v>
      </c>
      <c r="B1386" s="218"/>
      <c r="C1386" s="250">
        <v>108</v>
      </c>
      <c r="D1386" s="250">
        <v>0</v>
      </c>
      <c r="E1386" s="250">
        <v>46</v>
      </c>
      <c r="F1386" s="250">
        <v>31</v>
      </c>
      <c r="G1386" s="250"/>
      <c r="H1386" s="250"/>
      <c r="I1386" s="250">
        <v>15</v>
      </c>
      <c r="J1386" s="250">
        <v>4</v>
      </c>
      <c r="K1386" s="250"/>
      <c r="L1386" s="250">
        <v>7</v>
      </c>
      <c r="M1386" s="250">
        <v>3</v>
      </c>
      <c r="N1386" s="250"/>
      <c r="O1386" s="250">
        <v>0</v>
      </c>
      <c r="P1386" s="250">
        <v>0</v>
      </c>
      <c r="Q1386" s="250"/>
      <c r="R1386" s="250"/>
      <c r="S1386" s="250">
        <v>0</v>
      </c>
      <c r="T1386" s="250">
        <v>1</v>
      </c>
      <c r="U1386" s="250">
        <v>0</v>
      </c>
      <c r="V1386" s="250">
        <v>0</v>
      </c>
      <c r="W1386" s="250">
        <v>0</v>
      </c>
      <c r="X1386" s="250">
        <v>0</v>
      </c>
      <c r="Y1386" s="250">
        <v>0</v>
      </c>
      <c r="Z1386" s="250"/>
      <c r="AA1386" s="250"/>
      <c r="AB1386" s="250">
        <v>0</v>
      </c>
      <c r="AC1386" s="250">
        <v>1</v>
      </c>
      <c r="AD1386" s="250">
        <v>0</v>
      </c>
      <c r="AE1386" s="250"/>
      <c r="AF1386" s="250">
        <v>31</v>
      </c>
      <c r="AG1386" s="250">
        <v>31</v>
      </c>
      <c r="AH1386" s="250"/>
      <c r="AI1386" s="251" t="s">
        <v>416</v>
      </c>
      <c r="AJ1386" s="251" t="s">
        <v>470</v>
      </c>
      <c r="AK1386" s="251"/>
      <c r="AL1386" s="65">
        <f>SUM(AM1386:AN1386)</f>
        <v>11</v>
      </c>
      <c r="AM1386" s="71">
        <v>9</v>
      </c>
      <c r="AN1386" s="71">
        <v>2</v>
      </c>
    </row>
    <row r="1387" spans="1:41" ht="21.75" customHeight="1" outlineLevel="1">
      <c r="A1387" s="218" t="s">
        <v>194</v>
      </c>
      <c r="B1387" s="218"/>
      <c r="C1387" s="250">
        <v>705</v>
      </c>
      <c r="D1387" s="250">
        <v>0</v>
      </c>
      <c r="E1387" s="250">
        <v>634</v>
      </c>
      <c r="F1387" s="250">
        <v>421</v>
      </c>
      <c r="G1387" s="250"/>
      <c r="H1387" s="250"/>
      <c r="I1387" s="250">
        <v>213</v>
      </c>
      <c r="J1387" s="250">
        <v>41</v>
      </c>
      <c r="K1387" s="250"/>
      <c r="L1387" s="250">
        <v>7</v>
      </c>
      <c r="M1387" s="250">
        <v>24</v>
      </c>
      <c r="N1387" s="250"/>
      <c r="O1387" s="250">
        <v>0</v>
      </c>
      <c r="P1387" s="250">
        <v>26</v>
      </c>
      <c r="Q1387" s="250"/>
      <c r="R1387" s="250"/>
      <c r="S1387" s="250">
        <v>60</v>
      </c>
      <c r="T1387" s="250">
        <v>55</v>
      </c>
      <c r="U1387" s="250">
        <v>0</v>
      </c>
      <c r="V1387" s="250">
        <v>0</v>
      </c>
      <c r="W1387" s="250">
        <v>4</v>
      </c>
      <c r="X1387" s="250">
        <v>0</v>
      </c>
      <c r="Y1387" s="250">
        <v>0</v>
      </c>
      <c r="Z1387" s="250"/>
      <c r="AA1387" s="250"/>
      <c r="AB1387" s="250">
        <v>0</v>
      </c>
      <c r="AC1387" s="250">
        <v>46</v>
      </c>
      <c r="AD1387" s="250">
        <v>9</v>
      </c>
      <c r="AE1387" s="250"/>
      <c r="AF1387" s="250">
        <v>67</v>
      </c>
      <c r="AG1387" s="250">
        <v>0</v>
      </c>
      <c r="AH1387" s="250"/>
      <c r="AI1387" s="251" t="s">
        <v>262</v>
      </c>
      <c r="AJ1387" s="251"/>
      <c r="AK1387" s="251"/>
      <c r="AL1387" s="65"/>
      <c r="AM1387" s="66"/>
      <c r="AN1387" s="66"/>
    </row>
    <row r="1388" spans="1:41" ht="21.75" customHeight="1" outlineLevel="1">
      <c r="A1388" s="218" t="s">
        <v>26</v>
      </c>
      <c r="B1388" s="218"/>
      <c r="C1388" s="250">
        <v>292</v>
      </c>
      <c r="D1388" s="250">
        <v>2</v>
      </c>
      <c r="E1388" s="250">
        <v>174</v>
      </c>
      <c r="F1388" s="250">
        <v>19</v>
      </c>
      <c r="G1388" s="250"/>
      <c r="H1388" s="250"/>
      <c r="I1388" s="250">
        <v>155</v>
      </c>
      <c r="J1388" s="250">
        <v>111</v>
      </c>
      <c r="K1388" s="250"/>
      <c r="L1388" s="250">
        <v>30</v>
      </c>
      <c r="M1388" s="250">
        <v>11</v>
      </c>
      <c r="N1388" s="250"/>
      <c r="O1388" s="250">
        <v>0</v>
      </c>
      <c r="P1388" s="250">
        <v>0</v>
      </c>
      <c r="Q1388" s="250"/>
      <c r="R1388" s="250"/>
      <c r="S1388" s="250">
        <v>2</v>
      </c>
      <c r="T1388" s="250">
        <v>1</v>
      </c>
      <c r="U1388" s="250">
        <v>0</v>
      </c>
      <c r="V1388" s="250">
        <v>0</v>
      </c>
      <c r="W1388" s="250">
        <v>0</v>
      </c>
      <c r="X1388" s="250">
        <v>0</v>
      </c>
      <c r="Y1388" s="250">
        <v>0</v>
      </c>
      <c r="Z1388" s="250"/>
      <c r="AA1388" s="250"/>
      <c r="AB1388" s="250">
        <v>0</v>
      </c>
      <c r="AC1388" s="250">
        <v>1</v>
      </c>
      <c r="AD1388" s="250">
        <v>0</v>
      </c>
      <c r="AE1388" s="250"/>
      <c r="AF1388" s="250">
        <v>8</v>
      </c>
      <c r="AG1388" s="250">
        <v>108</v>
      </c>
      <c r="AH1388" s="250"/>
      <c r="AI1388" s="251" t="s">
        <v>207</v>
      </c>
      <c r="AJ1388" s="251"/>
      <c r="AK1388" s="251"/>
      <c r="AL1388" s="65"/>
      <c r="AM1388" s="71"/>
      <c r="AN1388" s="71"/>
    </row>
    <row r="1389" spans="1:41" ht="21.75" customHeight="1" outlineLevel="1">
      <c r="A1389" s="218" t="s">
        <v>195</v>
      </c>
      <c r="B1389" s="218"/>
      <c r="C1389" s="250">
        <v>292</v>
      </c>
      <c r="D1389" s="250">
        <v>4</v>
      </c>
      <c r="E1389" s="250">
        <v>287</v>
      </c>
      <c r="F1389" s="250">
        <v>0</v>
      </c>
      <c r="G1389" s="250"/>
      <c r="H1389" s="250"/>
      <c r="I1389" s="250">
        <v>287</v>
      </c>
      <c r="J1389" s="250">
        <v>0</v>
      </c>
      <c r="K1389" s="250"/>
      <c r="L1389" s="250">
        <v>1</v>
      </c>
      <c r="M1389" s="250">
        <v>286</v>
      </c>
      <c r="N1389" s="250"/>
      <c r="O1389" s="250">
        <v>0</v>
      </c>
      <c r="P1389" s="250">
        <v>0</v>
      </c>
      <c r="Q1389" s="250"/>
      <c r="R1389" s="250"/>
      <c r="S1389" s="250">
        <v>0</v>
      </c>
      <c r="T1389" s="250">
        <v>0</v>
      </c>
      <c r="U1389" s="250">
        <v>0</v>
      </c>
      <c r="V1389" s="250">
        <v>0</v>
      </c>
      <c r="W1389" s="250">
        <v>0</v>
      </c>
      <c r="X1389" s="250">
        <v>0</v>
      </c>
      <c r="Y1389" s="250">
        <v>0</v>
      </c>
      <c r="Z1389" s="250"/>
      <c r="AA1389" s="250"/>
      <c r="AB1389" s="250">
        <v>0</v>
      </c>
      <c r="AC1389" s="250">
        <v>0</v>
      </c>
      <c r="AD1389" s="250">
        <v>0</v>
      </c>
      <c r="AE1389" s="250"/>
      <c r="AF1389" s="250">
        <v>0</v>
      </c>
      <c r="AG1389" s="250">
        <v>1</v>
      </c>
      <c r="AH1389" s="250"/>
      <c r="AI1389" s="251" t="s">
        <v>196</v>
      </c>
      <c r="AJ1389" s="251"/>
      <c r="AK1389" s="251"/>
      <c r="AL1389" s="65"/>
      <c r="AM1389" s="71"/>
      <c r="AN1389" s="71"/>
    </row>
    <row r="1390" spans="1:41" ht="21.75" customHeight="1" outlineLevel="1">
      <c r="A1390" s="218" t="s">
        <v>197</v>
      </c>
      <c r="B1390" s="218"/>
      <c r="C1390" s="250">
        <v>1414</v>
      </c>
      <c r="D1390" s="250">
        <v>38</v>
      </c>
      <c r="E1390" s="250">
        <v>1071</v>
      </c>
      <c r="F1390" s="250">
        <v>198</v>
      </c>
      <c r="G1390" s="250"/>
      <c r="H1390" s="250"/>
      <c r="I1390" s="250">
        <v>873</v>
      </c>
      <c r="J1390" s="250">
        <v>449</v>
      </c>
      <c r="K1390" s="250"/>
      <c r="L1390" s="250">
        <v>339</v>
      </c>
      <c r="M1390" s="250">
        <v>3</v>
      </c>
      <c r="N1390" s="250"/>
      <c r="O1390" s="250">
        <v>0</v>
      </c>
      <c r="P1390" s="250">
        <v>0</v>
      </c>
      <c r="Q1390" s="250"/>
      <c r="R1390" s="250"/>
      <c r="S1390" s="250">
        <v>12</v>
      </c>
      <c r="T1390" s="250">
        <v>70</v>
      </c>
      <c r="U1390" s="250">
        <v>0</v>
      </c>
      <c r="V1390" s="250">
        <v>0</v>
      </c>
      <c r="W1390" s="250">
        <v>0</v>
      </c>
      <c r="X1390" s="250">
        <v>0</v>
      </c>
      <c r="Y1390" s="250">
        <v>0</v>
      </c>
      <c r="Z1390" s="250"/>
      <c r="AA1390" s="250"/>
      <c r="AB1390" s="250">
        <v>2</v>
      </c>
      <c r="AC1390" s="250">
        <v>0</v>
      </c>
      <c r="AD1390" s="250">
        <v>25</v>
      </c>
      <c r="AE1390" s="250"/>
      <c r="AF1390" s="250">
        <v>4</v>
      </c>
      <c r="AG1390" s="250">
        <v>301</v>
      </c>
      <c r="AH1390" s="250"/>
      <c r="AI1390" s="251" t="s">
        <v>203</v>
      </c>
      <c r="AJ1390" s="251"/>
      <c r="AK1390" s="251"/>
      <c r="AL1390" s="65"/>
      <c r="AM1390" s="71"/>
      <c r="AN1390" s="71"/>
    </row>
    <row r="1391" spans="1:41" ht="21.75" customHeight="1" outlineLevel="1">
      <c r="A1391" s="218" t="s">
        <v>27</v>
      </c>
      <c r="B1391" s="218"/>
      <c r="C1391" s="250">
        <v>516</v>
      </c>
      <c r="D1391" s="250">
        <v>48</v>
      </c>
      <c r="E1391" s="250">
        <v>458</v>
      </c>
      <c r="F1391" s="250">
        <v>0</v>
      </c>
      <c r="G1391" s="250"/>
      <c r="H1391" s="250"/>
      <c r="I1391" s="250">
        <v>458</v>
      </c>
      <c r="J1391" s="250">
        <v>229</v>
      </c>
      <c r="K1391" s="250"/>
      <c r="L1391" s="250">
        <v>200</v>
      </c>
      <c r="M1391" s="250">
        <v>29</v>
      </c>
      <c r="N1391" s="250"/>
      <c r="O1391" s="250">
        <v>0</v>
      </c>
      <c r="P1391" s="250">
        <v>0</v>
      </c>
      <c r="Q1391" s="250"/>
      <c r="R1391" s="250"/>
      <c r="S1391" s="250">
        <v>0</v>
      </c>
      <c r="T1391" s="250">
        <v>0</v>
      </c>
      <c r="U1391" s="250">
        <v>0</v>
      </c>
      <c r="V1391" s="250">
        <v>0</v>
      </c>
      <c r="W1391" s="250">
        <v>0</v>
      </c>
      <c r="X1391" s="250">
        <v>6</v>
      </c>
      <c r="Y1391" s="250">
        <v>0</v>
      </c>
      <c r="Z1391" s="250"/>
      <c r="AA1391" s="250"/>
      <c r="AB1391" s="250">
        <v>9</v>
      </c>
      <c r="AC1391" s="250">
        <v>0</v>
      </c>
      <c r="AD1391" s="250">
        <v>0</v>
      </c>
      <c r="AE1391" s="250"/>
      <c r="AF1391" s="250">
        <v>0</v>
      </c>
      <c r="AG1391" s="250">
        <v>4</v>
      </c>
      <c r="AH1391" s="250"/>
      <c r="AI1391" s="251" t="s">
        <v>320</v>
      </c>
      <c r="AJ1391" s="251"/>
      <c r="AK1391" s="251"/>
      <c r="AL1391" s="65"/>
      <c r="AM1391" s="71"/>
      <c r="AN1391" s="71"/>
    </row>
    <row r="1392" spans="1:41" ht="21.75" customHeight="1" outlineLevel="1">
      <c r="A1392" s="218" t="s">
        <v>28</v>
      </c>
      <c r="B1392" s="218"/>
      <c r="C1392" s="250">
        <v>320</v>
      </c>
      <c r="D1392" s="250">
        <v>5</v>
      </c>
      <c r="E1392" s="250">
        <v>249</v>
      </c>
      <c r="F1392" s="250">
        <v>0</v>
      </c>
      <c r="G1392" s="250"/>
      <c r="H1392" s="250"/>
      <c r="I1392" s="250">
        <v>249</v>
      </c>
      <c r="J1392" s="250">
        <v>182</v>
      </c>
      <c r="K1392" s="250"/>
      <c r="L1392" s="250">
        <v>67</v>
      </c>
      <c r="M1392" s="250">
        <v>0</v>
      </c>
      <c r="N1392" s="250"/>
      <c r="O1392" s="250">
        <v>0</v>
      </c>
      <c r="P1392" s="250">
        <v>0</v>
      </c>
      <c r="Q1392" s="250"/>
      <c r="R1392" s="250"/>
      <c r="S1392" s="250">
        <v>0</v>
      </c>
      <c r="T1392" s="250">
        <v>0</v>
      </c>
      <c r="U1392" s="250">
        <v>0</v>
      </c>
      <c r="V1392" s="250">
        <v>0</v>
      </c>
      <c r="W1392" s="250">
        <v>0</v>
      </c>
      <c r="X1392" s="250">
        <v>0</v>
      </c>
      <c r="Y1392" s="250">
        <v>0</v>
      </c>
      <c r="Z1392" s="250"/>
      <c r="AA1392" s="250"/>
      <c r="AB1392" s="250">
        <v>0</v>
      </c>
      <c r="AC1392" s="250">
        <v>0</v>
      </c>
      <c r="AD1392" s="250">
        <v>0</v>
      </c>
      <c r="AE1392" s="250"/>
      <c r="AF1392" s="250">
        <v>0</v>
      </c>
      <c r="AG1392" s="250">
        <v>66</v>
      </c>
      <c r="AH1392" s="250"/>
      <c r="AI1392" s="251" t="s">
        <v>198</v>
      </c>
      <c r="AJ1392" s="251"/>
      <c r="AK1392" s="251"/>
      <c r="AL1392" s="65"/>
      <c r="AM1392" s="71"/>
      <c r="AN1392" s="71"/>
    </row>
    <row r="1393" spans="1:42" ht="21.75" customHeight="1" outlineLevel="1">
      <c r="A1393" s="218" t="s">
        <v>29</v>
      </c>
      <c r="B1393" s="218"/>
      <c r="C1393" s="250">
        <v>592</v>
      </c>
      <c r="D1393" s="250">
        <v>0</v>
      </c>
      <c r="E1393" s="250">
        <v>584</v>
      </c>
      <c r="F1393" s="250">
        <v>0</v>
      </c>
      <c r="G1393" s="250"/>
      <c r="H1393" s="250"/>
      <c r="I1393" s="250">
        <v>584</v>
      </c>
      <c r="J1393" s="250">
        <v>0</v>
      </c>
      <c r="K1393" s="250"/>
      <c r="L1393" s="250">
        <v>4</v>
      </c>
      <c r="M1393" s="250">
        <v>580</v>
      </c>
      <c r="N1393" s="250"/>
      <c r="O1393" s="250">
        <v>0</v>
      </c>
      <c r="P1393" s="250">
        <v>0</v>
      </c>
      <c r="Q1393" s="250"/>
      <c r="R1393" s="250"/>
      <c r="S1393" s="250">
        <v>0</v>
      </c>
      <c r="T1393" s="250">
        <v>0</v>
      </c>
      <c r="U1393" s="250">
        <v>0</v>
      </c>
      <c r="V1393" s="250">
        <v>0</v>
      </c>
      <c r="W1393" s="250">
        <v>0</v>
      </c>
      <c r="X1393" s="250">
        <v>4</v>
      </c>
      <c r="Y1393" s="250">
        <v>0</v>
      </c>
      <c r="Z1393" s="250"/>
      <c r="AA1393" s="250"/>
      <c r="AB1393" s="250">
        <v>0</v>
      </c>
      <c r="AC1393" s="250">
        <v>0</v>
      </c>
      <c r="AD1393" s="250">
        <v>0</v>
      </c>
      <c r="AE1393" s="250"/>
      <c r="AF1393" s="250">
        <v>0</v>
      </c>
      <c r="AG1393" s="250">
        <v>4</v>
      </c>
      <c r="AH1393" s="250"/>
      <c r="AI1393" s="251" t="s">
        <v>208</v>
      </c>
      <c r="AJ1393" s="251"/>
      <c r="AK1393" s="251"/>
      <c r="AL1393" s="65"/>
      <c r="AM1393" s="71"/>
      <c r="AN1393" s="71"/>
    </row>
    <row r="1394" spans="1:42" ht="21.75" customHeight="1" outlineLevel="1">
      <c r="A1394" s="218" t="s">
        <v>30</v>
      </c>
      <c r="B1394" s="218"/>
      <c r="C1394" s="250">
        <v>516</v>
      </c>
      <c r="D1394" s="250">
        <v>3</v>
      </c>
      <c r="E1394" s="250">
        <v>494</v>
      </c>
      <c r="F1394" s="250">
        <v>0</v>
      </c>
      <c r="G1394" s="250"/>
      <c r="H1394" s="250"/>
      <c r="I1394" s="250">
        <v>494</v>
      </c>
      <c r="J1394" s="250">
        <v>246</v>
      </c>
      <c r="K1394" s="250"/>
      <c r="L1394" s="250">
        <v>244</v>
      </c>
      <c r="M1394" s="250">
        <v>4</v>
      </c>
      <c r="N1394" s="250"/>
      <c r="O1394" s="250">
        <v>0</v>
      </c>
      <c r="P1394" s="250">
        <v>0</v>
      </c>
      <c r="Q1394" s="250"/>
      <c r="R1394" s="250"/>
      <c r="S1394" s="250">
        <v>0</v>
      </c>
      <c r="T1394" s="250">
        <v>0</v>
      </c>
      <c r="U1394" s="250">
        <v>0</v>
      </c>
      <c r="V1394" s="250">
        <v>0</v>
      </c>
      <c r="W1394" s="250">
        <v>0</v>
      </c>
      <c r="X1394" s="250">
        <v>11</v>
      </c>
      <c r="Y1394" s="250">
        <v>0</v>
      </c>
      <c r="Z1394" s="250"/>
      <c r="AA1394" s="250"/>
      <c r="AB1394" s="250">
        <v>11</v>
      </c>
      <c r="AC1394" s="250">
        <v>0</v>
      </c>
      <c r="AD1394" s="250">
        <v>0</v>
      </c>
      <c r="AE1394" s="250"/>
      <c r="AF1394" s="250">
        <v>0</v>
      </c>
      <c r="AG1394" s="250">
        <v>8</v>
      </c>
      <c r="AH1394" s="250"/>
      <c r="AI1394" s="251" t="s">
        <v>247</v>
      </c>
      <c r="AJ1394" s="251"/>
      <c r="AK1394" s="251"/>
      <c r="AL1394" s="65"/>
      <c r="AM1394" s="71"/>
      <c r="AN1394" s="71"/>
      <c r="AO1394" s="168"/>
      <c r="AP1394" s="168"/>
    </row>
    <row r="1395" spans="1:42" ht="21.75" customHeight="1" outlineLevel="1">
      <c r="A1395" s="218" t="s">
        <v>199</v>
      </c>
      <c r="B1395" s="218"/>
      <c r="C1395" s="250">
        <v>1031</v>
      </c>
      <c r="D1395" s="250">
        <v>40</v>
      </c>
      <c r="E1395" s="250">
        <v>711</v>
      </c>
      <c r="F1395" s="250">
        <v>0</v>
      </c>
      <c r="G1395" s="250"/>
      <c r="H1395" s="250"/>
      <c r="I1395" s="250">
        <v>711</v>
      </c>
      <c r="J1395" s="250">
        <v>27</v>
      </c>
      <c r="K1395" s="250"/>
      <c r="L1395" s="250">
        <v>680</v>
      </c>
      <c r="M1395" s="250">
        <v>4</v>
      </c>
      <c r="N1395" s="250"/>
      <c r="O1395" s="250">
        <v>0</v>
      </c>
      <c r="P1395" s="250">
        <v>0</v>
      </c>
      <c r="Q1395" s="250"/>
      <c r="R1395" s="250"/>
      <c r="S1395" s="250">
        <v>0</v>
      </c>
      <c r="T1395" s="250">
        <v>0</v>
      </c>
      <c r="U1395" s="250">
        <v>0</v>
      </c>
      <c r="V1395" s="250">
        <v>0</v>
      </c>
      <c r="W1395" s="250">
        <v>0</v>
      </c>
      <c r="X1395" s="250">
        <v>3</v>
      </c>
      <c r="Y1395" s="250">
        <v>0</v>
      </c>
      <c r="Z1395" s="250"/>
      <c r="AA1395" s="250"/>
      <c r="AB1395" s="250">
        <v>23</v>
      </c>
      <c r="AC1395" s="250">
        <v>0</v>
      </c>
      <c r="AD1395" s="250">
        <v>0</v>
      </c>
      <c r="AE1395" s="250"/>
      <c r="AF1395" s="250">
        <v>0</v>
      </c>
      <c r="AG1395" s="250">
        <v>277</v>
      </c>
      <c r="AH1395" s="250"/>
      <c r="AI1395" s="251" t="s">
        <v>204</v>
      </c>
      <c r="AJ1395" s="251"/>
      <c r="AK1395" s="251"/>
      <c r="AL1395" s="65"/>
      <c r="AM1395" s="71"/>
      <c r="AN1395" s="71"/>
    </row>
    <row r="1396" spans="1:42" ht="21.75" customHeight="1" outlineLevel="1" thickBot="1">
      <c r="A1396" s="218" t="s">
        <v>200</v>
      </c>
      <c r="B1396" s="218"/>
      <c r="C1396" s="250">
        <v>476</v>
      </c>
      <c r="D1396" s="250">
        <v>66</v>
      </c>
      <c r="E1396" s="250">
        <v>332</v>
      </c>
      <c r="F1396" s="250">
        <v>104</v>
      </c>
      <c r="G1396" s="250"/>
      <c r="H1396" s="250"/>
      <c r="I1396" s="250">
        <v>228</v>
      </c>
      <c r="J1396" s="250">
        <v>122</v>
      </c>
      <c r="K1396" s="250"/>
      <c r="L1396" s="250">
        <v>47</v>
      </c>
      <c r="M1396" s="250">
        <v>47</v>
      </c>
      <c r="N1396" s="250"/>
      <c r="O1396" s="250">
        <v>0</v>
      </c>
      <c r="P1396" s="250">
        <v>0</v>
      </c>
      <c r="Q1396" s="250"/>
      <c r="R1396" s="250"/>
      <c r="S1396" s="250">
        <v>11</v>
      </c>
      <c r="T1396" s="250">
        <v>1</v>
      </c>
      <c r="U1396" s="250">
        <v>0</v>
      </c>
      <c r="V1396" s="250">
        <v>0</v>
      </c>
      <c r="W1396" s="250">
        <v>8</v>
      </c>
      <c r="X1396" s="250">
        <v>1</v>
      </c>
      <c r="Y1396" s="250">
        <v>0</v>
      </c>
      <c r="Z1396" s="250"/>
      <c r="AA1396" s="250"/>
      <c r="AB1396" s="250">
        <v>12</v>
      </c>
      <c r="AC1396" s="250">
        <v>9</v>
      </c>
      <c r="AD1396" s="250">
        <v>7</v>
      </c>
      <c r="AE1396" s="250"/>
      <c r="AF1396" s="250">
        <v>6</v>
      </c>
      <c r="AG1396" s="250">
        <v>63</v>
      </c>
      <c r="AH1396" s="250"/>
      <c r="AI1396" s="251" t="s">
        <v>228</v>
      </c>
      <c r="AJ1396" s="251"/>
      <c r="AK1396" s="251"/>
      <c r="AL1396" s="71">
        <f>SUM(AM1396:AN1396)</f>
        <v>332</v>
      </c>
      <c r="AM1396" s="71">
        <f>SUM(F1396)</f>
        <v>104</v>
      </c>
      <c r="AN1396" s="71">
        <f>SUM(I1396)</f>
        <v>228</v>
      </c>
    </row>
    <row r="1397" spans="1:42" s="168" customFormat="1" ht="21.75" customHeight="1" thickBot="1">
      <c r="A1397" s="217" t="s">
        <v>31</v>
      </c>
      <c r="B1397" s="217"/>
      <c r="C1397" s="213">
        <v>7078</v>
      </c>
      <c r="D1397" s="213">
        <v>390</v>
      </c>
      <c r="E1397" s="213">
        <v>5580</v>
      </c>
      <c r="F1397" s="213">
        <v>1153</v>
      </c>
      <c r="G1397" s="213"/>
      <c r="H1397" s="213"/>
      <c r="I1397" s="213">
        <v>4427</v>
      </c>
      <c r="J1397" s="213">
        <v>1597</v>
      </c>
      <c r="K1397" s="213"/>
      <c r="L1397" s="213">
        <v>1510</v>
      </c>
      <c r="M1397" s="213">
        <v>957</v>
      </c>
      <c r="N1397" s="213"/>
      <c r="O1397" s="213">
        <v>0</v>
      </c>
      <c r="P1397" s="213">
        <v>79</v>
      </c>
      <c r="Q1397" s="213"/>
      <c r="R1397" s="213"/>
      <c r="S1397" s="213">
        <v>146</v>
      </c>
      <c r="T1397" s="213">
        <v>138</v>
      </c>
      <c r="U1397" s="213">
        <v>0</v>
      </c>
      <c r="V1397" s="213">
        <v>0</v>
      </c>
      <c r="W1397" s="213">
        <v>21</v>
      </c>
      <c r="X1397" s="213">
        <v>47</v>
      </c>
      <c r="Y1397" s="213">
        <v>3</v>
      </c>
      <c r="Z1397" s="213"/>
      <c r="AA1397" s="213"/>
      <c r="AB1397" s="213">
        <v>64</v>
      </c>
      <c r="AC1397" s="213">
        <v>138</v>
      </c>
      <c r="AD1397" s="213">
        <v>186</v>
      </c>
      <c r="AE1397" s="213"/>
      <c r="AF1397" s="213">
        <v>243</v>
      </c>
      <c r="AG1397" s="213">
        <v>797</v>
      </c>
      <c r="AH1397" s="213"/>
      <c r="AI1397" s="214"/>
      <c r="AJ1397" s="214"/>
      <c r="AK1397" s="214"/>
      <c r="AL1397" s="79">
        <f ca="1">SUM(AM1397:AN1397)</f>
        <v>0</v>
      </c>
      <c r="AM1397" s="79">
        <f ca="1">SUM(AM1396:AM1417)</f>
        <v>0</v>
      </c>
      <c r="AN1397" s="79">
        <f ca="1">SUM(AN1396:AN1417)</f>
        <v>0</v>
      </c>
      <c r="AO1397" s="142"/>
      <c r="AP1397" s="142"/>
    </row>
    <row r="1398" spans="1:42" ht="21.75" customHeight="1" outlineLevel="1">
      <c r="A1398" s="218" t="s">
        <v>32</v>
      </c>
      <c r="B1398" s="218"/>
      <c r="C1398" s="250">
        <v>534</v>
      </c>
      <c r="D1398" s="250">
        <v>50</v>
      </c>
      <c r="E1398" s="250">
        <v>402</v>
      </c>
      <c r="F1398" s="250">
        <v>0</v>
      </c>
      <c r="G1398" s="250"/>
      <c r="H1398" s="250"/>
      <c r="I1398" s="250">
        <v>402</v>
      </c>
      <c r="J1398" s="250">
        <v>81</v>
      </c>
      <c r="K1398" s="250"/>
      <c r="L1398" s="250">
        <v>316</v>
      </c>
      <c r="M1398" s="250">
        <v>5</v>
      </c>
      <c r="N1398" s="250"/>
      <c r="O1398" s="250">
        <v>0</v>
      </c>
      <c r="P1398" s="250">
        <v>0</v>
      </c>
      <c r="Q1398" s="250"/>
      <c r="R1398" s="250"/>
      <c r="S1398" s="250">
        <v>0</v>
      </c>
      <c r="T1398" s="250">
        <v>0</v>
      </c>
      <c r="U1398" s="250">
        <v>0</v>
      </c>
      <c r="V1398" s="250">
        <v>0</v>
      </c>
      <c r="W1398" s="250">
        <v>0</v>
      </c>
      <c r="X1398" s="250">
        <v>6</v>
      </c>
      <c r="Y1398" s="250">
        <v>0</v>
      </c>
      <c r="Z1398" s="250"/>
      <c r="AA1398" s="250"/>
      <c r="AB1398" s="250">
        <v>17</v>
      </c>
      <c r="AC1398" s="250">
        <v>0</v>
      </c>
      <c r="AD1398" s="250">
        <v>0</v>
      </c>
      <c r="AE1398" s="250"/>
      <c r="AF1398" s="250">
        <v>0</v>
      </c>
      <c r="AG1398" s="250">
        <v>76</v>
      </c>
      <c r="AH1398" s="250"/>
      <c r="AI1398" s="251" t="s">
        <v>268</v>
      </c>
      <c r="AJ1398" s="251"/>
      <c r="AK1398" s="251"/>
      <c r="AL1398" s="71"/>
      <c r="AM1398" s="71"/>
      <c r="AN1398" s="71"/>
    </row>
    <row r="1399" spans="1:42" ht="21.75" customHeight="1" outlineLevel="1">
      <c r="A1399" s="218" t="s">
        <v>33</v>
      </c>
      <c r="B1399" s="218"/>
      <c r="C1399" s="250">
        <v>676</v>
      </c>
      <c r="D1399" s="250">
        <v>0</v>
      </c>
      <c r="E1399" s="250">
        <v>578</v>
      </c>
      <c r="F1399" s="250">
        <v>451</v>
      </c>
      <c r="G1399" s="250"/>
      <c r="H1399" s="250"/>
      <c r="I1399" s="250">
        <v>127</v>
      </c>
      <c r="J1399" s="250">
        <v>31</v>
      </c>
      <c r="K1399" s="250"/>
      <c r="L1399" s="250">
        <v>12</v>
      </c>
      <c r="M1399" s="250">
        <v>12</v>
      </c>
      <c r="N1399" s="250"/>
      <c r="O1399" s="250">
        <v>0</v>
      </c>
      <c r="P1399" s="250">
        <v>8</v>
      </c>
      <c r="Q1399" s="250"/>
      <c r="R1399" s="250"/>
      <c r="S1399" s="250">
        <v>20</v>
      </c>
      <c r="T1399" s="250">
        <v>44</v>
      </c>
      <c r="U1399" s="250">
        <v>0</v>
      </c>
      <c r="V1399" s="250">
        <v>0</v>
      </c>
      <c r="W1399" s="250">
        <v>5</v>
      </c>
      <c r="X1399" s="250">
        <v>3</v>
      </c>
      <c r="Y1399" s="250">
        <v>0</v>
      </c>
      <c r="Z1399" s="250"/>
      <c r="AA1399" s="250"/>
      <c r="AB1399" s="250">
        <v>0</v>
      </c>
      <c r="AC1399" s="250">
        <v>38</v>
      </c>
      <c r="AD1399" s="250">
        <v>2</v>
      </c>
      <c r="AE1399" s="250"/>
      <c r="AF1399" s="250">
        <v>74</v>
      </c>
      <c r="AG1399" s="250">
        <v>16</v>
      </c>
      <c r="AH1399" s="250"/>
      <c r="AI1399" s="251" t="s">
        <v>263</v>
      </c>
      <c r="AJ1399" s="251" t="s">
        <v>471</v>
      </c>
      <c r="AK1399" s="251"/>
      <c r="AL1399" s="71"/>
      <c r="AM1399" s="71"/>
      <c r="AN1399" s="71"/>
    </row>
    <row r="1400" spans="1:42" ht="21.75" customHeight="1" outlineLevel="1">
      <c r="A1400" s="218" t="s">
        <v>34</v>
      </c>
      <c r="B1400" s="218"/>
      <c r="C1400" s="250">
        <v>280</v>
      </c>
      <c r="D1400" s="250">
        <v>0</v>
      </c>
      <c r="E1400" s="250">
        <v>271</v>
      </c>
      <c r="F1400" s="250">
        <v>0</v>
      </c>
      <c r="G1400" s="250"/>
      <c r="H1400" s="250"/>
      <c r="I1400" s="250">
        <v>271</v>
      </c>
      <c r="J1400" s="250">
        <v>181</v>
      </c>
      <c r="K1400" s="250"/>
      <c r="L1400" s="250">
        <v>90</v>
      </c>
      <c r="M1400" s="250">
        <v>0</v>
      </c>
      <c r="N1400" s="250"/>
      <c r="O1400" s="250">
        <v>0</v>
      </c>
      <c r="P1400" s="250">
        <v>0</v>
      </c>
      <c r="Q1400" s="250"/>
      <c r="R1400" s="250"/>
      <c r="S1400" s="250">
        <v>0</v>
      </c>
      <c r="T1400" s="250">
        <v>0</v>
      </c>
      <c r="U1400" s="250">
        <v>0</v>
      </c>
      <c r="V1400" s="250">
        <v>0</v>
      </c>
      <c r="W1400" s="250">
        <v>0</v>
      </c>
      <c r="X1400" s="250">
        <v>9</v>
      </c>
      <c r="Y1400" s="250">
        <v>0</v>
      </c>
      <c r="Z1400" s="250"/>
      <c r="AA1400" s="250"/>
      <c r="AB1400" s="250">
        <v>0</v>
      </c>
      <c r="AC1400" s="250">
        <v>0</v>
      </c>
      <c r="AD1400" s="250">
        <v>0</v>
      </c>
      <c r="AE1400" s="250"/>
      <c r="AF1400" s="250">
        <v>0</v>
      </c>
      <c r="AG1400" s="250">
        <v>0</v>
      </c>
      <c r="AH1400" s="250"/>
      <c r="AI1400" s="251" t="s">
        <v>280</v>
      </c>
      <c r="AJ1400" s="251"/>
      <c r="AK1400" s="251"/>
      <c r="AL1400" s="65"/>
      <c r="AM1400" s="71"/>
      <c r="AN1400" s="71"/>
    </row>
    <row r="1401" spans="1:42" ht="21.75" customHeight="1" outlineLevel="1">
      <c r="A1401" s="218" t="s">
        <v>35</v>
      </c>
      <c r="B1401" s="218"/>
      <c r="C1401" s="250">
        <v>224</v>
      </c>
      <c r="D1401" s="250">
        <v>2</v>
      </c>
      <c r="E1401" s="250">
        <v>192</v>
      </c>
      <c r="F1401" s="250">
        <v>0</v>
      </c>
      <c r="G1401" s="250"/>
      <c r="H1401" s="250"/>
      <c r="I1401" s="250">
        <v>192</v>
      </c>
      <c r="J1401" s="250">
        <v>192</v>
      </c>
      <c r="K1401" s="250"/>
      <c r="L1401" s="250">
        <v>0</v>
      </c>
      <c r="M1401" s="250">
        <v>0</v>
      </c>
      <c r="N1401" s="250"/>
      <c r="O1401" s="250">
        <v>0</v>
      </c>
      <c r="P1401" s="250">
        <v>0</v>
      </c>
      <c r="Q1401" s="250"/>
      <c r="R1401" s="250"/>
      <c r="S1401" s="250">
        <v>0</v>
      </c>
      <c r="T1401" s="250">
        <v>0</v>
      </c>
      <c r="U1401" s="250">
        <v>0</v>
      </c>
      <c r="V1401" s="250">
        <v>0</v>
      </c>
      <c r="W1401" s="250">
        <v>0</v>
      </c>
      <c r="X1401" s="250">
        <v>1</v>
      </c>
      <c r="Y1401" s="250">
        <v>0</v>
      </c>
      <c r="Z1401" s="250"/>
      <c r="AA1401" s="250"/>
      <c r="AB1401" s="250">
        <v>0</v>
      </c>
      <c r="AC1401" s="250">
        <v>0</v>
      </c>
      <c r="AD1401" s="250">
        <v>0</v>
      </c>
      <c r="AE1401" s="250"/>
      <c r="AF1401" s="250">
        <v>0</v>
      </c>
      <c r="AG1401" s="250">
        <v>29</v>
      </c>
      <c r="AH1401" s="250"/>
      <c r="AI1401" s="251" t="s">
        <v>211</v>
      </c>
      <c r="AJ1401" s="251"/>
      <c r="AK1401" s="251"/>
      <c r="AL1401" s="65"/>
      <c r="AM1401" s="71"/>
      <c r="AN1401" s="71"/>
    </row>
    <row r="1402" spans="1:42" ht="21.75" customHeight="1" outlineLevel="1">
      <c r="A1402" s="218" t="s">
        <v>212</v>
      </c>
      <c r="B1402" s="218"/>
      <c r="C1402" s="250">
        <v>192</v>
      </c>
      <c r="D1402" s="250">
        <v>0</v>
      </c>
      <c r="E1402" s="250">
        <v>177</v>
      </c>
      <c r="F1402" s="250">
        <v>0</v>
      </c>
      <c r="G1402" s="250"/>
      <c r="H1402" s="250"/>
      <c r="I1402" s="250">
        <v>177</v>
      </c>
      <c r="J1402" s="250">
        <v>177</v>
      </c>
      <c r="K1402" s="250"/>
      <c r="L1402" s="250">
        <v>0</v>
      </c>
      <c r="M1402" s="250">
        <v>0</v>
      </c>
      <c r="N1402" s="250"/>
      <c r="O1402" s="250">
        <v>0</v>
      </c>
      <c r="P1402" s="250">
        <v>0</v>
      </c>
      <c r="Q1402" s="250"/>
      <c r="R1402" s="250"/>
      <c r="S1402" s="250">
        <v>0</v>
      </c>
      <c r="T1402" s="250">
        <v>0</v>
      </c>
      <c r="U1402" s="250">
        <v>0</v>
      </c>
      <c r="V1402" s="250">
        <v>0</v>
      </c>
      <c r="W1402" s="250">
        <v>0</v>
      </c>
      <c r="X1402" s="250">
        <v>0</v>
      </c>
      <c r="Y1402" s="250">
        <v>0</v>
      </c>
      <c r="Z1402" s="250"/>
      <c r="AA1402" s="250"/>
      <c r="AB1402" s="250">
        <v>0</v>
      </c>
      <c r="AC1402" s="250">
        <v>0</v>
      </c>
      <c r="AD1402" s="250">
        <v>0</v>
      </c>
      <c r="AE1402" s="250"/>
      <c r="AF1402" s="250">
        <v>0</v>
      </c>
      <c r="AG1402" s="250">
        <v>15</v>
      </c>
      <c r="AH1402" s="250"/>
      <c r="AI1402" s="251" t="s">
        <v>236</v>
      </c>
      <c r="AJ1402" s="251"/>
      <c r="AK1402" s="251"/>
      <c r="AL1402" s="65"/>
      <c r="AM1402" s="71"/>
      <c r="AN1402" s="71"/>
    </row>
    <row r="1403" spans="1:42" ht="21.75" customHeight="1" outlineLevel="1">
      <c r="A1403" s="218" t="s">
        <v>36</v>
      </c>
      <c r="B1403" s="218"/>
      <c r="C1403" s="250">
        <v>416</v>
      </c>
      <c r="D1403" s="250">
        <v>22</v>
      </c>
      <c r="E1403" s="250">
        <v>268</v>
      </c>
      <c r="F1403" s="250">
        <v>73</v>
      </c>
      <c r="G1403" s="250"/>
      <c r="H1403" s="250"/>
      <c r="I1403" s="250">
        <v>195</v>
      </c>
      <c r="J1403" s="250">
        <v>42</v>
      </c>
      <c r="K1403" s="250"/>
      <c r="L1403" s="250">
        <v>46</v>
      </c>
      <c r="M1403" s="250">
        <v>95</v>
      </c>
      <c r="N1403" s="250"/>
      <c r="O1403" s="250">
        <v>0</v>
      </c>
      <c r="P1403" s="250">
        <v>0</v>
      </c>
      <c r="Q1403" s="250"/>
      <c r="R1403" s="250"/>
      <c r="S1403" s="250">
        <v>11</v>
      </c>
      <c r="T1403" s="250">
        <v>1</v>
      </c>
      <c r="U1403" s="250">
        <v>0</v>
      </c>
      <c r="V1403" s="250">
        <v>0</v>
      </c>
      <c r="W1403" s="250">
        <v>1</v>
      </c>
      <c r="X1403" s="250">
        <v>3</v>
      </c>
      <c r="Y1403" s="250">
        <v>3</v>
      </c>
      <c r="Z1403" s="250"/>
      <c r="AA1403" s="250"/>
      <c r="AB1403" s="250">
        <v>11</v>
      </c>
      <c r="AC1403" s="250">
        <v>73</v>
      </c>
      <c r="AD1403" s="250">
        <v>180</v>
      </c>
      <c r="AE1403" s="250"/>
      <c r="AF1403" s="250">
        <v>6</v>
      </c>
      <c r="AG1403" s="250">
        <v>116</v>
      </c>
      <c r="AH1403" s="250"/>
      <c r="AI1403" s="251" t="s">
        <v>237</v>
      </c>
      <c r="AJ1403" s="251" t="s">
        <v>472</v>
      </c>
      <c r="AK1403" s="251"/>
      <c r="AL1403" s="65"/>
      <c r="AM1403" s="71"/>
      <c r="AN1403" s="71"/>
    </row>
    <row r="1404" spans="1:42" ht="21.75" customHeight="1" outlineLevel="1">
      <c r="A1404" s="218" t="s">
        <v>37</v>
      </c>
      <c r="B1404" s="218"/>
      <c r="C1404" s="250">
        <v>246</v>
      </c>
      <c r="D1404" s="250">
        <v>2</v>
      </c>
      <c r="E1404" s="250">
        <v>212</v>
      </c>
      <c r="F1404" s="250">
        <v>186</v>
      </c>
      <c r="G1404" s="250"/>
      <c r="H1404" s="250"/>
      <c r="I1404" s="250">
        <v>26</v>
      </c>
      <c r="J1404" s="250">
        <v>1</v>
      </c>
      <c r="K1404" s="250"/>
      <c r="L1404" s="250">
        <v>1</v>
      </c>
      <c r="M1404" s="250">
        <v>0</v>
      </c>
      <c r="N1404" s="250"/>
      <c r="O1404" s="250">
        <v>0</v>
      </c>
      <c r="P1404" s="250">
        <v>7</v>
      </c>
      <c r="Q1404" s="250"/>
      <c r="R1404" s="250"/>
      <c r="S1404" s="250">
        <v>17</v>
      </c>
      <c r="T1404" s="250">
        <v>0</v>
      </c>
      <c r="U1404" s="250">
        <v>0</v>
      </c>
      <c r="V1404" s="250">
        <v>0</v>
      </c>
      <c r="W1404" s="250">
        <v>4</v>
      </c>
      <c r="X1404" s="250">
        <v>0</v>
      </c>
      <c r="Y1404" s="250">
        <v>0</v>
      </c>
      <c r="Z1404" s="250"/>
      <c r="AA1404" s="250"/>
      <c r="AB1404" s="250">
        <v>0</v>
      </c>
      <c r="AC1404" s="250">
        <v>0</v>
      </c>
      <c r="AD1404" s="250">
        <v>0</v>
      </c>
      <c r="AE1404" s="250"/>
      <c r="AF1404" s="250">
        <v>28</v>
      </c>
      <c r="AG1404" s="250">
        <v>0</v>
      </c>
      <c r="AH1404" s="250"/>
      <c r="AI1404" s="251" t="s">
        <v>213</v>
      </c>
      <c r="AJ1404" s="251"/>
      <c r="AK1404" s="251"/>
      <c r="AL1404" s="65"/>
      <c r="AM1404" s="71"/>
      <c r="AN1404" s="71"/>
    </row>
    <row r="1405" spans="1:42" ht="21.75" customHeight="1" outlineLevel="1">
      <c r="A1405" s="218" t="s">
        <v>141</v>
      </c>
      <c r="B1405" s="218"/>
      <c r="C1405" s="250">
        <v>56</v>
      </c>
      <c r="D1405" s="250">
        <v>0</v>
      </c>
      <c r="E1405" s="250">
        <v>49</v>
      </c>
      <c r="F1405" s="250">
        <v>0</v>
      </c>
      <c r="G1405" s="250"/>
      <c r="H1405" s="250"/>
      <c r="I1405" s="250">
        <v>49</v>
      </c>
      <c r="J1405" s="250">
        <v>13</v>
      </c>
      <c r="K1405" s="250"/>
      <c r="L1405" s="250">
        <v>0</v>
      </c>
      <c r="M1405" s="250">
        <v>0</v>
      </c>
      <c r="N1405" s="250"/>
      <c r="O1405" s="250">
        <v>0</v>
      </c>
      <c r="P1405" s="250">
        <v>0</v>
      </c>
      <c r="Q1405" s="250"/>
      <c r="R1405" s="250"/>
      <c r="S1405" s="250">
        <v>0</v>
      </c>
      <c r="T1405" s="250">
        <v>36</v>
      </c>
      <c r="U1405" s="250">
        <v>0</v>
      </c>
      <c r="V1405" s="250">
        <v>0</v>
      </c>
      <c r="W1405" s="250">
        <v>0</v>
      </c>
      <c r="X1405" s="250">
        <v>0</v>
      </c>
      <c r="Y1405" s="250">
        <v>0</v>
      </c>
      <c r="Z1405" s="250"/>
      <c r="AA1405" s="250"/>
      <c r="AB1405" s="250">
        <v>0</v>
      </c>
      <c r="AC1405" s="250">
        <v>0</v>
      </c>
      <c r="AD1405" s="250">
        <v>0</v>
      </c>
      <c r="AE1405" s="250"/>
      <c r="AF1405" s="250">
        <v>0</v>
      </c>
      <c r="AG1405" s="250">
        <v>7</v>
      </c>
      <c r="AH1405" s="250"/>
      <c r="AI1405" s="251" t="s">
        <v>377</v>
      </c>
      <c r="AJ1405" s="251"/>
      <c r="AK1405" s="251"/>
      <c r="AL1405" s="65"/>
      <c r="AM1405" s="71"/>
      <c r="AN1405" s="71"/>
    </row>
    <row r="1406" spans="1:42" ht="21.75" customHeight="1" outlineLevel="1">
      <c r="A1406" s="218" t="s">
        <v>214</v>
      </c>
      <c r="B1406" s="218"/>
      <c r="C1406" s="250">
        <v>420</v>
      </c>
      <c r="D1406" s="250">
        <v>2</v>
      </c>
      <c r="E1406" s="250">
        <v>360</v>
      </c>
      <c r="F1406" s="250">
        <v>4</v>
      </c>
      <c r="G1406" s="250"/>
      <c r="H1406" s="250"/>
      <c r="I1406" s="250">
        <v>356</v>
      </c>
      <c r="J1406" s="250">
        <v>2</v>
      </c>
      <c r="K1406" s="250"/>
      <c r="L1406" s="250">
        <v>3</v>
      </c>
      <c r="M1406" s="250">
        <v>351</v>
      </c>
      <c r="N1406" s="250"/>
      <c r="O1406" s="250">
        <v>0</v>
      </c>
      <c r="P1406" s="250">
        <v>0</v>
      </c>
      <c r="Q1406" s="250"/>
      <c r="R1406" s="250"/>
      <c r="S1406" s="250">
        <v>0</v>
      </c>
      <c r="T1406" s="250">
        <v>0</v>
      </c>
      <c r="U1406" s="250">
        <v>0</v>
      </c>
      <c r="V1406" s="250">
        <v>0</v>
      </c>
      <c r="W1406" s="250">
        <v>0</v>
      </c>
      <c r="X1406" s="250">
        <v>5</v>
      </c>
      <c r="Y1406" s="250">
        <v>0</v>
      </c>
      <c r="Z1406" s="250"/>
      <c r="AA1406" s="250"/>
      <c r="AB1406" s="250">
        <v>21</v>
      </c>
      <c r="AC1406" s="250">
        <v>0</v>
      </c>
      <c r="AD1406" s="250">
        <v>0</v>
      </c>
      <c r="AE1406" s="250"/>
      <c r="AF1406" s="250">
        <v>3</v>
      </c>
      <c r="AG1406" s="250">
        <v>50</v>
      </c>
      <c r="AH1406" s="250"/>
      <c r="AI1406" s="251" t="s">
        <v>271</v>
      </c>
      <c r="AJ1406" s="251"/>
      <c r="AK1406" s="251"/>
      <c r="AL1406" s="71"/>
      <c r="AM1406" s="71"/>
      <c r="AN1406" s="71"/>
    </row>
    <row r="1407" spans="1:42" ht="21.75" customHeight="1" outlineLevel="1">
      <c r="A1407" s="218" t="s">
        <v>215</v>
      </c>
      <c r="B1407" s="218"/>
      <c r="C1407" s="250">
        <v>1031</v>
      </c>
      <c r="D1407" s="250">
        <v>142</v>
      </c>
      <c r="E1407" s="250">
        <v>808</v>
      </c>
      <c r="F1407" s="250">
        <v>0</v>
      </c>
      <c r="G1407" s="250"/>
      <c r="H1407" s="250"/>
      <c r="I1407" s="250">
        <v>808</v>
      </c>
      <c r="J1407" s="250">
        <v>3</v>
      </c>
      <c r="K1407" s="250"/>
      <c r="L1407" s="250">
        <v>400</v>
      </c>
      <c r="M1407" s="250">
        <v>405</v>
      </c>
      <c r="N1407" s="250"/>
      <c r="O1407" s="250">
        <v>0</v>
      </c>
      <c r="P1407" s="250">
        <v>0</v>
      </c>
      <c r="Q1407" s="250"/>
      <c r="R1407" s="250"/>
      <c r="S1407" s="250">
        <v>0</v>
      </c>
      <c r="T1407" s="250">
        <v>0</v>
      </c>
      <c r="U1407" s="250">
        <v>0</v>
      </c>
      <c r="V1407" s="250">
        <v>0</v>
      </c>
      <c r="W1407" s="250">
        <v>0</v>
      </c>
      <c r="X1407" s="250">
        <v>17</v>
      </c>
      <c r="Y1407" s="250">
        <v>0</v>
      </c>
      <c r="Z1407" s="250"/>
      <c r="AA1407" s="250"/>
      <c r="AB1407" s="250">
        <v>9</v>
      </c>
      <c r="AC1407" s="250">
        <v>0</v>
      </c>
      <c r="AD1407" s="250">
        <v>0</v>
      </c>
      <c r="AE1407" s="250"/>
      <c r="AF1407" s="250">
        <v>0</v>
      </c>
      <c r="AG1407" s="250">
        <v>64</v>
      </c>
      <c r="AH1407" s="250"/>
      <c r="AI1407" s="251" t="s">
        <v>233</v>
      </c>
      <c r="AJ1407" s="251"/>
      <c r="AK1407" s="251"/>
      <c r="AL1407" s="71"/>
      <c r="AM1407" s="71"/>
      <c r="AN1407" s="71"/>
    </row>
    <row r="1408" spans="1:42" ht="21.75" customHeight="1" outlineLevel="1">
      <c r="A1408" s="218" t="s">
        <v>216</v>
      </c>
      <c r="B1408" s="218"/>
      <c r="C1408" s="250">
        <v>486</v>
      </c>
      <c r="D1408" s="250">
        <v>16</v>
      </c>
      <c r="E1408" s="250">
        <v>109</v>
      </c>
      <c r="F1408" s="250">
        <v>18</v>
      </c>
      <c r="G1408" s="250"/>
      <c r="H1408" s="250"/>
      <c r="I1408" s="250">
        <v>91</v>
      </c>
      <c r="J1408" s="250">
        <v>32</v>
      </c>
      <c r="K1408" s="250"/>
      <c r="L1408" s="250">
        <v>29</v>
      </c>
      <c r="M1408" s="250">
        <v>25</v>
      </c>
      <c r="N1408" s="250"/>
      <c r="O1408" s="250">
        <v>0</v>
      </c>
      <c r="P1408" s="250">
        <v>0</v>
      </c>
      <c r="Q1408" s="250"/>
      <c r="R1408" s="250"/>
      <c r="S1408" s="250">
        <v>3</v>
      </c>
      <c r="T1408" s="250">
        <v>2</v>
      </c>
      <c r="U1408" s="250">
        <v>0</v>
      </c>
      <c r="V1408" s="250">
        <v>0</v>
      </c>
      <c r="W1408" s="250">
        <v>0</v>
      </c>
      <c r="X1408" s="250">
        <v>0</v>
      </c>
      <c r="Y1408" s="250">
        <v>0</v>
      </c>
      <c r="Z1408" s="250"/>
      <c r="AA1408" s="250"/>
      <c r="AB1408" s="250">
        <v>0</v>
      </c>
      <c r="AC1408" s="250">
        <v>5</v>
      </c>
      <c r="AD1408" s="250">
        <v>3</v>
      </c>
      <c r="AE1408" s="250"/>
      <c r="AF1408" s="250">
        <v>51</v>
      </c>
      <c r="AG1408" s="250">
        <v>310</v>
      </c>
      <c r="AH1408" s="250"/>
      <c r="AI1408" s="251" t="s">
        <v>229</v>
      </c>
      <c r="AJ1408" s="251" t="s">
        <v>473</v>
      </c>
      <c r="AK1408" s="251"/>
      <c r="AL1408" s="67"/>
      <c r="AM1408" s="71"/>
      <c r="AN1408" s="71"/>
    </row>
    <row r="1409" spans="1:41" ht="21.75" customHeight="1" outlineLevel="1">
      <c r="A1409" s="218" t="s">
        <v>38</v>
      </c>
      <c r="B1409" s="218"/>
      <c r="C1409" s="250">
        <v>28</v>
      </c>
      <c r="D1409" s="250">
        <v>0</v>
      </c>
      <c r="E1409" s="250">
        <v>21</v>
      </c>
      <c r="F1409" s="250">
        <v>0</v>
      </c>
      <c r="G1409" s="250"/>
      <c r="H1409" s="250"/>
      <c r="I1409" s="250">
        <v>21</v>
      </c>
      <c r="J1409" s="250">
        <v>21</v>
      </c>
      <c r="K1409" s="250"/>
      <c r="L1409" s="250">
        <v>0</v>
      </c>
      <c r="M1409" s="250">
        <v>0</v>
      </c>
      <c r="N1409" s="250"/>
      <c r="O1409" s="250">
        <v>0</v>
      </c>
      <c r="P1409" s="250">
        <v>0</v>
      </c>
      <c r="Q1409" s="250"/>
      <c r="R1409" s="250"/>
      <c r="S1409" s="250">
        <v>0</v>
      </c>
      <c r="T1409" s="250">
        <v>0</v>
      </c>
      <c r="U1409" s="250">
        <v>0</v>
      </c>
      <c r="V1409" s="250">
        <v>0</v>
      </c>
      <c r="W1409" s="250">
        <v>0</v>
      </c>
      <c r="X1409" s="250">
        <v>0</v>
      </c>
      <c r="Y1409" s="250">
        <v>0</v>
      </c>
      <c r="Z1409" s="250"/>
      <c r="AA1409" s="250"/>
      <c r="AB1409" s="250">
        <v>0</v>
      </c>
      <c r="AC1409" s="250">
        <v>0</v>
      </c>
      <c r="AD1409" s="250">
        <v>0</v>
      </c>
      <c r="AE1409" s="250"/>
      <c r="AF1409" s="250">
        <v>0</v>
      </c>
      <c r="AG1409" s="250">
        <v>7</v>
      </c>
      <c r="AH1409" s="250"/>
      <c r="AI1409" s="251" t="s">
        <v>388</v>
      </c>
      <c r="AJ1409" s="251"/>
      <c r="AK1409" s="251"/>
      <c r="AL1409" s="65"/>
      <c r="AM1409" s="71"/>
      <c r="AN1409" s="71"/>
    </row>
    <row r="1410" spans="1:41" ht="21.75" customHeight="1" outlineLevel="1">
      <c r="A1410" s="218" t="s">
        <v>217</v>
      </c>
      <c r="B1410" s="218"/>
      <c r="C1410" s="250">
        <v>546</v>
      </c>
      <c r="D1410" s="250">
        <v>31</v>
      </c>
      <c r="E1410" s="250">
        <v>490</v>
      </c>
      <c r="F1410" s="250">
        <v>0</v>
      </c>
      <c r="G1410" s="250"/>
      <c r="H1410" s="250"/>
      <c r="I1410" s="250">
        <v>490</v>
      </c>
      <c r="J1410" s="250">
        <v>1</v>
      </c>
      <c r="K1410" s="250"/>
      <c r="L1410" s="250">
        <v>436</v>
      </c>
      <c r="M1410" s="250">
        <v>53</v>
      </c>
      <c r="N1410" s="250"/>
      <c r="O1410" s="250">
        <v>0</v>
      </c>
      <c r="P1410" s="250">
        <v>0</v>
      </c>
      <c r="Q1410" s="250"/>
      <c r="R1410" s="250"/>
      <c r="S1410" s="250">
        <v>0</v>
      </c>
      <c r="T1410" s="250">
        <v>0</v>
      </c>
      <c r="U1410" s="250">
        <v>0</v>
      </c>
      <c r="V1410" s="250">
        <v>0</v>
      </c>
      <c r="W1410" s="250">
        <v>0</v>
      </c>
      <c r="X1410" s="250">
        <v>3</v>
      </c>
      <c r="Y1410" s="250">
        <v>0</v>
      </c>
      <c r="Z1410" s="250"/>
      <c r="AA1410" s="250"/>
      <c r="AB1410" s="250">
        <v>6</v>
      </c>
      <c r="AC1410" s="250">
        <v>0</v>
      </c>
      <c r="AD1410" s="250">
        <v>0</v>
      </c>
      <c r="AE1410" s="250"/>
      <c r="AF1410" s="250">
        <v>0</v>
      </c>
      <c r="AG1410" s="250">
        <v>22</v>
      </c>
      <c r="AH1410" s="250"/>
      <c r="AI1410" s="251" t="s">
        <v>218</v>
      </c>
      <c r="AJ1410" s="251"/>
      <c r="AK1410" s="251"/>
      <c r="AL1410" s="65"/>
      <c r="AM1410" s="71"/>
      <c r="AN1410" s="71"/>
    </row>
    <row r="1411" spans="1:41" ht="21.75" customHeight="1" outlineLevel="1">
      <c r="A1411" s="218" t="s">
        <v>39</v>
      </c>
      <c r="B1411" s="218"/>
      <c r="C1411" s="250">
        <v>152</v>
      </c>
      <c r="D1411" s="250">
        <v>0</v>
      </c>
      <c r="E1411" s="250">
        <v>152</v>
      </c>
      <c r="F1411" s="250">
        <v>0</v>
      </c>
      <c r="G1411" s="250"/>
      <c r="H1411" s="250"/>
      <c r="I1411" s="250">
        <v>152</v>
      </c>
      <c r="J1411" s="250">
        <v>152</v>
      </c>
      <c r="K1411" s="250"/>
      <c r="L1411" s="250">
        <v>0</v>
      </c>
      <c r="M1411" s="250">
        <v>0</v>
      </c>
      <c r="N1411" s="250"/>
      <c r="O1411" s="250">
        <v>0</v>
      </c>
      <c r="P1411" s="250">
        <v>0</v>
      </c>
      <c r="Q1411" s="250"/>
      <c r="R1411" s="250"/>
      <c r="S1411" s="250">
        <v>0</v>
      </c>
      <c r="T1411" s="250">
        <v>0</v>
      </c>
      <c r="U1411" s="250">
        <v>0</v>
      </c>
      <c r="V1411" s="250">
        <v>0</v>
      </c>
      <c r="W1411" s="250">
        <v>0</v>
      </c>
      <c r="X1411" s="250">
        <v>0</v>
      </c>
      <c r="Y1411" s="250">
        <v>0</v>
      </c>
      <c r="Z1411" s="250"/>
      <c r="AA1411" s="250"/>
      <c r="AB1411" s="250">
        <v>0</v>
      </c>
      <c r="AC1411" s="250">
        <v>0</v>
      </c>
      <c r="AD1411" s="250">
        <v>0</v>
      </c>
      <c r="AE1411" s="250"/>
      <c r="AF1411" s="250">
        <v>0</v>
      </c>
      <c r="AG1411" s="250">
        <v>0</v>
      </c>
      <c r="AH1411" s="250"/>
      <c r="AI1411" s="251" t="s">
        <v>219</v>
      </c>
      <c r="AJ1411" s="251"/>
      <c r="AK1411" s="251"/>
      <c r="AL1411" s="65"/>
      <c r="AM1411" s="71"/>
      <c r="AN1411" s="71"/>
    </row>
    <row r="1412" spans="1:41" ht="21.75" customHeight="1" outlineLevel="1">
      <c r="A1412" s="218" t="s">
        <v>220</v>
      </c>
      <c r="B1412" s="218"/>
      <c r="C1412" s="250">
        <v>908</v>
      </c>
      <c r="D1412" s="250">
        <v>25</v>
      </c>
      <c r="E1412" s="250">
        <v>802</v>
      </c>
      <c r="F1412" s="250">
        <v>188</v>
      </c>
      <c r="G1412" s="250"/>
      <c r="H1412" s="250"/>
      <c r="I1412" s="250">
        <v>614</v>
      </c>
      <c r="J1412" s="250">
        <v>304</v>
      </c>
      <c r="K1412" s="250"/>
      <c r="L1412" s="250">
        <v>177</v>
      </c>
      <c r="M1412" s="250">
        <v>11</v>
      </c>
      <c r="N1412" s="250"/>
      <c r="O1412" s="250">
        <v>0</v>
      </c>
      <c r="P1412" s="250">
        <v>11</v>
      </c>
      <c r="Q1412" s="250"/>
      <c r="R1412" s="250"/>
      <c r="S1412" s="250">
        <v>79</v>
      </c>
      <c r="T1412" s="250">
        <v>32</v>
      </c>
      <c r="U1412" s="250">
        <v>0</v>
      </c>
      <c r="V1412" s="250">
        <v>0</v>
      </c>
      <c r="W1412" s="250">
        <v>6</v>
      </c>
      <c r="X1412" s="250">
        <v>0</v>
      </c>
      <c r="Y1412" s="250">
        <v>0</v>
      </c>
      <c r="Z1412" s="250"/>
      <c r="AA1412" s="250"/>
      <c r="AB1412" s="250">
        <v>0</v>
      </c>
      <c r="AC1412" s="250">
        <v>22</v>
      </c>
      <c r="AD1412" s="250">
        <v>1</v>
      </c>
      <c r="AE1412" s="250"/>
      <c r="AF1412" s="250">
        <v>52</v>
      </c>
      <c r="AG1412" s="250">
        <v>23</v>
      </c>
      <c r="AH1412" s="250"/>
      <c r="AI1412" s="251" t="s">
        <v>221</v>
      </c>
      <c r="AJ1412" s="251"/>
      <c r="AK1412" s="251"/>
      <c r="AL1412" s="65"/>
      <c r="AM1412" s="71"/>
      <c r="AN1412" s="71"/>
    </row>
    <row r="1413" spans="1:41" ht="21.75" customHeight="1" outlineLevel="1">
      <c r="A1413" s="218" t="s">
        <v>222</v>
      </c>
      <c r="B1413" s="218"/>
      <c r="C1413" s="250">
        <v>75</v>
      </c>
      <c r="D1413" s="250">
        <v>0</v>
      </c>
      <c r="E1413" s="250">
        <v>48</v>
      </c>
      <c r="F1413" s="250">
        <v>0</v>
      </c>
      <c r="G1413" s="250"/>
      <c r="H1413" s="250"/>
      <c r="I1413" s="250">
        <v>48</v>
      </c>
      <c r="J1413" s="250">
        <v>48</v>
      </c>
      <c r="K1413" s="250"/>
      <c r="L1413" s="250">
        <v>0</v>
      </c>
      <c r="M1413" s="250">
        <v>0</v>
      </c>
      <c r="N1413" s="250"/>
      <c r="O1413" s="250">
        <v>0</v>
      </c>
      <c r="P1413" s="250">
        <v>0</v>
      </c>
      <c r="Q1413" s="250"/>
      <c r="R1413" s="250"/>
      <c r="S1413" s="250">
        <v>0</v>
      </c>
      <c r="T1413" s="250">
        <v>0</v>
      </c>
      <c r="U1413" s="250">
        <v>0</v>
      </c>
      <c r="V1413" s="250">
        <v>0</v>
      </c>
      <c r="W1413" s="250">
        <v>0</v>
      </c>
      <c r="X1413" s="250">
        <v>0</v>
      </c>
      <c r="Y1413" s="250">
        <v>0</v>
      </c>
      <c r="Z1413" s="250"/>
      <c r="AA1413" s="250"/>
      <c r="AB1413" s="250">
        <v>0</v>
      </c>
      <c r="AC1413" s="250">
        <v>0</v>
      </c>
      <c r="AD1413" s="250">
        <v>0</v>
      </c>
      <c r="AE1413" s="250"/>
      <c r="AF1413" s="250">
        <v>0</v>
      </c>
      <c r="AG1413" s="250">
        <v>27</v>
      </c>
      <c r="AH1413" s="250"/>
      <c r="AI1413" s="251" t="s">
        <v>423</v>
      </c>
      <c r="AJ1413" s="251"/>
      <c r="AK1413" s="251"/>
      <c r="AL1413" s="65"/>
      <c r="AM1413" s="71"/>
      <c r="AN1413" s="71"/>
    </row>
    <row r="1414" spans="1:41" ht="21.75" customHeight="1" outlineLevel="1">
      <c r="A1414" s="218" t="s">
        <v>40</v>
      </c>
      <c r="B1414" s="218"/>
      <c r="C1414" s="250">
        <v>0</v>
      </c>
      <c r="D1414" s="250">
        <v>0</v>
      </c>
      <c r="E1414" s="250">
        <v>0</v>
      </c>
      <c r="F1414" s="250">
        <v>0</v>
      </c>
      <c r="G1414" s="250"/>
      <c r="H1414" s="250"/>
      <c r="I1414" s="250">
        <v>0</v>
      </c>
      <c r="J1414" s="250">
        <v>0</v>
      </c>
      <c r="K1414" s="250"/>
      <c r="L1414" s="250">
        <v>0</v>
      </c>
      <c r="M1414" s="250">
        <v>0</v>
      </c>
      <c r="N1414" s="250"/>
      <c r="O1414" s="250">
        <v>0</v>
      </c>
      <c r="P1414" s="250">
        <v>0</v>
      </c>
      <c r="Q1414" s="250"/>
      <c r="R1414" s="250"/>
      <c r="S1414" s="250">
        <v>0</v>
      </c>
      <c r="T1414" s="250">
        <v>0</v>
      </c>
      <c r="U1414" s="250">
        <v>0</v>
      </c>
      <c r="V1414" s="250">
        <v>0</v>
      </c>
      <c r="W1414" s="250">
        <v>0</v>
      </c>
      <c r="X1414" s="250">
        <v>0</v>
      </c>
      <c r="Y1414" s="250">
        <v>0</v>
      </c>
      <c r="Z1414" s="250"/>
      <c r="AA1414" s="250"/>
      <c r="AB1414" s="250">
        <v>0</v>
      </c>
      <c r="AC1414" s="250">
        <v>0</v>
      </c>
      <c r="AD1414" s="250">
        <v>0</v>
      </c>
      <c r="AE1414" s="250"/>
      <c r="AF1414" s="250">
        <v>0</v>
      </c>
      <c r="AG1414" s="250">
        <v>0</v>
      </c>
      <c r="AH1414" s="250"/>
      <c r="AI1414" s="251" t="s">
        <v>303</v>
      </c>
      <c r="AJ1414" s="251"/>
      <c r="AK1414" s="251"/>
      <c r="AL1414" s="65"/>
      <c r="AM1414" s="71"/>
      <c r="AN1414" s="71"/>
    </row>
    <row r="1415" spans="1:41" ht="21.75" customHeight="1" outlineLevel="1">
      <c r="A1415" s="218" t="s">
        <v>41</v>
      </c>
      <c r="B1415" s="218"/>
      <c r="C1415" s="250">
        <v>400</v>
      </c>
      <c r="D1415" s="250">
        <v>50</v>
      </c>
      <c r="E1415" s="250">
        <v>316</v>
      </c>
      <c r="F1415" s="250">
        <v>0</v>
      </c>
      <c r="G1415" s="250"/>
      <c r="H1415" s="250"/>
      <c r="I1415" s="250">
        <v>316</v>
      </c>
      <c r="J1415" s="250">
        <v>316</v>
      </c>
      <c r="K1415" s="250"/>
      <c r="L1415" s="250">
        <v>0</v>
      </c>
      <c r="M1415" s="250">
        <v>0</v>
      </c>
      <c r="N1415" s="250"/>
      <c r="O1415" s="250">
        <v>0</v>
      </c>
      <c r="P1415" s="250">
        <v>0</v>
      </c>
      <c r="Q1415" s="250"/>
      <c r="R1415" s="250"/>
      <c r="S1415" s="250">
        <v>0</v>
      </c>
      <c r="T1415" s="250">
        <v>0</v>
      </c>
      <c r="U1415" s="250">
        <v>0</v>
      </c>
      <c r="V1415" s="250">
        <v>0</v>
      </c>
      <c r="W1415" s="250">
        <v>0</v>
      </c>
      <c r="X1415" s="250">
        <v>0</v>
      </c>
      <c r="Y1415" s="250">
        <v>0</v>
      </c>
      <c r="Z1415" s="250"/>
      <c r="AA1415" s="250"/>
      <c r="AB1415" s="250">
        <v>0</v>
      </c>
      <c r="AC1415" s="250">
        <v>0</v>
      </c>
      <c r="AD1415" s="250">
        <v>0</v>
      </c>
      <c r="AE1415" s="250"/>
      <c r="AF1415" s="250">
        <v>0</v>
      </c>
      <c r="AG1415" s="250">
        <v>34</v>
      </c>
      <c r="AH1415" s="250"/>
      <c r="AI1415" s="251" t="s">
        <v>412</v>
      </c>
      <c r="AJ1415" s="251"/>
      <c r="AK1415" s="251"/>
      <c r="AL1415" s="65"/>
      <c r="AM1415" s="71"/>
      <c r="AN1415" s="71"/>
    </row>
    <row r="1416" spans="1:41" ht="21.75" customHeight="1" outlineLevel="1">
      <c r="A1416" s="218" t="s">
        <v>42</v>
      </c>
      <c r="B1416" s="218"/>
      <c r="C1416" s="250">
        <v>384</v>
      </c>
      <c r="D1416" s="250">
        <v>48</v>
      </c>
      <c r="E1416" s="250">
        <v>302</v>
      </c>
      <c r="F1416" s="250">
        <v>233</v>
      </c>
      <c r="G1416" s="250"/>
      <c r="H1416" s="250"/>
      <c r="I1416" s="250">
        <v>69</v>
      </c>
      <c r="J1416" s="250">
        <v>0</v>
      </c>
      <c r="K1416" s="250"/>
      <c r="L1416" s="250">
        <v>0</v>
      </c>
      <c r="M1416" s="250">
        <v>0</v>
      </c>
      <c r="N1416" s="250"/>
      <c r="O1416" s="250">
        <v>0</v>
      </c>
      <c r="P1416" s="250">
        <v>53</v>
      </c>
      <c r="Q1416" s="250"/>
      <c r="R1416" s="250"/>
      <c r="S1416" s="250">
        <v>16</v>
      </c>
      <c r="T1416" s="250">
        <v>0</v>
      </c>
      <c r="U1416" s="250">
        <v>0</v>
      </c>
      <c r="V1416" s="250">
        <v>0</v>
      </c>
      <c r="W1416" s="250">
        <v>5</v>
      </c>
      <c r="X1416" s="250">
        <v>0</v>
      </c>
      <c r="Y1416" s="250">
        <v>0</v>
      </c>
      <c r="Z1416" s="250"/>
      <c r="AA1416" s="250"/>
      <c r="AB1416" s="250">
        <v>0</v>
      </c>
      <c r="AC1416" s="250">
        <v>0</v>
      </c>
      <c r="AD1416" s="250">
        <v>0</v>
      </c>
      <c r="AE1416" s="250"/>
      <c r="AF1416" s="250">
        <v>29</v>
      </c>
      <c r="AG1416" s="250">
        <v>0</v>
      </c>
      <c r="AH1416" s="250"/>
      <c r="AI1416" s="251" t="s">
        <v>226</v>
      </c>
      <c r="AJ1416" s="251"/>
      <c r="AK1416" s="251"/>
      <c r="AL1416" s="65"/>
      <c r="AM1416" s="71"/>
      <c r="AN1416" s="71"/>
    </row>
    <row r="1417" spans="1:41" ht="21.75" customHeight="1" outlineLevel="1" thickBot="1">
      <c r="A1417" s="218" t="s">
        <v>227</v>
      </c>
      <c r="B1417" s="218"/>
      <c r="C1417" s="250">
        <v>24</v>
      </c>
      <c r="D1417" s="250">
        <v>0</v>
      </c>
      <c r="E1417" s="250">
        <v>23</v>
      </c>
      <c r="F1417" s="250">
        <v>0</v>
      </c>
      <c r="G1417" s="250"/>
      <c r="H1417" s="250"/>
      <c r="I1417" s="250">
        <v>23</v>
      </c>
      <c r="J1417" s="250">
        <v>0</v>
      </c>
      <c r="K1417" s="250"/>
      <c r="L1417" s="250">
        <v>0</v>
      </c>
      <c r="M1417" s="250">
        <v>0</v>
      </c>
      <c r="N1417" s="250"/>
      <c r="O1417" s="250">
        <v>0</v>
      </c>
      <c r="P1417" s="250">
        <v>0</v>
      </c>
      <c r="Q1417" s="250"/>
      <c r="R1417" s="250"/>
      <c r="S1417" s="250">
        <v>0</v>
      </c>
      <c r="T1417" s="250">
        <v>23</v>
      </c>
      <c r="U1417" s="250">
        <v>0</v>
      </c>
      <c r="V1417" s="250">
        <v>0</v>
      </c>
      <c r="W1417" s="250">
        <v>0</v>
      </c>
      <c r="X1417" s="250">
        <v>0</v>
      </c>
      <c r="Y1417" s="250">
        <v>0</v>
      </c>
      <c r="Z1417" s="250"/>
      <c r="AA1417" s="250"/>
      <c r="AB1417" s="250">
        <v>0</v>
      </c>
      <c r="AC1417" s="250">
        <v>0</v>
      </c>
      <c r="AD1417" s="250">
        <v>0</v>
      </c>
      <c r="AE1417" s="250"/>
      <c r="AF1417" s="250">
        <v>0</v>
      </c>
      <c r="AG1417" s="250">
        <v>1</v>
      </c>
      <c r="AH1417" s="250"/>
      <c r="AI1417" s="251" t="s">
        <v>426</v>
      </c>
      <c r="AJ1417" s="251"/>
      <c r="AK1417" s="251"/>
      <c r="AL1417" s="65"/>
      <c r="AM1417" s="71"/>
      <c r="AN1417" s="71"/>
    </row>
    <row r="1418" spans="1:41" ht="21.75" customHeight="1" thickBot="1">
      <c r="A1418" s="244" t="s">
        <v>43</v>
      </c>
      <c r="B1418" s="244"/>
      <c r="C1418" s="213">
        <v>14434</v>
      </c>
      <c r="D1418" s="213">
        <v>650</v>
      </c>
      <c r="E1418" s="213">
        <v>11412</v>
      </c>
      <c r="F1418" s="213">
        <v>1926</v>
      </c>
      <c r="G1418" s="213"/>
      <c r="H1418" s="213"/>
      <c r="I1418" s="213">
        <v>9486</v>
      </c>
      <c r="J1418" s="213">
        <v>3758</v>
      </c>
      <c r="K1418" s="213"/>
      <c r="L1418" s="213">
        <v>3136</v>
      </c>
      <c r="M1418" s="213">
        <v>1948</v>
      </c>
      <c r="N1418" s="213"/>
      <c r="O1418" s="213">
        <v>0</v>
      </c>
      <c r="P1418" s="213">
        <v>105</v>
      </c>
      <c r="Q1418" s="213"/>
      <c r="R1418" s="213"/>
      <c r="S1418" s="213">
        <v>231</v>
      </c>
      <c r="T1418" s="213">
        <v>308</v>
      </c>
      <c r="U1418" s="213">
        <v>0</v>
      </c>
      <c r="V1418" s="213">
        <v>0</v>
      </c>
      <c r="W1418" s="213">
        <v>33</v>
      </c>
      <c r="X1418" s="213">
        <v>75</v>
      </c>
      <c r="Y1418" s="213">
        <v>3</v>
      </c>
      <c r="Z1418" s="213"/>
      <c r="AA1418" s="213"/>
      <c r="AB1418" s="213">
        <v>121</v>
      </c>
      <c r="AC1418" s="213">
        <v>195</v>
      </c>
      <c r="AD1418" s="213">
        <v>227</v>
      </c>
      <c r="AE1418" s="213"/>
      <c r="AF1418" s="213">
        <v>359</v>
      </c>
      <c r="AG1418" s="213">
        <v>1905</v>
      </c>
      <c r="AH1418" s="213"/>
      <c r="AI1418" s="244"/>
      <c r="AJ1418" s="244"/>
      <c r="AK1418" s="244"/>
      <c r="AL1418" s="29">
        <f>SUM(AL1380)</f>
        <v>370</v>
      </c>
      <c r="AM1418" s="29">
        <f>SUM(AM1380)</f>
        <v>113</v>
      </c>
      <c r="AN1418" s="29">
        <f>SUM(AN1380)</f>
        <v>257</v>
      </c>
      <c r="AO1418" s="142">
        <f>IF(E1418&gt;0,1,0)</f>
        <v>1</v>
      </c>
    </row>
    <row r="1419" spans="1:41" ht="12" customHeight="1" thickBot="1">
      <c r="A1419" s="145"/>
      <c r="B1419" s="144"/>
      <c r="C1419" s="144"/>
      <c r="D1419" s="144"/>
      <c r="E1419" s="144"/>
      <c r="F1419" s="144"/>
      <c r="G1419" s="144"/>
      <c r="H1419" s="144"/>
      <c r="I1419" s="144"/>
      <c r="J1419" s="144"/>
      <c r="K1419" s="144"/>
      <c r="L1419" s="144"/>
      <c r="M1419" s="144"/>
      <c r="N1419" s="143" t="s">
        <v>44</v>
      </c>
      <c r="O1419" s="143"/>
      <c r="P1419" s="143"/>
      <c r="Q1419" s="144"/>
      <c r="R1419" s="170" t="s">
        <v>45</v>
      </c>
      <c r="S1419" s="170"/>
      <c r="T1419" s="170"/>
      <c r="U1419" s="170"/>
      <c r="V1419" s="170"/>
      <c r="W1419" s="170"/>
      <c r="X1419" s="170"/>
      <c r="Y1419" s="170"/>
      <c r="Z1419" s="144"/>
      <c r="AA1419" s="145" t="s">
        <v>46</v>
      </c>
      <c r="AB1419" s="145"/>
      <c r="AC1419" s="171">
        <f>SUM(AC1418:AD1418)</f>
        <v>422</v>
      </c>
      <c r="AD1419" s="145"/>
      <c r="AE1419" s="172" t="s">
        <v>47</v>
      </c>
      <c r="AF1419" s="170"/>
      <c r="AG1419" s="170"/>
      <c r="AH1419" s="170"/>
      <c r="AI1419" s="170"/>
      <c r="AJ1419" s="170"/>
    </row>
    <row r="1420" spans="1:41" ht="12" customHeight="1" thickBot="1">
      <c r="A1420" s="145"/>
      <c r="B1420" s="144"/>
      <c r="C1420" s="144"/>
      <c r="D1420" s="144"/>
      <c r="E1420" s="144"/>
      <c r="F1420" s="144"/>
      <c r="G1420" s="170"/>
      <c r="H1420" s="170"/>
      <c r="I1420" s="190">
        <f>SUM(I1397,I1380)</f>
        <v>9486</v>
      </c>
      <c r="J1420" s="170"/>
      <c r="K1420" s="170"/>
      <c r="L1420" s="170"/>
      <c r="M1420" s="170"/>
      <c r="N1420" s="145"/>
      <c r="O1420" s="145"/>
      <c r="P1420" s="145"/>
      <c r="Q1420" s="144"/>
      <c r="R1420" s="170"/>
      <c r="S1420" s="170"/>
      <c r="T1420" s="170"/>
      <c r="U1420" s="170"/>
      <c r="V1420" s="170"/>
      <c r="W1420" s="170"/>
      <c r="X1420" s="170"/>
      <c r="Y1420" s="170"/>
      <c r="Z1420" s="144"/>
      <c r="AA1420" s="145"/>
      <c r="AB1420" s="145"/>
      <c r="AC1420" s="145"/>
      <c r="AD1420" s="145"/>
      <c r="AE1420" s="170"/>
      <c r="AF1420" s="170"/>
      <c r="AG1420" s="170"/>
      <c r="AH1420" s="170"/>
      <c r="AI1420" s="170"/>
      <c r="AJ1420" s="170"/>
    </row>
    <row r="1421" spans="1:41" ht="12" customHeight="1" thickBot="1">
      <c r="A1421" s="145" t="s">
        <v>48</v>
      </c>
      <c r="B1421" s="170">
        <v>39644</v>
      </c>
      <c r="C1421" s="145" t="s">
        <v>49</v>
      </c>
      <c r="D1421" s="145"/>
      <c r="E1421" s="145"/>
      <c r="F1421" s="145"/>
      <c r="G1421" s="170"/>
      <c r="H1421" s="170"/>
      <c r="I1421" s="170"/>
      <c r="J1421" s="170"/>
      <c r="K1421" s="170"/>
      <c r="L1421" s="170"/>
      <c r="M1421" s="170"/>
      <c r="N1421" s="145"/>
      <c r="O1421" s="145"/>
      <c r="P1421" s="145"/>
      <c r="Q1421" s="144"/>
      <c r="R1421" s="170"/>
      <c r="S1421" s="170"/>
      <c r="T1421" s="170"/>
      <c r="U1421" s="170"/>
      <c r="V1421" s="170"/>
      <c r="W1421" s="170"/>
      <c r="X1421" s="170"/>
      <c r="Y1421" s="170"/>
      <c r="Z1421" s="144"/>
      <c r="AA1421" s="145"/>
      <c r="AB1421" s="145"/>
      <c r="AC1421" s="145"/>
      <c r="AD1421" s="145"/>
      <c r="AE1421" s="170"/>
      <c r="AF1421" s="170"/>
      <c r="AG1421" s="170"/>
      <c r="AH1421" s="170"/>
      <c r="AI1421" s="170"/>
      <c r="AJ1421" s="170"/>
    </row>
    <row r="1422" spans="1:41" ht="12" customHeight="1" thickBot="1">
      <c r="A1422" s="145" t="s">
        <v>50</v>
      </c>
      <c r="B1422" s="145"/>
      <c r="C1422" s="144"/>
      <c r="D1422" s="144"/>
      <c r="E1422" s="144"/>
      <c r="F1422" s="144"/>
      <c r="G1422" s="170"/>
      <c r="H1422" s="170"/>
      <c r="I1422" s="170"/>
      <c r="J1422" s="170"/>
      <c r="K1422" s="170"/>
      <c r="L1422" s="170"/>
      <c r="M1422" s="170"/>
      <c r="N1422" s="143" t="s">
        <v>51</v>
      </c>
      <c r="O1422" s="143"/>
      <c r="P1422" s="145"/>
      <c r="Q1422" s="144"/>
      <c r="R1422" s="172" t="s">
        <v>52</v>
      </c>
      <c r="S1422" s="170"/>
      <c r="T1422" s="170"/>
      <c r="U1422" s="170"/>
      <c r="V1422" s="170"/>
      <c r="W1422" s="170"/>
      <c r="X1422" s="170"/>
      <c r="Y1422" s="170"/>
      <c r="Z1422" s="144"/>
      <c r="AA1422" s="144"/>
      <c r="AB1422" s="144"/>
      <c r="AC1422" s="144"/>
      <c r="AD1422" s="144"/>
      <c r="AE1422" s="144"/>
      <c r="AF1422" s="144"/>
      <c r="AG1422" s="144"/>
      <c r="AH1422" s="144"/>
      <c r="AI1422" s="144"/>
      <c r="AJ1422" s="144"/>
    </row>
    <row r="1423" spans="1:41" ht="12" customHeight="1" thickBot="1">
      <c r="A1423" s="145"/>
      <c r="B1423" s="145"/>
      <c r="C1423" s="145" t="s">
        <v>53</v>
      </c>
      <c r="D1423" s="145"/>
      <c r="E1423" s="145"/>
      <c r="F1423" s="145"/>
      <c r="G1423" s="170"/>
      <c r="H1423" s="170"/>
      <c r="I1423" s="170"/>
      <c r="J1423" s="170"/>
      <c r="K1423" s="170"/>
      <c r="L1423" s="170"/>
      <c r="M1423" s="170"/>
      <c r="N1423" s="145"/>
      <c r="O1423" s="145"/>
      <c r="P1423" s="145"/>
      <c r="Q1423" s="145"/>
      <c r="R1423" s="170"/>
      <c r="S1423" s="170"/>
      <c r="T1423" s="170"/>
      <c r="U1423" s="170"/>
      <c r="V1423" s="170"/>
      <c r="W1423" s="170"/>
      <c r="X1423" s="170"/>
      <c r="Y1423" s="170"/>
      <c r="Z1423" s="145"/>
      <c r="AA1423" s="145"/>
      <c r="AB1423" s="145"/>
      <c r="AC1423" s="145"/>
      <c r="AD1423" s="145"/>
      <c r="AE1423" s="145"/>
      <c r="AF1423" s="145"/>
      <c r="AG1423" s="145"/>
      <c r="AH1423" s="145"/>
      <c r="AI1423" s="145"/>
      <c r="AJ1423" s="145"/>
    </row>
    <row r="1424" spans="1:41" ht="12" customHeight="1" thickBot="1">
      <c r="A1424" s="145"/>
      <c r="B1424" s="145"/>
      <c r="C1424" s="145"/>
      <c r="D1424" s="145"/>
      <c r="E1424" s="145"/>
      <c r="F1424" s="145"/>
      <c r="G1424" s="170"/>
      <c r="H1424" s="170"/>
      <c r="I1424" s="170"/>
      <c r="J1424" s="170"/>
      <c r="K1424" s="170"/>
      <c r="L1424" s="170"/>
      <c r="M1424" s="170"/>
      <c r="N1424" s="145"/>
      <c r="O1424" s="145"/>
      <c r="P1424" s="145"/>
      <c r="Q1424" s="145"/>
      <c r="R1424" s="170"/>
      <c r="S1424" s="170"/>
      <c r="T1424" s="170"/>
      <c r="U1424" s="170"/>
      <c r="V1424" s="170"/>
      <c r="W1424" s="170"/>
      <c r="X1424" s="170"/>
      <c r="Y1424" s="170"/>
      <c r="Z1424" s="145"/>
      <c r="AA1424" s="145"/>
      <c r="AB1424" s="145"/>
      <c r="AC1424" s="145"/>
      <c r="AD1424" s="145"/>
      <c r="AE1424" s="145"/>
      <c r="AF1424" s="145"/>
      <c r="AG1424" s="145"/>
      <c r="AH1424" s="145"/>
      <c r="AI1424" s="145"/>
      <c r="AJ1424" s="145"/>
    </row>
    <row r="1426" spans="1:40" ht="18" customHeight="1">
      <c r="A1426" s="173" t="s">
        <v>60</v>
      </c>
      <c r="B1426" s="144"/>
      <c r="C1426" s="144"/>
      <c r="D1426" s="144"/>
      <c r="E1426" s="144"/>
      <c r="F1426" s="144"/>
      <c r="G1426" s="144"/>
      <c r="H1426" s="144"/>
      <c r="I1426" s="144"/>
      <c r="J1426" s="144"/>
      <c r="L1426" s="143"/>
      <c r="M1426" s="143"/>
      <c r="N1426" s="143"/>
      <c r="O1426" s="143"/>
      <c r="P1426" s="143"/>
      <c r="Q1426" s="143"/>
      <c r="R1426" s="143"/>
      <c r="S1426" s="143"/>
      <c r="T1426" s="143"/>
      <c r="U1426" s="143"/>
      <c r="V1426" s="143"/>
      <c r="W1426" s="143"/>
      <c r="X1426" s="143"/>
      <c r="Y1426" s="143"/>
      <c r="Z1426" s="143"/>
      <c r="AA1426" s="143"/>
      <c r="AB1426" s="143"/>
      <c r="AC1426" s="143"/>
      <c r="AD1426" s="143"/>
      <c r="AE1426" s="143"/>
      <c r="AF1426" s="143"/>
      <c r="AG1426" s="143"/>
      <c r="AH1426" s="144"/>
      <c r="AI1426" s="144"/>
      <c r="AJ1426" s="144"/>
    </row>
    <row r="1427" spans="1:40" ht="13.5" customHeight="1" thickBot="1">
      <c r="B1427" s="144"/>
      <c r="C1427" s="144"/>
      <c r="D1427" s="144"/>
      <c r="E1427" s="144"/>
      <c r="F1427" s="144"/>
      <c r="G1427" s="144"/>
      <c r="H1427" s="144"/>
      <c r="I1427" s="144"/>
      <c r="J1427" s="144"/>
      <c r="K1427" s="144"/>
      <c r="L1427" s="144"/>
      <c r="M1427" s="144"/>
      <c r="N1427" s="144"/>
      <c r="O1427" s="144"/>
      <c r="P1427" s="144"/>
      <c r="Q1427" s="144"/>
      <c r="R1427" s="144"/>
      <c r="S1427" s="144"/>
      <c r="T1427" s="144"/>
      <c r="U1427" s="144"/>
      <c r="V1427" s="144"/>
      <c r="W1427" s="144"/>
      <c r="X1427" s="144"/>
      <c r="Y1427" s="144"/>
      <c r="Z1427" s="144"/>
      <c r="AA1427" s="144"/>
      <c r="AB1427" s="144"/>
      <c r="AC1427" s="144"/>
      <c r="AD1427" s="144"/>
      <c r="AE1427" s="144"/>
      <c r="AF1427" s="144"/>
      <c r="AG1427" s="144"/>
      <c r="AH1427" s="144"/>
      <c r="AI1427" s="144"/>
      <c r="AJ1427" s="144"/>
    </row>
    <row r="1428" spans="1:40" ht="21.75" customHeight="1">
      <c r="A1428" s="146" t="s">
        <v>55</v>
      </c>
      <c r="B1428" s="147"/>
      <c r="C1428" s="148" t="s">
        <v>17</v>
      </c>
      <c r="D1428" s="148" t="s">
        <v>56</v>
      </c>
      <c r="E1428" s="148" t="s">
        <v>3</v>
      </c>
      <c r="F1428" s="148" t="s">
        <v>4</v>
      </c>
      <c r="G1428" s="148"/>
      <c r="H1428" s="148"/>
      <c r="I1428" s="148" t="s">
        <v>5</v>
      </c>
      <c r="J1428" s="149" t="s">
        <v>6</v>
      </c>
      <c r="K1428" s="149"/>
      <c r="L1428" s="149"/>
      <c r="M1428" s="149"/>
      <c r="N1428" s="149"/>
      <c r="O1428" s="149"/>
      <c r="P1428" s="149"/>
      <c r="Q1428" s="149"/>
      <c r="R1428" s="149"/>
      <c r="S1428" s="149"/>
      <c r="T1428" s="148" t="s">
        <v>16</v>
      </c>
      <c r="U1428" s="148" t="s">
        <v>7</v>
      </c>
      <c r="V1428" s="148"/>
      <c r="W1428" s="148" t="s">
        <v>8</v>
      </c>
      <c r="X1428" s="148"/>
      <c r="Y1428" s="148" t="s">
        <v>9</v>
      </c>
      <c r="Z1428" s="148"/>
      <c r="AA1428" s="148"/>
      <c r="AB1428" s="148"/>
      <c r="AC1428" s="148" t="s">
        <v>10</v>
      </c>
      <c r="AD1428" s="148"/>
      <c r="AE1428" s="148"/>
      <c r="AF1428" s="148" t="s">
        <v>11</v>
      </c>
      <c r="AG1428" s="148"/>
      <c r="AH1428" s="148"/>
      <c r="AI1428" s="150" t="s">
        <v>57</v>
      </c>
      <c r="AJ1428" s="240" t="s">
        <v>23</v>
      </c>
      <c r="AK1428" s="158"/>
      <c r="AL1428" s="154" t="s">
        <v>91</v>
      </c>
      <c r="AM1428" s="154"/>
      <c r="AN1428" s="155"/>
    </row>
    <row r="1429" spans="1:40" ht="21.75" customHeight="1">
      <c r="A1429" s="156"/>
      <c r="B1429" s="157"/>
      <c r="C1429" s="158"/>
      <c r="D1429" s="158"/>
      <c r="E1429" s="158"/>
      <c r="F1429" s="158"/>
      <c r="G1429" s="158"/>
      <c r="H1429" s="158"/>
      <c r="I1429" s="158"/>
      <c r="J1429" s="158" t="s">
        <v>12</v>
      </c>
      <c r="K1429" s="150"/>
      <c r="L1429" s="158" t="s">
        <v>13</v>
      </c>
      <c r="M1429" s="158" t="s">
        <v>14</v>
      </c>
      <c r="N1429" s="150"/>
      <c r="O1429" s="158" t="s">
        <v>15</v>
      </c>
      <c r="P1429" s="158"/>
      <c r="Q1429" s="158"/>
      <c r="R1429" s="158"/>
      <c r="S1429" s="158"/>
      <c r="T1429" s="158"/>
      <c r="U1429" s="158"/>
      <c r="V1429" s="158"/>
      <c r="W1429" s="158"/>
      <c r="X1429" s="158"/>
      <c r="Y1429" s="158"/>
      <c r="Z1429" s="158"/>
      <c r="AA1429" s="158"/>
      <c r="AB1429" s="158"/>
      <c r="AC1429" s="158"/>
      <c r="AD1429" s="158"/>
      <c r="AE1429" s="158"/>
      <c r="AF1429" s="158"/>
      <c r="AG1429" s="158"/>
      <c r="AH1429" s="158"/>
      <c r="AI1429" s="159"/>
      <c r="AJ1429" s="241"/>
      <c r="AK1429" s="158"/>
      <c r="AL1429" s="162"/>
      <c r="AM1429" s="162"/>
      <c r="AN1429" s="163"/>
    </row>
    <row r="1430" spans="1:40" ht="21.75" customHeight="1" thickBot="1">
      <c r="A1430" s="164"/>
      <c r="B1430" s="165"/>
      <c r="C1430" s="94"/>
      <c r="D1430" s="94"/>
      <c r="E1430" s="94"/>
      <c r="F1430" s="94"/>
      <c r="G1430" s="94"/>
      <c r="H1430" s="94"/>
      <c r="I1430" s="94"/>
      <c r="J1430" s="94"/>
      <c r="K1430" s="95"/>
      <c r="L1430" s="94"/>
      <c r="M1430" s="94"/>
      <c r="N1430" s="95"/>
      <c r="O1430" s="94" t="s">
        <v>18</v>
      </c>
      <c r="P1430" s="94" t="s">
        <v>19</v>
      </c>
      <c r="Q1430" s="94"/>
      <c r="R1430" s="94"/>
      <c r="S1430" s="94" t="s">
        <v>20</v>
      </c>
      <c r="T1430" s="94"/>
      <c r="U1430" s="94" t="s">
        <v>21</v>
      </c>
      <c r="V1430" s="94" t="s">
        <v>22</v>
      </c>
      <c r="W1430" s="94" t="s">
        <v>21</v>
      </c>
      <c r="X1430" s="94" t="s">
        <v>22</v>
      </c>
      <c r="Y1430" s="94" t="s">
        <v>21</v>
      </c>
      <c r="Z1430" s="94"/>
      <c r="AA1430" s="94"/>
      <c r="AB1430" s="94" t="s">
        <v>22</v>
      </c>
      <c r="AC1430" s="94" t="s">
        <v>21</v>
      </c>
      <c r="AD1430" s="94" t="s">
        <v>22</v>
      </c>
      <c r="AE1430" s="94"/>
      <c r="AF1430" s="94" t="s">
        <v>21</v>
      </c>
      <c r="AG1430" s="94" t="s">
        <v>22</v>
      </c>
      <c r="AH1430" s="94"/>
      <c r="AI1430" s="95"/>
      <c r="AJ1430" s="242"/>
      <c r="AK1430" s="158"/>
      <c r="AL1430" s="243" t="s">
        <v>90</v>
      </c>
      <c r="AM1430" s="70" t="s">
        <v>130</v>
      </c>
      <c r="AN1430" s="70" t="s">
        <v>131</v>
      </c>
    </row>
    <row r="1431" spans="1:40" ht="21.75" customHeight="1" thickBot="1">
      <c r="A1431" s="217" t="s">
        <v>24</v>
      </c>
      <c r="B1431" s="217"/>
      <c r="C1431" s="213">
        <v>7356</v>
      </c>
      <c r="D1431" s="213">
        <v>260</v>
      </c>
      <c r="E1431" s="213">
        <v>5843</v>
      </c>
      <c r="F1431" s="213">
        <v>759</v>
      </c>
      <c r="G1431" s="213"/>
      <c r="H1431" s="213"/>
      <c r="I1431" s="213">
        <v>5084</v>
      </c>
      <c r="J1431" s="213">
        <v>2167</v>
      </c>
      <c r="K1431" s="213"/>
      <c r="L1431" s="213">
        <v>1628</v>
      </c>
      <c r="M1431" s="213">
        <v>991</v>
      </c>
      <c r="N1431" s="213"/>
      <c r="O1431" s="213">
        <v>0</v>
      </c>
      <c r="P1431" s="213">
        <v>43</v>
      </c>
      <c r="Q1431" s="213"/>
      <c r="R1431" s="213"/>
      <c r="S1431" s="213">
        <v>89</v>
      </c>
      <c r="T1431" s="213">
        <v>166</v>
      </c>
      <c r="U1431" s="213">
        <v>0</v>
      </c>
      <c r="V1431" s="213">
        <v>0</v>
      </c>
      <c r="W1431" s="213">
        <v>14</v>
      </c>
      <c r="X1431" s="213">
        <v>30</v>
      </c>
      <c r="Y1431" s="213">
        <v>0</v>
      </c>
      <c r="Z1431" s="213"/>
      <c r="AA1431" s="213"/>
      <c r="AB1431" s="213">
        <v>56</v>
      </c>
      <c r="AC1431" s="213">
        <v>51</v>
      </c>
      <c r="AD1431" s="213">
        <v>42</v>
      </c>
      <c r="AE1431" s="213"/>
      <c r="AF1431" s="213">
        <v>120</v>
      </c>
      <c r="AG1431" s="213">
        <v>1089</v>
      </c>
      <c r="AH1431" s="213"/>
      <c r="AI1431" s="214"/>
      <c r="AJ1431" s="214"/>
      <c r="AK1431" s="214"/>
      <c r="AL1431" s="25">
        <f>SUM(AL1432:AL1447)</f>
        <v>370</v>
      </c>
      <c r="AM1431" s="25">
        <f>SUM(AM1432:AM1447)</f>
        <v>111</v>
      </c>
      <c r="AN1431" s="25">
        <f>SUM(AN1432:AN1447)</f>
        <v>259</v>
      </c>
    </row>
    <row r="1432" spans="1:40" ht="21.75" customHeight="1" outlineLevel="1">
      <c r="A1432" s="218" t="s">
        <v>25</v>
      </c>
      <c r="B1432" s="218"/>
      <c r="C1432" s="250">
        <v>500</v>
      </c>
      <c r="D1432" s="250">
        <v>0</v>
      </c>
      <c r="E1432" s="250">
        <v>435</v>
      </c>
      <c r="F1432" s="250">
        <v>0</v>
      </c>
      <c r="G1432" s="250"/>
      <c r="H1432" s="250"/>
      <c r="I1432" s="250">
        <v>435</v>
      </c>
      <c r="J1432" s="250">
        <v>435</v>
      </c>
      <c r="K1432" s="250"/>
      <c r="L1432" s="250">
        <v>0</v>
      </c>
      <c r="M1432" s="250">
        <v>0</v>
      </c>
      <c r="N1432" s="250"/>
      <c r="O1432" s="250">
        <v>0</v>
      </c>
      <c r="P1432" s="250">
        <v>0</v>
      </c>
      <c r="Q1432" s="250"/>
      <c r="R1432" s="250"/>
      <c r="S1432" s="250">
        <v>0</v>
      </c>
      <c r="T1432" s="250">
        <v>0</v>
      </c>
      <c r="U1432" s="250">
        <v>0</v>
      </c>
      <c r="V1432" s="250">
        <v>0</v>
      </c>
      <c r="W1432" s="250">
        <v>0</v>
      </c>
      <c r="X1432" s="250">
        <v>2</v>
      </c>
      <c r="Y1432" s="250">
        <v>0</v>
      </c>
      <c r="Z1432" s="250"/>
      <c r="AA1432" s="250"/>
      <c r="AB1432" s="250">
        <v>0</v>
      </c>
      <c r="AC1432" s="250">
        <v>0</v>
      </c>
      <c r="AD1432" s="250">
        <v>0</v>
      </c>
      <c r="AE1432" s="250"/>
      <c r="AF1432" s="250">
        <v>0</v>
      </c>
      <c r="AG1432" s="250">
        <v>63</v>
      </c>
      <c r="AH1432" s="250"/>
      <c r="AI1432" s="251" t="s">
        <v>188</v>
      </c>
      <c r="AJ1432" s="251"/>
      <c r="AK1432" s="251"/>
      <c r="AL1432" s="65"/>
      <c r="AM1432" s="71"/>
      <c r="AN1432" s="71"/>
    </row>
    <row r="1433" spans="1:40" ht="21.75" customHeight="1" outlineLevel="1">
      <c r="A1433" s="218" t="s">
        <v>189</v>
      </c>
      <c r="B1433" s="218"/>
      <c r="C1433" s="250">
        <v>450</v>
      </c>
      <c r="D1433" s="250">
        <v>54</v>
      </c>
      <c r="E1433" s="250">
        <v>270</v>
      </c>
      <c r="F1433" s="250">
        <v>0</v>
      </c>
      <c r="G1433" s="250"/>
      <c r="H1433" s="250"/>
      <c r="I1433" s="250">
        <v>270</v>
      </c>
      <c r="J1433" s="250">
        <v>255</v>
      </c>
      <c r="K1433" s="250"/>
      <c r="L1433" s="250">
        <v>0</v>
      </c>
      <c r="M1433" s="250">
        <v>0</v>
      </c>
      <c r="N1433" s="250"/>
      <c r="O1433" s="250">
        <v>0</v>
      </c>
      <c r="P1433" s="250">
        <v>0</v>
      </c>
      <c r="Q1433" s="250"/>
      <c r="R1433" s="250"/>
      <c r="S1433" s="250">
        <v>0</v>
      </c>
      <c r="T1433" s="250">
        <v>15</v>
      </c>
      <c r="U1433" s="250">
        <v>0</v>
      </c>
      <c r="V1433" s="250">
        <v>0</v>
      </c>
      <c r="W1433" s="250">
        <v>0</v>
      </c>
      <c r="X1433" s="250">
        <v>1</v>
      </c>
      <c r="Y1433" s="250">
        <v>0</v>
      </c>
      <c r="Z1433" s="250"/>
      <c r="AA1433" s="250"/>
      <c r="AB1433" s="250">
        <v>0</v>
      </c>
      <c r="AC1433" s="250">
        <v>0</v>
      </c>
      <c r="AD1433" s="250">
        <v>0</v>
      </c>
      <c r="AE1433" s="250"/>
      <c r="AF1433" s="250">
        <v>0</v>
      </c>
      <c r="AG1433" s="250">
        <v>125</v>
      </c>
      <c r="AH1433" s="250"/>
      <c r="AI1433" s="251" t="s">
        <v>450</v>
      </c>
      <c r="AJ1433" s="251"/>
      <c r="AK1433" s="251"/>
      <c r="AL1433" s="65"/>
      <c r="AM1433" s="71"/>
      <c r="AN1433" s="71"/>
    </row>
    <row r="1434" spans="1:40" ht="21.75" customHeight="1" outlineLevel="1">
      <c r="A1434" s="218" t="s">
        <v>190</v>
      </c>
      <c r="B1434" s="218"/>
      <c r="C1434" s="250">
        <v>36</v>
      </c>
      <c r="D1434" s="250">
        <v>0</v>
      </c>
      <c r="E1434" s="250">
        <v>31</v>
      </c>
      <c r="F1434" s="250">
        <v>0</v>
      </c>
      <c r="G1434" s="250"/>
      <c r="H1434" s="250"/>
      <c r="I1434" s="250">
        <v>31</v>
      </c>
      <c r="J1434" s="250">
        <v>0</v>
      </c>
      <c r="K1434" s="250"/>
      <c r="L1434" s="250">
        <v>0</v>
      </c>
      <c r="M1434" s="250">
        <v>0</v>
      </c>
      <c r="N1434" s="250"/>
      <c r="O1434" s="250">
        <v>0</v>
      </c>
      <c r="P1434" s="250">
        <v>0</v>
      </c>
      <c r="Q1434" s="250"/>
      <c r="R1434" s="250"/>
      <c r="S1434" s="250">
        <v>0</v>
      </c>
      <c r="T1434" s="250">
        <v>31</v>
      </c>
      <c r="U1434" s="250">
        <v>0</v>
      </c>
      <c r="V1434" s="250">
        <v>0</v>
      </c>
      <c r="W1434" s="250">
        <v>0</v>
      </c>
      <c r="X1434" s="250">
        <v>0</v>
      </c>
      <c r="Y1434" s="250">
        <v>0</v>
      </c>
      <c r="Z1434" s="250"/>
      <c r="AA1434" s="250"/>
      <c r="AB1434" s="250">
        <v>0</v>
      </c>
      <c r="AC1434" s="250">
        <v>0</v>
      </c>
      <c r="AD1434" s="250">
        <v>0</v>
      </c>
      <c r="AE1434" s="250"/>
      <c r="AF1434" s="250">
        <v>0</v>
      </c>
      <c r="AG1434" s="250">
        <v>5</v>
      </c>
      <c r="AH1434" s="250"/>
      <c r="AI1434" s="251" t="s">
        <v>238</v>
      </c>
      <c r="AJ1434" s="251"/>
      <c r="AK1434" s="251"/>
      <c r="AL1434" s="65"/>
      <c r="AM1434" s="71"/>
      <c r="AN1434" s="71"/>
    </row>
    <row r="1435" spans="1:40" ht="21.75" customHeight="1" outlineLevel="1">
      <c r="A1435" s="218" t="s">
        <v>191</v>
      </c>
      <c r="B1435" s="218"/>
      <c r="C1435" s="250">
        <v>40</v>
      </c>
      <c r="D1435" s="250">
        <v>0</v>
      </c>
      <c r="E1435" s="250">
        <v>27</v>
      </c>
      <c r="F1435" s="250">
        <v>0</v>
      </c>
      <c r="G1435" s="250"/>
      <c r="H1435" s="250"/>
      <c r="I1435" s="250">
        <v>27</v>
      </c>
      <c r="J1435" s="250">
        <v>27</v>
      </c>
      <c r="K1435" s="250"/>
      <c r="L1435" s="250">
        <v>0</v>
      </c>
      <c r="M1435" s="250">
        <v>0</v>
      </c>
      <c r="N1435" s="250"/>
      <c r="O1435" s="250">
        <v>0</v>
      </c>
      <c r="P1435" s="250">
        <v>0</v>
      </c>
      <c r="Q1435" s="250"/>
      <c r="R1435" s="250"/>
      <c r="S1435" s="250">
        <v>0</v>
      </c>
      <c r="T1435" s="250">
        <v>0</v>
      </c>
      <c r="U1435" s="250">
        <v>0</v>
      </c>
      <c r="V1435" s="250">
        <v>0</v>
      </c>
      <c r="W1435" s="250">
        <v>0</v>
      </c>
      <c r="X1435" s="250">
        <v>0</v>
      </c>
      <c r="Y1435" s="250">
        <v>0</v>
      </c>
      <c r="Z1435" s="250"/>
      <c r="AA1435" s="250"/>
      <c r="AB1435" s="250">
        <v>0</v>
      </c>
      <c r="AC1435" s="250">
        <v>0</v>
      </c>
      <c r="AD1435" s="250">
        <v>0</v>
      </c>
      <c r="AE1435" s="250"/>
      <c r="AF1435" s="250">
        <v>0</v>
      </c>
      <c r="AG1435" s="250">
        <v>13</v>
      </c>
      <c r="AH1435" s="250"/>
      <c r="AI1435" s="251" t="s">
        <v>474</v>
      </c>
      <c r="AJ1435" s="251"/>
      <c r="AK1435" s="251"/>
      <c r="AL1435" s="65">
        <f>SUM(AM1435:AN1435)</f>
        <v>27</v>
      </c>
      <c r="AM1435" s="71">
        <f>SUM(F1435)</f>
        <v>0</v>
      </c>
      <c r="AN1435" s="71">
        <f>SUM(I1435)</f>
        <v>27</v>
      </c>
    </row>
    <row r="1436" spans="1:40" ht="21.75" customHeight="1" outlineLevel="1">
      <c r="A1436" s="218" t="s">
        <v>192</v>
      </c>
      <c r="B1436" s="218"/>
      <c r="C1436" s="250">
        <v>68</v>
      </c>
      <c r="D1436" s="250">
        <v>0</v>
      </c>
      <c r="E1436" s="250">
        <v>51</v>
      </c>
      <c r="F1436" s="250">
        <v>0</v>
      </c>
      <c r="G1436" s="250"/>
      <c r="H1436" s="250"/>
      <c r="I1436" s="250">
        <v>51</v>
      </c>
      <c r="J1436" s="250">
        <v>51</v>
      </c>
      <c r="K1436" s="250"/>
      <c r="L1436" s="250">
        <v>0</v>
      </c>
      <c r="M1436" s="250">
        <v>0</v>
      </c>
      <c r="N1436" s="250"/>
      <c r="O1436" s="250">
        <v>0</v>
      </c>
      <c r="P1436" s="250">
        <v>0</v>
      </c>
      <c r="Q1436" s="250"/>
      <c r="R1436" s="250"/>
      <c r="S1436" s="250">
        <v>0</v>
      </c>
      <c r="T1436" s="250">
        <v>0</v>
      </c>
      <c r="U1436" s="250">
        <v>0</v>
      </c>
      <c r="V1436" s="250">
        <v>0</v>
      </c>
      <c r="W1436" s="250">
        <v>0</v>
      </c>
      <c r="X1436" s="250">
        <v>0</v>
      </c>
      <c r="Y1436" s="250">
        <v>0</v>
      </c>
      <c r="Z1436" s="250"/>
      <c r="AA1436" s="250"/>
      <c r="AB1436" s="250">
        <v>0</v>
      </c>
      <c r="AC1436" s="250">
        <v>0</v>
      </c>
      <c r="AD1436" s="250">
        <v>0</v>
      </c>
      <c r="AE1436" s="250"/>
      <c r="AF1436" s="250">
        <v>0</v>
      </c>
      <c r="AG1436" s="250">
        <v>17</v>
      </c>
      <c r="AH1436" s="250"/>
      <c r="AI1436" s="251" t="s">
        <v>469</v>
      </c>
      <c r="AJ1436" s="251"/>
      <c r="AK1436" s="251"/>
      <c r="AL1436" s="65"/>
      <c r="AM1436" s="71"/>
      <c r="AN1436" s="71"/>
    </row>
    <row r="1437" spans="1:40" ht="21.75" customHeight="1" outlineLevel="1">
      <c r="A1437" s="218" t="s">
        <v>193</v>
      </c>
      <c r="B1437" s="218"/>
      <c r="C1437" s="250">
        <v>108</v>
      </c>
      <c r="D1437" s="250">
        <v>0</v>
      </c>
      <c r="E1437" s="250">
        <v>41</v>
      </c>
      <c r="F1437" s="250">
        <v>26</v>
      </c>
      <c r="G1437" s="250"/>
      <c r="H1437" s="250"/>
      <c r="I1437" s="250">
        <v>15</v>
      </c>
      <c r="J1437" s="250">
        <v>4</v>
      </c>
      <c r="K1437" s="250"/>
      <c r="L1437" s="250">
        <v>5</v>
      </c>
      <c r="M1437" s="250">
        <v>4</v>
      </c>
      <c r="N1437" s="250"/>
      <c r="O1437" s="250">
        <v>0</v>
      </c>
      <c r="P1437" s="250">
        <v>0</v>
      </c>
      <c r="Q1437" s="250"/>
      <c r="R1437" s="250"/>
      <c r="S1437" s="250">
        <v>1</v>
      </c>
      <c r="T1437" s="250">
        <v>1</v>
      </c>
      <c r="U1437" s="250">
        <v>0</v>
      </c>
      <c r="V1437" s="250">
        <v>0</v>
      </c>
      <c r="W1437" s="250">
        <v>0</v>
      </c>
      <c r="X1437" s="250">
        <v>0</v>
      </c>
      <c r="Y1437" s="250">
        <v>0</v>
      </c>
      <c r="Z1437" s="250"/>
      <c r="AA1437" s="250"/>
      <c r="AB1437" s="250">
        <v>0</v>
      </c>
      <c r="AC1437" s="250">
        <v>0</v>
      </c>
      <c r="AD1437" s="250">
        <v>0</v>
      </c>
      <c r="AE1437" s="250"/>
      <c r="AF1437" s="250">
        <v>33</v>
      </c>
      <c r="AG1437" s="250">
        <v>34</v>
      </c>
      <c r="AH1437" s="250"/>
      <c r="AI1437" s="251" t="s">
        <v>295</v>
      </c>
      <c r="AJ1437" s="251" t="s">
        <v>475</v>
      </c>
      <c r="AK1437" s="251"/>
      <c r="AL1437" s="65">
        <f>SUM(AM1437:AN1437)</f>
        <v>11</v>
      </c>
      <c r="AM1437" s="71">
        <v>10</v>
      </c>
      <c r="AN1437" s="71">
        <v>1</v>
      </c>
    </row>
    <row r="1438" spans="1:40" ht="21.75" customHeight="1" outlineLevel="1">
      <c r="A1438" s="218" t="s">
        <v>194</v>
      </c>
      <c r="B1438" s="218"/>
      <c r="C1438" s="250">
        <v>705</v>
      </c>
      <c r="D1438" s="250">
        <v>0</v>
      </c>
      <c r="E1438" s="250">
        <v>629</v>
      </c>
      <c r="F1438" s="250">
        <v>407</v>
      </c>
      <c r="G1438" s="250"/>
      <c r="H1438" s="250"/>
      <c r="I1438" s="250">
        <v>222</v>
      </c>
      <c r="J1438" s="250">
        <v>42</v>
      </c>
      <c r="K1438" s="250"/>
      <c r="L1438" s="250">
        <v>7</v>
      </c>
      <c r="M1438" s="250">
        <v>24</v>
      </c>
      <c r="N1438" s="250"/>
      <c r="O1438" s="250">
        <v>0</v>
      </c>
      <c r="P1438" s="250">
        <v>43</v>
      </c>
      <c r="Q1438" s="250"/>
      <c r="R1438" s="250"/>
      <c r="S1438" s="250">
        <v>63</v>
      </c>
      <c r="T1438" s="250">
        <v>43</v>
      </c>
      <c r="U1438" s="250">
        <v>0</v>
      </c>
      <c r="V1438" s="250">
        <v>0</v>
      </c>
      <c r="W1438" s="250">
        <v>6</v>
      </c>
      <c r="X1438" s="250">
        <v>0</v>
      </c>
      <c r="Y1438" s="250">
        <v>0</v>
      </c>
      <c r="Z1438" s="250"/>
      <c r="AA1438" s="250"/>
      <c r="AB1438" s="250">
        <v>0</v>
      </c>
      <c r="AC1438" s="250">
        <v>41</v>
      </c>
      <c r="AD1438" s="250">
        <v>10</v>
      </c>
      <c r="AE1438" s="250"/>
      <c r="AF1438" s="250">
        <v>67</v>
      </c>
      <c r="AG1438" s="250">
        <v>3</v>
      </c>
      <c r="AH1438" s="250"/>
      <c r="AI1438" s="251" t="s">
        <v>262</v>
      </c>
      <c r="AJ1438" s="251"/>
      <c r="AK1438" s="251"/>
      <c r="AL1438" s="65"/>
      <c r="AM1438" s="66"/>
      <c r="AN1438" s="66"/>
    </row>
    <row r="1439" spans="1:40" ht="21.75" customHeight="1" outlineLevel="1">
      <c r="A1439" s="218" t="s">
        <v>26</v>
      </c>
      <c r="B1439" s="218"/>
      <c r="C1439" s="250">
        <v>292</v>
      </c>
      <c r="D1439" s="250">
        <v>2</v>
      </c>
      <c r="E1439" s="250">
        <v>176</v>
      </c>
      <c r="F1439" s="250">
        <v>20</v>
      </c>
      <c r="G1439" s="250"/>
      <c r="H1439" s="250"/>
      <c r="I1439" s="250">
        <v>156</v>
      </c>
      <c r="J1439" s="250">
        <v>112</v>
      </c>
      <c r="K1439" s="250"/>
      <c r="L1439" s="250">
        <v>30</v>
      </c>
      <c r="M1439" s="250">
        <v>11</v>
      </c>
      <c r="N1439" s="250"/>
      <c r="O1439" s="250">
        <v>0</v>
      </c>
      <c r="P1439" s="250">
        <v>0</v>
      </c>
      <c r="Q1439" s="250"/>
      <c r="R1439" s="250"/>
      <c r="S1439" s="250">
        <v>2</v>
      </c>
      <c r="T1439" s="250">
        <v>1</v>
      </c>
      <c r="U1439" s="250">
        <v>0</v>
      </c>
      <c r="V1439" s="250">
        <v>0</v>
      </c>
      <c r="W1439" s="250">
        <v>0</v>
      </c>
      <c r="X1439" s="250">
        <v>0</v>
      </c>
      <c r="Y1439" s="250">
        <v>0</v>
      </c>
      <c r="Z1439" s="250"/>
      <c r="AA1439" s="250"/>
      <c r="AB1439" s="250">
        <v>0</v>
      </c>
      <c r="AC1439" s="250">
        <v>2</v>
      </c>
      <c r="AD1439" s="250">
        <v>0</v>
      </c>
      <c r="AE1439" s="250"/>
      <c r="AF1439" s="250">
        <v>7</v>
      </c>
      <c r="AG1439" s="250">
        <v>107</v>
      </c>
      <c r="AH1439" s="250"/>
      <c r="AI1439" s="251" t="s">
        <v>207</v>
      </c>
      <c r="AJ1439" s="251"/>
      <c r="AK1439" s="251"/>
      <c r="AL1439" s="65"/>
      <c r="AM1439" s="71"/>
      <c r="AN1439" s="71"/>
    </row>
    <row r="1440" spans="1:40" ht="21.75" customHeight="1" outlineLevel="1">
      <c r="A1440" s="218" t="s">
        <v>195</v>
      </c>
      <c r="B1440" s="218"/>
      <c r="C1440" s="250">
        <v>292</v>
      </c>
      <c r="D1440" s="250">
        <v>4</v>
      </c>
      <c r="E1440" s="250">
        <v>285</v>
      </c>
      <c r="F1440" s="250">
        <v>0</v>
      </c>
      <c r="G1440" s="250"/>
      <c r="H1440" s="250"/>
      <c r="I1440" s="250">
        <v>285</v>
      </c>
      <c r="J1440" s="250">
        <v>0</v>
      </c>
      <c r="K1440" s="250"/>
      <c r="L1440" s="250">
        <v>1</v>
      </c>
      <c r="M1440" s="250">
        <v>284</v>
      </c>
      <c r="N1440" s="250"/>
      <c r="O1440" s="250">
        <v>0</v>
      </c>
      <c r="P1440" s="250">
        <v>0</v>
      </c>
      <c r="Q1440" s="250"/>
      <c r="R1440" s="250"/>
      <c r="S1440" s="250">
        <v>0</v>
      </c>
      <c r="T1440" s="250">
        <v>0</v>
      </c>
      <c r="U1440" s="250">
        <v>0</v>
      </c>
      <c r="V1440" s="250">
        <v>0</v>
      </c>
      <c r="W1440" s="250">
        <v>0</v>
      </c>
      <c r="X1440" s="250">
        <v>1</v>
      </c>
      <c r="Y1440" s="250">
        <v>0</v>
      </c>
      <c r="Z1440" s="250"/>
      <c r="AA1440" s="250"/>
      <c r="AB1440" s="250">
        <v>0</v>
      </c>
      <c r="AC1440" s="250">
        <v>0</v>
      </c>
      <c r="AD1440" s="250">
        <v>0</v>
      </c>
      <c r="AE1440" s="250"/>
      <c r="AF1440" s="250">
        <v>0</v>
      </c>
      <c r="AG1440" s="250">
        <v>2</v>
      </c>
      <c r="AH1440" s="250"/>
      <c r="AI1440" s="251" t="s">
        <v>196</v>
      </c>
      <c r="AJ1440" s="251"/>
      <c r="AK1440" s="251"/>
      <c r="AL1440" s="65"/>
      <c r="AM1440" s="71"/>
      <c r="AN1440" s="71"/>
    </row>
    <row r="1441" spans="1:42" ht="21.75" customHeight="1" outlineLevel="1">
      <c r="A1441" s="218" t="s">
        <v>197</v>
      </c>
      <c r="B1441" s="218"/>
      <c r="C1441" s="250">
        <v>1414</v>
      </c>
      <c r="D1441" s="250">
        <v>38</v>
      </c>
      <c r="E1441" s="250">
        <v>1078</v>
      </c>
      <c r="F1441" s="250">
        <v>205</v>
      </c>
      <c r="G1441" s="250"/>
      <c r="H1441" s="250"/>
      <c r="I1441" s="250">
        <v>873</v>
      </c>
      <c r="J1441" s="250">
        <v>445</v>
      </c>
      <c r="K1441" s="250"/>
      <c r="L1441" s="250">
        <v>339</v>
      </c>
      <c r="M1441" s="250">
        <v>3</v>
      </c>
      <c r="N1441" s="250"/>
      <c r="O1441" s="250">
        <v>0</v>
      </c>
      <c r="P1441" s="250">
        <v>0</v>
      </c>
      <c r="Q1441" s="250"/>
      <c r="R1441" s="250"/>
      <c r="S1441" s="250">
        <v>12</v>
      </c>
      <c r="T1441" s="250">
        <v>74</v>
      </c>
      <c r="U1441" s="250">
        <v>0</v>
      </c>
      <c r="V1441" s="250">
        <v>0</v>
      </c>
      <c r="W1441" s="250">
        <v>0</v>
      </c>
      <c r="X1441" s="250">
        <v>0</v>
      </c>
      <c r="Y1441" s="250">
        <v>0</v>
      </c>
      <c r="Z1441" s="250"/>
      <c r="AA1441" s="250"/>
      <c r="AB1441" s="250">
        <v>1</v>
      </c>
      <c r="AC1441" s="250">
        <v>0</v>
      </c>
      <c r="AD1441" s="250">
        <v>25</v>
      </c>
      <c r="AE1441" s="250"/>
      <c r="AF1441" s="250">
        <v>4</v>
      </c>
      <c r="AG1441" s="250">
        <v>294</v>
      </c>
      <c r="AH1441" s="250"/>
      <c r="AI1441" s="251" t="s">
        <v>203</v>
      </c>
      <c r="AJ1441" s="251"/>
      <c r="AK1441" s="251"/>
      <c r="AL1441" s="65"/>
      <c r="AM1441" s="71"/>
      <c r="AN1441" s="71"/>
    </row>
    <row r="1442" spans="1:42" ht="21.75" customHeight="1" outlineLevel="1">
      <c r="A1442" s="218" t="s">
        <v>27</v>
      </c>
      <c r="B1442" s="218"/>
      <c r="C1442" s="250">
        <v>516</v>
      </c>
      <c r="D1442" s="250">
        <v>48</v>
      </c>
      <c r="E1442" s="250">
        <v>460</v>
      </c>
      <c r="F1442" s="250">
        <v>0</v>
      </c>
      <c r="G1442" s="250"/>
      <c r="H1442" s="250"/>
      <c r="I1442" s="250">
        <v>460</v>
      </c>
      <c r="J1442" s="250">
        <v>228</v>
      </c>
      <c r="K1442" s="250"/>
      <c r="L1442" s="250">
        <v>200</v>
      </c>
      <c r="M1442" s="250">
        <v>32</v>
      </c>
      <c r="N1442" s="250"/>
      <c r="O1442" s="250">
        <v>0</v>
      </c>
      <c r="P1442" s="250">
        <v>0</v>
      </c>
      <c r="Q1442" s="250"/>
      <c r="R1442" s="250"/>
      <c r="S1442" s="250">
        <v>0</v>
      </c>
      <c r="T1442" s="250">
        <v>0</v>
      </c>
      <c r="U1442" s="250">
        <v>0</v>
      </c>
      <c r="V1442" s="250">
        <v>0</v>
      </c>
      <c r="W1442" s="250">
        <v>0</v>
      </c>
      <c r="X1442" s="250">
        <v>6</v>
      </c>
      <c r="Y1442" s="250">
        <v>0</v>
      </c>
      <c r="Z1442" s="250"/>
      <c r="AA1442" s="250"/>
      <c r="AB1442" s="250">
        <v>9</v>
      </c>
      <c r="AC1442" s="250">
        <v>0</v>
      </c>
      <c r="AD1442" s="250">
        <v>0</v>
      </c>
      <c r="AE1442" s="250"/>
      <c r="AF1442" s="250">
        <v>0</v>
      </c>
      <c r="AG1442" s="250">
        <v>2</v>
      </c>
      <c r="AH1442" s="250"/>
      <c r="AI1442" s="251" t="s">
        <v>320</v>
      </c>
      <c r="AJ1442" s="251"/>
      <c r="AK1442" s="251"/>
      <c r="AL1442" s="65"/>
      <c r="AM1442" s="71"/>
      <c r="AN1442" s="71"/>
    </row>
    <row r="1443" spans="1:42" ht="21.75" customHeight="1" outlineLevel="1">
      <c r="A1443" s="218" t="s">
        <v>28</v>
      </c>
      <c r="B1443" s="218"/>
      <c r="C1443" s="250">
        <v>320</v>
      </c>
      <c r="D1443" s="250">
        <v>5</v>
      </c>
      <c r="E1443" s="250">
        <v>250</v>
      </c>
      <c r="F1443" s="250">
        <v>0</v>
      </c>
      <c r="G1443" s="250"/>
      <c r="H1443" s="250"/>
      <c r="I1443" s="250">
        <v>250</v>
      </c>
      <c r="J1443" s="250">
        <v>183</v>
      </c>
      <c r="K1443" s="250"/>
      <c r="L1443" s="250">
        <v>67</v>
      </c>
      <c r="M1443" s="250">
        <v>0</v>
      </c>
      <c r="N1443" s="250"/>
      <c r="O1443" s="250">
        <v>0</v>
      </c>
      <c r="P1443" s="250">
        <v>0</v>
      </c>
      <c r="Q1443" s="250"/>
      <c r="R1443" s="250"/>
      <c r="S1443" s="250">
        <v>0</v>
      </c>
      <c r="T1443" s="250">
        <v>0</v>
      </c>
      <c r="U1443" s="250">
        <v>0</v>
      </c>
      <c r="V1443" s="250">
        <v>0</v>
      </c>
      <c r="W1443" s="250">
        <v>0</v>
      </c>
      <c r="X1443" s="250">
        <v>0</v>
      </c>
      <c r="Y1443" s="250">
        <v>0</v>
      </c>
      <c r="Z1443" s="250"/>
      <c r="AA1443" s="250"/>
      <c r="AB1443" s="250">
        <v>0</v>
      </c>
      <c r="AC1443" s="250">
        <v>0</v>
      </c>
      <c r="AD1443" s="250">
        <v>0</v>
      </c>
      <c r="AE1443" s="250"/>
      <c r="AF1443" s="250">
        <v>0</v>
      </c>
      <c r="AG1443" s="250">
        <v>65</v>
      </c>
      <c r="AH1443" s="250"/>
      <c r="AI1443" s="251" t="s">
        <v>198</v>
      </c>
      <c r="AJ1443" s="251"/>
      <c r="AK1443" s="251"/>
      <c r="AL1443" s="65"/>
      <c r="AM1443" s="71"/>
      <c r="AN1443" s="71"/>
    </row>
    <row r="1444" spans="1:42" ht="21.75" customHeight="1" outlineLevel="1">
      <c r="A1444" s="218" t="s">
        <v>29</v>
      </c>
      <c r="B1444" s="218"/>
      <c r="C1444" s="250">
        <v>592</v>
      </c>
      <c r="D1444" s="250">
        <v>0</v>
      </c>
      <c r="E1444" s="250">
        <v>583</v>
      </c>
      <c r="F1444" s="250">
        <v>0</v>
      </c>
      <c r="G1444" s="250"/>
      <c r="H1444" s="250"/>
      <c r="I1444" s="250">
        <v>583</v>
      </c>
      <c r="J1444" s="250">
        <v>1</v>
      </c>
      <c r="K1444" s="250"/>
      <c r="L1444" s="250">
        <v>5</v>
      </c>
      <c r="M1444" s="250">
        <v>577</v>
      </c>
      <c r="N1444" s="250"/>
      <c r="O1444" s="250">
        <v>0</v>
      </c>
      <c r="P1444" s="250">
        <v>0</v>
      </c>
      <c r="Q1444" s="250"/>
      <c r="R1444" s="250"/>
      <c r="S1444" s="250">
        <v>0</v>
      </c>
      <c r="T1444" s="250">
        <v>0</v>
      </c>
      <c r="U1444" s="250">
        <v>0</v>
      </c>
      <c r="V1444" s="250">
        <v>0</v>
      </c>
      <c r="W1444" s="250">
        <v>0</v>
      </c>
      <c r="X1444" s="250">
        <v>5</v>
      </c>
      <c r="Y1444" s="250">
        <v>0</v>
      </c>
      <c r="Z1444" s="250"/>
      <c r="AA1444" s="250"/>
      <c r="AB1444" s="250">
        <v>0</v>
      </c>
      <c r="AC1444" s="250">
        <v>0</v>
      </c>
      <c r="AD1444" s="250">
        <v>0</v>
      </c>
      <c r="AE1444" s="250"/>
      <c r="AF1444" s="250">
        <v>0</v>
      </c>
      <c r="AG1444" s="250">
        <v>4</v>
      </c>
      <c r="AH1444" s="250"/>
      <c r="AI1444" s="251" t="s">
        <v>208</v>
      </c>
      <c r="AJ1444" s="251"/>
      <c r="AK1444" s="251"/>
      <c r="AL1444" s="65"/>
      <c r="AM1444" s="71"/>
      <c r="AN1444" s="71"/>
    </row>
    <row r="1445" spans="1:42" ht="21.75" customHeight="1" outlineLevel="1">
      <c r="A1445" s="218" t="s">
        <v>30</v>
      </c>
      <c r="B1445" s="218"/>
      <c r="C1445" s="250">
        <v>516</v>
      </c>
      <c r="D1445" s="250">
        <v>3</v>
      </c>
      <c r="E1445" s="250">
        <v>494</v>
      </c>
      <c r="F1445" s="250">
        <v>0</v>
      </c>
      <c r="G1445" s="250"/>
      <c r="H1445" s="250"/>
      <c r="I1445" s="250">
        <v>494</v>
      </c>
      <c r="J1445" s="250">
        <v>246</v>
      </c>
      <c r="K1445" s="250"/>
      <c r="L1445" s="250">
        <v>244</v>
      </c>
      <c r="M1445" s="250">
        <v>4</v>
      </c>
      <c r="N1445" s="250"/>
      <c r="O1445" s="250">
        <v>0</v>
      </c>
      <c r="P1445" s="250">
        <v>0</v>
      </c>
      <c r="Q1445" s="250"/>
      <c r="R1445" s="250"/>
      <c r="S1445" s="250">
        <v>0</v>
      </c>
      <c r="T1445" s="250">
        <v>0</v>
      </c>
      <c r="U1445" s="250">
        <v>0</v>
      </c>
      <c r="V1445" s="250">
        <v>0</v>
      </c>
      <c r="W1445" s="250">
        <v>0</v>
      </c>
      <c r="X1445" s="250">
        <v>11</v>
      </c>
      <c r="Y1445" s="250">
        <v>0</v>
      </c>
      <c r="Z1445" s="250"/>
      <c r="AA1445" s="250"/>
      <c r="AB1445" s="250">
        <v>11</v>
      </c>
      <c r="AC1445" s="250">
        <v>0</v>
      </c>
      <c r="AD1445" s="250">
        <v>0</v>
      </c>
      <c r="AE1445" s="250"/>
      <c r="AF1445" s="250">
        <v>0</v>
      </c>
      <c r="AG1445" s="250">
        <v>8</v>
      </c>
      <c r="AH1445" s="250"/>
      <c r="AI1445" s="251" t="s">
        <v>247</v>
      </c>
      <c r="AJ1445" s="251"/>
      <c r="AK1445" s="251"/>
      <c r="AL1445" s="65"/>
      <c r="AM1445" s="71"/>
      <c r="AN1445" s="71"/>
      <c r="AO1445" s="168"/>
      <c r="AP1445" s="168"/>
    </row>
    <row r="1446" spans="1:42" ht="21.75" customHeight="1" outlineLevel="1">
      <c r="A1446" s="218" t="s">
        <v>199</v>
      </c>
      <c r="B1446" s="218"/>
      <c r="C1446" s="250">
        <v>1031</v>
      </c>
      <c r="D1446" s="250">
        <v>40</v>
      </c>
      <c r="E1446" s="250">
        <v>701</v>
      </c>
      <c r="F1446" s="250">
        <v>0</v>
      </c>
      <c r="G1446" s="250"/>
      <c r="H1446" s="250"/>
      <c r="I1446" s="250">
        <v>701</v>
      </c>
      <c r="J1446" s="250">
        <v>16</v>
      </c>
      <c r="K1446" s="250"/>
      <c r="L1446" s="250">
        <v>680</v>
      </c>
      <c r="M1446" s="250">
        <v>5</v>
      </c>
      <c r="N1446" s="250"/>
      <c r="O1446" s="250">
        <v>0</v>
      </c>
      <c r="P1446" s="250">
        <v>0</v>
      </c>
      <c r="Q1446" s="250"/>
      <c r="R1446" s="250"/>
      <c r="S1446" s="250">
        <v>0</v>
      </c>
      <c r="T1446" s="250">
        <v>0</v>
      </c>
      <c r="U1446" s="250">
        <v>0</v>
      </c>
      <c r="V1446" s="250">
        <v>0</v>
      </c>
      <c r="W1446" s="250">
        <v>0</v>
      </c>
      <c r="X1446" s="250">
        <v>3</v>
      </c>
      <c r="Y1446" s="250">
        <v>0</v>
      </c>
      <c r="Z1446" s="250"/>
      <c r="AA1446" s="250"/>
      <c r="AB1446" s="250">
        <v>23</v>
      </c>
      <c r="AC1446" s="250">
        <v>0</v>
      </c>
      <c r="AD1446" s="250">
        <v>0</v>
      </c>
      <c r="AE1446" s="250"/>
      <c r="AF1446" s="250">
        <v>0</v>
      </c>
      <c r="AG1446" s="250">
        <v>287</v>
      </c>
      <c r="AH1446" s="250"/>
      <c r="AI1446" s="251" t="s">
        <v>204</v>
      </c>
      <c r="AJ1446" s="251"/>
      <c r="AK1446" s="251"/>
      <c r="AL1446" s="65"/>
      <c r="AM1446" s="71"/>
      <c r="AN1446" s="71"/>
    </row>
    <row r="1447" spans="1:42" ht="21.75" customHeight="1" outlineLevel="1" thickBot="1">
      <c r="A1447" s="218" t="s">
        <v>200</v>
      </c>
      <c r="B1447" s="218"/>
      <c r="C1447" s="250">
        <v>476</v>
      </c>
      <c r="D1447" s="250">
        <v>66</v>
      </c>
      <c r="E1447" s="250">
        <v>332</v>
      </c>
      <c r="F1447" s="250">
        <v>101</v>
      </c>
      <c r="G1447" s="250"/>
      <c r="H1447" s="250"/>
      <c r="I1447" s="250">
        <v>231</v>
      </c>
      <c r="J1447" s="250">
        <v>122</v>
      </c>
      <c r="K1447" s="250"/>
      <c r="L1447" s="250">
        <v>50</v>
      </c>
      <c r="M1447" s="250">
        <v>47</v>
      </c>
      <c r="N1447" s="250"/>
      <c r="O1447" s="250">
        <v>0</v>
      </c>
      <c r="P1447" s="250">
        <v>0</v>
      </c>
      <c r="Q1447" s="250"/>
      <c r="R1447" s="250"/>
      <c r="S1447" s="250">
        <v>11</v>
      </c>
      <c r="T1447" s="250">
        <v>1</v>
      </c>
      <c r="U1447" s="250">
        <v>0</v>
      </c>
      <c r="V1447" s="250">
        <v>0</v>
      </c>
      <c r="W1447" s="250">
        <v>8</v>
      </c>
      <c r="X1447" s="250">
        <v>1</v>
      </c>
      <c r="Y1447" s="250">
        <v>0</v>
      </c>
      <c r="Z1447" s="250"/>
      <c r="AA1447" s="250"/>
      <c r="AB1447" s="250">
        <v>12</v>
      </c>
      <c r="AC1447" s="250">
        <v>8</v>
      </c>
      <c r="AD1447" s="250">
        <v>7</v>
      </c>
      <c r="AE1447" s="250"/>
      <c r="AF1447" s="250">
        <v>9</v>
      </c>
      <c r="AG1447" s="250">
        <v>60</v>
      </c>
      <c r="AH1447" s="250"/>
      <c r="AI1447" s="251" t="s">
        <v>362</v>
      </c>
      <c r="AJ1447" s="251"/>
      <c r="AK1447" s="251"/>
      <c r="AL1447" s="71">
        <f>SUM(AM1447:AN1447)</f>
        <v>332</v>
      </c>
      <c r="AM1447" s="71">
        <f>SUM(F1447)</f>
        <v>101</v>
      </c>
      <c r="AN1447" s="71">
        <f>SUM(I1447)</f>
        <v>231</v>
      </c>
    </row>
    <row r="1448" spans="1:42" s="168" customFormat="1" ht="21.75" customHeight="1" thickBot="1">
      <c r="A1448" s="217" t="s">
        <v>31</v>
      </c>
      <c r="B1448" s="217"/>
      <c r="C1448" s="213">
        <v>7078</v>
      </c>
      <c r="D1448" s="213">
        <v>388</v>
      </c>
      <c r="E1448" s="213">
        <v>5571</v>
      </c>
      <c r="F1448" s="213">
        <v>1154</v>
      </c>
      <c r="G1448" s="213"/>
      <c r="H1448" s="213"/>
      <c r="I1448" s="213">
        <v>4417</v>
      </c>
      <c r="J1448" s="213">
        <v>1590</v>
      </c>
      <c r="K1448" s="213"/>
      <c r="L1448" s="213">
        <v>1510</v>
      </c>
      <c r="M1448" s="213">
        <v>956</v>
      </c>
      <c r="N1448" s="213"/>
      <c r="O1448" s="213">
        <v>0</v>
      </c>
      <c r="P1448" s="213">
        <v>80</v>
      </c>
      <c r="Q1448" s="213"/>
      <c r="R1448" s="213"/>
      <c r="S1448" s="213">
        <v>141</v>
      </c>
      <c r="T1448" s="213">
        <v>140</v>
      </c>
      <c r="U1448" s="213">
        <v>0</v>
      </c>
      <c r="V1448" s="213">
        <v>0</v>
      </c>
      <c r="W1448" s="213">
        <v>21</v>
      </c>
      <c r="X1448" s="213">
        <v>45</v>
      </c>
      <c r="Y1448" s="213">
        <v>3</v>
      </c>
      <c r="Z1448" s="213"/>
      <c r="AA1448" s="213"/>
      <c r="AB1448" s="213">
        <v>64</v>
      </c>
      <c r="AC1448" s="213">
        <v>138</v>
      </c>
      <c r="AD1448" s="213">
        <v>184</v>
      </c>
      <c r="AE1448" s="213"/>
      <c r="AF1448" s="213">
        <v>245</v>
      </c>
      <c r="AG1448" s="213">
        <v>808</v>
      </c>
      <c r="AH1448" s="213"/>
      <c r="AI1448" s="214"/>
      <c r="AJ1448" s="214"/>
      <c r="AK1448" s="214"/>
      <c r="AL1448" s="79">
        <f ca="1">SUM(AM1448:AN1448)</f>
        <v>0</v>
      </c>
      <c r="AM1448" s="79">
        <f ca="1">SUM(AM1447:AM1468)</f>
        <v>0</v>
      </c>
      <c r="AN1448" s="79">
        <f ca="1">SUM(AN1447:AN1468)</f>
        <v>0</v>
      </c>
      <c r="AO1448" s="142"/>
      <c r="AP1448" s="142"/>
    </row>
    <row r="1449" spans="1:42" ht="21.75" customHeight="1" outlineLevel="1">
      <c r="A1449" s="218" t="s">
        <v>32</v>
      </c>
      <c r="B1449" s="218"/>
      <c r="C1449" s="250">
        <v>534</v>
      </c>
      <c r="D1449" s="250">
        <v>49</v>
      </c>
      <c r="E1449" s="250">
        <v>402</v>
      </c>
      <c r="F1449" s="250">
        <v>0</v>
      </c>
      <c r="G1449" s="250"/>
      <c r="H1449" s="250"/>
      <c r="I1449" s="250">
        <v>402</v>
      </c>
      <c r="J1449" s="250">
        <v>80</v>
      </c>
      <c r="K1449" s="250"/>
      <c r="L1449" s="250">
        <v>317</v>
      </c>
      <c r="M1449" s="250">
        <v>5</v>
      </c>
      <c r="N1449" s="250"/>
      <c r="O1449" s="250">
        <v>0</v>
      </c>
      <c r="P1449" s="250">
        <v>0</v>
      </c>
      <c r="Q1449" s="250"/>
      <c r="R1449" s="250"/>
      <c r="S1449" s="250">
        <v>0</v>
      </c>
      <c r="T1449" s="250">
        <v>0</v>
      </c>
      <c r="U1449" s="250">
        <v>0</v>
      </c>
      <c r="V1449" s="250">
        <v>0</v>
      </c>
      <c r="W1449" s="250">
        <v>0</v>
      </c>
      <c r="X1449" s="250">
        <v>6</v>
      </c>
      <c r="Y1449" s="250">
        <v>0</v>
      </c>
      <c r="Z1449" s="250"/>
      <c r="AA1449" s="250"/>
      <c r="AB1449" s="250">
        <v>16</v>
      </c>
      <c r="AC1449" s="250">
        <v>0</v>
      </c>
      <c r="AD1449" s="250">
        <v>0</v>
      </c>
      <c r="AE1449" s="250"/>
      <c r="AF1449" s="250">
        <v>0</v>
      </c>
      <c r="AG1449" s="250">
        <v>77</v>
      </c>
      <c r="AH1449" s="250"/>
      <c r="AI1449" s="251" t="s">
        <v>268</v>
      </c>
      <c r="AJ1449" s="251"/>
      <c r="AK1449" s="251"/>
      <c r="AL1449" s="71"/>
      <c r="AM1449" s="71"/>
      <c r="AN1449" s="71"/>
    </row>
    <row r="1450" spans="1:42" ht="21.75" customHeight="1" outlineLevel="1">
      <c r="A1450" s="218" t="s">
        <v>33</v>
      </c>
      <c r="B1450" s="218"/>
      <c r="C1450" s="250">
        <v>676</v>
      </c>
      <c r="D1450" s="250">
        <v>0</v>
      </c>
      <c r="E1450" s="250">
        <v>561</v>
      </c>
      <c r="F1450" s="250">
        <v>445</v>
      </c>
      <c r="G1450" s="250"/>
      <c r="H1450" s="250"/>
      <c r="I1450" s="250">
        <v>116</v>
      </c>
      <c r="J1450" s="250">
        <v>29</v>
      </c>
      <c r="K1450" s="250"/>
      <c r="L1450" s="250">
        <v>8</v>
      </c>
      <c r="M1450" s="250">
        <v>12</v>
      </c>
      <c r="N1450" s="250"/>
      <c r="O1450" s="250">
        <v>0</v>
      </c>
      <c r="P1450" s="250">
        <v>11</v>
      </c>
      <c r="Q1450" s="250"/>
      <c r="R1450" s="250"/>
      <c r="S1450" s="250">
        <v>16</v>
      </c>
      <c r="T1450" s="250">
        <v>40</v>
      </c>
      <c r="U1450" s="250">
        <v>0</v>
      </c>
      <c r="V1450" s="250">
        <v>0</v>
      </c>
      <c r="W1450" s="250">
        <v>5</v>
      </c>
      <c r="X1450" s="250">
        <v>3</v>
      </c>
      <c r="Y1450" s="250">
        <v>0</v>
      </c>
      <c r="Z1450" s="250"/>
      <c r="AA1450" s="250"/>
      <c r="AB1450" s="250">
        <v>0</v>
      </c>
      <c r="AC1450" s="250">
        <v>38</v>
      </c>
      <c r="AD1450" s="250">
        <v>2</v>
      </c>
      <c r="AE1450" s="250"/>
      <c r="AF1450" s="250">
        <v>78</v>
      </c>
      <c r="AG1450" s="250">
        <v>29</v>
      </c>
      <c r="AH1450" s="250"/>
      <c r="AI1450" s="251" t="s">
        <v>476</v>
      </c>
      <c r="AJ1450" s="251"/>
      <c r="AK1450" s="251"/>
      <c r="AL1450" s="71"/>
      <c r="AM1450" s="71"/>
      <c r="AN1450" s="71"/>
    </row>
    <row r="1451" spans="1:42" ht="21.75" customHeight="1" outlineLevel="1">
      <c r="A1451" s="218" t="s">
        <v>34</v>
      </c>
      <c r="B1451" s="218"/>
      <c r="C1451" s="250">
        <v>280</v>
      </c>
      <c r="D1451" s="250">
        <v>0</v>
      </c>
      <c r="E1451" s="250">
        <v>268</v>
      </c>
      <c r="F1451" s="250">
        <v>0</v>
      </c>
      <c r="G1451" s="250"/>
      <c r="H1451" s="250"/>
      <c r="I1451" s="250">
        <v>268</v>
      </c>
      <c r="J1451" s="250">
        <v>179</v>
      </c>
      <c r="K1451" s="250"/>
      <c r="L1451" s="250">
        <v>89</v>
      </c>
      <c r="M1451" s="250">
        <v>0</v>
      </c>
      <c r="N1451" s="250"/>
      <c r="O1451" s="250">
        <v>0</v>
      </c>
      <c r="P1451" s="250">
        <v>0</v>
      </c>
      <c r="Q1451" s="250"/>
      <c r="R1451" s="250"/>
      <c r="S1451" s="250">
        <v>0</v>
      </c>
      <c r="T1451" s="250">
        <v>0</v>
      </c>
      <c r="U1451" s="250">
        <v>0</v>
      </c>
      <c r="V1451" s="250">
        <v>0</v>
      </c>
      <c r="W1451" s="250">
        <v>0</v>
      </c>
      <c r="X1451" s="250">
        <v>9</v>
      </c>
      <c r="Y1451" s="250">
        <v>0</v>
      </c>
      <c r="Z1451" s="250"/>
      <c r="AA1451" s="250"/>
      <c r="AB1451" s="250">
        <v>0</v>
      </c>
      <c r="AC1451" s="250">
        <v>0</v>
      </c>
      <c r="AD1451" s="250">
        <v>0</v>
      </c>
      <c r="AE1451" s="250"/>
      <c r="AF1451" s="250">
        <v>0</v>
      </c>
      <c r="AG1451" s="250">
        <v>3</v>
      </c>
      <c r="AH1451" s="250"/>
      <c r="AI1451" s="251" t="s">
        <v>210</v>
      </c>
      <c r="AJ1451" s="251"/>
      <c r="AK1451" s="251"/>
      <c r="AL1451" s="65"/>
      <c r="AM1451" s="71"/>
      <c r="AN1451" s="71"/>
    </row>
    <row r="1452" spans="1:42" ht="21.75" customHeight="1" outlineLevel="1">
      <c r="A1452" s="218" t="s">
        <v>35</v>
      </c>
      <c r="B1452" s="218"/>
      <c r="C1452" s="250">
        <v>224</v>
      </c>
      <c r="D1452" s="250">
        <v>2</v>
      </c>
      <c r="E1452" s="250">
        <v>192</v>
      </c>
      <c r="F1452" s="250">
        <v>0</v>
      </c>
      <c r="G1452" s="250"/>
      <c r="H1452" s="250"/>
      <c r="I1452" s="250">
        <v>192</v>
      </c>
      <c r="J1452" s="250">
        <v>192</v>
      </c>
      <c r="K1452" s="250"/>
      <c r="L1452" s="250">
        <v>0</v>
      </c>
      <c r="M1452" s="250">
        <v>0</v>
      </c>
      <c r="N1452" s="250"/>
      <c r="O1452" s="250">
        <v>0</v>
      </c>
      <c r="P1452" s="250">
        <v>0</v>
      </c>
      <c r="Q1452" s="250"/>
      <c r="R1452" s="250"/>
      <c r="S1452" s="250">
        <v>0</v>
      </c>
      <c r="T1452" s="250">
        <v>0</v>
      </c>
      <c r="U1452" s="250">
        <v>0</v>
      </c>
      <c r="V1452" s="250">
        <v>0</v>
      </c>
      <c r="W1452" s="250">
        <v>0</v>
      </c>
      <c r="X1452" s="250">
        <v>1</v>
      </c>
      <c r="Y1452" s="250">
        <v>0</v>
      </c>
      <c r="Z1452" s="250"/>
      <c r="AA1452" s="250"/>
      <c r="AB1452" s="250">
        <v>0</v>
      </c>
      <c r="AC1452" s="250">
        <v>0</v>
      </c>
      <c r="AD1452" s="250">
        <v>0</v>
      </c>
      <c r="AE1452" s="250"/>
      <c r="AF1452" s="250">
        <v>0</v>
      </c>
      <c r="AG1452" s="250">
        <v>29</v>
      </c>
      <c r="AH1452" s="250"/>
      <c r="AI1452" s="251" t="s">
        <v>211</v>
      </c>
      <c r="AJ1452" s="251"/>
      <c r="AK1452" s="251"/>
      <c r="AL1452" s="65"/>
      <c r="AM1452" s="71"/>
      <c r="AN1452" s="71"/>
    </row>
    <row r="1453" spans="1:42" ht="21.75" customHeight="1" outlineLevel="1">
      <c r="A1453" s="218" t="s">
        <v>212</v>
      </c>
      <c r="B1453" s="218"/>
      <c r="C1453" s="250">
        <v>192</v>
      </c>
      <c r="D1453" s="250">
        <v>0</v>
      </c>
      <c r="E1453" s="250">
        <v>178</v>
      </c>
      <c r="F1453" s="250">
        <v>0</v>
      </c>
      <c r="G1453" s="250"/>
      <c r="H1453" s="250"/>
      <c r="I1453" s="250">
        <v>178</v>
      </c>
      <c r="J1453" s="250">
        <v>178</v>
      </c>
      <c r="K1453" s="250"/>
      <c r="L1453" s="250">
        <v>0</v>
      </c>
      <c r="M1453" s="250">
        <v>0</v>
      </c>
      <c r="N1453" s="250"/>
      <c r="O1453" s="250">
        <v>0</v>
      </c>
      <c r="P1453" s="250">
        <v>0</v>
      </c>
      <c r="Q1453" s="250"/>
      <c r="R1453" s="250"/>
      <c r="S1453" s="250">
        <v>0</v>
      </c>
      <c r="T1453" s="250">
        <v>0</v>
      </c>
      <c r="U1453" s="250">
        <v>0</v>
      </c>
      <c r="V1453" s="250">
        <v>0</v>
      </c>
      <c r="W1453" s="250">
        <v>0</v>
      </c>
      <c r="X1453" s="250">
        <v>0</v>
      </c>
      <c r="Y1453" s="250">
        <v>0</v>
      </c>
      <c r="Z1453" s="250"/>
      <c r="AA1453" s="250"/>
      <c r="AB1453" s="250">
        <v>0</v>
      </c>
      <c r="AC1453" s="250">
        <v>0</v>
      </c>
      <c r="AD1453" s="250">
        <v>0</v>
      </c>
      <c r="AE1453" s="250"/>
      <c r="AF1453" s="250">
        <v>0</v>
      </c>
      <c r="AG1453" s="250">
        <v>14</v>
      </c>
      <c r="AH1453" s="250"/>
      <c r="AI1453" s="251" t="s">
        <v>236</v>
      </c>
      <c r="AJ1453" s="251"/>
      <c r="AK1453" s="251"/>
      <c r="AL1453" s="65"/>
      <c r="AM1453" s="71"/>
      <c r="AN1453" s="71"/>
    </row>
    <row r="1454" spans="1:42" ht="21.75" customHeight="1" outlineLevel="1">
      <c r="A1454" s="218" t="s">
        <v>36</v>
      </c>
      <c r="B1454" s="218"/>
      <c r="C1454" s="250">
        <v>416</v>
      </c>
      <c r="D1454" s="250">
        <v>22</v>
      </c>
      <c r="E1454" s="250">
        <v>267</v>
      </c>
      <c r="F1454" s="250">
        <v>74</v>
      </c>
      <c r="G1454" s="250"/>
      <c r="H1454" s="250"/>
      <c r="I1454" s="250">
        <v>193</v>
      </c>
      <c r="J1454" s="250">
        <v>43</v>
      </c>
      <c r="K1454" s="250"/>
      <c r="L1454" s="250">
        <v>46</v>
      </c>
      <c r="M1454" s="250">
        <v>93</v>
      </c>
      <c r="N1454" s="250"/>
      <c r="O1454" s="250">
        <v>0</v>
      </c>
      <c r="P1454" s="250">
        <v>0</v>
      </c>
      <c r="Q1454" s="250"/>
      <c r="R1454" s="250"/>
      <c r="S1454" s="250">
        <v>10</v>
      </c>
      <c r="T1454" s="250">
        <v>1</v>
      </c>
      <c r="U1454" s="250">
        <v>0</v>
      </c>
      <c r="V1454" s="250">
        <v>0</v>
      </c>
      <c r="W1454" s="250">
        <v>1</v>
      </c>
      <c r="X1454" s="250">
        <v>3</v>
      </c>
      <c r="Y1454" s="250">
        <v>3</v>
      </c>
      <c r="Z1454" s="250"/>
      <c r="AA1454" s="250"/>
      <c r="AB1454" s="250">
        <v>11</v>
      </c>
      <c r="AC1454" s="250">
        <v>74</v>
      </c>
      <c r="AD1454" s="250">
        <v>178</v>
      </c>
      <c r="AE1454" s="250"/>
      <c r="AF1454" s="250">
        <v>5</v>
      </c>
      <c r="AG1454" s="250">
        <v>118</v>
      </c>
      <c r="AH1454" s="250"/>
      <c r="AI1454" s="251" t="s">
        <v>477</v>
      </c>
      <c r="AJ1454" s="251" t="s">
        <v>478</v>
      </c>
      <c r="AK1454" s="251"/>
      <c r="AL1454" s="65"/>
      <c r="AM1454" s="71"/>
      <c r="AN1454" s="71"/>
    </row>
    <row r="1455" spans="1:42" ht="21.75" customHeight="1" outlineLevel="1">
      <c r="A1455" s="218" t="s">
        <v>37</v>
      </c>
      <c r="B1455" s="218"/>
      <c r="C1455" s="250">
        <v>246</v>
      </c>
      <c r="D1455" s="250">
        <v>0</v>
      </c>
      <c r="E1455" s="250">
        <v>215</v>
      </c>
      <c r="F1455" s="250">
        <v>183</v>
      </c>
      <c r="G1455" s="250"/>
      <c r="H1455" s="250"/>
      <c r="I1455" s="250">
        <v>32</v>
      </c>
      <c r="J1455" s="250">
        <v>1</v>
      </c>
      <c r="K1455" s="250"/>
      <c r="L1455" s="250">
        <v>4</v>
      </c>
      <c r="M1455" s="250">
        <v>0</v>
      </c>
      <c r="N1455" s="250"/>
      <c r="O1455" s="250">
        <v>0</v>
      </c>
      <c r="P1455" s="250">
        <v>9</v>
      </c>
      <c r="Q1455" s="250"/>
      <c r="R1455" s="250"/>
      <c r="S1455" s="250">
        <v>18</v>
      </c>
      <c r="T1455" s="250">
        <v>0</v>
      </c>
      <c r="U1455" s="250">
        <v>0</v>
      </c>
      <c r="V1455" s="250">
        <v>0</v>
      </c>
      <c r="W1455" s="250">
        <v>4</v>
      </c>
      <c r="X1455" s="250">
        <v>0</v>
      </c>
      <c r="Y1455" s="250">
        <v>0</v>
      </c>
      <c r="Z1455" s="250"/>
      <c r="AA1455" s="250"/>
      <c r="AB1455" s="250">
        <v>0</v>
      </c>
      <c r="AC1455" s="250">
        <v>0</v>
      </c>
      <c r="AD1455" s="250">
        <v>0</v>
      </c>
      <c r="AE1455" s="250"/>
      <c r="AF1455" s="250">
        <v>27</v>
      </c>
      <c r="AG1455" s="250">
        <v>0</v>
      </c>
      <c r="AH1455" s="250"/>
      <c r="AI1455" s="251" t="s">
        <v>213</v>
      </c>
      <c r="AJ1455" s="251"/>
      <c r="AK1455" s="251"/>
      <c r="AL1455" s="65"/>
      <c r="AM1455" s="71"/>
      <c r="AN1455" s="71"/>
    </row>
    <row r="1456" spans="1:42" ht="21.75" customHeight="1" outlineLevel="1">
      <c r="A1456" s="218" t="s">
        <v>141</v>
      </c>
      <c r="B1456" s="218"/>
      <c r="C1456" s="250">
        <v>56</v>
      </c>
      <c r="D1456" s="250">
        <v>0</v>
      </c>
      <c r="E1456" s="250">
        <v>55</v>
      </c>
      <c r="F1456" s="250">
        <v>0</v>
      </c>
      <c r="G1456" s="250"/>
      <c r="H1456" s="250"/>
      <c r="I1456" s="250">
        <v>55</v>
      </c>
      <c r="J1456" s="250">
        <v>13</v>
      </c>
      <c r="K1456" s="250"/>
      <c r="L1456" s="250">
        <v>0</v>
      </c>
      <c r="M1456" s="250">
        <v>0</v>
      </c>
      <c r="N1456" s="250"/>
      <c r="O1456" s="250">
        <v>0</v>
      </c>
      <c r="P1456" s="250">
        <v>0</v>
      </c>
      <c r="Q1456" s="250"/>
      <c r="R1456" s="250"/>
      <c r="S1456" s="250">
        <v>0</v>
      </c>
      <c r="T1456" s="250">
        <v>42</v>
      </c>
      <c r="U1456" s="250">
        <v>0</v>
      </c>
      <c r="V1456" s="250">
        <v>0</v>
      </c>
      <c r="W1456" s="250">
        <v>0</v>
      </c>
      <c r="X1456" s="250">
        <v>0</v>
      </c>
      <c r="Y1456" s="250">
        <v>0</v>
      </c>
      <c r="Z1456" s="250"/>
      <c r="AA1456" s="250"/>
      <c r="AB1456" s="250">
        <v>0</v>
      </c>
      <c r="AC1456" s="250">
        <v>0</v>
      </c>
      <c r="AD1456" s="250">
        <v>0</v>
      </c>
      <c r="AE1456" s="250"/>
      <c r="AF1456" s="250">
        <v>0</v>
      </c>
      <c r="AG1456" s="250">
        <v>1</v>
      </c>
      <c r="AH1456" s="250"/>
      <c r="AI1456" s="251" t="s">
        <v>377</v>
      </c>
      <c r="AJ1456" s="251"/>
      <c r="AK1456" s="251"/>
      <c r="AL1456" s="65"/>
      <c r="AM1456" s="71"/>
      <c r="AN1456" s="71"/>
    </row>
    <row r="1457" spans="1:41" ht="21.75" customHeight="1" outlineLevel="1">
      <c r="A1457" s="218" t="s">
        <v>214</v>
      </c>
      <c r="B1457" s="218"/>
      <c r="C1457" s="250">
        <v>420</v>
      </c>
      <c r="D1457" s="250">
        <v>2</v>
      </c>
      <c r="E1457" s="250">
        <v>361</v>
      </c>
      <c r="F1457" s="250">
        <v>4</v>
      </c>
      <c r="G1457" s="250"/>
      <c r="H1457" s="250"/>
      <c r="I1457" s="250">
        <v>357</v>
      </c>
      <c r="J1457" s="250">
        <v>2</v>
      </c>
      <c r="K1457" s="250"/>
      <c r="L1457" s="250">
        <v>3</v>
      </c>
      <c r="M1457" s="250">
        <v>352</v>
      </c>
      <c r="N1457" s="250"/>
      <c r="O1457" s="250">
        <v>0</v>
      </c>
      <c r="P1457" s="250">
        <v>0</v>
      </c>
      <c r="Q1457" s="250"/>
      <c r="R1457" s="250"/>
      <c r="S1457" s="250">
        <v>0</v>
      </c>
      <c r="T1457" s="250">
        <v>0</v>
      </c>
      <c r="U1457" s="250">
        <v>0</v>
      </c>
      <c r="V1457" s="250">
        <v>0</v>
      </c>
      <c r="W1457" s="250">
        <v>0</v>
      </c>
      <c r="X1457" s="250">
        <v>4</v>
      </c>
      <c r="Y1457" s="250">
        <v>0</v>
      </c>
      <c r="Z1457" s="250"/>
      <c r="AA1457" s="250"/>
      <c r="AB1457" s="250">
        <v>22</v>
      </c>
      <c r="AC1457" s="250">
        <v>0</v>
      </c>
      <c r="AD1457" s="250">
        <v>0</v>
      </c>
      <c r="AE1457" s="250"/>
      <c r="AF1457" s="250">
        <v>3</v>
      </c>
      <c r="AG1457" s="250">
        <v>50</v>
      </c>
      <c r="AH1457" s="250"/>
      <c r="AI1457" s="251" t="s">
        <v>271</v>
      </c>
      <c r="AJ1457" s="251"/>
      <c r="AK1457" s="251"/>
      <c r="AL1457" s="71"/>
      <c r="AM1457" s="71"/>
      <c r="AN1457" s="71"/>
    </row>
    <row r="1458" spans="1:41" ht="21.75" customHeight="1" outlineLevel="1">
      <c r="A1458" s="218" t="s">
        <v>215</v>
      </c>
      <c r="B1458" s="218"/>
      <c r="C1458" s="250">
        <v>1031</v>
      </c>
      <c r="D1458" s="250">
        <v>142</v>
      </c>
      <c r="E1458" s="250">
        <v>808</v>
      </c>
      <c r="F1458" s="250">
        <v>0</v>
      </c>
      <c r="G1458" s="250"/>
      <c r="H1458" s="250"/>
      <c r="I1458" s="250">
        <v>808</v>
      </c>
      <c r="J1458" s="250">
        <v>3</v>
      </c>
      <c r="K1458" s="250"/>
      <c r="L1458" s="250">
        <v>400</v>
      </c>
      <c r="M1458" s="250">
        <v>405</v>
      </c>
      <c r="N1458" s="250"/>
      <c r="O1458" s="250">
        <v>0</v>
      </c>
      <c r="P1458" s="250">
        <v>0</v>
      </c>
      <c r="Q1458" s="250"/>
      <c r="R1458" s="250"/>
      <c r="S1458" s="250">
        <v>0</v>
      </c>
      <c r="T1458" s="250">
        <v>0</v>
      </c>
      <c r="U1458" s="250">
        <v>0</v>
      </c>
      <c r="V1458" s="250">
        <v>0</v>
      </c>
      <c r="W1458" s="250">
        <v>0</v>
      </c>
      <c r="X1458" s="250">
        <v>17</v>
      </c>
      <c r="Y1458" s="250">
        <v>0</v>
      </c>
      <c r="Z1458" s="250"/>
      <c r="AA1458" s="250"/>
      <c r="AB1458" s="250">
        <v>9</v>
      </c>
      <c r="AC1458" s="250">
        <v>0</v>
      </c>
      <c r="AD1458" s="250">
        <v>0</v>
      </c>
      <c r="AE1458" s="250"/>
      <c r="AF1458" s="250">
        <v>0</v>
      </c>
      <c r="AG1458" s="250">
        <v>64</v>
      </c>
      <c r="AH1458" s="250"/>
      <c r="AI1458" s="251" t="s">
        <v>233</v>
      </c>
      <c r="AJ1458" s="251"/>
      <c r="AK1458" s="251"/>
      <c r="AL1458" s="71"/>
      <c r="AM1458" s="71"/>
      <c r="AN1458" s="71"/>
    </row>
    <row r="1459" spans="1:41" ht="21.75" customHeight="1" outlineLevel="1">
      <c r="A1459" s="218" t="s">
        <v>216</v>
      </c>
      <c r="B1459" s="218"/>
      <c r="C1459" s="250">
        <v>486</v>
      </c>
      <c r="D1459" s="250">
        <v>16</v>
      </c>
      <c r="E1459" s="250">
        <v>104</v>
      </c>
      <c r="F1459" s="250">
        <v>18</v>
      </c>
      <c r="G1459" s="250"/>
      <c r="H1459" s="250"/>
      <c r="I1459" s="250">
        <v>86</v>
      </c>
      <c r="J1459" s="250">
        <v>31</v>
      </c>
      <c r="K1459" s="250"/>
      <c r="L1459" s="250">
        <v>28</v>
      </c>
      <c r="M1459" s="250">
        <v>24</v>
      </c>
      <c r="N1459" s="250"/>
      <c r="O1459" s="250">
        <v>0</v>
      </c>
      <c r="P1459" s="250">
        <v>0</v>
      </c>
      <c r="Q1459" s="250"/>
      <c r="R1459" s="250"/>
      <c r="S1459" s="250">
        <v>2</v>
      </c>
      <c r="T1459" s="250">
        <v>1</v>
      </c>
      <c r="U1459" s="250">
        <v>0</v>
      </c>
      <c r="V1459" s="250">
        <v>0</v>
      </c>
      <c r="W1459" s="250">
        <v>0</v>
      </c>
      <c r="X1459" s="250">
        <v>0</v>
      </c>
      <c r="Y1459" s="250">
        <v>0</v>
      </c>
      <c r="Z1459" s="250"/>
      <c r="AA1459" s="250"/>
      <c r="AB1459" s="250">
        <v>0</v>
      </c>
      <c r="AC1459" s="250">
        <v>4</v>
      </c>
      <c r="AD1459" s="250">
        <v>3</v>
      </c>
      <c r="AE1459" s="250"/>
      <c r="AF1459" s="250">
        <v>51</v>
      </c>
      <c r="AG1459" s="250">
        <v>315</v>
      </c>
      <c r="AH1459" s="250"/>
      <c r="AI1459" s="251" t="s">
        <v>229</v>
      </c>
      <c r="AJ1459" s="251" t="s">
        <v>479</v>
      </c>
      <c r="AK1459" s="251"/>
      <c r="AL1459" s="67"/>
      <c r="AM1459" s="71"/>
      <c r="AN1459" s="71"/>
    </row>
    <row r="1460" spans="1:41" ht="21.75" customHeight="1" outlineLevel="1">
      <c r="A1460" s="218" t="s">
        <v>38</v>
      </c>
      <c r="B1460" s="218"/>
      <c r="C1460" s="250">
        <v>28</v>
      </c>
      <c r="D1460" s="250">
        <v>0</v>
      </c>
      <c r="E1460" s="250">
        <v>20</v>
      </c>
      <c r="F1460" s="250">
        <v>0</v>
      </c>
      <c r="G1460" s="250"/>
      <c r="H1460" s="250"/>
      <c r="I1460" s="250">
        <v>20</v>
      </c>
      <c r="J1460" s="250">
        <v>20</v>
      </c>
      <c r="K1460" s="250"/>
      <c r="L1460" s="250">
        <v>0</v>
      </c>
      <c r="M1460" s="250">
        <v>0</v>
      </c>
      <c r="N1460" s="250"/>
      <c r="O1460" s="250">
        <v>0</v>
      </c>
      <c r="P1460" s="250">
        <v>0</v>
      </c>
      <c r="Q1460" s="250"/>
      <c r="R1460" s="250"/>
      <c r="S1460" s="250">
        <v>0</v>
      </c>
      <c r="T1460" s="250">
        <v>0</v>
      </c>
      <c r="U1460" s="250">
        <v>0</v>
      </c>
      <c r="V1460" s="250">
        <v>0</v>
      </c>
      <c r="W1460" s="250">
        <v>0</v>
      </c>
      <c r="X1460" s="250">
        <v>0</v>
      </c>
      <c r="Y1460" s="250">
        <v>0</v>
      </c>
      <c r="Z1460" s="250"/>
      <c r="AA1460" s="250"/>
      <c r="AB1460" s="250">
        <v>0</v>
      </c>
      <c r="AC1460" s="250">
        <v>0</v>
      </c>
      <c r="AD1460" s="250">
        <v>0</v>
      </c>
      <c r="AE1460" s="250"/>
      <c r="AF1460" s="250">
        <v>0</v>
      </c>
      <c r="AG1460" s="250">
        <v>8</v>
      </c>
      <c r="AH1460" s="250"/>
      <c r="AI1460" s="251" t="s">
        <v>480</v>
      </c>
      <c r="AJ1460" s="251"/>
      <c r="AK1460" s="251"/>
      <c r="AL1460" s="65"/>
      <c r="AM1460" s="71"/>
      <c r="AN1460" s="71"/>
    </row>
    <row r="1461" spans="1:41" ht="21.75" customHeight="1" outlineLevel="1">
      <c r="A1461" s="218" t="s">
        <v>217</v>
      </c>
      <c r="B1461" s="218"/>
      <c r="C1461" s="250">
        <v>546</v>
      </c>
      <c r="D1461" s="250">
        <v>32</v>
      </c>
      <c r="E1461" s="250">
        <v>493</v>
      </c>
      <c r="F1461" s="250">
        <v>0</v>
      </c>
      <c r="G1461" s="250"/>
      <c r="H1461" s="250"/>
      <c r="I1461" s="250">
        <v>493</v>
      </c>
      <c r="J1461" s="250">
        <v>1</v>
      </c>
      <c r="K1461" s="250"/>
      <c r="L1461" s="250">
        <v>438</v>
      </c>
      <c r="M1461" s="250">
        <v>54</v>
      </c>
      <c r="N1461" s="250"/>
      <c r="O1461" s="250">
        <v>0</v>
      </c>
      <c r="P1461" s="250">
        <v>0</v>
      </c>
      <c r="Q1461" s="250"/>
      <c r="R1461" s="250"/>
      <c r="S1461" s="250">
        <v>0</v>
      </c>
      <c r="T1461" s="250">
        <v>0</v>
      </c>
      <c r="U1461" s="250">
        <v>0</v>
      </c>
      <c r="V1461" s="250">
        <v>0</v>
      </c>
      <c r="W1461" s="250">
        <v>0</v>
      </c>
      <c r="X1461" s="250">
        <v>2</v>
      </c>
      <c r="Y1461" s="250">
        <v>0</v>
      </c>
      <c r="Z1461" s="250"/>
      <c r="AA1461" s="250"/>
      <c r="AB1461" s="250">
        <v>6</v>
      </c>
      <c r="AC1461" s="250">
        <v>0</v>
      </c>
      <c r="AD1461" s="250">
        <v>0</v>
      </c>
      <c r="AE1461" s="250"/>
      <c r="AF1461" s="250">
        <v>0</v>
      </c>
      <c r="AG1461" s="250">
        <v>19</v>
      </c>
      <c r="AH1461" s="250"/>
      <c r="AI1461" s="251" t="s">
        <v>218</v>
      </c>
      <c r="AJ1461" s="251"/>
      <c r="AK1461" s="251"/>
      <c r="AL1461" s="65"/>
      <c r="AM1461" s="71"/>
      <c r="AN1461" s="71"/>
    </row>
    <row r="1462" spans="1:41" ht="21.75" customHeight="1" outlineLevel="1">
      <c r="A1462" s="218" t="s">
        <v>39</v>
      </c>
      <c r="B1462" s="218"/>
      <c r="C1462" s="250">
        <v>152</v>
      </c>
      <c r="D1462" s="250">
        <v>0</v>
      </c>
      <c r="E1462" s="250">
        <v>151</v>
      </c>
      <c r="F1462" s="250">
        <v>0</v>
      </c>
      <c r="G1462" s="250"/>
      <c r="H1462" s="250"/>
      <c r="I1462" s="250">
        <v>151</v>
      </c>
      <c r="J1462" s="250">
        <v>151</v>
      </c>
      <c r="K1462" s="250"/>
      <c r="L1462" s="250">
        <v>0</v>
      </c>
      <c r="M1462" s="250">
        <v>0</v>
      </c>
      <c r="N1462" s="250"/>
      <c r="O1462" s="250">
        <v>0</v>
      </c>
      <c r="P1462" s="250">
        <v>0</v>
      </c>
      <c r="Q1462" s="250"/>
      <c r="R1462" s="250"/>
      <c r="S1462" s="250">
        <v>0</v>
      </c>
      <c r="T1462" s="250">
        <v>0</v>
      </c>
      <c r="U1462" s="250">
        <v>0</v>
      </c>
      <c r="V1462" s="250">
        <v>0</v>
      </c>
      <c r="W1462" s="250">
        <v>0</v>
      </c>
      <c r="X1462" s="250">
        <v>0</v>
      </c>
      <c r="Y1462" s="250">
        <v>0</v>
      </c>
      <c r="Z1462" s="250"/>
      <c r="AA1462" s="250"/>
      <c r="AB1462" s="250">
        <v>0</v>
      </c>
      <c r="AC1462" s="250">
        <v>0</v>
      </c>
      <c r="AD1462" s="250">
        <v>0</v>
      </c>
      <c r="AE1462" s="250"/>
      <c r="AF1462" s="250">
        <v>0</v>
      </c>
      <c r="AG1462" s="250">
        <v>1</v>
      </c>
      <c r="AH1462" s="250"/>
      <c r="AI1462" s="251" t="s">
        <v>219</v>
      </c>
      <c r="AJ1462" s="251"/>
      <c r="AK1462" s="251"/>
      <c r="AL1462" s="65"/>
      <c r="AM1462" s="71"/>
      <c r="AN1462" s="71"/>
    </row>
    <row r="1463" spans="1:41" ht="21.75" customHeight="1" outlineLevel="1">
      <c r="A1463" s="218" t="s">
        <v>220</v>
      </c>
      <c r="B1463" s="218"/>
      <c r="C1463" s="250">
        <v>908</v>
      </c>
      <c r="D1463" s="250">
        <v>25</v>
      </c>
      <c r="E1463" s="250">
        <v>802</v>
      </c>
      <c r="F1463" s="250">
        <v>188</v>
      </c>
      <c r="G1463" s="250"/>
      <c r="H1463" s="250"/>
      <c r="I1463" s="250">
        <v>614</v>
      </c>
      <c r="J1463" s="250">
        <v>304</v>
      </c>
      <c r="K1463" s="250"/>
      <c r="L1463" s="250">
        <v>177</v>
      </c>
      <c r="M1463" s="250">
        <v>11</v>
      </c>
      <c r="N1463" s="250"/>
      <c r="O1463" s="250">
        <v>0</v>
      </c>
      <c r="P1463" s="250">
        <v>11</v>
      </c>
      <c r="Q1463" s="250"/>
      <c r="R1463" s="250"/>
      <c r="S1463" s="250">
        <v>79</v>
      </c>
      <c r="T1463" s="250">
        <v>32</v>
      </c>
      <c r="U1463" s="250">
        <v>0</v>
      </c>
      <c r="V1463" s="250">
        <v>0</v>
      </c>
      <c r="W1463" s="250">
        <v>6</v>
      </c>
      <c r="X1463" s="250">
        <v>0</v>
      </c>
      <c r="Y1463" s="250">
        <v>0</v>
      </c>
      <c r="Z1463" s="250"/>
      <c r="AA1463" s="250"/>
      <c r="AB1463" s="250">
        <v>0</v>
      </c>
      <c r="AC1463" s="250">
        <v>22</v>
      </c>
      <c r="AD1463" s="250">
        <v>1</v>
      </c>
      <c r="AE1463" s="250"/>
      <c r="AF1463" s="250">
        <v>57</v>
      </c>
      <c r="AG1463" s="250">
        <v>18</v>
      </c>
      <c r="AH1463" s="250"/>
      <c r="AI1463" s="251" t="s">
        <v>221</v>
      </c>
      <c r="AJ1463" s="251"/>
      <c r="AK1463" s="251"/>
      <c r="AL1463" s="65"/>
      <c r="AM1463" s="71"/>
      <c r="AN1463" s="71"/>
    </row>
    <row r="1464" spans="1:41" ht="21.75" customHeight="1" outlineLevel="1">
      <c r="A1464" s="218" t="s">
        <v>222</v>
      </c>
      <c r="B1464" s="218"/>
      <c r="C1464" s="250">
        <v>75</v>
      </c>
      <c r="D1464" s="250">
        <v>0</v>
      </c>
      <c r="E1464" s="250">
        <v>47</v>
      </c>
      <c r="F1464" s="250">
        <v>0</v>
      </c>
      <c r="G1464" s="250"/>
      <c r="H1464" s="250"/>
      <c r="I1464" s="250">
        <v>47</v>
      </c>
      <c r="J1464" s="250">
        <v>47</v>
      </c>
      <c r="K1464" s="250"/>
      <c r="L1464" s="250">
        <v>0</v>
      </c>
      <c r="M1464" s="250">
        <v>0</v>
      </c>
      <c r="N1464" s="250"/>
      <c r="O1464" s="250">
        <v>0</v>
      </c>
      <c r="P1464" s="250">
        <v>0</v>
      </c>
      <c r="Q1464" s="250"/>
      <c r="R1464" s="250"/>
      <c r="S1464" s="250">
        <v>0</v>
      </c>
      <c r="T1464" s="250">
        <v>0</v>
      </c>
      <c r="U1464" s="250">
        <v>0</v>
      </c>
      <c r="V1464" s="250">
        <v>0</v>
      </c>
      <c r="W1464" s="250">
        <v>0</v>
      </c>
      <c r="X1464" s="250">
        <v>0</v>
      </c>
      <c r="Y1464" s="250">
        <v>0</v>
      </c>
      <c r="Z1464" s="250"/>
      <c r="AA1464" s="250"/>
      <c r="AB1464" s="250">
        <v>0</v>
      </c>
      <c r="AC1464" s="250">
        <v>0</v>
      </c>
      <c r="AD1464" s="250">
        <v>0</v>
      </c>
      <c r="AE1464" s="250"/>
      <c r="AF1464" s="250">
        <v>0</v>
      </c>
      <c r="AG1464" s="250">
        <v>28</v>
      </c>
      <c r="AH1464" s="250"/>
      <c r="AI1464" s="251" t="s">
        <v>481</v>
      </c>
      <c r="AJ1464" s="251"/>
      <c r="AK1464" s="251"/>
      <c r="AL1464" s="65"/>
      <c r="AM1464" s="71"/>
      <c r="AN1464" s="71"/>
    </row>
    <row r="1465" spans="1:41" ht="21.75" customHeight="1" outlineLevel="1">
      <c r="A1465" s="218" t="s">
        <v>40</v>
      </c>
      <c r="B1465" s="218"/>
      <c r="C1465" s="250">
        <v>0</v>
      </c>
      <c r="D1465" s="250">
        <v>0</v>
      </c>
      <c r="E1465" s="250">
        <v>0</v>
      </c>
      <c r="F1465" s="250">
        <v>0</v>
      </c>
      <c r="G1465" s="250"/>
      <c r="H1465" s="250"/>
      <c r="I1465" s="250">
        <v>0</v>
      </c>
      <c r="J1465" s="250">
        <v>0</v>
      </c>
      <c r="K1465" s="250"/>
      <c r="L1465" s="250">
        <v>0</v>
      </c>
      <c r="M1465" s="250">
        <v>0</v>
      </c>
      <c r="N1465" s="250"/>
      <c r="O1465" s="250">
        <v>0</v>
      </c>
      <c r="P1465" s="250">
        <v>0</v>
      </c>
      <c r="Q1465" s="250"/>
      <c r="R1465" s="250"/>
      <c r="S1465" s="250">
        <v>0</v>
      </c>
      <c r="T1465" s="250">
        <v>0</v>
      </c>
      <c r="U1465" s="250">
        <v>0</v>
      </c>
      <c r="V1465" s="250">
        <v>0</v>
      </c>
      <c r="W1465" s="250">
        <v>0</v>
      </c>
      <c r="X1465" s="250">
        <v>0</v>
      </c>
      <c r="Y1465" s="250">
        <v>0</v>
      </c>
      <c r="Z1465" s="250"/>
      <c r="AA1465" s="250"/>
      <c r="AB1465" s="250">
        <v>0</v>
      </c>
      <c r="AC1465" s="250">
        <v>0</v>
      </c>
      <c r="AD1465" s="250">
        <v>0</v>
      </c>
      <c r="AE1465" s="250"/>
      <c r="AF1465" s="250">
        <v>0</v>
      </c>
      <c r="AG1465" s="250">
        <v>0</v>
      </c>
      <c r="AH1465" s="250"/>
      <c r="AI1465" s="251" t="s">
        <v>223</v>
      </c>
      <c r="AJ1465" s="251" t="s">
        <v>482</v>
      </c>
      <c r="AK1465" s="251"/>
      <c r="AL1465" s="65"/>
      <c r="AM1465" s="71"/>
      <c r="AN1465" s="71"/>
    </row>
    <row r="1466" spans="1:41" ht="21.75" customHeight="1" outlineLevel="1">
      <c r="A1466" s="218" t="s">
        <v>41</v>
      </c>
      <c r="B1466" s="218"/>
      <c r="C1466" s="250">
        <v>400</v>
      </c>
      <c r="D1466" s="250">
        <v>50</v>
      </c>
      <c r="E1466" s="250">
        <v>316</v>
      </c>
      <c r="F1466" s="250">
        <v>0</v>
      </c>
      <c r="G1466" s="250"/>
      <c r="H1466" s="250"/>
      <c r="I1466" s="250">
        <v>316</v>
      </c>
      <c r="J1466" s="250">
        <v>316</v>
      </c>
      <c r="K1466" s="250"/>
      <c r="L1466" s="250">
        <v>0</v>
      </c>
      <c r="M1466" s="250">
        <v>0</v>
      </c>
      <c r="N1466" s="250"/>
      <c r="O1466" s="250">
        <v>0</v>
      </c>
      <c r="P1466" s="250">
        <v>0</v>
      </c>
      <c r="Q1466" s="250"/>
      <c r="R1466" s="250"/>
      <c r="S1466" s="250">
        <v>0</v>
      </c>
      <c r="T1466" s="250">
        <v>0</v>
      </c>
      <c r="U1466" s="250">
        <v>0</v>
      </c>
      <c r="V1466" s="250">
        <v>0</v>
      </c>
      <c r="W1466" s="250">
        <v>0</v>
      </c>
      <c r="X1466" s="250">
        <v>0</v>
      </c>
      <c r="Y1466" s="250">
        <v>0</v>
      </c>
      <c r="Z1466" s="250"/>
      <c r="AA1466" s="250"/>
      <c r="AB1466" s="250">
        <v>0</v>
      </c>
      <c r="AC1466" s="250">
        <v>0</v>
      </c>
      <c r="AD1466" s="250">
        <v>0</v>
      </c>
      <c r="AE1466" s="250"/>
      <c r="AF1466" s="250">
        <v>0</v>
      </c>
      <c r="AG1466" s="250">
        <v>34</v>
      </c>
      <c r="AH1466" s="250"/>
      <c r="AI1466" s="251" t="s">
        <v>412</v>
      </c>
      <c r="AJ1466" s="251"/>
      <c r="AK1466" s="251"/>
      <c r="AL1466" s="65"/>
      <c r="AM1466" s="71"/>
      <c r="AN1466" s="71"/>
    </row>
    <row r="1467" spans="1:41" ht="21.75" customHeight="1" outlineLevel="1">
      <c r="A1467" s="218" t="s">
        <v>42</v>
      </c>
      <c r="B1467" s="218"/>
      <c r="C1467" s="250">
        <v>384</v>
      </c>
      <c r="D1467" s="250">
        <v>48</v>
      </c>
      <c r="E1467" s="250">
        <v>307</v>
      </c>
      <c r="F1467" s="250">
        <v>242</v>
      </c>
      <c r="G1467" s="250"/>
      <c r="H1467" s="250"/>
      <c r="I1467" s="250">
        <v>65</v>
      </c>
      <c r="J1467" s="250">
        <v>0</v>
      </c>
      <c r="K1467" s="250"/>
      <c r="L1467" s="250">
        <v>0</v>
      </c>
      <c r="M1467" s="250">
        <v>0</v>
      </c>
      <c r="N1467" s="250"/>
      <c r="O1467" s="250">
        <v>0</v>
      </c>
      <c r="P1467" s="250">
        <v>49</v>
      </c>
      <c r="Q1467" s="250"/>
      <c r="R1467" s="250"/>
      <c r="S1467" s="250">
        <v>16</v>
      </c>
      <c r="T1467" s="250">
        <v>0</v>
      </c>
      <c r="U1467" s="250">
        <v>0</v>
      </c>
      <c r="V1467" s="250">
        <v>0</v>
      </c>
      <c r="W1467" s="250">
        <v>5</v>
      </c>
      <c r="X1467" s="250">
        <v>0</v>
      </c>
      <c r="Y1467" s="250">
        <v>0</v>
      </c>
      <c r="Z1467" s="250"/>
      <c r="AA1467" s="250"/>
      <c r="AB1467" s="250">
        <v>0</v>
      </c>
      <c r="AC1467" s="250">
        <v>0</v>
      </c>
      <c r="AD1467" s="250">
        <v>0</v>
      </c>
      <c r="AE1467" s="250"/>
      <c r="AF1467" s="250">
        <v>24</v>
      </c>
      <c r="AG1467" s="250">
        <v>0</v>
      </c>
      <c r="AH1467" s="250"/>
      <c r="AI1467" s="251" t="s">
        <v>226</v>
      </c>
      <c r="AJ1467" s="251"/>
      <c r="AK1467" s="251"/>
      <c r="AL1467" s="65"/>
      <c r="AM1467" s="71"/>
      <c r="AN1467" s="71"/>
    </row>
    <row r="1468" spans="1:41" ht="21.75" customHeight="1" outlineLevel="1" thickBot="1">
      <c r="A1468" s="218" t="s">
        <v>227</v>
      </c>
      <c r="B1468" s="218"/>
      <c r="C1468" s="250">
        <v>24</v>
      </c>
      <c r="D1468" s="250">
        <v>0</v>
      </c>
      <c r="E1468" s="250">
        <v>24</v>
      </c>
      <c r="F1468" s="250">
        <v>0</v>
      </c>
      <c r="G1468" s="250"/>
      <c r="H1468" s="250"/>
      <c r="I1468" s="250">
        <v>24</v>
      </c>
      <c r="J1468" s="250">
        <v>0</v>
      </c>
      <c r="K1468" s="250"/>
      <c r="L1468" s="250">
        <v>0</v>
      </c>
      <c r="M1468" s="250">
        <v>0</v>
      </c>
      <c r="N1468" s="250"/>
      <c r="O1468" s="250">
        <v>0</v>
      </c>
      <c r="P1468" s="250">
        <v>0</v>
      </c>
      <c r="Q1468" s="250"/>
      <c r="R1468" s="250"/>
      <c r="S1468" s="250">
        <v>0</v>
      </c>
      <c r="T1468" s="250">
        <v>24</v>
      </c>
      <c r="U1468" s="250">
        <v>0</v>
      </c>
      <c r="V1468" s="250">
        <v>0</v>
      </c>
      <c r="W1468" s="250">
        <v>0</v>
      </c>
      <c r="X1468" s="250">
        <v>0</v>
      </c>
      <c r="Y1468" s="250">
        <v>0</v>
      </c>
      <c r="Z1468" s="250"/>
      <c r="AA1468" s="250"/>
      <c r="AB1468" s="250">
        <v>0</v>
      </c>
      <c r="AC1468" s="250">
        <v>0</v>
      </c>
      <c r="AD1468" s="250">
        <v>0</v>
      </c>
      <c r="AE1468" s="250"/>
      <c r="AF1468" s="250">
        <v>0</v>
      </c>
      <c r="AG1468" s="250">
        <v>0</v>
      </c>
      <c r="AH1468" s="250"/>
      <c r="AI1468" s="251" t="s">
        <v>426</v>
      </c>
      <c r="AJ1468" s="251"/>
      <c r="AK1468" s="251"/>
      <c r="AL1468" s="65"/>
      <c r="AM1468" s="71"/>
      <c r="AN1468" s="71"/>
    </row>
    <row r="1469" spans="1:41" ht="21.75" customHeight="1" thickBot="1">
      <c r="A1469" s="244" t="s">
        <v>43</v>
      </c>
      <c r="B1469" s="244"/>
      <c r="C1469" s="213">
        <v>14434</v>
      </c>
      <c r="D1469" s="213">
        <v>648</v>
      </c>
      <c r="E1469" s="213">
        <v>11414</v>
      </c>
      <c r="F1469" s="213">
        <v>1913</v>
      </c>
      <c r="G1469" s="213"/>
      <c r="H1469" s="213"/>
      <c r="I1469" s="213">
        <v>9501</v>
      </c>
      <c r="J1469" s="213">
        <v>3757</v>
      </c>
      <c r="K1469" s="213"/>
      <c r="L1469" s="213">
        <v>3138</v>
      </c>
      <c r="M1469" s="213">
        <v>1947</v>
      </c>
      <c r="N1469" s="213"/>
      <c r="O1469" s="213">
        <v>0</v>
      </c>
      <c r="P1469" s="213">
        <v>123</v>
      </c>
      <c r="Q1469" s="213"/>
      <c r="R1469" s="213"/>
      <c r="S1469" s="213">
        <v>230</v>
      </c>
      <c r="T1469" s="213">
        <v>306</v>
      </c>
      <c r="U1469" s="213">
        <v>0</v>
      </c>
      <c r="V1469" s="213">
        <v>0</v>
      </c>
      <c r="W1469" s="213">
        <v>35</v>
      </c>
      <c r="X1469" s="213">
        <v>75</v>
      </c>
      <c r="Y1469" s="213">
        <v>3</v>
      </c>
      <c r="Z1469" s="213"/>
      <c r="AA1469" s="213"/>
      <c r="AB1469" s="213">
        <v>120</v>
      </c>
      <c r="AC1469" s="213">
        <v>189</v>
      </c>
      <c r="AD1469" s="213">
        <v>226</v>
      </c>
      <c r="AE1469" s="213"/>
      <c r="AF1469" s="213">
        <v>365</v>
      </c>
      <c r="AG1469" s="213">
        <v>1897</v>
      </c>
      <c r="AH1469" s="213"/>
      <c r="AI1469" s="244"/>
      <c r="AJ1469" s="244"/>
      <c r="AK1469" s="244"/>
      <c r="AL1469" s="29">
        <f>SUM(AL1431)</f>
        <v>370</v>
      </c>
      <c r="AM1469" s="29">
        <f>SUM(AM1431)</f>
        <v>111</v>
      </c>
      <c r="AN1469" s="29">
        <f>SUM(AN1431)</f>
        <v>259</v>
      </c>
      <c r="AO1469" s="142">
        <f>IF(E1469&gt;0,1,0)</f>
        <v>1</v>
      </c>
    </row>
    <row r="1470" spans="1:41" ht="12" customHeight="1">
      <c r="A1470" s="185"/>
      <c r="B1470" s="186"/>
      <c r="C1470" s="186"/>
      <c r="D1470" s="186"/>
      <c r="E1470" s="186"/>
      <c r="F1470" s="186"/>
      <c r="G1470" s="186"/>
      <c r="H1470" s="186"/>
      <c r="I1470" s="186"/>
      <c r="J1470" s="186"/>
      <c r="K1470" s="186"/>
      <c r="L1470" s="186"/>
      <c r="M1470" s="186"/>
      <c r="N1470" s="186"/>
      <c r="O1470" s="186"/>
      <c r="P1470" s="186"/>
      <c r="Q1470" s="186"/>
      <c r="R1470" s="186"/>
      <c r="S1470" s="186"/>
      <c r="T1470" s="186"/>
      <c r="U1470" s="186"/>
      <c r="V1470" s="186"/>
      <c r="W1470" s="186"/>
      <c r="X1470" s="186"/>
      <c r="Y1470" s="186"/>
      <c r="Z1470" s="193">
        <f>SUM(AC1469:AE1469)</f>
        <v>415</v>
      </c>
      <c r="AA1470" s="186"/>
      <c r="AB1470" s="186"/>
      <c r="AC1470" s="186"/>
      <c r="AD1470" s="186"/>
      <c r="AE1470" s="186"/>
      <c r="AF1470" s="186"/>
      <c r="AG1470" s="186"/>
      <c r="AH1470" s="186"/>
      <c r="AI1470" s="186"/>
      <c r="AJ1470" s="186"/>
      <c r="AK1470" s="185"/>
    </row>
    <row r="1471" spans="1:41" ht="12" customHeight="1" thickBot="1">
      <c r="A1471" s="185"/>
      <c r="B1471" s="186"/>
      <c r="C1471" s="186"/>
      <c r="D1471" s="186"/>
      <c r="E1471" s="186"/>
      <c r="F1471" s="186"/>
      <c r="G1471" s="186"/>
      <c r="H1471" s="186"/>
      <c r="I1471" s="186"/>
      <c r="J1471" s="186"/>
      <c r="K1471" s="186"/>
      <c r="L1471" s="186"/>
      <c r="M1471" s="186"/>
      <c r="N1471" s="185" t="s">
        <v>44</v>
      </c>
      <c r="O1471" s="185"/>
      <c r="P1471" s="185"/>
      <c r="Q1471" s="186"/>
      <c r="R1471" s="194" t="s">
        <v>146</v>
      </c>
      <c r="S1471" s="194"/>
      <c r="T1471" s="194"/>
      <c r="U1471" s="194"/>
      <c r="V1471" s="194"/>
      <c r="W1471" s="194"/>
      <c r="X1471" s="194"/>
      <c r="Y1471" s="194"/>
      <c r="Z1471" s="186"/>
      <c r="AA1471" s="185" t="s">
        <v>46</v>
      </c>
      <c r="AB1471" s="185"/>
      <c r="AC1471" s="185"/>
      <c r="AD1471" s="185"/>
      <c r="AE1471" s="194" t="s">
        <v>147</v>
      </c>
      <c r="AF1471" s="194"/>
      <c r="AG1471" s="194"/>
      <c r="AH1471" s="194"/>
      <c r="AI1471" s="194"/>
      <c r="AJ1471" s="194"/>
      <c r="AK1471" s="185"/>
    </row>
    <row r="1472" spans="1:41" ht="12" customHeight="1" thickBot="1">
      <c r="A1472" s="185"/>
      <c r="B1472" s="186"/>
      <c r="C1472" s="186"/>
      <c r="D1472" s="186"/>
      <c r="E1472" s="186"/>
      <c r="F1472" s="186"/>
      <c r="G1472" s="195">
        <f ca="1">NOW()</f>
        <v>40658.404415046294</v>
      </c>
      <c r="H1472" s="195"/>
      <c r="I1472" s="195"/>
      <c r="J1472" s="195"/>
      <c r="K1472" s="195"/>
      <c r="L1472" s="195"/>
      <c r="M1472" s="195"/>
      <c r="N1472" s="185"/>
      <c r="O1472" s="185"/>
      <c r="P1472" s="185"/>
      <c r="Q1472" s="186"/>
      <c r="R1472" s="194"/>
      <c r="S1472" s="194"/>
      <c r="T1472" s="194"/>
      <c r="U1472" s="194"/>
      <c r="V1472" s="194"/>
      <c r="W1472" s="194"/>
      <c r="X1472" s="194"/>
      <c r="Y1472" s="194"/>
      <c r="Z1472" s="186"/>
      <c r="AA1472" s="185"/>
      <c r="AB1472" s="185"/>
      <c r="AC1472" s="185"/>
      <c r="AD1472" s="185"/>
      <c r="AE1472" s="194"/>
      <c r="AF1472" s="194"/>
      <c r="AG1472" s="194"/>
      <c r="AH1472" s="194"/>
      <c r="AI1472" s="194"/>
      <c r="AJ1472" s="194"/>
      <c r="AK1472" s="185"/>
    </row>
    <row r="1473" spans="1:40" ht="20.25" customHeight="1" thickBot="1">
      <c r="A1473" s="185" t="s">
        <v>48</v>
      </c>
      <c r="B1473" s="195">
        <v>40146</v>
      </c>
      <c r="C1473" s="185" t="s">
        <v>49</v>
      </c>
      <c r="D1473" s="185"/>
      <c r="E1473" s="185"/>
      <c r="F1473" s="185"/>
      <c r="G1473" s="195"/>
      <c r="H1473" s="195"/>
      <c r="I1473" s="195"/>
      <c r="J1473" s="195"/>
      <c r="K1473" s="195"/>
      <c r="L1473" s="195"/>
      <c r="M1473" s="195"/>
      <c r="N1473" s="185"/>
      <c r="O1473" s="185"/>
      <c r="P1473" s="185"/>
      <c r="Q1473" s="186"/>
      <c r="R1473" s="194"/>
      <c r="S1473" s="194"/>
      <c r="T1473" s="194"/>
      <c r="U1473" s="194"/>
      <c r="V1473" s="194"/>
      <c r="W1473" s="194"/>
      <c r="X1473" s="194"/>
      <c r="Y1473" s="194"/>
      <c r="Z1473" s="186"/>
      <c r="AA1473" s="185"/>
      <c r="AB1473" s="185"/>
      <c r="AC1473" s="185"/>
      <c r="AD1473" s="185"/>
      <c r="AE1473" s="194"/>
      <c r="AF1473" s="194"/>
      <c r="AG1473" s="194"/>
      <c r="AH1473" s="194"/>
      <c r="AI1473" s="194"/>
      <c r="AJ1473" s="194"/>
      <c r="AK1473" s="185"/>
    </row>
    <row r="1474" spans="1:40" ht="20.25" customHeight="1" thickBot="1">
      <c r="A1474" s="185" t="s">
        <v>148</v>
      </c>
      <c r="B1474" s="185"/>
      <c r="C1474" s="186"/>
      <c r="D1474" s="186"/>
      <c r="E1474" s="186"/>
      <c r="F1474" s="186"/>
      <c r="G1474" s="196">
        <f ca="1">NOW()</f>
        <v>40658.404415046294</v>
      </c>
      <c r="H1474" s="196"/>
      <c r="I1474" s="196"/>
      <c r="J1474" s="196"/>
      <c r="K1474" s="196"/>
      <c r="L1474" s="196"/>
      <c r="M1474" s="196"/>
      <c r="N1474" s="185" t="s">
        <v>51</v>
      </c>
      <c r="O1474" s="185"/>
      <c r="P1474" s="185"/>
      <c r="Q1474" s="186"/>
      <c r="R1474" s="197" t="s">
        <v>149</v>
      </c>
      <c r="S1474" s="197"/>
      <c r="T1474" s="197"/>
      <c r="U1474" s="197"/>
      <c r="V1474" s="197"/>
      <c r="W1474" s="197"/>
      <c r="X1474" s="197"/>
      <c r="Y1474" s="197"/>
      <c r="Z1474" s="197"/>
      <c r="AA1474" s="197"/>
      <c r="AB1474" s="197"/>
      <c r="AC1474" s="197"/>
      <c r="AD1474" s="186"/>
      <c r="AE1474" s="186"/>
      <c r="AF1474" s="186"/>
      <c r="AG1474" s="186"/>
      <c r="AH1474" s="186"/>
      <c r="AI1474" s="186"/>
      <c r="AJ1474" s="186"/>
      <c r="AK1474" s="185"/>
    </row>
    <row r="1475" spans="1:40" ht="19.5" customHeight="1" thickBot="1">
      <c r="A1475" s="185"/>
      <c r="B1475" s="185"/>
      <c r="C1475" s="185" t="s">
        <v>53</v>
      </c>
      <c r="D1475" s="185"/>
      <c r="E1475" s="185"/>
      <c r="F1475" s="185"/>
      <c r="G1475" s="196"/>
      <c r="H1475" s="196"/>
      <c r="I1475" s="196"/>
      <c r="J1475" s="196"/>
      <c r="K1475" s="196"/>
      <c r="L1475" s="196"/>
      <c r="M1475" s="196"/>
      <c r="N1475" s="185"/>
      <c r="O1475" s="185"/>
      <c r="P1475" s="185"/>
      <c r="Q1475" s="185"/>
      <c r="R1475" s="197"/>
      <c r="S1475" s="197"/>
      <c r="T1475" s="197"/>
      <c r="U1475" s="197"/>
      <c r="V1475" s="197"/>
      <c r="W1475" s="197"/>
      <c r="X1475" s="197"/>
      <c r="Y1475" s="197"/>
      <c r="Z1475" s="197"/>
      <c r="AA1475" s="197"/>
      <c r="AB1475" s="197"/>
      <c r="AC1475" s="197"/>
      <c r="AD1475" s="185"/>
      <c r="AE1475" s="185"/>
      <c r="AF1475" s="185"/>
      <c r="AG1475" s="185"/>
      <c r="AH1475" s="185"/>
      <c r="AI1475" s="185"/>
      <c r="AJ1475" s="185"/>
      <c r="AK1475" s="185"/>
    </row>
    <row r="1477" spans="1:40" ht="18" customHeight="1">
      <c r="A1477" s="173" t="s">
        <v>59</v>
      </c>
      <c r="B1477" s="144"/>
      <c r="C1477" s="144"/>
      <c r="D1477" s="144"/>
      <c r="E1477" s="144"/>
      <c r="F1477" s="144"/>
      <c r="G1477" s="144"/>
      <c r="H1477" s="144"/>
      <c r="I1477" s="144"/>
      <c r="J1477" s="144"/>
      <c r="L1477" s="143"/>
      <c r="M1477" s="143"/>
      <c r="N1477" s="143"/>
      <c r="O1477" s="143"/>
      <c r="P1477" s="143"/>
      <c r="Q1477" s="143"/>
      <c r="R1477" s="143"/>
      <c r="S1477" s="143"/>
      <c r="T1477" s="143"/>
      <c r="U1477" s="143"/>
      <c r="V1477" s="143"/>
      <c r="W1477" s="143"/>
      <c r="X1477" s="143"/>
      <c r="Y1477" s="143"/>
      <c r="Z1477" s="143"/>
      <c r="AA1477" s="143"/>
      <c r="AB1477" s="143"/>
      <c r="AC1477" s="143"/>
      <c r="AD1477" s="143"/>
      <c r="AE1477" s="143"/>
      <c r="AF1477" s="143"/>
      <c r="AG1477" s="143"/>
      <c r="AH1477" s="144"/>
      <c r="AI1477" s="144"/>
      <c r="AJ1477" s="144"/>
      <c r="AK1477" s="145"/>
    </row>
    <row r="1478" spans="1:40" ht="13.5" customHeight="1" thickBot="1">
      <c r="B1478" s="144"/>
      <c r="C1478" s="144"/>
      <c r="D1478" s="144"/>
      <c r="E1478" s="144"/>
      <c r="F1478" s="144"/>
      <c r="G1478" s="144"/>
      <c r="H1478" s="144"/>
      <c r="I1478" s="144"/>
      <c r="J1478" s="144"/>
      <c r="K1478" s="144"/>
      <c r="L1478" s="144"/>
      <c r="M1478" s="144"/>
      <c r="N1478" s="144"/>
      <c r="O1478" s="144"/>
      <c r="P1478" s="144"/>
      <c r="Q1478" s="144"/>
      <c r="R1478" s="144"/>
      <c r="S1478" s="144"/>
      <c r="T1478" s="144"/>
      <c r="U1478" s="144"/>
      <c r="V1478" s="144"/>
      <c r="W1478" s="144"/>
      <c r="X1478" s="144"/>
      <c r="Y1478" s="144"/>
      <c r="Z1478" s="144"/>
      <c r="AA1478" s="144"/>
      <c r="AB1478" s="144"/>
      <c r="AC1478" s="144"/>
      <c r="AD1478" s="144"/>
      <c r="AE1478" s="144"/>
      <c r="AF1478" s="144"/>
      <c r="AG1478" s="144"/>
      <c r="AH1478" s="144"/>
      <c r="AI1478" s="144"/>
      <c r="AJ1478" s="144"/>
      <c r="AK1478" s="145"/>
    </row>
    <row r="1479" spans="1:40" ht="21.75" customHeight="1">
      <c r="A1479" s="146" t="s">
        <v>55</v>
      </c>
      <c r="B1479" s="147"/>
      <c r="C1479" s="148" t="s">
        <v>17</v>
      </c>
      <c r="D1479" s="148" t="s">
        <v>56</v>
      </c>
      <c r="E1479" s="148" t="s">
        <v>3</v>
      </c>
      <c r="F1479" s="148" t="s">
        <v>4</v>
      </c>
      <c r="G1479" s="148"/>
      <c r="H1479" s="148"/>
      <c r="I1479" s="148" t="s">
        <v>5</v>
      </c>
      <c r="J1479" s="149" t="s">
        <v>6</v>
      </c>
      <c r="K1479" s="149"/>
      <c r="L1479" s="149"/>
      <c r="M1479" s="149"/>
      <c r="N1479" s="149"/>
      <c r="O1479" s="149"/>
      <c r="P1479" s="149"/>
      <c r="Q1479" s="149"/>
      <c r="R1479" s="149"/>
      <c r="S1479" s="149"/>
      <c r="T1479" s="148" t="s">
        <v>16</v>
      </c>
      <c r="U1479" s="148" t="s">
        <v>7</v>
      </c>
      <c r="V1479" s="148"/>
      <c r="W1479" s="148" t="s">
        <v>8</v>
      </c>
      <c r="X1479" s="148"/>
      <c r="Y1479" s="148" t="s">
        <v>9</v>
      </c>
      <c r="Z1479" s="148"/>
      <c r="AA1479" s="148"/>
      <c r="AB1479" s="148"/>
      <c r="AC1479" s="148" t="s">
        <v>10</v>
      </c>
      <c r="AD1479" s="148"/>
      <c r="AE1479" s="148"/>
      <c r="AF1479" s="148" t="s">
        <v>11</v>
      </c>
      <c r="AG1479" s="148"/>
      <c r="AH1479" s="148"/>
      <c r="AI1479" s="150" t="s">
        <v>57</v>
      </c>
      <c r="AJ1479" s="151" t="s">
        <v>23</v>
      </c>
      <c r="AK1479" s="152"/>
      <c r="AL1479" s="153" t="s">
        <v>91</v>
      </c>
      <c r="AM1479" s="154"/>
      <c r="AN1479" s="155"/>
    </row>
    <row r="1480" spans="1:40" ht="21.75" customHeight="1">
      <c r="A1480" s="156"/>
      <c r="B1480" s="157"/>
      <c r="C1480" s="158"/>
      <c r="D1480" s="158"/>
      <c r="E1480" s="158"/>
      <c r="F1480" s="158"/>
      <c r="G1480" s="158"/>
      <c r="H1480" s="158"/>
      <c r="I1480" s="158"/>
      <c r="J1480" s="158" t="s">
        <v>12</v>
      </c>
      <c r="K1480" s="150"/>
      <c r="L1480" s="158" t="s">
        <v>13</v>
      </c>
      <c r="M1480" s="158" t="s">
        <v>14</v>
      </c>
      <c r="N1480" s="150"/>
      <c r="O1480" s="158" t="s">
        <v>15</v>
      </c>
      <c r="P1480" s="158"/>
      <c r="Q1480" s="158"/>
      <c r="R1480" s="158"/>
      <c r="S1480" s="158"/>
      <c r="T1480" s="158"/>
      <c r="U1480" s="158"/>
      <c r="V1480" s="158"/>
      <c r="W1480" s="158"/>
      <c r="X1480" s="158"/>
      <c r="Y1480" s="158"/>
      <c r="Z1480" s="158"/>
      <c r="AA1480" s="158"/>
      <c r="AB1480" s="158"/>
      <c r="AC1480" s="158"/>
      <c r="AD1480" s="158"/>
      <c r="AE1480" s="158"/>
      <c r="AF1480" s="158"/>
      <c r="AG1480" s="158"/>
      <c r="AH1480" s="158"/>
      <c r="AI1480" s="159"/>
      <c r="AJ1480" s="159"/>
      <c r="AK1480" s="160"/>
      <c r="AL1480" s="161"/>
      <c r="AM1480" s="162"/>
      <c r="AN1480" s="163"/>
    </row>
    <row r="1481" spans="1:40" ht="21.75" customHeight="1" thickBot="1">
      <c r="A1481" s="164"/>
      <c r="B1481" s="165"/>
      <c r="C1481" s="94"/>
      <c r="D1481" s="94"/>
      <c r="E1481" s="94"/>
      <c r="F1481" s="94"/>
      <c r="G1481" s="94"/>
      <c r="H1481" s="94"/>
      <c r="I1481" s="94"/>
      <c r="J1481" s="94"/>
      <c r="K1481" s="95"/>
      <c r="L1481" s="94"/>
      <c r="M1481" s="94"/>
      <c r="N1481" s="95"/>
      <c r="O1481" s="94" t="s">
        <v>18</v>
      </c>
      <c r="P1481" s="94" t="s">
        <v>19</v>
      </c>
      <c r="Q1481" s="94"/>
      <c r="R1481" s="94"/>
      <c r="S1481" s="94" t="s">
        <v>20</v>
      </c>
      <c r="T1481" s="94"/>
      <c r="U1481" s="94" t="s">
        <v>21</v>
      </c>
      <c r="V1481" s="94" t="s">
        <v>22</v>
      </c>
      <c r="W1481" s="94" t="s">
        <v>21</v>
      </c>
      <c r="X1481" s="94" t="s">
        <v>22</v>
      </c>
      <c r="Y1481" s="94" t="s">
        <v>21</v>
      </c>
      <c r="Z1481" s="94"/>
      <c r="AA1481" s="94"/>
      <c r="AB1481" s="94" t="s">
        <v>22</v>
      </c>
      <c r="AC1481" s="94" t="s">
        <v>21</v>
      </c>
      <c r="AD1481" s="94" t="s">
        <v>22</v>
      </c>
      <c r="AE1481" s="94"/>
      <c r="AF1481" s="94" t="s">
        <v>21</v>
      </c>
      <c r="AG1481" s="94" t="s">
        <v>22</v>
      </c>
      <c r="AH1481" s="94"/>
      <c r="AI1481" s="95"/>
      <c r="AJ1481" s="95"/>
      <c r="AK1481" s="96"/>
      <c r="AL1481" s="69" t="s">
        <v>90</v>
      </c>
      <c r="AM1481" s="69" t="s">
        <v>90</v>
      </c>
      <c r="AN1481" s="69" t="s">
        <v>90</v>
      </c>
    </row>
    <row r="1482" spans="1:40" ht="21.75" customHeight="1" thickBot="1">
      <c r="A1482" s="217" t="s">
        <v>24</v>
      </c>
      <c r="B1482" s="217"/>
      <c r="C1482" s="213">
        <v>7356</v>
      </c>
      <c r="D1482" s="213">
        <v>270</v>
      </c>
      <c r="E1482" s="213">
        <v>5846</v>
      </c>
      <c r="F1482" s="213">
        <v>766</v>
      </c>
      <c r="G1482" s="213"/>
      <c r="H1482" s="213"/>
      <c r="I1482" s="213">
        <v>5080</v>
      </c>
      <c r="J1482" s="213">
        <v>2160</v>
      </c>
      <c r="K1482" s="213"/>
      <c r="L1482" s="213">
        <v>1627</v>
      </c>
      <c r="M1482" s="213">
        <v>992</v>
      </c>
      <c r="N1482" s="213"/>
      <c r="O1482" s="213">
        <v>0</v>
      </c>
      <c r="P1482" s="213">
        <v>44</v>
      </c>
      <c r="Q1482" s="213"/>
      <c r="R1482" s="213"/>
      <c r="S1482" s="213">
        <v>89</v>
      </c>
      <c r="T1482" s="213">
        <v>168</v>
      </c>
      <c r="U1482" s="213">
        <v>0</v>
      </c>
      <c r="V1482" s="213">
        <v>0</v>
      </c>
      <c r="W1482" s="213">
        <v>14</v>
      </c>
      <c r="X1482" s="213">
        <v>30</v>
      </c>
      <c r="Y1482" s="213">
        <v>0</v>
      </c>
      <c r="Z1482" s="213"/>
      <c r="AA1482" s="213"/>
      <c r="AB1482" s="213">
        <v>59</v>
      </c>
      <c r="AC1482" s="213">
        <v>50</v>
      </c>
      <c r="AD1482" s="213">
        <v>42</v>
      </c>
      <c r="AE1482" s="213"/>
      <c r="AF1482" s="213">
        <v>88</v>
      </c>
      <c r="AG1482" s="213">
        <v>1108</v>
      </c>
      <c r="AH1482" s="213"/>
      <c r="AI1482" s="214"/>
      <c r="AJ1482" s="214"/>
      <c r="AK1482" s="214"/>
      <c r="AL1482" s="25">
        <f>SUM(AL1483:AL1498)</f>
        <v>371</v>
      </c>
      <c r="AM1482" s="25">
        <f>SUM(AM1483:AM1498)</f>
        <v>113</v>
      </c>
      <c r="AN1482" s="25">
        <f>SUM(AN1483:AN1498)</f>
        <v>258</v>
      </c>
    </row>
    <row r="1483" spans="1:40" ht="21.75" customHeight="1" outlineLevel="1">
      <c r="A1483" s="218" t="s">
        <v>25</v>
      </c>
      <c r="B1483" s="218"/>
      <c r="C1483" s="250">
        <v>500</v>
      </c>
      <c r="D1483" s="250">
        <v>0</v>
      </c>
      <c r="E1483" s="250">
        <v>433</v>
      </c>
      <c r="F1483" s="250">
        <v>0</v>
      </c>
      <c r="G1483" s="250"/>
      <c r="H1483" s="250"/>
      <c r="I1483" s="250">
        <v>433</v>
      </c>
      <c r="J1483" s="250">
        <v>433</v>
      </c>
      <c r="K1483" s="250"/>
      <c r="L1483" s="250">
        <v>0</v>
      </c>
      <c r="M1483" s="250">
        <v>0</v>
      </c>
      <c r="N1483" s="250"/>
      <c r="O1483" s="250">
        <v>0</v>
      </c>
      <c r="P1483" s="250">
        <v>0</v>
      </c>
      <c r="Q1483" s="250"/>
      <c r="R1483" s="250"/>
      <c r="S1483" s="250">
        <v>0</v>
      </c>
      <c r="T1483" s="250">
        <v>0</v>
      </c>
      <c r="U1483" s="250">
        <v>0</v>
      </c>
      <c r="V1483" s="250">
        <v>0</v>
      </c>
      <c r="W1483" s="250">
        <v>0</v>
      </c>
      <c r="X1483" s="250">
        <v>2</v>
      </c>
      <c r="Y1483" s="250">
        <v>0</v>
      </c>
      <c r="Z1483" s="250"/>
      <c r="AA1483" s="250"/>
      <c r="AB1483" s="250">
        <v>0</v>
      </c>
      <c r="AC1483" s="250">
        <v>0</v>
      </c>
      <c r="AD1483" s="250">
        <v>0</v>
      </c>
      <c r="AE1483" s="250"/>
      <c r="AF1483" s="250">
        <v>0</v>
      </c>
      <c r="AG1483" s="250">
        <v>65</v>
      </c>
      <c r="AH1483" s="250"/>
      <c r="AI1483" s="251" t="s">
        <v>483</v>
      </c>
      <c r="AJ1483" s="251"/>
      <c r="AK1483" s="251"/>
      <c r="AL1483" s="65"/>
      <c r="AM1483" s="71"/>
      <c r="AN1483" s="71"/>
    </row>
    <row r="1484" spans="1:40" ht="21.75" customHeight="1" outlineLevel="1">
      <c r="A1484" s="218" t="s">
        <v>189</v>
      </c>
      <c r="B1484" s="218"/>
      <c r="C1484" s="250">
        <v>450</v>
      </c>
      <c r="D1484" s="250">
        <v>54</v>
      </c>
      <c r="E1484" s="250">
        <v>267</v>
      </c>
      <c r="F1484" s="250">
        <v>0</v>
      </c>
      <c r="G1484" s="250"/>
      <c r="H1484" s="250"/>
      <c r="I1484" s="250">
        <v>267</v>
      </c>
      <c r="J1484" s="250">
        <v>252</v>
      </c>
      <c r="K1484" s="250"/>
      <c r="L1484" s="250">
        <v>0</v>
      </c>
      <c r="M1484" s="250">
        <v>0</v>
      </c>
      <c r="N1484" s="250"/>
      <c r="O1484" s="250">
        <v>0</v>
      </c>
      <c r="P1484" s="250">
        <v>0</v>
      </c>
      <c r="Q1484" s="250"/>
      <c r="R1484" s="250"/>
      <c r="S1484" s="250">
        <v>0</v>
      </c>
      <c r="T1484" s="250">
        <v>15</v>
      </c>
      <c r="U1484" s="250">
        <v>0</v>
      </c>
      <c r="V1484" s="250">
        <v>0</v>
      </c>
      <c r="W1484" s="250">
        <v>0</v>
      </c>
      <c r="X1484" s="250">
        <v>1</v>
      </c>
      <c r="Y1484" s="250">
        <v>0</v>
      </c>
      <c r="Z1484" s="250"/>
      <c r="AA1484" s="250"/>
      <c r="AB1484" s="250">
        <v>0</v>
      </c>
      <c r="AC1484" s="250">
        <v>0</v>
      </c>
      <c r="AD1484" s="250">
        <v>0</v>
      </c>
      <c r="AE1484" s="250"/>
      <c r="AF1484" s="250">
        <v>0</v>
      </c>
      <c r="AG1484" s="250">
        <v>128</v>
      </c>
      <c r="AH1484" s="250"/>
      <c r="AI1484" s="251" t="s">
        <v>450</v>
      </c>
      <c r="AJ1484" s="251"/>
      <c r="AK1484" s="251"/>
      <c r="AL1484" s="65"/>
      <c r="AM1484" s="71"/>
      <c r="AN1484" s="71"/>
    </row>
    <row r="1485" spans="1:40" ht="21.75" customHeight="1" outlineLevel="1">
      <c r="A1485" s="218" t="s">
        <v>190</v>
      </c>
      <c r="B1485" s="218"/>
      <c r="C1485" s="250">
        <v>36</v>
      </c>
      <c r="D1485" s="250">
        <v>0</v>
      </c>
      <c r="E1485" s="250">
        <v>29</v>
      </c>
      <c r="F1485" s="250">
        <v>0</v>
      </c>
      <c r="G1485" s="250"/>
      <c r="H1485" s="250"/>
      <c r="I1485" s="250">
        <v>29</v>
      </c>
      <c r="J1485" s="250">
        <v>0</v>
      </c>
      <c r="K1485" s="250"/>
      <c r="L1485" s="250">
        <v>0</v>
      </c>
      <c r="M1485" s="250">
        <v>0</v>
      </c>
      <c r="N1485" s="250"/>
      <c r="O1485" s="250">
        <v>0</v>
      </c>
      <c r="P1485" s="250">
        <v>0</v>
      </c>
      <c r="Q1485" s="250"/>
      <c r="R1485" s="250"/>
      <c r="S1485" s="250">
        <v>0</v>
      </c>
      <c r="T1485" s="250">
        <v>29</v>
      </c>
      <c r="U1485" s="250">
        <v>0</v>
      </c>
      <c r="V1485" s="250">
        <v>0</v>
      </c>
      <c r="W1485" s="250">
        <v>0</v>
      </c>
      <c r="X1485" s="250">
        <v>0</v>
      </c>
      <c r="Y1485" s="250">
        <v>0</v>
      </c>
      <c r="Z1485" s="250"/>
      <c r="AA1485" s="250"/>
      <c r="AB1485" s="250">
        <v>0</v>
      </c>
      <c r="AC1485" s="250">
        <v>0</v>
      </c>
      <c r="AD1485" s="250">
        <v>0</v>
      </c>
      <c r="AE1485" s="250"/>
      <c r="AF1485" s="250">
        <v>0</v>
      </c>
      <c r="AG1485" s="250">
        <v>7</v>
      </c>
      <c r="AH1485" s="250"/>
      <c r="AI1485" s="251" t="s">
        <v>484</v>
      </c>
      <c r="AJ1485" s="251"/>
      <c r="AK1485" s="251"/>
      <c r="AL1485" s="65"/>
      <c r="AM1485" s="71"/>
      <c r="AN1485" s="71"/>
    </row>
    <row r="1486" spans="1:40" ht="21.75" customHeight="1" outlineLevel="1">
      <c r="A1486" s="218" t="s">
        <v>191</v>
      </c>
      <c r="B1486" s="218"/>
      <c r="C1486" s="250">
        <v>40</v>
      </c>
      <c r="D1486" s="250">
        <v>0</v>
      </c>
      <c r="E1486" s="250">
        <v>27</v>
      </c>
      <c r="F1486" s="250">
        <v>0</v>
      </c>
      <c r="G1486" s="250"/>
      <c r="H1486" s="250"/>
      <c r="I1486" s="250">
        <v>27</v>
      </c>
      <c r="J1486" s="250">
        <v>27</v>
      </c>
      <c r="K1486" s="250"/>
      <c r="L1486" s="250">
        <v>0</v>
      </c>
      <c r="M1486" s="250">
        <v>0</v>
      </c>
      <c r="N1486" s="250"/>
      <c r="O1486" s="250">
        <v>0</v>
      </c>
      <c r="P1486" s="250">
        <v>0</v>
      </c>
      <c r="Q1486" s="250"/>
      <c r="R1486" s="250"/>
      <c r="S1486" s="250">
        <v>0</v>
      </c>
      <c r="T1486" s="250">
        <v>0</v>
      </c>
      <c r="U1486" s="250">
        <v>0</v>
      </c>
      <c r="V1486" s="250">
        <v>0</v>
      </c>
      <c r="W1486" s="250">
        <v>0</v>
      </c>
      <c r="X1486" s="250">
        <v>0</v>
      </c>
      <c r="Y1486" s="250">
        <v>0</v>
      </c>
      <c r="Z1486" s="250"/>
      <c r="AA1486" s="250"/>
      <c r="AB1486" s="250">
        <v>0</v>
      </c>
      <c r="AC1486" s="250">
        <v>0</v>
      </c>
      <c r="AD1486" s="250">
        <v>0</v>
      </c>
      <c r="AE1486" s="250"/>
      <c r="AF1486" s="250">
        <v>0</v>
      </c>
      <c r="AG1486" s="250">
        <v>13</v>
      </c>
      <c r="AH1486" s="250"/>
      <c r="AI1486" s="251" t="s">
        <v>451</v>
      </c>
      <c r="AJ1486" s="251"/>
      <c r="AK1486" s="251"/>
      <c r="AL1486" s="65">
        <f>SUM(AM1486:AN1486)</f>
        <v>27</v>
      </c>
      <c r="AM1486" s="71">
        <f>SUM(F1486)</f>
        <v>0</v>
      </c>
      <c r="AN1486" s="71">
        <f>SUM(I1486)</f>
        <v>27</v>
      </c>
    </row>
    <row r="1487" spans="1:40" ht="21.75" customHeight="1" outlineLevel="1">
      <c r="A1487" s="218" t="s">
        <v>192</v>
      </c>
      <c r="B1487" s="218"/>
      <c r="C1487" s="250">
        <v>68</v>
      </c>
      <c r="D1487" s="250">
        <v>0</v>
      </c>
      <c r="E1487" s="250">
        <v>52</v>
      </c>
      <c r="F1487" s="250">
        <v>0</v>
      </c>
      <c r="G1487" s="250"/>
      <c r="H1487" s="250"/>
      <c r="I1487" s="250">
        <v>52</v>
      </c>
      <c r="J1487" s="250">
        <v>52</v>
      </c>
      <c r="K1487" s="250"/>
      <c r="L1487" s="250">
        <v>0</v>
      </c>
      <c r="M1487" s="250">
        <v>0</v>
      </c>
      <c r="N1487" s="250"/>
      <c r="O1487" s="250">
        <v>0</v>
      </c>
      <c r="P1487" s="250">
        <v>0</v>
      </c>
      <c r="Q1487" s="250"/>
      <c r="R1487" s="250"/>
      <c r="S1487" s="250">
        <v>0</v>
      </c>
      <c r="T1487" s="250">
        <v>0</v>
      </c>
      <c r="U1487" s="250">
        <v>0</v>
      </c>
      <c r="V1487" s="250">
        <v>0</v>
      </c>
      <c r="W1487" s="250">
        <v>0</v>
      </c>
      <c r="X1487" s="250">
        <v>0</v>
      </c>
      <c r="Y1487" s="250">
        <v>0</v>
      </c>
      <c r="Z1487" s="250"/>
      <c r="AA1487" s="250"/>
      <c r="AB1487" s="250">
        <v>0</v>
      </c>
      <c r="AC1487" s="250">
        <v>0</v>
      </c>
      <c r="AD1487" s="250">
        <v>0</v>
      </c>
      <c r="AE1487" s="250"/>
      <c r="AF1487" s="250">
        <v>0</v>
      </c>
      <c r="AG1487" s="250">
        <v>16</v>
      </c>
      <c r="AH1487" s="250"/>
      <c r="AI1487" s="251" t="s">
        <v>485</v>
      </c>
      <c r="AJ1487" s="251"/>
      <c r="AK1487" s="251"/>
      <c r="AL1487" s="65"/>
      <c r="AM1487" s="71"/>
      <c r="AN1487" s="71"/>
    </row>
    <row r="1488" spans="1:40" ht="21.75" customHeight="1" outlineLevel="1">
      <c r="A1488" s="218" t="s">
        <v>193</v>
      </c>
      <c r="B1488" s="218"/>
      <c r="C1488" s="250">
        <v>108</v>
      </c>
      <c r="D1488" s="250">
        <v>0</v>
      </c>
      <c r="E1488" s="250">
        <v>39</v>
      </c>
      <c r="F1488" s="250">
        <v>25</v>
      </c>
      <c r="G1488" s="250"/>
      <c r="H1488" s="250"/>
      <c r="I1488" s="250">
        <v>14</v>
      </c>
      <c r="J1488" s="250">
        <v>4</v>
      </c>
      <c r="K1488" s="250"/>
      <c r="L1488" s="250">
        <v>4</v>
      </c>
      <c r="M1488" s="250">
        <v>3</v>
      </c>
      <c r="N1488" s="250"/>
      <c r="O1488" s="250">
        <v>0</v>
      </c>
      <c r="P1488" s="250">
        <v>0</v>
      </c>
      <c r="Q1488" s="250"/>
      <c r="R1488" s="250"/>
      <c r="S1488" s="250">
        <v>2</v>
      </c>
      <c r="T1488" s="250">
        <v>1</v>
      </c>
      <c r="U1488" s="250">
        <v>0</v>
      </c>
      <c r="V1488" s="250">
        <v>0</v>
      </c>
      <c r="W1488" s="250">
        <v>0</v>
      </c>
      <c r="X1488" s="250">
        <v>0</v>
      </c>
      <c r="Y1488" s="250">
        <v>0</v>
      </c>
      <c r="Z1488" s="250"/>
      <c r="AA1488" s="250"/>
      <c r="AB1488" s="250">
        <v>0</v>
      </c>
      <c r="AC1488" s="250">
        <v>0</v>
      </c>
      <c r="AD1488" s="250">
        <v>0</v>
      </c>
      <c r="AE1488" s="250"/>
      <c r="AF1488" s="250">
        <v>34</v>
      </c>
      <c r="AG1488" s="250">
        <v>35</v>
      </c>
      <c r="AH1488" s="250"/>
      <c r="AI1488" s="251" t="s">
        <v>416</v>
      </c>
      <c r="AJ1488" s="251" t="s">
        <v>475</v>
      </c>
      <c r="AK1488" s="251"/>
      <c r="AL1488" s="65">
        <f>SUM(AM1488:AN1488)</f>
        <v>11</v>
      </c>
      <c r="AM1488" s="71">
        <v>10</v>
      </c>
      <c r="AN1488" s="71">
        <v>1</v>
      </c>
    </row>
    <row r="1489" spans="1:42" ht="21.75" customHeight="1" outlineLevel="1">
      <c r="A1489" s="218" t="s">
        <v>194</v>
      </c>
      <c r="B1489" s="218"/>
      <c r="C1489" s="250">
        <v>705</v>
      </c>
      <c r="D1489" s="250">
        <v>10</v>
      </c>
      <c r="E1489" s="250">
        <v>638</v>
      </c>
      <c r="F1489" s="250">
        <v>414</v>
      </c>
      <c r="G1489" s="250"/>
      <c r="H1489" s="250"/>
      <c r="I1489" s="250">
        <v>224</v>
      </c>
      <c r="J1489" s="250">
        <v>42</v>
      </c>
      <c r="K1489" s="250"/>
      <c r="L1489" s="250">
        <v>6</v>
      </c>
      <c r="M1489" s="250">
        <v>22</v>
      </c>
      <c r="N1489" s="250"/>
      <c r="O1489" s="250">
        <v>0</v>
      </c>
      <c r="P1489" s="250">
        <v>44</v>
      </c>
      <c r="Q1489" s="250"/>
      <c r="R1489" s="250"/>
      <c r="S1489" s="250">
        <v>63</v>
      </c>
      <c r="T1489" s="250">
        <v>47</v>
      </c>
      <c r="U1489" s="250">
        <v>0</v>
      </c>
      <c r="V1489" s="250">
        <v>0</v>
      </c>
      <c r="W1489" s="250">
        <v>7</v>
      </c>
      <c r="X1489" s="250">
        <v>0</v>
      </c>
      <c r="Y1489" s="250">
        <v>0</v>
      </c>
      <c r="Z1489" s="250"/>
      <c r="AA1489" s="250"/>
      <c r="AB1489" s="250">
        <v>0</v>
      </c>
      <c r="AC1489" s="250">
        <v>39</v>
      </c>
      <c r="AD1489" s="250">
        <v>10</v>
      </c>
      <c r="AE1489" s="250"/>
      <c r="AF1489" s="250">
        <v>41</v>
      </c>
      <c r="AG1489" s="250">
        <v>9</v>
      </c>
      <c r="AH1489" s="250"/>
      <c r="AI1489" s="251" t="s">
        <v>256</v>
      </c>
      <c r="AJ1489" s="251"/>
      <c r="AK1489" s="251"/>
      <c r="AL1489" s="65"/>
      <c r="AM1489" s="66"/>
      <c r="AN1489" s="66"/>
    </row>
    <row r="1490" spans="1:42" ht="21.75" customHeight="1" outlineLevel="1">
      <c r="A1490" s="218" t="s">
        <v>26</v>
      </c>
      <c r="B1490" s="218"/>
      <c r="C1490" s="250">
        <v>292</v>
      </c>
      <c r="D1490" s="250">
        <v>2</v>
      </c>
      <c r="E1490" s="250">
        <v>176</v>
      </c>
      <c r="F1490" s="250">
        <v>21</v>
      </c>
      <c r="G1490" s="250"/>
      <c r="H1490" s="250"/>
      <c r="I1490" s="250">
        <v>155</v>
      </c>
      <c r="J1490" s="250">
        <v>111</v>
      </c>
      <c r="K1490" s="250"/>
      <c r="L1490" s="250">
        <v>30</v>
      </c>
      <c r="M1490" s="250">
        <v>11</v>
      </c>
      <c r="N1490" s="250"/>
      <c r="O1490" s="250">
        <v>0</v>
      </c>
      <c r="P1490" s="250">
        <v>0</v>
      </c>
      <c r="Q1490" s="250"/>
      <c r="R1490" s="250"/>
      <c r="S1490" s="250">
        <v>2</v>
      </c>
      <c r="T1490" s="250">
        <v>1</v>
      </c>
      <c r="U1490" s="250">
        <v>0</v>
      </c>
      <c r="V1490" s="250">
        <v>0</v>
      </c>
      <c r="W1490" s="250">
        <v>0</v>
      </c>
      <c r="X1490" s="250">
        <v>0</v>
      </c>
      <c r="Y1490" s="250">
        <v>0</v>
      </c>
      <c r="Z1490" s="250"/>
      <c r="AA1490" s="250"/>
      <c r="AB1490" s="250">
        <v>0</v>
      </c>
      <c r="AC1490" s="250">
        <v>2</v>
      </c>
      <c r="AD1490" s="250">
        <v>0</v>
      </c>
      <c r="AE1490" s="250"/>
      <c r="AF1490" s="250">
        <v>6</v>
      </c>
      <c r="AG1490" s="250">
        <v>108</v>
      </c>
      <c r="AH1490" s="250"/>
      <c r="AI1490" s="251" t="s">
        <v>207</v>
      </c>
      <c r="AJ1490" s="251"/>
      <c r="AK1490" s="251"/>
      <c r="AL1490" s="65"/>
      <c r="AM1490" s="71"/>
      <c r="AN1490" s="71"/>
    </row>
    <row r="1491" spans="1:42" ht="21.75" customHeight="1" outlineLevel="1">
      <c r="A1491" s="218" t="s">
        <v>195</v>
      </c>
      <c r="B1491" s="218"/>
      <c r="C1491" s="250">
        <v>292</v>
      </c>
      <c r="D1491" s="250">
        <v>4</v>
      </c>
      <c r="E1491" s="250">
        <v>287</v>
      </c>
      <c r="F1491" s="250">
        <v>0</v>
      </c>
      <c r="G1491" s="250"/>
      <c r="H1491" s="250"/>
      <c r="I1491" s="250">
        <v>287</v>
      </c>
      <c r="J1491" s="250">
        <v>0</v>
      </c>
      <c r="K1491" s="250"/>
      <c r="L1491" s="250">
        <v>1</v>
      </c>
      <c r="M1491" s="250">
        <v>286</v>
      </c>
      <c r="N1491" s="250"/>
      <c r="O1491" s="250">
        <v>0</v>
      </c>
      <c r="P1491" s="250">
        <v>0</v>
      </c>
      <c r="Q1491" s="250"/>
      <c r="R1491" s="250"/>
      <c r="S1491" s="250">
        <v>0</v>
      </c>
      <c r="T1491" s="250">
        <v>0</v>
      </c>
      <c r="U1491" s="250">
        <v>0</v>
      </c>
      <c r="V1491" s="250">
        <v>0</v>
      </c>
      <c r="W1491" s="250">
        <v>0</v>
      </c>
      <c r="X1491" s="250">
        <v>1</v>
      </c>
      <c r="Y1491" s="250">
        <v>0</v>
      </c>
      <c r="Z1491" s="250"/>
      <c r="AA1491" s="250"/>
      <c r="AB1491" s="250">
        <v>0</v>
      </c>
      <c r="AC1491" s="250">
        <v>0</v>
      </c>
      <c r="AD1491" s="250">
        <v>0</v>
      </c>
      <c r="AE1491" s="250"/>
      <c r="AF1491" s="250">
        <v>0</v>
      </c>
      <c r="AG1491" s="250">
        <v>0</v>
      </c>
      <c r="AH1491" s="250"/>
      <c r="AI1491" s="251" t="s">
        <v>196</v>
      </c>
      <c r="AJ1491" s="251"/>
      <c r="AK1491" s="251"/>
      <c r="AL1491" s="65"/>
      <c r="AM1491" s="71"/>
      <c r="AN1491" s="71"/>
    </row>
    <row r="1492" spans="1:42" ht="21.75" customHeight="1" outlineLevel="1">
      <c r="A1492" s="218" t="s">
        <v>197</v>
      </c>
      <c r="B1492" s="218"/>
      <c r="C1492" s="250">
        <v>1414</v>
      </c>
      <c r="D1492" s="250">
        <v>38</v>
      </c>
      <c r="E1492" s="250">
        <v>1072</v>
      </c>
      <c r="F1492" s="250">
        <v>203</v>
      </c>
      <c r="G1492" s="250"/>
      <c r="H1492" s="250"/>
      <c r="I1492" s="250">
        <v>869</v>
      </c>
      <c r="J1492" s="250">
        <v>441</v>
      </c>
      <c r="K1492" s="250"/>
      <c r="L1492" s="250">
        <v>339</v>
      </c>
      <c r="M1492" s="250">
        <v>3</v>
      </c>
      <c r="N1492" s="250"/>
      <c r="O1492" s="250">
        <v>0</v>
      </c>
      <c r="P1492" s="250">
        <v>0</v>
      </c>
      <c r="Q1492" s="250"/>
      <c r="R1492" s="250"/>
      <c r="S1492" s="250">
        <v>12</v>
      </c>
      <c r="T1492" s="250">
        <v>74</v>
      </c>
      <c r="U1492" s="250">
        <v>0</v>
      </c>
      <c r="V1492" s="250">
        <v>0</v>
      </c>
      <c r="W1492" s="250">
        <v>0</v>
      </c>
      <c r="X1492" s="250">
        <v>0</v>
      </c>
      <c r="Y1492" s="250">
        <v>0</v>
      </c>
      <c r="Z1492" s="250"/>
      <c r="AA1492" s="250"/>
      <c r="AB1492" s="250">
        <v>0</v>
      </c>
      <c r="AC1492" s="250">
        <v>0</v>
      </c>
      <c r="AD1492" s="250">
        <v>25</v>
      </c>
      <c r="AE1492" s="250"/>
      <c r="AF1492" s="250">
        <v>2</v>
      </c>
      <c r="AG1492" s="250">
        <v>302</v>
      </c>
      <c r="AH1492" s="250"/>
      <c r="AI1492" s="251" t="s">
        <v>203</v>
      </c>
      <c r="AJ1492" s="251"/>
      <c r="AK1492" s="251"/>
      <c r="AL1492" s="65"/>
      <c r="AM1492" s="71"/>
      <c r="AN1492" s="71"/>
    </row>
    <row r="1493" spans="1:42" ht="21.75" customHeight="1" outlineLevel="1">
      <c r="A1493" s="218" t="s">
        <v>27</v>
      </c>
      <c r="B1493" s="218"/>
      <c r="C1493" s="250">
        <v>516</v>
      </c>
      <c r="D1493" s="250">
        <v>48</v>
      </c>
      <c r="E1493" s="250">
        <v>461</v>
      </c>
      <c r="F1493" s="250">
        <v>0</v>
      </c>
      <c r="G1493" s="250"/>
      <c r="H1493" s="250"/>
      <c r="I1493" s="250">
        <v>461</v>
      </c>
      <c r="J1493" s="250">
        <v>228</v>
      </c>
      <c r="K1493" s="250"/>
      <c r="L1493" s="250">
        <v>201</v>
      </c>
      <c r="M1493" s="250">
        <v>32</v>
      </c>
      <c r="N1493" s="250"/>
      <c r="O1493" s="250">
        <v>0</v>
      </c>
      <c r="P1493" s="250">
        <v>0</v>
      </c>
      <c r="Q1493" s="250"/>
      <c r="R1493" s="250"/>
      <c r="S1493" s="250">
        <v>0</v>
      </c>
      <c r="T1493" s="250">
        <v>0</v>
      </c>
      <c r="U1493" s="250">
        <v>0</v>
      </c>
      <c r="V1493" s="250">
        <v>0</v>
      </c>
      <c r="W1493" s="250">
        <v>0</v>
      </c>
      <c r="X1493" s="250">
        <v>6</v>
      </c>
      <c r="Y1493" s="250">
        <v>0</v>
      </c>
      <c r="Z1493" s="250"/>
      <c r="AA1493" s="250"/>
      <c r="AB1493" s="250">
        <v>9</v>
      </c>
      <c r="AC1493" s="250">
        <v>0</v>
      </c>
      <c r="AD1493" s="250">
        <v>0</v>
      </c>
      <c r="AE1493" s="250"/>
      <c r="AF1493" s="250">
        <v>0</v>
      </c>
      <c r="AG1493" s="250">
        <v>1</v>
      </c>
      <c r="AH1493" s="250"/>
      <c r="AI1493" s="251" t="s">
        <v>320</v>
      </c>
      <c r="AJ1493" s="251"/>
      <c r="AK1493" s="251"/>
      <c r="AL1493" s="65"/>
      <c r="AM1493" s="71"/>
      <c r="AN1493" s="71"/>
    </row>
    <row r="1494" spans="1:42" ht="21.75" customHeight="1" outlineLevel="1">
      <c r="A1494" s="218" t="s">
        <v>28</v>
      </c>
      <c r="B1494" s="218"/>
      <c r="C1494" s="250">
        <v>320</v>
      </c>
      <c r="D1494" s="250">
        <v>5</v>
      </c>
      <c r="E1494" s="250">
        <v>249</v>
      </c>
      <c r="F1494" s="250">
        <v>0</v>
      </c>
      <c r="G1494" s="250"/>
      <c r="H1494" s="250"/>
      <c r="I1494" s="250">
        <v>249</v>
      </c>
      <c r="J1494" s="250">
        <v>182</v>
      </c>
      <c r="K1494" s="250"/>
      <c r="L1494" s="250">
        <v>67</v>
      </c>
      <c r="M1494" s="250">
        <v>0</v>
      </c>
      <c r="N1494" s="250"/>
      <c r="O1494" s="250">
        <v>0</v>
      </c>
      <c r="P1494" s="250">
        <v>0</v>
      </c>
      <c r="Q1494" s="250"/>
      <c r="R1494" s="250"/>
      <c r="S1494" s="250">
        <v>0</v>
      </c>
      <c r="T1494" s="250">
        <v>0</v>
      </c>
      <c r="U1494" s="250">
        <v>0</v>
      </c>
      <c r="V1494" s="250">
        <v>0</v>
      </c>
      <c r="W1494" s="250">
        <v>0</v>
      </c>
      <c r="X1494" s="250">
        <v>0</v>
      </c>
      <c r="Y1494" s="250">
        <v>0</v>
      </c>
      <c r="Z1494" s="250"/>
      <c r="AA1494" s="250"/>
      <c r="AB1494" s="250">
        <v>0</v>
      </c>
      <c r="AC1494" s="250">
        <v>0</v>
      </c>
      <c r="AD1494" s="250">
        <v>0</v>
      </c>
      <c r="AE1494" s="250"/>
      <c r="AF1494" s="250">
        <v>0</v>
      </c>
      <c r="AG1494" s="250">
        <v>66</v>
      </c>
      <c r="AH1494" s="250"/>
      <c r="AI1494" s="251" t="s">
        <v>198</v>
      </c>
      <c r="AJ1494" s="251"/>
      <c r="AK1494" s="251"/>
      <c r="AL1494" s="65"/>
      <c r="AM1494" s="71"/>
      <c r="AN1494" s="71"/>
    </row>
    <row r="1495" spans="1:42" ht="21.75" customHeight="1" outlineLevel="1">
      <c r="A1495" s="218" t="s">
        <v>29</v>
      </c>
      <c r="B1495" s="218"/>
      <c r="C1495" s="250">
        <v>592</v>
      </c>
      <c r="D1495" s="250">
        <v>0</v>
      </c>
      <c r="E1495" s="250">
        <v>583</v>
      </c>
      <c r="F1495" s="250">
        <v>0</v>
      </c>
      <c r="G1495" s="250"/>
      <c r="H1495" s="250"/>
      <c r="I1495" s="250">
        <v>583</v>
      </c>
      <c r="J1495" s="250">
        <v>1</v>
      </c>
      <c r="K1495" s="250"/>
      <c r="L1495" s="250">
        <v>4</v>
      </c>
      <c r="M1495" s="250">
        <v>578</v>
      </c>
      <c r="N1495" s="250"/>
      <c r="O1495" s="250">
        <v>0</v>
      </c>
      <c r="P1495" s="250">
        <v>0</v>
      </c>
      <c r="Q1495" s="250"/>
      <c r="R1495" s="250"/>
      <c r="S1495" s="250">
        <v>0</v>
      </c>
      <c r="T1495" s="250">
        <v>0</v>
      </c>
      <c r="U1495" s="250">
        <v>0</v>
      </c>
      <c r="V1495" s="250">
        <v>0</v>
      </c>
      <c r="W1495" s="250">
        <v>0</v>
      </c>
      <c r="X1495" s="250">
        <v>4</v>
      </c>
      <c r="Y1495" s="250">
        <v>0</v>
      </c>
      <c r="Z1495" s="250"/>
      <c r="AA1495" s="250"/>
      <c r="AB1495" s="250">
        <v>0</v>
      </c>
      <c r="AC1495" s="250">
        <v>0</v>
      </c>
      <c r="AD1495" s="250">
        <v>0</v>
      </c>
      <c r="AE1495" s="250"/>
      <c r="AF1495" s="250">
        <v>0</v>
      </c>
      <c r="AG1495" s="250">
        <v>5</v>
      </c>
      <c r="AH1495" s="250"/>
      <c r="AI1495" s="251" t="s">
        <v>208</v>
      </c>
      <c r="AJ1495" s="251"/>
      <c r="AK1495" s="251"/>
      <c r="AL1495" s="65"/>
      <c r="AM1495" s="71"/>
      <c r="AN1495" s="71"/>
    </row>
    <row r="1496" spans="1:42" ht="21.75" customHeight="1" outlineLevel="1">
      <c r="A1496" s="218" t="s">
        <v>30</v>
      </c>
      <c r="B1496" s="218"/>
      <c r="C1496" s="250">
        <v>516</v>
      </c>
      <c r="D1496" s="250">
        <v>3</v>
      </c>
      <c r="E1496" s="250">
        <v>498</v>
      </c>
      <c r="F1496" s="250">
        <v>0</v>
      </c>
      <c r="G1496" s="250"/>
      <c r="H1496" s="250"/>
      <c r="I1496" s="250">
        <v>498</v>
      </c>
      <c r="J1496" s="250">
        <v>249</v>
      </c>
      <c r="K1496" s="250"/>
      <c r="L1496" s="250">
        <v>244</v>
      </c>
      <c r="M1496" s="250">
        <v>5</v>
      </c>
      <c r="N1496" s="250"/>
      <c r="O1496" s="250">
        <v>0</v>
      </c>
      <c r="P1496" s="250">
        <v>0</v>
      </c>
      <c r="Q1496" s="250"/>
      <c r="R1496" s="250"/>
      <c r="S1496" s="250">
        <v>0</v>
      </c>
      <c r="T1496" s="250">
        <v>0</v>
      </c>
      <c r="U1496" s="250">
        <v>0</v>
      </c>
      <c r="V1496" s="250">
        <v>0</v>
      </c>
      <c r="W1496" s="250">
        <v>0</v>
      </c>
      <c r="X1496" s="250">
        <v>12</v>
      </c>
      <c r="Y1496" s="250">
        <v>0</v>
      </c>
      <c r="Z1496" s="250"/>
      <c r="AA1496" s="250"/>
      <c r="AB1496" s="250">
        <v>13</v>
      </c>
      <c r="AC1496" s="250">
        <v>0</v>
      </c>
      <c r="AD1496" s="250">
        <v>0</v>
      </c>
      <c r="AE1496" s="250"/>
      <c r="AF1496" s="250">
        <v>0</v>
      </c>
      <c r="AG1496" s="250">
        <v>3</v>
      </c>
      <c r="AH1496" s="250"/>
      <c r="AI1496" s="251" t="s">
        <v>247</v>
      </c>
      <c r="AJ1496" s="251"/>
      <c r="AK1496" s="251"/>
      <c r="AL1496" s="65"/>
      <c r="AM1496" s="71"/>
      <c r="AN1496" s="71"/>
      <c r="AO1496" s="168"/>
      <c r="AP1496" s="168"/>
    </row>
    <row r="1497" spans="1:42" ht="21.75" customHeight="1" outlineLevel="1">
      <c r="A1497" s="218" t="s">
        <v>199</v>
      </c>
      <c r="B1497" s="218"/>
      <c r="C1497" s="250">
        <v>1031</v>
      </c>
      <c r="D1497" s="250">
        <v>40</v>
      </c>
      <c r="E1497" s="250">
        <v>702</v>
      </c>
      <c r="F1497" s="250">
        <v>0</v>
      </c>
      <c r="G1497" s="250"/>
      <c r="H1497" s="250"/>
      <c r="I1497" s="250">
        <v>702</v>
      </c>
      <c r="J1497" s="250">
        <v>16</v>
      </c>
      <c r="K1497" s="250"/>
      <c r="L1497" s="250">
        <v>681</v>
      </c>
      <c r="M1497" s="250">
        <v>5</v>
      </c>
      <c r="N1497" s="250"/>
      <c r="O1497" s="250">
        <v>0</v>
      </c>
      <c r="P1497" s="250">
        <v>0</v>
      </c>
      <c r="Q1497" s="250"/>
      <c r="R1497" s="250"/>
      <c r="S1497" s="250">
        <v>0</v>
      </c>
      <c r="T1497" s="250">
        <v>0</v>
      </c>
      <c r="U1497" s="250">
        <v>0</v>
      </c>
      <c r="V1497" s="250">
        <v>0</v>
      </c>
      <c r="W1497" s="250">
        <v>0</v>
      </c>
      <c r="X1497" s="250">
        <v>3</v>
      </c>
      <c r="Y1497" s="250">
        <v>0</v>
      </c>
      <c r="Z1497" s="250"/>
      <c r="AA1497" s="250"/>
      <c r="AB1497" s="250">
        <v>25</v>
      </c>
      <c r="AC1497" s="250">
        <v>0</v>
      </c>
      <c r="AD1497" s="250">
        <v>0</v>
      </c>
      <c r="AE1497" s="250"/>
      <c r="AF1497" s="250">
        <v>0</v>
      </c>
      <c r="AG1497" s="250">
        <v>286</v>
      </c>
      <c r="AH1497" s="250"/>
      <c r="AI1497" s="251" t="s">
        <v>204</v>
      </c>
      <c r="AJ1497" s="251"/>
      <c r="AK1497" s="251"/>
      <c r="AL1497" s="65"/>
      <c r="AM1497" s="71"/>
      <c r="AN1497" s="71"/>
    </row>
    <row r="1498" spans="1:42" ht="21.75" customHeight="1" outlineLevel="1" thickBot="1">
      <c r="A1498" s="218" t="s">
        <v>200</v>
      </c>
      <c r="B1498" s="218"/>
      <c r="C1498" s="250">
        <v>476</v>
      </c>
      <c r="D1498" s="250">
        <v>66</v>
      </c>
      <c r="E1498" s="250">
        <v>333</v>
      </c>
      <c r="F1498" s="250">
        <v>103</v>
      </c>
      <c r="G1498" s="250"/>
      <c r="H1498" s="250"/>
      <c r="I1498" s="250">
        <v>230</v>
      </c>
      <c r="J1498" s="250">
        <v>122</v>
      </c>
      <c r="K1498" s="250"/>
      <c r="L1498" s="250">
        <v>50</v>
      </c>
      <c r="M1498" s="250">
        <v>47</v>
      </c>
      <c r="N1498" s="250"/>
      <c r="O1498" s="250">
        <v>0</v>
      </c>
      <c r="P1498" s="250">
        <v>0</v>
      </c>
      <c r="Q1498" s="250"/>
      <c r="R1498" s="250"/>
      <c r="S1498" s="250">
        <v>10</v>
      </c>
      <c r="T1498" s="250">
        <v>1</v>
      </c>
      <c r="U1498" s="250">
        <v>0</v>
      </c>
      <c r="V1498" s="250">
        <v>0</v>
      </c>
      <c r="W1498" s="250">
        <v>7</v>
      </c>
      <c r="X1498" s="250">
        <v>1</v>
      </c>
      <c r="Y1498" s="250">
        <v>0</v>
      </c>
      <c r="Z1498" s="250"/>
      <c r="AA1498" s="250"/>
      <c r="AB1498" s="250">
        <v>12</v>
      </c>
      <c r="AC1498" s="250">
        <v>9</v>
      </c>
      <c r="AD1498" s="250">
        <v>7</v>
      </c>
      <c r="AE1498" s="250"/>
      <c r="AF1498" s="250">
        <v>5</v>
      </c>
      <c r="AG1498" s="250">
        <v>64</v>
      </c>
      <c r="AH1498" s="250"/>
      <c r="AI1498" s="251" t="s">
        <v>228</v>
      </c>
      <c r="AJ1498" s="251"/>
      <c r="AK1498" s="251"/>
      <c r="AL1498" s="71">
        <f>SUM(AM1498:AN1498)</f>
        <v>333</v>
      </c>
      <c r="AM1498" s="71">
        <f>SUM(F1498)</f>
        <v>103</v>
      </c>
      <c r="AN1498" s="71">
        <f>SUM(I1498)</f>
        <v>230</v>
      </c>
    </row>
    <row r="1499" spans="1:42" s="168" customFormat="1" ht="21.75" customHeight="1" thickBot="1">
      <c r="A1499" s="217" t="s">
        <v>31</v>
      </c>
      <c r="B1499" s="217"/>
      <c r="C1499" s="213">
        <v>7078</v>
      </c>
      <c r="D1499" s="213">
        <v>387</v>
      </c>
      <c r="E1499" s="213">
        <v>5559</v>
      </c>
      <c r="F1499" s="213">
        <v>1135</v>
      </c>
      <c r="G1499" s="213"/>
      <c r="H1499" s="213"/>
      <c r="I1499" s="213">
        <v>4424</v>
      </c>
      <c r="J1499" s="213">
        <v>1592</v>
      </c>
      <c r="K1499" s="213"/>
      <c r="L1499" s="213">
        <v>1510</v>
      </c>
      <c r="M1499" s="213">
        <v>959</v>
      </c>
      <c r="N1499" s="213"/>
      <c r="O1499" s="213">
        <v>0</v>
      </c>
      <c r="P1499" s="213">
        <v>94</v>
      </c>
      <c r="Q1499" s="213"/>
      <c r="R1499" s="213"/>
      <c r="S1499" s="213">
        <v>131</v>
      </c>
      <c r="T1499" s="213">
        <v>138</v>
      </c>
      <c r="U1499" s="213">
        <v>0</v>
      </c>
      <c r="V1499" s="213">
        <v>0</v>
      </c>
      <c r="W1499" s="213">
        <v>22</v>
      </c>
      <c r="X1499" s="213">
        <v>44</v>
      </c>
      <c r="Y1499" s="213">
        <v>3</v>
      </c>
      <c r="Z1499" s="213"/>
      <c r="AA1499" s="213"/>
      <c r="AB1499" s="213">
        <v>64</v>
      </c>
      <c r="AC1499" s="213">
        <v>138</v>
      </c>
      <c r="AD1499" s="213">
        <v>184</v>
      </c>
      <c r="AE1499" s="213"/>
      <c r="AF1499" s="213">
        <v>272</v>
      </c>
      <c r="AG1499" s="213">
        <v>794</v>
      </c>
      <c r="AH1499" s="213"/>
      <c r="AI1499" s="214"/>
      <c r="AJ1499" s="214"/>
      <c r="AK1499" s="214"/>
      <c r="AL1499" s="79">
        <f ca="1">SUM(AM1499:AN1499)</f>
        <v>0</v>
      </c>
      <c r="AM1499" s="79">
        <f ca="1">SUM(AM1498:AM1519)</f>
        <v>0</v>
      </c>
      <c r="AN1499" s="79">
        <f ca="1">SUM(AN1498:AN1519)</f>
        <v>0</v>
      </c>
      <c r="AO1499" s="142"/>
      <c r="AP1499" s="142"/>
    </row>
    <row r="1500" spans="1:42" ht="21.75" customHeight="1" outlineLevel="1">
      <c r="A1500" s="218" t="s">
        <v>32</v>
      </c>
      <c r="B1500" s="218"/>
      <c r="C1500" s="250">
        <v>534</v>
      </c>
      <c r="D1500" s="250">
        <v>47</v>
      </c>
      <c r="E1500" s="250">
        <v>405</v>
      </c>
      <c r="F1500" s="250">
        <v>0</v>
      </c>
      <c r="G1500" s="250"/>
      <c r="H1500" s="250"/>
      <c r="I1500" s="250">
        <v>405</v>
      </c>
      <c r="J1500" s="250">
        <v>81</v>
      </c>
      <c r="K1500" s="250"/>
      <c r="L1500" s="250">
        <v>319</v>
      </c>
      <c r="M1500" s="250">
        <v>5</v>
      </c>
      <c r="N1500" s="250"/>
      <c r="O1500" s="250">
        <v>0</v>
      </c>
      <c r="P1500" s="250">
        <v>0</v>
      </c>
      <c r="Q1500" s="250"/>
      <c r="R1500" s="250"/>
      <c r="S1500" s="250">
        <v>0</v>
      </c>
      <c r="T1500" s="250">
        <v>0</v>
      </c>
      <c r="U1500" s="250">
        <v>0</v>
      </c>
      <c r="V1500" s="250">
        <v>0</v>
      </c>
      <c r="W1500" s="250">
        <v>0</v>
      </c>
      <c r="X1500" s="250">
        <v>6</v>
      </c>
      <c r="Y1500" s="250">
        <v>0</v>
      </c>
      <c r="Z1500" s="250"/>
      <c r="AA1500" s="250"/>
      <c r="AB1500" s="250">
        <v>15</v>
      </c>
      <c r="AC1500" s="250">
        <v>0</v>
      </c>
      <c r="AD1500" s="250">
        <v>0</v>
      </c>
      <c r="AE1500" s="250"/>
      <c r="AF1500" s="250">
        <v>0</v>
      </c>
      <c r="AG1500" s="250">
        <v>76</v>
      </c>
      <c r="AH1500" s="250"/>
      <c r="AI1500" s="251" t="s">
        <v>268</v>
      </c>
      <c r="AJ1500" s="251"/>
      <c r="AK1500" s="251"/>
      <c r="AL1500" s="71"/>
      <c r="AM1500" s="71"/>
      <c r="AN1500" s="71"/>
    </row>
    <row r="1501" spans="1:42" ht="21.75" customHeight="1" outlineLevel="1">
      <c r="A1501" s="218" t="s">
        <v>33</v>
      </c>
      <c r="B1501" s="218"/>
      <c r="C1501" s="250">
        <v>676</v>
      </c>
      <c r="D1501" s="250">
        <v>0</v>
      </c>
      <c r="E1501" s="250">
        <v>543</v>
      </c>
      <c r="F1501" s="250">
        <v>427</v>
      </c>
      <c r="G1501" s="250"/>
      <c r="H1501" s="250"/>
      <c r="I1501" s="250">
        <v>116</v>
      </c>
      <c r="J1501" s="250">
        <v>31</v>
      </c>
      <c r="K1501" s="250"/>
      <c r="L1501" s="250">
        <v>2</v>
      </c>
      <c r="M1501" s="250">
        <v>13</v>
      </c>
      <c r="N1501" s="250"/>
      <c r="O1501" s="250">
        <v>0</v>
      </c>
      <c r="P1501" s="250">
        <v>14</v>
      </c>
      <c r="Q1501" s="250"/>
      <c r="R1501" s="250"/>
      <c r="S1501" s="250">
        <v>17</v>
      </c>
      <c r="T1501" s="250">
        <v>39</v>
      </c>
      <c r="U1501" s="250">
        <v>0</v>
      </c>
      <c r="V1501" s="250">
        <v>0</v>
      </c>
      <c r="W1501" s="250">
        <v>6</v>
      </c>
      <c r="X1501" s="250">
        <v>3</v>
      </c>
      <c r="Y1501" s="250">
        <v>0</v>
      </c>
      <c r="Z1501" s="250"/>
      <c r="AA1501" s="250"/>
      <c r="AB1501" s="250">
        <v>0</v>
      </c>
      <c r="AC1501" s="250">
        <v>40</v>
      </c>
      <c r="AD1501" s="250">
        <v>3</v>
      </c>
      <c r="AE1501" s="250"/>
      <c r="AF1501" s="250">
        <v>101</v>
      </c>
      <c r="AG1501" s="250">
        <v>23</v>
      </c>
      <c r="AH1501" s="250"/>
      <c r="AI1501" s="251" t="s">
        <v>263</v>
      </c>
      <c r="AJ1501" s="251" t="s">
        <v>486</v>
      </c>
      <c r="AK1501" s="251"/>
      <c r="AL1501" s="71"/>
      <c r="AM1501" s="71"/>
      <c r="AN1501" s="71"/>
    </row>
    <row r="1502" spans="1:42" ht="21.75" customHeight="1" outlineLevel="1">
      <c r="A1502" s="218" t="s">
        <v>34</v>
      </c>
      <c r="B1502" s="218"/>
      <c r="C1502" s="250">
        <v>280</v>
      </c>
      <c r="D1502" s="250">
        <v>0</v>
      </c>
      <c r="E1502" s="250">
        <v>268</v>
      </c>
      <c r="F1502" s="250">
        <v>0</v>
      </c>
      <c r="G1502" s="250"/>
      <c r="H1502" s="250"/>
      <c r="I1502" s="250">
        <v>268</v>
      </c>
      <c r="J1502" s="250">
        <v>179</v>
      </c>
      <c r="K1502" s="250"/>
      <c r="L1502" s="250">
        <v>89</v>
      </c>
      <c r="M1502" s="250">
        <v>0</v>
      </c>
      <c r="N1502" s="250"/>
      <c r="O1502" s="250">
        <v>0</v>
      </c>
      <c r="P1502" s="250">
        <v>0</v>
      </c>
      <c r="Q1502" s="250"/>
      <c r="R1502" s="250"/>
      <c r="S1502" s="250">
        <v>0</v>
      </c>
      <c r="T1502" s="250">
        <v>0</v>
      </c>
      <c r="U1502" s="250">
        <v>0</v>
      </c>
      <c r="V1502" s="250">
        <v>0</v>
      </c>
      <c r="W1502" s="250">
        <v>0</v>
      </c>
      <c r="X1502" s="250">
        <v>9</v>
      </c>
      <c r="Y1502" s="250">
        <v>0</v>
      </c>
      <c r="Z1502" s="250"/>
      <c r="AA1502" s="250"/>
      <c r="AB1502" s="250">
        <v>0</v>
      </c>
      <c r="AC1502" s="250">
        <v>0</v>
      </c>
      <c r="AD1502" s="250">
        <v>0</v>
      </c>
      <c r="AE1502" s="250"/>
      <c r="AF1502" s="250">
        <v>0</v>
      </c>
      <c r="AG1502" s="250">
        <v>3</v>
      </c>
      <c r="AH1502" s="250"/>
      <c r="AI1502" s="251" t="s">
        <v>280</v>
      </c>
      <c r="AJ1502" s="251"/>
      <c r="AK1502" s="251"/>
      <c r="AL1502" s="65"/>
      <c r="AM1502" s="71"/>
      <c r="AN1502" s="71"/>
    </row>
    <row r="1503" spans="1:42" ht="21.75" customHeight="1" outlineLevel="1">
      <c r="A1503" s="218" t="s">
        <v>35</v>
      </c>
      <c r="B1503" s="218"/>
      <c r="C1503" s="250">
        <v>224</v>
      </c>
      <c r="D1503" s="250">
        <v>2</v>
      </c>
      <c r="E1503" s="250">
        <v>190</v>
      </c>
      <c r="F1503" s="250">
        <v>0</v>
      </c>
      <c r="G1503" s="250"/>
      <c r="H1503" s="250"/>
      <c r="I1503" s="250">
        <v>190</v>
      </c>
      <c r="J1503" s="250">
        <v>190</v>
      </c>
      <c r="K1503" s="250"/>
      <c r="L1503" s="250">
        <v>0</v>
      </c>
      <c r="M1503" s="250">
        <v>0</v>
      </c>
      <c r="N1503" s="250"/>
      <c r="O1503" s="250">
        <v>0</v>
      </c>
      <c r="P1503" s="250">
        <v>0</v>
      </c>
      <c r="Q1503" s="250"/>
      <c r="R1503" s="250"/>
      <c r="S1503" s="250">
        <v>0</v>
      </c>
      <c r="T1503" s="250">
        <v>0</v>
      </c>
      <c r="U1503" s="250">
        <v>0</v>
      </c>
      <c r="V1503" s="250">
        <v>0</v>
      </c>
      <c r="W1503" s="250">
        <v>0</v>
      </c>
      <c r="X1503" s="250">
        <v>1</v>
      </c>
      <c r="Y1503" s="250">
        <v>0</v>
      </c>
      <c r="Z1503" s="250"/>
      <c r="AA1503" s="250"/>
      <c r="AB1503" s="250">
        <v>0</v>
      </c>
      <c r="AC1503" s="250">
        <v>0</v>
      </c>
      <c r="AD1503" s="250">
        <v>0</v>
      </c>
      <c r="AE1503" s="250"/>
      <c r="AF1503" s="250">
        <v>0</v>
      </c>
      <c r="AG1503" s="250">
        <v>31</v>
      </c>
      <c r="AH1503" s="250"/>
      <c r="AI1503" s="251" t="s">
        <v>211</v>
      </c>
      <c r="AJ1503" s="251"/>
      <c r="AK1503" s="251"/>
      <c r="AL1503" s="65"/>
      <c r="AM1503" s="71"/>
      <c r="AN1503" s="71"/>
    </row>
    <row r="1504" spans="1:42" ht="21.75" customHeight="1" outlineLevel="1">
      <c r="A1504" s="218" t="s">
        <v>212</v>
      </c>
      <c r="B1504" s="218"/>
      <c r="C1504" s="250">
        <v>192</v>
      </c>
      <c r="D1504" s="250">
        <v>0</v>
      </c>
      <c r="E1504" s="250">
        <v>177</v>
      </c>
      <c r="F1504" s="250">
        <v>0</v>
      </c>
      <c r="G1504" s="250"/>
      <c r="H1504" s="250"/>
      <c r="I1504" s="250">
        <v>177</v>
      </c>
      <c r="J1504" s="250">
        <v>177</v>
      </c>
      <c r="K1504" s="250"/>
      <c r="L1504" s="250">
        <v>0</v>
      </c>
      <c r="M1504" s="250">
        <v>0</v>
      </c>
      <c r="N1504" s="250"/>
      <c r="O1504" s="250">
        <v>0</v>
      </c>
      <c r="P1504" s="250">
        <v>0</v>
      </c>
      <c r="Q1504" s="250"/>
      <c r="R1504" s="250"/>
      <c r="S1504" s="250">
        <v>0</v>
      </c>
      <c r="T1504" s="250">
        <v>0</v>
      </c>
      <c r="U1504" s="250">
        <v>0</v>
      </c>
      <c r="V1504" s="250">
        <v>0</v>
      </c>
      <c r="W1504" s="250">
        <v>0</v>
      </c>
      <c r="X1504" s="250">
        <v>0</v>
      </c>
      <c r="Y1504" s="250">
        <v>0</v>
      </c>
      <c r="Z1504" s="250"/>
      <c r="AA1504" s="250"/>
      <c r="AB1504" s="250">
        <v>0</v>
      </c>
      <c r="AC1504" s="250">
        <v>0</v>
      </c>
      <c r="AD1504" s="250">
        <v>0</v>
      </c>
      <c r="AE1504" s="250"/>
      <c r="AF1504" s="250">
        <v>0</v>
      </c>
      <c r="AG1504" s="250">
        <v>15</v>
      </c>
      <c r="AH1504" s="250"/>
      <c r="AI1504" s="251" t="s">
        <v>236</v>
      </c>
      <c r="AJ1504" s="251"/>
      <c r="AK1504" s="251"/>
      <c r="AL1504" s="65"/>
      <c r="AM1504" s="71"/>
      <c r="AN1504" s="71"/>
    </row>
    <row r="1505" spans="1:41" ht="21.75" customHeight="1" outlineLevel="1">
      <c r="A1505" s="218" t="s">
        <v>36</v>
      </c>
      <c r="B1505" s="218"/>
      <c r="C1505" s="250">
        <v>416</v>
      </c>
      <c r="D1505" s="250">
        <v>23</v>
      </c>
      <c r="E1505" s="250">
        <v>267</v>
      </c>
      <c r="F1505" s="250">
        <v>76</v>
      </c>
      <c r="G1505" s="250"/>
      <c r="H1505" s="250"/>
      <c r="I1505" s="250">
        <v>191</v>
      </c>
      <c r="J1505" s="250">
        <v>42</v>
      </c>
      <c r="K1505" s="250"/>
      <c r="L1505" s="250">
        <v>48</v>
      </c>
      <c r="M1505" s="250">
        <v>93</v>
      </c>
      <c r="N1505" s="250"/>
      <c r="O1505" s="250">
        <v>0</v>
      </c>
      <c r="P1505" s="250">
        <v>0</v>
      </c>
      <c r="Q1505" s="250"/>
      <c r="R1505" s="250"/>
      <c r="S1505" s="250">
        <v>7</v>
      </c>
      <c r="T1505" s="250">
        <v>1</v>
      </c>
      <c r="U1505" s="250">
        <v>0</v>
      </c>
      <c r="V1505" s="250">
        <v>0</v>
      </c>
      <c r="W1505" s="250">
        <v>1</v>
      </c>
      <c r="X1505" s="250">
        <v>4</v>
      </c>
      <c r="Y1505" s="250">
        <v>3</v>
      </c>
      <c r="Z1505" s="250"/>
      <c r="AA1505" s="250"/>
      <c r="AB1505" s="250">
        <v>12</v>
      </c>
      <c r="AC1505" s="250">
        <v>76</v>
      </c>
      <c r="AD1505" s="250">
        <v>176</v>
      </c>
      <c r="AE1505" s="250"/>
      <c r="AF1505" s="250">
        <v>5</v>
      </c>
      <c r="AG1505" s="250">
        <v>116</v>
      </c>
      <c r="AH1505" s="250"/>
      <c r="AI1505" s="251" t="s">
        <v>237</v>
      </c>
      <c r="AJ1505" s="251" t="s">
        <v>487</v>
      </c>
      <c r="AK1505" s="251"/>
      <c r="AL1505" s="65"/>
      <c r="AM1505" s="71"/>
      <c r="AN1505" s="71"/>
    </row>
    <row r="1506" spans="1:41" ht="21.75" customHeight="1" outlineLevel="1">
      <c r="A1506" s="218" t="s">
        <v>37</v>
      </c>
      <c r="B1506" s="218"/>
      <c r="C1506" s="250">
        <v>246</v>
      </c>
      <c r="D1506" s="250">
        <v>0</v>
      </c>
      <c r="E1506" s="250">
        <v>223</v>
      </c>
      <c r="F1506" s="250">
        <v>195</v>
      </c>
      <c r="G1506" s="250"/>
      <c r="H1506" s="250"/>
      <c r="I1506" s="250">
        <v>28</v>
      </c>
      <c r="J1506" s="250">
        <v>0</v>
      </c>
      <c r="K1506" s="250"/>
      <c r="L1506" s="250">
        <v>0</v>
      </c>
      <c r="M1506" s="250">
        <v>0</v>
      </c>
      <c r="N1506" s="250"/>
      <c r="O1506" s="250">
        <v>0</v>
      </c>
      <c r="P1506" s="250">
        <v>9</v>
      </c>
      <c r="Q1506" s="250"/>
      <c r="R1506" s="250"/>
      <c r="S1506" s="250">
        <v>19</v>
      </c>
      <c r="T1506" s="250">
        <v>0</v>
      </c>
      <c r="U1506" s="250">
        <v>0</v>
      </c>
      <c r="V1506" s="250">
        <v>0</v>
      </c>
      <c r="W1506" s="250">
        <v>4</v>
      </c>
      <c r="X1506" s="250">
        <v>0</v>
      </c>
      <c r="Y1506" s="250">
        <v>0</v>
      </c>
      <c r="Z1506" s="250"/>
      <c r="AA1506" s="250"/>
      <c r="AB1506" s="250">
        <v>0</v>
      </c>
      <c r="AC1506" s="250">
        <v>0</v>
      </c>
      <c r="AD1506" s="250">
        <v>0</v>
      </c>
      <c r="AE1506" s="250"/>
      <c r="AF1506" s="250">
        <v>19</v>
      </c>
      <c r="AG1506" s="250">
        <v>0</v>
      </c>
      <c r="AH1506" s="250"/>
      <c r="AI1506" s="251" t="s">
        <v>213</v>
      </c>
      <c r="AJ1506" s="251"/>
      <c r="AK1506" s="251"/>
      <c r="AL1506" s="65"/>
      <c r="AM1506" s="71"/>
      <c r="AN1506" s="71"/>
    </row>
    <row r="1507" spans="1:41" ht="21.75" customHeight="1" outlineLevel="1">
      <c r="A1507" s="218" t="s">
        <v>141</v>
      </c>
      <c r="B1507" s="218"/>
      <c r="C1507" s="250">
        <v>56</v>
      </c>
      <c r="D1507" s="250">
        <v>0</v>
      </c>
      <c r="E1507" s="250">
        <v>55</v>
      </c>
      <c r="F1507" s="250">
        <v>0</v>
      </c>
      <c r="G1507" s="250"/>
      <c r="H1507" s="250"/>
      <c r="I1507" s="250">
        <v>55</v>
      </c>
      <c r="J1507" s="250">
        <v>13</v>
      </c>
      <c r="K1507" s="250"/>
      <c r="L1507" s="250">
        <v>0</v>
      </c>
      <c r="M1507" s="250">
        <v>0</v>
      </c>
      <c r="N1507" s="250"/>
      <c r="O1507" s="250">
        <v>0</v>
      </c>
      <c r="P1507" s="250">
        <v>0</v>
      </c>
      <c r="Q1507" s="250"/>
      <c r="R1507" s="250"/>
      <c r="S1507" s="250">
        <v>0</v>
      </c>
      <c r="T1507" s="250">
        <v>42</v>
      </c>
      <c r="U1507" s="250">
        <v>0</v>
      </c>
      <c r="V1507" s="250">
        <v>0</v>
      </c>
      <c r="W1507" s="250">
        <v>0</v>
      </c>
      <c r="X1507" s="250">
        <v>0</v>
      </c>
      <c r="Y1507" s="250">
        <v>0</v>
      </c>
      <c r="Z1507" s="250"/>
      <c r="AA1507" s="250"/>
      <c r="AB1507" s="250">
        <v>0</v>
      </c>
      <c r="AC1507" s="250">
        <v>0</v>
      </c>
      <c r="AD1507" s="250">
        <v>0</v>
      </c>
      <c r="AE1507" s="250"/>
      <c r="AF1507" s="250">
        <v>0</v>
      </c>
      <c r="AG1507" s="250">
        <v>1</v>
      </c>
      <c r="AH1507" s="250"/>
      <c r="AI1507" s="251" t="s">
        <v>488</v>
      </c>
      <c r="AJ1507" s="251"/>
      <c r="AK1507" s="251"/>
      <c r="AL1507" s="65"/>
      <c r="AM1507" s="71"/>
      <c r="AN1507" s="71"/>
    </row>
    <row r="1508" spans="1:41" ht="21.75" customHeight="1" outlineLevel="1">
      <c r="A1508" s="218" t="s">
        <v>214</v>
      </c>
      <c r="B1508" s="218"/>
      <c r="C1508" s="250">
        <v>420</v>
      </c>
      <c r="D1508" s="250">
        <v>2</v>
      </c>
      <c r="E1508" s="250">
        <v>361</v>
      </c>
      <c r="F1508" s="250">
        <v>4</v>
      </c>
      <c r="G1508" s="250"/>
      <c r="H1508" s="250"/>
      <c r="I1508" s="250">
        <v>357</v>
      </c>
      <c r="J1508" s="250">
        <v>2</v>
      </c>
      <c r="K1508" s="250"/>
      <c r="L1508" s="250">
        <v>4</v>
      </c>
      <c r="M1508" s="250">
        <v>351</v>
      </c>
      <c r="N1508" s="250"/>
      <c r="O1508" s="250">
        <v>0</v>
      </c>
      <c r="P1508" s="250">
        <v>0</v>
      </c>
      <c r="Q1508" s="250"/>
      <c r="R1508" s="250"/>
      <c r="S1508" s="250">
        <v>0</v>
      </c>
      <c r="T1508" s="250">
        <v>0</v>
      </c>
      <c r="U1508" s="250">
        <v>0</v>
      </c>
      <c r="V1508" s="250">
        <v>0</v>
      </c>
      <c r="W1508" s="250">
        <v>0</v>
      </c>
      <c r="X1508" s="250">
        <v>4</v>
      </c>
      <c r="Y1508" s="250">
        <v>0</v>
      </c>
      <c r="Z1508" s="250"/>
      <c r="AA1508" s="250"/>
      <c r="AB1508" s="250">
        <v>22</v>
      </c>
      <c r="AC1508" s="250">
        <v>0</v>
      </c>
      <c r="AD1508" s="250">
        <v>0</v>
      </c>
      <c r="AE1508" s="250"/>
      <c r="AF1508" s="250">
        <v>3</v>
      </c>
      <c r="AG1508" s="250">
        <v>50</v>
      </c>
      <c r="AH1508" s="250"/>
      <c r="AI1508" s="251" t="s">
        <v>271</v>
      </c>
      <c r="AJ1508" s="251"/>
      <c r="AK1508" s="251"/>
      <c r="AL1508" s="71"/>
      <c r="AM1508" s="71"/>
      <c r="AN1508" s="71"/>
    </row>
    <row r="1509" spans="1:41" ht="21.75" customHeight="1" outlineLevel="1">
      <c r="A1509" s="218" t="s">
        <v>215</v>
      </c>
      <c r="B1509" s="218"/>
      <c r="C1509" s="250">
        <v>1031</v>
      </c>
      <c r="D1509" s="250">
        <v>142</v>
      </c>
      <c r="E1509" s="250">
        <v>812</v>
      </c>
      <c r="F1509" s="250">
        <v>0</v>
      </c>
      <c r="G1509" s="250"/>
      <c r="H1509" s="250"/>
      <c r="I1509" s="250">
        <v>812</v>
      </c>
      <c r="J1509" s="250">
        <v>3</v>
      </c>
      <c r="K1509" s="250"/>
      <c r="L1509" s="250">
        <v>403</v>
      </c>
      <c r="M1509" s="250">
        <v>406</v>
      </c>
      <c r="N1509" s="250"/>
      <c r="O1509" s="250">
        <v>0</v>
      </c>
      <c r="P1509" s="250">
        <v>0</v>
      </c>
      <c r="Q1509" s="250"/>
      <c r="R1509" s="250"/>
      <c r="S1509" s="250">
        <v>0</v>
      </c>
      <c r="T1509" s="250">
        <v>0</v>
      </c>
      <c r="U1509" s="250">
        <v>0</v>
      </c>
      <c r="V1509" s="250">
        <v>0</v>
      </c>
      <c r="W1509" s="250">
        <v>0</v>
      </c>
      <c r="X1509" s="250">
        <v>14</v>
      </c>
      <c r="Y1509" s="250">
        <v>0</v>
      </c>
      <c r="Z1509" s="250"/>
      <c r="AA1509" s="250"/>
      <c r="AB1509" s="250">
        <v>9</v>
      </c>
      <c r="AC1509" s="250">
        <v>0</v>
      </c>
      <c r="AD1509" s="250">
        <v>0</v>
      </c>
      <c r="AE1509" s="250"/>
      <c r="AF1509" s="250">
        <v>0</v>
      </c>
      <c r="AG1509" s="250">
        <v>63</v>
      </c>
      <c r="AH1509" s="250"/>
      <c r="AI1509" s="251" t="s">
        <v>233</v>
      </c>
      <c r="AJ1509" s="251"/>
      <c r="AK1509" s="251"/>
      <c r="AL1509" s="71"/>
      <c r="AM1509" s="71"/>
      <c r="AN1509" s="71"/>
    </row>
    <row r="1510" spans="1:41" ht="21.75" customHeight="1" outlineLevel="1">
      <c r="A1510" s="218" t="s">
        <v>216</v>
      </c>
      <c r="B1510" s="218"/>
      <c r="C1510" s="250">
        <v>486</v>
      </c>
      <c r="D1510" s="250">
        <v>16</v>
      </c>
      <c r="E1510" s="250">
        <v>104</v>
      </c>
      <c r="F1510" s="250">
        <v>19</v>
      </c>
      <c r="G1510" s="250"/>
      <c r="H1510" s="250"/>
      <c r="I1510" s="250">
        <v>85</v>
      </c>
      <c r="J1510" s="250">
        <v>31</v>
      </c>
      <c r="K1510" s="250"/>
      <c r="L1510" s="250">
        <v>27</v>
      </c>
      <c r="M1510" s="250">
        <v>24</v>
      </c>
      <c r="N1510" s="250"/>
      <c r="O1510" s="250">
        <v>0</v>
      </c>
      <c r="P1510" s="250">
        <v>0</v>
      </c>
      <c r="Q1510" s="250"/>
      <c r="R1510" s="250"/>
      <c r="S1510" s="250">
        <v>2</v>
      </c>
      <c r="T1510" s="250">
        <v>1</v>
      </c>
      <c r="U1510" s="250">
        <v>0</v>
      </c>
      <c r="V1510" s="250">
        <v>0</v>
      </c>
      <c r="W1510" s="250">
        <v>0</v>
      </c>
      <c r="X1510" s="250">
        <v>0</v>
      </c>
      <c r="Y1510" s="250">
        <v>0</v>
      </c>
      <c r="Z1510" s="250"/>
      <c r="AA1510" s="250"/>
      <c r="AB1510" s="250">
        <v>0</v>
      </c>
      <c r="AC1510" s="250">
        <v>4</v>
      </c>
      <c r="AD1510" s="250">
        <v>4</v>
      </c>
      <c r="AE1510" s="250"/>
      <c r="AF1510" s="250">
        <v>50</v>
      </c>
      <c r="AG1510" s="250">
        <v>316</v>
      </c>
      <c r="AH1510" s="250"/>
      <c r="AI1510" s="251" t="s">
        <v>239</v>
      </c>
      <c r="AJ1510" s="251"/>
      <c r="AK1510" s="251"/>
      <c r="AL1510" s="67"/>
      <c r="AM1510" s="71"/>
      <c r="AN1510" s="71"/>
    </row>
    <row r="1511" spans="1:41" ht="21.75" customHeight="1" outlineLevel="1">
      <c r="A1511" s="218" t="s">
        <v>38</v>
      </c>
      <c r="B1511" s="218"/>
      <c r="C1511" s="250">
        <v>28</v>
      </c>
      <c r="D1511" s="250">
        <v>0</v>
      </c>
      <c r="E1511" s="250">
        <v>20</v>
      </c>
      <c r="F1511" s="250">
        <v>0</v>
      </c>
      <c r="G1511" s="250"/>
      <c r="H1511" s="250"/>
      <c r="I1511" s="250">
        <v>20</v>
      </c>
      <c r="J1511" s="250">
        <v>20</v>
      </c>
      <c r="K1511" s="250"/>
      <c r="L1511" s="250">
        <v>0</v>
      </c>
      <c r="M1511" s="250">
        <v>0</v>
      </c>
      <c r="N1511" s="250"/>
      <c r="O1511" s="250">
        <v>0</v>
      </c>
      <c r="P1511" s="250">
        <v>0</v>
      </c>
      <c r="Q1511" s="250"/>
      <c r="R1511" s="250"/>
      <c r="S1511" s="250">
        <v>0</v>
      </c>
      <c r="T1511" s="250">
        <v>0</v>
      </c>
      <c r="U1511" s="250">
        <v>0</v>
      </c>
      <c r="V1511" s="250">
        <v>0</v>
      </c>
      <c r="W1511" s="250">
        <v>0</v>
      </c>
      <c r="X1511" s="250">
        <v>0</v>
      </c>
      <c r="Y1511" s="250">
        <v>0</v>
      </c>
      <c r="Z1511" s="250"/>
      <c r="AA1511" s="250"/>
      <c r="AB1511" s="250">
        <v>0</v>
      </c>
      <c r="AC1511" s="250">
        <v>0</v>
      </c>
      <c r="AD1511" s="250">
        <v>0</v>
      </c>
      <c r="AE1511" s="250"/>
      <c r="AF1511" s="250">
        <v>0</v>
      </c>
      <c r="AG1511" s="250">
        <v>8</v>
      </c>
      <c r="AH1511" s="250"/>
      <c r="AI1511" s="251" t="s">
        <v>489</v>
      </c>
      <c r="AJ1511" s="251"/>
      <c r="AK1511" s="251"/>
      <c r="AL1511" s="65"/>
      <c r="AM1511" s="71"/>
      <c r="AN1511" s="71"/>
    </row>
    <row r="1512" spans="1:41" ht="21.75" customHeight="1" outlineLevel="1">
      <c r="A1512" s="218" t="s">
        <v>217</v>
      </c>
      <c r="B1512" s="218"/>
      <c r="C1512" s="250">
        <v>546</v>
      </c>
      <c r="D1512" s="250">
        <v>32</v>
      </c>
      <c r="E1512" s="250">
        <v>494</v>
      </c>
      <c r="F1512" s="250">
        <v>0</v>
      </c>
      <c r="G1512" s="250"/>
      <c r="H1512" s="250"/>
      <c r="I1512" s="250">
        <v>494</v>
      </c>
      <c r="J1512" s="250">
        <v>2</v>
      </c>
      <c r="K1512" s="250"/>
      <c r="L1512" s="250">
        <v>438</v>
      </c>
      <c r="M1512" s="250">
        <v>54</v>
      </c>
      <c r="N1512" s="250"/>
      <c r="O1512" s="250">
        <v>0</v>
      </c>
      <c r="P1512" s="250">
        <v>0</v>
      </c>
      <c r="Q1512" s="250"/>
      <c r="R1512" s="250"/>
      <c r="S1512" s="250">
        <v>0</v>
      </c>
      <c r="T1512" s="250">
        <v>0</v>
      </c>
      <c r="U1512" s="250">
        <v>0</v>
      </c>
      <c r="V1512" s="250">
        <v>0</v>
      </c>
      <c r="W1512" s="250">
        <v>0</v>
      </c>
      <c r="X1512" s="250">
        <v>2</v>
      </c>
      <c r="Y1512" s="250">
        <v>0</v>
      </c>
      <c r="Z1512" s="250"/>
      <c r="AA1512" s="250"/>
      <c r="AB1512" s="250">
        <v>6</v>
      </c>
      <c r="AC1512" s="250">
        <v>0</v>
      </c>
      <c r="AD1512" s="250">
        <v>0</v>
      </c>
      <c r="AE1512" s="250"/>
      <c r="AF1512" s="250">
        <v>0</v>
      </c>
      <c r="AG1512" s="250">
        <v>18</v>
      </c>
      <c r="AH1512" s="250"/>
      <c r="AI1512" s="251" t="s">
        <v>218</v>
      </c>
      <c r="AJ1512" s="251"/>
      <c r="AK1512" s="251"/>
      <c r="AL1512" s="65"/>
      <c r="AM1512" s="71"/>
      <c r="AN1512" s="71"/>
    </row>
    <row r="1513" spans="1:41" ht="21.75" customHeight="1" outlineLevel="1">
      <c r="A1513" s="218" t="s">
        <v>39</v>
      </c>
      <c r="B1513" s="218"/>
      <c r="C1513" s="250">
        <v>152</v>
      </c>
      <c r="D1513" s="250">
        <v>0</v>
      </c>
      <c r="E1513" s="250">
        <v>150</v>
      </c>
      <c r="F1513" s="250">
        <v>0</v>
      </c>
      <c r="G1513" s="250"/>
      <c r="H1513" s="250"/>
      <c r="I1513" s="250">
        <v>150</v>
      </c>
      <c r="J1513" s="250">
        <v>150</v>
      </c>
      <c r="K1513" s="250"/>
      <c r="L1513" s="250">
        <v>0</v>
      </c>
      <c r="M1513" s="250">
        <v>0</v>
      </c>
      <c r="N1513" s="250"/>
      <c r="O1513" s="250">
        <v>0</v>
      </c>
      <c r="P1513" s="250">
        <v>0</v>
      </c>
      <c r="Q1513" s="250"/>
      <c r="R1513" s="250"/>
      <c r="S1513" s="250">
        <v>0</v>
      </c>
      <c r="T1513" s="250">
        <v>0</v>
      </c>
      <c r="U1513" s="250">
        <v>0</v>
      </c>
      <c r="V1513" s="250">
        <v>0</v>
      </c>
      <c r="W1513" s="250">
        <v>0</v>
      </c>
      <c r="X1513" s="250">
        <v>0</v>
      </c>
      <c r="Y1513" s="250">
        <v>0</v>
      </c>
      <c r="Z1513" s="250"/>
      <c r="AA1513" s="250"/>
      <c r="AB1513" s="250">
        <v>0</v>
      </c>
      <c r="AC1513" s="250">
        <v>0</v>
      </c>
      <c r="AD1513" s="250">
        <v>0</v>
      </c>
      <c r="AE1513" s="250"/>
      <c r="AF1513" s="250">
        <v>0</v>
      </c>
      <c r="AG1513" s="250">
        <v>2</v>
      </c>
      <c r="AH1513" s="250"/>
      <c r="AI1513" s="251" t="s">
        <v>219</v>
      </c>
      <c r="AJ1513" s="251"/>
      <c r="AK1513" s="251"/>
      <c r="AL1513" s="65"/>
      <c r="AM1513" s="71"/>
      <c r="AN1513" s="71"/>
    </row>
    <row r="1514" spans="1:41" ht="21.75" customHeight="1" outlineLevel="1">
      <c r="A1514" s="218" t="s">
        <v>220</v>
      </c>
      <c r="B1514" s="218"/>
      <c r="C1514" s="250">
        <v>908</v>
      </c>
      <c r="D1514" s="250">
        <v>25</v>
      </c>
      <c r="E1514" s="250">
        <v>778</v>
      </c>
      <c r="F1514" s="250">
        <v>175</v>
      </c>
      <c r="G1514" s="250"/>
      <c r="H1514" s="250"/>
      <c r="I1514" s="250">
        <v>603</v>
      </c>
      <c r="J1514" s="250">
        <v>290</v>
      </c>
      <c r="K1514" s="250"/>
      <c r="L1514" s="250">
        <v>180</v>
      </c>
      <c r="M1514" s="250">
        <v>13</v>
      </c>
      <c r="N1514" s="250"/>
      <c r="O1514" s="250">
        <v>0</v>
      </c>
      <c r="P1514" s="250">
        <v>19</v>
      </c>
      <c r="Q1514" s="250"/>
      <c r="R1514" s="250"/>
      <c r="S1514" s="250">
        <v>70</v>
      </c>
      <c r="T1514" s="250">
        <v>31</v>
      </c>
      <c r="U1514" s="250">
        <v>0</v>
      </c>
      <c r="V1514" s="250">
        <v>0</v>
      </c>
      <c r="W1514" s="250">
        <v>6</v>
      </c>
      <c r="X1514" s="250">
        <v>0</v>
      </c>
      <c r="Y1514" s="250">
        <v>0</v>
      </c>
      <c r="Z1514" s="250"/>
      <c r="AA1514" s="250"/>
      <c r="AB1514" s="250">
        <v>0</v>
      </c>
      <c r="AC1514" s="250">
        <v>18</v>
      </c>
      <c r="AD1514" s="250">
        <v>1</v>
      </c>
      <c r="AE1514" s="250"/>
      <c r="AF1514" s="250">
        <v>70</v>
      </c>
      <c r="AG1514" s="250">
        <v>29</v>
      </c>
      <c r="AH1514" s="250"/>
      <c r="AI1514" s="251" t="s">
        <v>221</v>
      </c>
      <c r="AJ1514" s="251"/>
      <c r="AK1514" s="251"/>
      <c r="AL1514" s="65"/>
      <c r="AM1514" s="71"/>
      <c r="AN1514" s="71"/>
    </row>
    <row r="1515" spans="1:41" ht="21.75" customHeight="1" outlineLevel="1">
      <c r="A1515" s="218" t="s">
        <v>222</v>
      </c>
      <c r="B1515" s="218"/>
      <c r="C1515" s="250">
        <v>75</v>
      </c>
      <c r="D1515" s="250">
        <v>0</v>
      </c>
      <c r="E1515" s="250">
        <v>48</v>
      </c>
      <c r="F1515" s="250">
        <v>0</v>
      </c>
      <c r="G1515" s="250"/>
      <c r="H1515" s="250"/>
      <c r="I1515" s="250">
        <v>48</v>
      </c>
      <c r="J1515" s="250">
        <v>48</v>
      </c>
      <c r="K1515" s="250"/>
      <c r="L1515" s="250">
        <v>0</v>
      </c>
      <c r="M1515" s="250">
        <v>0</v>
      </c>
      <c r="N1515" s="250"/>
      <c r="O1515" s="250">
        <v>0</v>
      </c>
      <c r="P1515" s="250">
        <v>0</v>
      </c>
      <c r="Q1515" s="250"/>
      <c r="R1515" s="250"/>
      <c r="S1515" s="250">
        <v>0</v>
      </c>
      <c r="T1515" s="250">
        <v>0</v>
      </c>
      <c r="U1515" s="250">
        <v>0</v>
      </c>
      <c r="V1515" s="250">
        <v>0</v>
      </c>
      <c r="W1515" s="250">
        <v>0</v>
      </c>
      <c r="X1515" s="250">
        <v>0</v>
      </c>
      <c r="Y1515" s="250">
        <v>0</v>
      </c>
      <c r="Z1515" s="250"/>
      <c r="AA1515" s="250"/>
      <c r="AB1515" s="250">
        <v>0</v>
      </c>
      <c r="AC1515" s="250">
        <v>0</v>
      </c>
      <c r="AD1515" s="250">
        <v>0</v>
      </c>
      <c r="AE1515" s="250"/>
      <c r="AF1515" s="250">
        <v>0</v>
      </c>
      <c r="AG1515" s="250">
        <v>27</v>
      </c>
      <c r="AH1515" s="250"/>
      <c r="AI1515" s="251" t="s">
        <v>490</v>
      </c>
      <c r="AJ1515" s="251"/>
      <c r="AK1515" s="251"/>
      <c r="AL1515" s="65"/>
      <c r="AM1515" s="71"/>
      <c r="AN1515" s="71"/>
    </row>
    <row r="1516" spans="1:41" ht="21.75" customHeight="1" outlineLevel="1">
      <c r="A1516" s="218" t="s">
        <v>40</v>
      </c>
      <c r="B1516" s="218"/>
      <c r="C1516" s="250">
        <v>0</v>
      </c>
      <c r="D1516" s="250">
        <v>0</v>
      </c>
      <c r="E1516" s="250">
        <v>0</v>
      </c>
      <c r="F1516" s="250">
        <v>0</v>
      </c>
      <c r="G1516" s="250"/>
      <c r="H1516" s="250"/>
      <c r="I1516" s="250">
        <v>0</v>
      </c>
      <c r="J1516" s="250">
        <v>0</v>
      </c>
      <c r="K1516" s="250"/>
      <c r="L1516" s="250">
        <v>0</v>
      </c>
      <c r="M1516" s="250">
        <v>0</v>
      </c>
      <c r="N1516" s="250"/>
      <c r="O1516" s="250">
        <v>0</v>
      </c>
      <c r="P1516" s="250">
        <v>0</v>
      </c>
      <c r="Q1516" s="250"/>
      <c r="R1516" s="250"/>
      <c r="S1516" s="250">
        <v>0</v>
      </c>
      <c r="T1516" s="250">
        <v>0</v>
      </c>
      <c r="U1516" s="250">
        <v>0</v>
      </c>
      <c r="V1516" s="250">
        <v>0</v>
      </c>
      <c r="W1516" s="250">
        <v>0</v>
      </c>
      <c r="X1516" s="250">
        <v>0</v>
      </c>
      <c r="Y1516" s="250">
        <v>0</v>
      </c>
      <c r="Z1516" s="250"/>
      <c r="AA1516" s="250"/>
      <c r="AB1516" s="250">
        <v>0</v>
      </c>
      <c r="AC1516" s="250">
        <v>0</v>
      </c>
      <c r="AD1516" s="250">
        <v>0</v>
      </c>
      <c r="AE1516" s="250"/>
      <c r="AF1516" s="250">
        <v>0</v>
      </c>
      <c r="AG1516" s="250">
        <v>0</v>
      </c>
      <c r="AH1516" s="250"/>
      <c r="AI1516" s="251" t="s">
        <v>223</v>
      </c>
      <c r="AJ1516" s="251" t="s">
        <v>491</v>
      </c>
      <c r="AK1516" s="251"/>
      <c r="AL1516" s="65"/>
      <c r="AM1516" s="71"/>
      <c r="AN1516" s="71"/>
    </row>
    <row r="1517" spans="1:41" ht="21.75" customHeight="1" outlineLevel="1">
      <c r="A1517" s="218" t="s">
        <v>41</v>
      </c>
      <c r="B1517" s="218"/>
      <c r="C1517" s="250">
        <v>400</v>
      </c>
      <c r="D1517" s="250">
        <v>50</v>
      </c>
      <c r="E1517" s="250">
        <v>333</v>
      </c>
      <c r="F1517" s="250">
        <v>0</v>
      </c>
      <c r="G1517" s="250"/>
      <c r="H1517" s="250"/>
      <c r="I1517" s="250">
        <v>333</v>
      </c>
      <c r="J1517" s="250">
        <v>333</v>
      </c>
      <c r="K1517" s="250"/>
      <c r="L1517" s="250">
        <v>0</v>
      </c>
      <c r="M1517" s="250">
        <v>0</v>
      </c>
      <c r="N1517" s="250"/>
      <c r="O1517" s="250">
        <v>0</v>
      </c>
      <c r="P1517" s="250">
        <v>0</v>
      </c>
      <c r="Q1517" s="250"/>
      <c r="R1517" s="250"/>
      <c r="S1517" s="250">
        <v>0</v>
      </c>
      <c r="T1517" s="250">
        <v>0</v>
      </c>
      <c r="U1517" s="250">
        <v>0</v>
      </c>
      <c r="V1517" s="250">
        <v>0</v>
      </c>
      <c r="W1517" s="250">
        <v>0</v>
      </c>
      <c r="X1517" s="250">
        <v>1</v>
      </c>
      <c r="Y1517" s="250">
        <v>0</v>
      </c>
      <c r="Z1517" s="250"/>
      <c r="AA1517" s="250"/>
      <c r="AB1517" s="250">
        <v>0</v>
      </c>
      <c r="AC1517" s="250">
        <v>0</v>
      </c>
      <c r="AD1517" s="250">
        <v>0</v>
      </c>
      <c r="AE1517" s="250"/>
      <c r="AF1517" s="250">
        <v>0</v>
      </c>
      <c r="AG1517" s="250">
        <v>16</v>
      </c>
      <c r="AH1517" s="250"/>
      <c r="AI1517" s="251" t="s">
        <v>459</v>
      </c>
      <c r="AJ1517" s="251"/>
      <c r="AK1517" s="251"/>
      <c r="AL1517" s="65"/>
      <c r="AM1517" s="71"/>
      <c r="AN1517" s="71"/>
    </row>
    <row r="1518" spans="1:41" ht="21.75" customHeight="1" outlineLevel="1">
      <c r="A1518" s="218" t="s">
        <v>42</v>
      </c>
      <c r="B1518" s="218"/>
      <c r="C1518" s="250">
        <v>384</v>
      </c>
      <c r="D1518" s="250">
        <v>48</v>
      </c>
      <c r="E1518" s="250">
        <v>307</v>
      </c>
      <c r="F1518" s="250">
        <v>239</v>
      </c>
      <c r="G1518" s="250"/>
      <c r="H1518" s="250"/>
      <c r="I1518" s="250">
        <v>68</v>
      </c>
      <c r="J1518" s="250">
        <v>0</v>
      </c>
      <c r="K1518" s="250"/>
      <c r="L1518" s="250">
        <v>0</v>
      </c>
      <c r="M1518" s="250">
        <v>0</v>
      </c>
      <c r="N1518" s="250"/>
      <c r="O1518" s="250">
        <v>0</v>
      </c>
      <c r="P1518" s="250">
        <v>52</v>
      </c>
      <c r="Q1518" s="250"/>
      <c r="R1518" s="250"/>
      <c r="S1518" s="250">
        <v>16</v>
      </c>
      <c r="T1518" s="250">
        <v>0</v>
      </c>
      <c r="U1518" s="250">
        <v>0</v>
      </c>
      <c r="V1518" s="250">
        <v>0</v>
      </c>
      <c r="W1518" s="250">
        <v>5</v>
      </c>
      <c r="X1518" s="250">
        <v>0</v>
      </c>
      <c r="Y1518" s="250">
        <v>0</v>
      </c>
      <c r="Z1518" s="250"/>
      <c r="AA1518" s="250"/>
      <c r="AB1518" s="250">
        <v>0</v>
      </c>
      <c r="AC1518" s="250">
        <v>0</v>
      </c>
      <c r="AD1518" s="250">
        <v>0</v>
      </c>
      <c r="AE1518" s="250"/>
      <c r="AF1518" s="250">
        <v>24</v>
      </c>
      <c r="AG1518" s="250">
        <v>0</v>
      </c>
      <c r="AH1518" s="250"/>
      <c r="AI1518" s="251" t="s">
        <v>226</v>
      </c>
      <c r="AJ1518" s="251"/>
      <c r="AK1518" s="251"/>
      <c r="AL1518" s="65"/>
      <c r="AM1518" s="71"/>
      <c r="AN1518" s="71"/>
    </row>
    <row r="1519" spans="1:41" ht="21.75" customHeight="1" outlineLevel="1" thickBot="1">
      <c r="A1519" s="218" t="s">
        <v>227</v>
      </c>
      <c r="B1519" s="218"/>
      <c r="C1519" s="250">
        <v>24</v>
      </c>
      <c r="D1519" s="250">
        <v>0</v>
      </c>
      <c r="E1519" s="250">
        <v>24</v>
      </c>
      <c r="F1519" s="250">
        <v>0</v>
      </c>
      <c r="G1519" s="250"/>
      <c r="H1519" s="250"/>
      <c r="I1519" s="250">
        <v>24</v>
      </c>
      <c r="J1519" s="250">
        <v>0</v>
      </c>
      <c r="K1519" s="250"/>
      <c r="L1519" s="250">
        <v>0</v>
      </c>
      <c r="M1519" s="250">
        <v>0</v>
      </c>
      <c r="N1519" s="250"/>
      <c r="O1519" s="250">
        <v>0</v>
      </c>
      <c r="P1519" s="250">
        <v>0</v>
      </c>
      <c r="Q1519" s="250"/>
      <c r="R1519" s="250"/>
      <c r="S1519" s="250">
        <v>0</v>
      </c>
      <c r="T1519" s="250">
        <v>24</v>
      </c>
      <c r="U1519" s="250">
        <v>0</v>
      </c>
      <c r="V1519" s="250">
        <v>0</v>
      </c>
      <c r="W1519" s="250">
        <v>0</v>
      </c>
      <c r="X1519" s="250">
        <v>0</v>
      </c>
      <c r="Y1519" s="250">
        <v>0</v>
      </c>
      <c r="Z1519" s="250"/>
      <c r="AA1519" s="250"/>
      <c r="AB1519" s="250">
        <v>0</v>
      </c>
      <c r="AC1519" s="250">
        <v>0</v>
      </c>
      <c r="AD1519" s="250">
        <v>0</v>
      </c>
      <c r="AE1519" s="250"/>
      <c r="AF1519" s="250">
        <v>0</v>
      </c>
      <c r="AG1519" s="250">
        <v>0</v>
      </c>
      <c r="AH1519" s="250"/>
      <c r="AI1519" s="251" t="s">
        <v>249</v>
      </c>
      <c r="AJ1519" s="251"/>
      <c r="AK1519" s="251"/>
      <c r="AL1519" s="65"/>
      <c r="AM1519" s="71"/>
      <c r="AN1519" s="71"/>
    </row>
    <row r="1520" spans="1:41" ht="21.75" customHeight="1" thickBot="1">
      <c r="A1520" s="244" t="s">
        <v>43</v>
      </c>
      <c r="B1520" s="244"/>
      <c r="C1520" s="213">
        <v>14434</v>
      </c>
      <c r="D1520" s="213">
        <v>657</v>
      </c>
      <c r="E1520" s="213">
        <v>11405</v>
      </c>
      <c r="F1520" s="213">
        <v>1901</v>
      </c>
      <c r="G1520" s="213"/>
      <c r="H1520" s="213"/>
      <c r="I1520" s="213">
        <v>9504</v>
      </c>
      <c r="J1520" s="213">
        <v>3752</v>
      </c>
      <c r="K1520" s="213"/>
      <c r="L1520" s="213">
        <v>3137</v>
      </c>
      <c r="M1520" s="213">
        <v>1951</v>
      </c>
      <c r="N1520" s="213"/>
      <c r="O1520" s="213">
        <v>0</v>
      </c>
      <c r="P1520" s="213">
        <v>138</v>
      </c>
      <c r="Q1520" s="213"/>
      <c r="R1520" s="213"/>
      <c r="S1520" s="213">
        <v>220</v>
      </c>
      <c r="T1520" s="213">
        <v>306</v>
      </c>
      <c r="U1520" s="213">
        <v>0</v>
      </c>
      <c r="V1520" s="213">
        <v>0</v>
      </c>
      <c r="W1520" s="213">
        <v>36</v>
      </c>
      <c r="X1520" s="213">
        <v>74</v>
      </c>
      <c r="Y1520" s="213">
        <v>3</v>
      </c>
      <c r="Z1520" s="213"/>
      <c r="AA1520" s="213"/>
      <c r="AB1520" s="213">
        <v>123</v>
      </c>
      <c r="AC1520" s="213">
        <v>188</v>
      </c>
      <c r="AD1520" s="213">
        <v>226</v>
      </c>
      <c r="AE1520" s="213"/>
      <c r="AF1520" s="213">
        <v>360</v>
      </c>
      <c r="AG1520" s="213">
        <v>1902</v>
      </c>
      <c r="AH1520" s="213"/>
      <c r="AI1520" s="244"/>
      <c r="AJ1520" s="244"/>
      <c r="AK1520" s="244"/>
      <c r="AL1520" s="29">
        <f>SUM(AL1482)</f>
        <v>371</v>
      </c>
      <c r="AM1520" s="29">
        <f>SUM(AM1482)</f>
        <v>113</v>
      </c>
      <c r="AN1520" s="29">
        <f>SUM(AN1482)</f>
        <v>258</v>
      </c>
      <c r="AO1520" s="142">
        <f>IF(E1520&gt;0,1,0)</f>
        <v>1</v>
      </c>
    </row>
    <row r="1521" spans="1:40" ht="12" customHeight="1" thickBot="1">
      <c r="A1521" s="145"/>
      <c r="B1521" s="144"/>
      <c r="C1521" s="144"/>
      <c r="D1521" s="144"/>
      <c r="E1521" s="144"/>
      <c r="F1521" s="144"/>
      <c r="G1521" s="170"/>
      <c r="H1521" s="170"/>
      <c r="I1521" s="170"/>
      <c r="J1521" s="170"/>
      <c r="K1521" s="170"/>
      <c r="L1521" s="170"/>
      <c r="M1521" s="170"/>
      <c r="N1521" s="145"/>
      <c r="O1521" s="145"/>
      <c r="P1521" s="145"/>
      <c r="Q1521" s="144"/>
      <c r="R1521" s="170"/>
      <c r="S1521" s="170"/>
      <c r="T1521" s="170"/>
      <c r="U1521" s="170"/>
      <c r="V1521" s="170"/>
      <c r="W1521" s="170"/>
      <c r="X1521" s="170"/>
      <c r="Y1521" s="170"/>
      <c r="Z1521" s="144"/>
      <c r="AA1521" s="145"/>
      <c r="AB1521" s="145"/>
      <c r="AC1521" s="145"/>
      <c r="AD1521" s="145"/>
      <c r="AE1521" s="170"/>
      <c r="AF1521" s="170"/>
      <c r="AG1521" s="170"/>
      <c r="AH1521" s="170"/>
      <c r="AI1521" s="170"/>
      <c r="AJ1521" s="170"/>
      <c r="AK1521" s="145"/>
    </row>
    <row r="1522" spans="1:40" ht="12" customHeight="1" thickBot="1">
      <c r="A1522" s="145" t="s">
        <v>48</v>
      </c>
      <c r="B1522" s="170">
        <v>39644</v>
      </c>
      <c r="C1522" s="145" t="s">
        <v>49</v>
      </c>
      <c r="D1522" s="145"/>
      <c r="E1522" s="145"/>
      <c r="F1522" s="145"/>
      <c r="G1522" s="170"/>
      <c r="H1522" s="170"/>
      <c r="I1522" s="170"/>
      <c r="J1522" s="170"/>
      <c r="K1522" s="170"/>
      <c r="L1522" s="170"/>
      <c r="M1522" s="170"/>
      <c r="N1522" s="145"/>
      <c r="O1522" s="145"/>
      <c r="P1522" s="145"/>
      <c r="Q1522" s="144"/>
      <c r="R1522" s="170"/>
      <c r="S1522" s="170"/>
      <c r="T1522" s="170"/>
      <c r="U1522" s="170"/>
      <c r="V1522" s="170"/>
      <c r="W1522" s="170"/>
      <c r="X1522" s="170"/>
      <c r="Y1522" s="170"/>
      <c r="Z1522" s="144"/>
      <c r="AA1522" s="145"/>
      <c r="AB1522" s="145"/>
      <c r="AC1522" s="145"/>
      <c r="AD1522" s="145"/>
      <c r="AE1522" s="170"/>
      <c r="AF1522" s="170"/>
      <c r="AG1522" s="170"/>
      <c r="AH1522" s="170"/>
      <c r="AI1522" s="170"/>
      <c r="AJ1522" s="170"/>
      <c r="AK1522" s="145"/>
    </row>
    <row r="1523" spans="1:40" ht="12" customHeight="1" thickBot="1">
      <c r="A1523" s="145" t="s">
        <v>50</v>
      </c>
      <c r="B1523" s="145"/>
      <c r="C1523" s="144"/>
      <c r="D1523" s="144"/>
      <c r="E1523" s="144"/>
      <c r="F1523" s="144"/>
      <c r="G1523" s="170"/>
      <c r="H1523" s="170"/>
      <c r="I1523" s="170"/>
      <c r="J1523" s="170"/>
      <c r="K1523" s="170"/>
      <c r="L1523" s="170"/>
      <c r="M1523" s="170"/>
      <c r="N1523" s="143" t="s">
        <v>51</v>
      </c>
      <c r="O1523" s="143"/>
      <c r="P1523" s="145"/>
      <c r="Q1523" s="144"/>
      <c r="R1523" s="172" t="s">
        <v>52</v>
      </c>
      <c r="S1523" s="170"/>
      <c r="T1523" s="170"/>
      <c r="U1523" s="170"/>
      <c r="V1523" s="170"/>
      <c r="W1523" s="170"/>
      <c r="X1523" s="170"/>
      <c r="Y1523" s="170"/>
      <c r="Z1523" s="144"/>
      <c r="AA1523" s="144"/>
      <c r="AB1523" s="144"/>
      <c r="AC1523" s="174">
        <f>SUM(AC1520:AD1520)</f>
        <v>414</v>
      </c>
      <c r="AD1523" s="144"/>
      <c r="AE1523" s="144"/>
      <c r="AF1523" s="144"/>
      <c r="AG1523" s="144"/>
      <c r="AH1523" s="144"/>
      <c r="AI1523" s="144"/>
      <c r="AJ1523" s="144"/>
      <c r="AK1523" s="145"/>
    </row>
    <row r="1524" spans="1:40" ht="12" customHeight="1" thickBot="1">
      <c r="A1524" s="145"/>
      <c r="B1524" s="145"/>
      <c r="C1524" s="145" t="s">
        <v>53</v>
      </c>
      <c r="D1524" s="145"/>
      <c r="E1524" s="145"/>
      <c r="F1524" s="145"/>
      <c r="G1524" s="170"/>
      <c r="H1524" s="170"/>
      <c r="I1524" s="170"/>
      <c r="J1524" s="170"/>
      <c r="K1524" s="170"/>
      <c r="L1524" s="170"/>
      <c r="M1524" s="170"/>
      <c r="N1524" s="145"/>
      <c r="O1524" s="145"/>
      <c r="P1524" s="145"/>
      <c r="Q1524" s="145"/>
      <c r="R1524" s="170"/>
      <c r="S1524" s="170"/>
      <c r="T1524" s="170"/>
      <c r="U1524" s="170"/>
      <c r="V1524" s="170"/>
      <c r="W1524" s="170"/>
      <c r="X1524" s="170"/>
      <c r="Y1524" s="170"/>
      <c r="Z1524" s="145"/>
      <c r="AA1524" s="145"/>
      <c r="AB1524" s="145"/>
      <c r="AC1524" s="145"/>
      <c r="AD1524" s="145"/>
      <c r="AE1524" s="145"/>
      <c r="AF1524" s="145"/>
      <c r="AG1524" s="145"/>
      <c r="AH1524" s="145"/>
      <c r="AI1524" s="145"/>
      <c r="AJ1524" s="145"/>
      <c r="AK1524" s="145"/>
    </row>
    <row r="1525" spans="1:40" ht="12" customHeight="1" thickBot="1">
      <c r="A1525" s="145"/>
      <c r="B1525" s="145"/>
      <c r="C1525" s="145"/>
      <c r="D1525" s="145"/>
      <c r="E1525" s="145"/>
      <c r="F1525" s="145"/>
      <c r="G1525" s="170"/>
      <c r="H1525" s="170"/>
      <c r="I1525" s="170"/>
      <c r="J1525" s="170"/>
      <c r="K1525" s="170"/>
      <c r="L1525" s="170"/>
      <c r="M1525" s="170"/>
      <c r="N1525" s="145"/>
      <c r="O1525" s="145"/>
      <c r="P1525" s="145"/>
      <c r="Q1525" s="145"/>
      <c r="R1525" s="170"/>
      <c r="S1525" s="170"/>
      <c r="T1525" s="170"/>
      <c r="U1525" s="170"/>
      <c r="V1525" s="170"/>
      <c r="W1525" s="170"/>
      <c r="X1525" s="170"/>
      <c r="Y1525" s="170"/>
      <c r="Z1525" s="145"/>
      <c r="AA1525" s="145"/>
      <c r="AB1525" s="145"/>
      <c r="AC1525" s="145"/>
      <c r="AD1525" s="145"/>
      <c r="AE1525" s="145"/>
      <c r="AF1525" s="145"/>
      <c r="AG1525" s="145"/>
      <c r="AH1525" s="145"/>
      <c r="AI1525" s="145"/>
      <c r="AJ1525" s="145"/>
      <c r="AK1525" s="145"/>
    </row>
    <row r="1527" spans="1:40" ht="18" customHeight="1">
      <c r="A1527" s="173" t="s">
        <v>58</v>
      </c>
      <c r="B1527" s="144"/>
      <c r="C1527" s="144"/>
      <c r="D1527" s="144"/>
      <c r="E1527" s="144"/>
      <c r="F1527" s="144"/>
      <c r="G1527" s="144"/>
      <c r="H1527" s="144"/>
      <c r="I1527" s="144"/>
      <c r="J1527" s="144"/>
      <c r="L1527" s="143"/>
      <c r="M1527" s="143"/>
      <c r="N1527" s="143"/>
      <c r="O1527" s="143"/>
      <c r="P1527" s="143"/>
      <c r="Q1527" s="143"/>
      <c r="R1527" s="143"/>
      <c r="S1527" s="143"/>
      <c r="T1527" s="143"/>
      <c r="U1527" s="143"/>
      <c r="V1527" s="143"/>
      <c r="W1527" s="143"/>
      <c r="X1527" s="143"/>
      <c r="Y1527" s="143"/>
      <c r="Z1527" s="143"/>
      <c r="AA1527" s="143"/>
      <c r="AB1527" s="143"/>
      <c r="AC1527" s="143"/>
      <c r="AD1527" s="143"/>
      <c r="AE1527" s="143"/>
      <c r="AF1527" s="143"/>
      <c r="AG1527" s="143"/>
      <c r="AH1527" s="144"/>
      <c r="AI1527" s="144"/>
      <c r="AJ1527" s="144"/>
      <c r="AK1527" s="145"/>
    </row>
    <row r="1528" spans="1:40" ht="13.5" customHeight="1" thickBot="1">
      <c r="B1528" s="144"/>
      <c r="C1528" s="144"/>
      <c r="D1528" s="144"/>
      <c r="E1528" s="144"/>
      <c r="F1528" s="144"/>
      <c r="G1528" s="144"/>
      <c r="H1528" s="144"/>
      <c r="I1528" s="144"/>
      <c r="J1528" s="144"/>
      <c r="K1528" s="144"/>
      <c r="L1528" s="144"/>
      <c r="M1528" s="144"/>
      <c r="N1528" s="144"/>
      <c r="O1528" s="144"/>
      <c r="P1528" s="144"/>
      <c r="Q1528" s="144"/>
      <c r="R1528" s="144"/>
      <c r="S1528" s="144"/>
      <c r="T1528" s="144"/>
      <c r="U1528" s="144"/>
      <c r="V1528" s="144"/>
      <c r="W1528" s="144"/>
      <c r="X1528" s="144"/>
      <c r="Y1528" s="144"/>
      <c r="Z1528" s="144"/>
      <c r="AA1528" s="144"/>
      <c r="AB1528" s="144"/>
      <c r="AC1528" s="144"/>
      <c r="AD1528" s="144"/>
      <c r="AE1528" s="144"/>
      <c r="AF1528" s="144"/>
      <c r="AG1528" s="144"/>
      <c r="AH1528" s="144"/>
      <c r="AI1528" s="144"/>
      <c r="AJ1528" s="144"/>
      <c r="AK1528" s="145"/>
    </row>
    <row r="1529" spans="1:40" ht="21.75" customHeight="1">
      <c r="A1529" s="146" t="s">
        <v>55</v>
      </c>
      <c r="B1529" s="147"/>
      <c r="C1529" s="148" t="s">
        <v>17</v>
      </c>
      <c r="D1529" s="148" t="s">
        <v>56</v>
      </c>
      <c r="E1529" s="148" t="s">
        <v>3</v>
      </c>
      <c r="F1529" s="148" t="s">
        <v>4</v>
      </c>
      <c r="G1529" s="148"/>
      <c r="H1529" s="148"/>
      <c r="I1529" s="148" t="s">
        <v>5</v>
      </c>
      <c r="J1529" s="149" t="s">
        <v>6</v>
      </c>
      <c r="K1529" s="149"/>
      <c r="L1529" s="149"/>
      <c r="M1529" s="149"/>
      <c r="N1529" s="149"/>
      <c r="O1529" s="149"/>
      <c r="P1529" s="149"/>
      <c r="Q1529" s="149"/>
      <c r="R1529" s="149"/>
      <c r="S1529" s="149"/>
      <c r="T1529" s="148" t="s">
        <v>16</v>
      </c>
      <c r="U1529" s="148" t="s">
        <v>7</v>
      </c>
      <c r="V1529" s="148"/>
      <c r="W1529" s="148" t="s">
        <v>8</v>
      </c>
      <c r="X1529" s="148"/>
      <c r="Y1529" s="148" t="s">
        <v>9</v>
      </c>
      <c r="Z1529" s="148"/>
      <c r="AA1529" s="148"/>
      <c r="AB1529" s="148"/>
      <c r="AC1529" s="148" t="s">
        <v>10</v>
      </c>
      <c r="AD1529" s="148"/>
      <c r="AE1529" s="148"/>
      <c r="AF1529" s="148" t="s">
        <v>11</v>
      </c>
      <c r="AG1529" s="148"/>
      <c r="AH1529" s="148"/>
      <c r="AI1529" s="150" t="s">
        <v>57</v>
      </c>
      <c r="AJ1529" s="151" t="s">
        <v>23</v>
      </c>
      <c r="AK1529" s="152"/>
      <c r="AL1529" s="153" t="s">
        <v>91</v>
      </c>
      <c r="AM1529" s="154"/>
      <c r="AN1529" s="155"/>
    </row>
    <row r="1530" spans="1:40" ht="21.75" customHeight="1">
      <c r="A1530" s="156"/>
      <c r="B1530" s="157"/>
      <c r="C1530" s="158"/>
      <c r="D1530" s="158"/>
      <c r="E1530" s="158"/>
      <c r="F1530" s="158"/>
      <c r="G1530" s="158"/>
      <c r="H1530" s="158"/>
      <c r="I1530" s="158"/>
      <c r="J1530" s="158" t="s">
        <v>12</v>
      </c>
      <c r="K1530" s="150"/>
      <c r="L1530" s="158" t="s">
        <v>13</v>
      </c>
      <c r="M1530" s="158" t="s">
        <v>14</v>
      </c>
      <c r="N1530" s="150"/>
      <c r="O1530" s="158" t="s">
        <v>15</v>
      </c>
      <c r="P1530" s="158"/>
      <c r="Q1530" s="158"/>
      <c r="R1530" s="158"/>
      <c r="S1530" s="158"/>
      <c r="T1530" s="158"/>
      <c r="U1530" s="158"/>
      <c r="V1530" s="158"/>
      <c r="W1530" s="158"/>
      <c r="X1530" s="158"/>
      <c r="Y1530" s="158"/>
      <c r="Z1530" s="158"/>
      <c r="AA1530" s="158"/>
      <c r="AB1530" s="158"/>
      <c r="AC1530" s="158"/>
      <c r="AD1530" s="158"/>
      <c r="AE1530" s="158"/>
      <c r="AF1530" s="158"/>
      <c r="AG1530" s="158"/>
      <c r="AH1530" s="158"/>
      <c r="AI1530" s="159"/>
      <c r="AJ1530" s="159"/>
      <c r="AK1530" s="160"/>
      <c r="AL1530" s="161"/>
      <c r="AM1530" s="162"/>
      <c r="AN1530" s="163"/>
    </row>
    <row r="1531" spans="1:40" ht="21.75" customHeight="1" thickBot="1">
      <c r="A1531" s="164"/>
      <c r="B1531" s="165"/>
      <c r="C1531" s="94"/>
      <c r="D1531" s="94"/>
      <c r="E1531" s="94"/>
      <c r="F1531" s="94"/>
      <c r="G1531" s="94"/>
      <c r="H1531" s="94"/>
      <c r="I1531" s="94"/>
      <c r="J1531" s="94"/>
      <c r="K1531" s="95"/>
      <c r="L1531" s="94"/>
      <c r="M1531" s="94"/>
      <c r="N1531" s="95"/>
      <c r="O1531" s="94" t="s">
        <v>18</v>
      </c>
      <c r="P1531" s="94" t="s">
        <v>19</v>
      </c>
      <c r="Q1531" s="94"/>
      <c r="R1531" s="94"/>
      <c r="S1531" s="94" t="s">
        <v>20</v>
      </c>
      <c r="T1531" s="94"/>
      <c r="U1531" s="94" t="s">
        <v>21</v>
      </c>
      <c r="V1531" s="94" t="s">
        <v>22</v>
      </c>
      <c r="W1531" s="94" t="s">
        <v>21</v>
      </c>
      <c r="X1531" s="94" t="s">
        <v>22</v>
      </c>
      <c r="Y1531" s="94" t="s">
        <v>21</v>
      </c>
      <c r="Z1531" s="94"/>
      <c r="AA1531" s="94"/>
      <c r="AB1531" s="94" t="s">
        <v>22</v>
      </c>
      <c r="AC1531" s="94" t="s">
        <v>21</v>
      </c>
      <c r="AD1531" s="94" t="s">
        <v>22</v>
      </c>
      <c r="AE1531" s="94"/>
      <c r="AF1531" s="94" t="s">
        <v>21</v>
      </c>
      <c r="AG1531" s="94" t="s">
        <v>22</v>
      </c>
      <c r="AH1531" s="94"/>
      <c r="AI1531" s="95"/>
      <c r="AJ1531" s="95"/>
      <c r="AK1531" s="96"/>
      <c r="AL1531" s="69" t="s">
        <v>90</v>
      </c>
      <c r="AM1531" s="70" t="s">
        <v>130</v>
      </c>
      <c r="AN1531" s="70" t="s">
        <v>131</v>
      </c>
    </row>
    <row r="1532" spans="1:40" ht="21.75" customHeight="1" thickBot="1">
      <c r="A1532" s="217" t="s">
        <v>24</v>
      </c>
      <c r="B1532" s="217"/>
      <c r="C1532" s="213">
        <v>7356</v>
      </c>
      <c r="D1532" s="213">
        <v>269</v>
      </c>
      <c r="E1532" s="213">
        <v>5826</v>
      </c>
      <c r="F1532" s="213">
        <v>783</v>
      </c>
      <c r="G1532" s="213"/>
      <c r="H1532" s="213"/>
      <c r="I1532" s="213">
        <v>5043</v>
      </c>
      <c r="J1532" s="213">
        <v>2158</v>
      </c>
      <c r="K1532" s="213"/>
      <c r="L1532" s="213">
        <v>1636</v>
      </c>
      <c r="M1532" s="213">
        <v>993</v>
      </c>
      <c r="N1532" s="213"/>
      <c r="O1532" s="213">
        <v>0</v>
      </c>
      <c r="P1532" s="213">
        <v>19</v>
      </c>
      <c r="Q1532" s="213"/>
      <c r="R1532" s="213"/>
      <c r="S1532" s="213">
        <v>76</v>
      </c>
      <c r="T1532" s="213">
        <v>161</v>
      </c>
      <c r="U1532" s="213">
        <v>0</v>
      </c>
      <c r="V1532" s="213">
        <v>0</v>
      </c>
      <c r="W1532" s="213">
        <v>12</v>
      </c>
      <c r="X1532" s="213">
        <v>27</v>
      </c>
      <c r="Y1532" s="213">
        <v>0</v>
      </c>
      <c r="Z1532" s="213"/>
      <c r="AA1532" s="213"/>
      <c r="AB1532" s="213">
        <v>62</v>
      </c>
      <c r="AC1532" s="213">
        <v>51</v>
      </c>
      <c r="AD1532" s="213">
        <v>42</v>
      </c>
      <c r="AE1532" s="213"/>
      <c r="AF1532" s="213">
        <v>112</v>
      </c>
      <c r="AG1532" s="213">
        <v>1110</v>
      </c>
      <c r="AH1532" s="213"/>
      <c r="AI1532" s="214"/>
      <c r="AJ1532" s="214"/>
      <c r="AK1532" s="214"/>
      <c r="AL1532" s="25">
        <f>SUM(AL1533:AL1548)</f>
        <v>366</v>
      </c>
      <c r="AM1532" s="25">
        <f>SUM(AM1533:AM1548)</f>
        <v>106</v>
      </c>
      <c r="AN1532" s="25">
        <f>SUM(AN1533:AN1548)</f>
        <v>260</v>
      </c>
    </row>
    <row r="1533" spans="1:40" ht="21.75" customHeight="1" outlineLevel="1">
      <c r="A1533" s="218" t="s">
        <v>25</v>
      </c>
      <c r="B1533" s="218"/>
      <c r="C1533" s="250">
        <v>500</v>
      </c>
      <c r="D1533" s="250">
        <v>0</v>
      </c>
      <c r="E1533" s="250">
        <v>432</v>
      </c>
      <c r="F1533" s="250">
        <v>0</v>
      </c>
      <c r="G1533" s="250"/>
      <c r="H1533" s="250"/>
      <c r="I1533" s="250">
        <v>432</v>
      </c>
      <c r="J1533" s="250">
        <v>432</v>
      </c>
      <c r="K1533" s="250"/>
      <c r="L1533" s="250">
        <v>0</v>
      </c>
      <c r="M1533" s="250">
        <v>0</v>
      </c>
      <c r="N1533" s="250"/>
      <c r="O1533" s="250">
        <v>0</v>
      </c>
      <c r="P1533" s="250">
        <v>0</v>
      </c>
      <c r="Q1533" s="250"/>
      <c r="R1533" s="250"/>
      <c r="S1533" s="250">
        <v>0</v>
      </c>
      <c r="T1533" s="250">
        <v>0</v>
      </c>
      <c r="U1533" s="250">
        <v>0</v>
      </c>
      <c r="V1533" s="250">
        <v>0</v>
      </c>
      <c r="W1533" s="250">
        <v>0</v>
      </c>
      <c r="X1533" s="250">
        <v>2</v>
      </c>
      <c r="Y1533" s="250">
        <v>0</v>
      </c>
      <c r="Z1533" s="250"/>
      <c r="AA1533" s="250"/>
      <c r="AB1533" s="250">
        <v>0</v>
      </c>
      <c r="AC1533" s="250">
        <v>0</v>
      </c>
      <c r="AD1533" s="250">
        <v>0</v>
      </c>
      <c r="AE1533" s="250"/>
      <c r="AF1533" s="250">
        <v>0</v>
      </c>
      <c r="AG1533" s="250">
        <v>66</v>
      </c>
      <c r="AH1533" s="250"/>
      <c r="AI1533" s="251" t="s">
        <v>188</v>
      </c>
      <c r="AJ1533" s="251"/>
      <c r="AK1533" s="251"/>
      <c r="AL1533" s="65"/>
      <c r="AM1533" s="71"/>
      <c r="AN1533" s="71"/>
    </row>
    <row r="1534" spans="1:40" ht="21.75" customHeight="1" outlineLevel="1">
      <c r="A1534" s="218" t="s">
        <v>189</v>
      </c>
      <c r="B1534" s="218"/>
      <c r="C1534" s="250">
        <v>450</v>
      </c>
      <c r="D1534" s="250">
        <v>54</v>
      </c>
      <c r="E1534" s="250">
        <v>267</v>
      </c>
      <c r="F1534" s="250">
        <v>0</v>
      </c>
      <c r="G1534" s="250"/>
      <c r="H1534" s="250"/>
      <c r="I1534" s="250">
        <v>267</v>
      </c>
      <c r="J1534" s="250">
        <v>251</v>
      </c>
      <c r="K1534" s="250"/>
      <c r="L1534" s="250">
        <v>0</v>
      </c>
      <c r="M1534" s="250">
        <v>0</v>
      </c>
      <c r="N1534" s="250"/>
      <c r="O1534" s="250">
        <v>0</v>
      </c>
      <c r="P1534" s="250">
        <v>0</v>
      </c>
      <c r="Q1534" s="250"/>
      <c r="R1534" s="250"/>
      <c r="S1534" s="250">
        <v>0</v>
      </c>
      <c r="T1534" s="250">
        <v>16</v>
      </c>
      <c r="U1534" s="250">
        <v>0</v>
      </c>
      <c r="V1534" s="250">
        <v>0</v>
      </c>
      <c r="W1534" s="250">
        <v>0</v>
      </c>
      <c r="X1534" s="250">
        <v>1</v>
      </c>
      <c r="Y1534" s="250">
        <v>0</v>
      </c>
      <c r="Z1534" s="250"/>
      <c r="AA1534" s="250"/>
      <c r="AB1534" s="250">
        <v>0</v>
      </c>
      <c r="AC1534" s="250">
        <v>0</v>
      </c>
      <c r="AD1534" s="250">
        <v>0</v>
      </c>
      <c r="AE1534" s="250"/>
      <c r="AF1534" s="250">
        <v>0</v>
      </c>
      <c r="AG1534" s="250">
        <v>128</v>
      </c>
      <c r="AH1534" s="250"/>
      <c r="AI1534" s="251" t="s">
        <v>492</v>
      </c>
      <c r="AJ1534" s="251"/>
      <c r="AK1534" s="251"/>
      <c r="AL1534" s="65"/>
      <c r="AM1534" s="71"/>
      <c r="AN1534" s="71"/>
    </row>
    <row r="1535" spans="1:40" ht="21.75" customHeight="1" outlineLevel="1">
      <c r="A1535" s="218" t="s">
        <v>190</v>
      </c>
      <c r="B1535" s="218"/>
      <c r="C1535" s="250">
        <v>36</v>
      </c>
      <c r="D1535" s="250">
        <v>0</v>
      </c>
      <c r="E1535" s="250">
        <v>33</v>
      </c>
      <c r="F1535" s="250">
        <v>0</v>
      </c>
      <c r="G1535" s="250"/>
      <c r="H1535" s="250"/>
      <c r="I1535" s="250">
        <v>33</v>
      </c>
      <c r="J1535" s="250">
        <v>0</v>
      </c>
      <c r="K1535" s="250"/>
      <c r="L1535" s="250">
        <v>0</v>
      </c>
      <c r="M1535" s="250">
        <v>0</v>
      </c>
      <c r="N1535" s="250"/>
      <c r="O1535" s="250">
        <v>0</v>
      </c>
      <c r="P1535" s="250">
        <v>0</v>
      </c>
      <c r="Q1535" s="250"/>
      <c r="R1535" s="250"/>
      <c r="S1535" s="250">
        <v>0</v>
      </c>
      <c r="T1535" s="250">
        <v>33</v>
      </c>
      <c r="U1535" s="250">
        <v>0</v>
      </c>
      <c r="V1535" s="250">
        <v>0</v>
      </c>
      <c r="W1535" s="250">
        <v>0</v>
      </c>
      <c r="X1535" s="250">
        <v>0</v>
      </c>
      <c r="Y1535" s="250">
        <v>0</v>
      </c>
      <c r="Z1535" s="250"/>
      <c r="AA1535" s="250"/>
      <c r="AB1535" s="250">
        <v>0</v>
      </c>
      <c r="AC1535" s="250">
        <v>0</v>
      </c>
      <c r="AD1535" s="250">
        <v>0</v>
      </c>
      <c r="AE1535" s="250"/>
      <c r="AF1535" s="250">
        <v>0</v>
      </c>
      <c r="AG1535" s="250">
        <v>3</v>
      </c>
      <c r="AH1535" s="250"/>
      <c r="AI1535" s="251" t="s">
        <v>298</v>
      </c>
      <c r="AJ1535" s="251"/>
      <c r="AK1535" s="251"/>
      <c r="AL1535" s="65"/>
      <c r="AM1535" s="71"/>
      <c r="AN1535" s="71"/>
    </row>
    <row r="1536" spans="1:40" ht="21.75" customHeight="1" outlineLevel="1">
      <c r="A1536" s="218" t="s">
        <v>191</v>
      </c>
      <c r="B1536" s="218"/>
      <c r="C1536" s="250">
        <v>40</v>
      </c>
      <c r="D1536" s="250">
        <v>0</v>
      </c>
      <c r="E1536" s="250">
        <v>29</v>
      </c>
      <c r="F1536" s="250">
        <v>0</v>
      </c>
      <c r="G1536" s="250"/>
      <c r="H1536" s="250"/>
      <c r="I1536" s="250">
        <v>29</v>
      </c>
      <c r="J1536" s="250">
        <v>29</v>
      </c>
      <c r="K1536" s="250"/>
      <c r="L1536" s="250">
        <v>0</v>
      </c>
      <c r="M1536" s="250">
        <v>0</v>
      </c>
      <c r="N1536" s="250"/>
      <c r="O1536" s="250">
        <v>0</v>
      </c>
      <c r="P1536" s="250">
        <v>0</v>
      </c>
      <c r="Q1536" s="250"/>
      <c r="R1536" s="250"/>
      <c r="S1536" s="250">
        <v>0</v>
      </c>
      <c r="T1536" s="250">
        <v>0</v>
      </c>
      <c r="U1536" s="250">
        <v>0</v>
      </c>
      <c r="V1536" s="250">
        <v>0</v>
      </c>
      <c r="W1536" s="250">
        <v>0</v>
      </c>
      <c r="X1536" s="250">
        <v>0</v>
      </c>
      <c r="Y1536" s="250">
        <v>0</v>
      </c>
      <c r="Z1536" s="250"/>
      <c r="AA1536" s="250"/>
      <c r="AB1536" s="250">
        <v>0</v>
      </c>
      <c r="AC1536" s="250">
        <v>0</v>
      </c>
      <c r="AD1536" s="250">
        <v>0</v>
      </c>
      <c r="AE1536" s="250"/>
      <c r="AF1536" s="250">
        <v>0</v>
      </c>
      <c r="AG1536" s="250">
        <v>11</v>
      </c>
      <c r="AH1536" s="250"/>
      <c r="AI1536" s="251" t="s">
        <v>451</v>
      </c>
      <c r="AJ1536" s="251"/>
      <c r="AK1536" s="251"/>
      <c r="AL1536" s="65">
        <f>SUM(AM1536:AN1536)</f>
        <v>29</v>
      </c>
      <c r="AM1536" s="71">
        <f>SUM(F1536)</f>
        <v>0</v>
      </c>
      <c r="AN1536" s="71">
        <f>SUM(I1536)</f>
        <v>29</v>
      </c>
    </row>
    <row r="1537" spans="1:42" ht="21.75" customHeight="1" outlineLevel="1">
      <c r="A1537" s="218" t="s">
        <v>192</v>
      </c>
      <c r="B1537" s="218"/>
      <c r="C1537" s="273">
        <v>68</v>
      </c>
      <c r="D1537" s="250">
        <v>0</v>
      </c>
      <c r="E1537" s="250">
        <v>51</v>
      </c>
      <c r="F1537" s="250">
        <v>0</v>
      </c>
      <c r="G1537" s="250"/>
      <c r="H1537" s="250"/>
      <c r="I1537" s="250">
        <v>51</v>
      </c>
      <c r="J1537" s="250">
        <v>51</v>
      </c>
      <c r="K1537" s="250"/>
      <c r="L1537" s="250">
        <v>0</v>
      </c>
      <c r="M1537" s="250">
        <v>0</v>
      </c>
      <c r="N1537" s="250"/>
      <c r="O1537" s="250">
        <v>0</v>
      </c>
      <c r="P1537" s="250">
        <v>0</v>
      </c>
      <c r="Q1537" s="250"/>
      <c r="R1537" s="250"/>
      <c r="S1537" s="250">
        <v>0</v>
      </c>
      <c r="T1537" s="250">
        <v>0</v>
      </c>
      <c r="U1537" s="250">
        <v>0</v>
      </c>
      <c r="V1537" s="250">
        <v>0</v>
      </c>
      <c r="W1537" s="250">
        <v>0</v>
      </c>
      <c r="X1537" s="250">
        <v>0</v>
      </c>
      <c r="Y1537" s="250">
        <v>0</v>
      </c>
      <c r="Z1537" s="250"/>
      <c r="AA1537" s="250"/>
      <c r="AB1537" s="250">
        <v>0</v>
      </c>
      <c r="AC1537" s="250">
        <v>0</v>
      </c>
      <c r="AD1537" s="250">
        <v>0</v>
      </c>
      <c r="AE1537" s="250"/>
      <c r="AF1537" s="250">
        <v>0</v>
      </c>
      <c r="AG1537" s="250">
        <v>17</v>
      </c>
      <c r="AH1537" s="250"/>
      <c r="AI1537" s="251" t="s">
        <v>493</v>
      </c>
      <c r="AJ1537" s="251"/>
      <c r="AK1537" s="251"/>
      <c r="AL1537" s="65"/>
      <c r="AM1537" s="71"/>
      <c r="AN1537" s="71"/>
    </row>
    <row r="1538" spans="1:42" ht="21.75" customHeight="1" outlineLevel="1">
      <c r="A1538" s="218" t="s">
        <v>193</v>
      </c>
      <c r="B1538" s="218"/>
      <c r="C1538" s="250">
        <v>108</v>
      </c>
      <c r="D1538" s="250">
        <v>0</v>
      </c>
      <c r="E1538" s="250">
        <v>35</v>
      </c>
      <c r="F1538" s="250">
        <v>23</v>
      </c>
      <c r="G1538" s="250"/>
      <c r="H1538" s="250"/>
      <c r="I1538" s="250">
        <v>12</v>
      </c>
      <c r="J1538" s="250">
        <v>3</v>
      </c>
      <c r="K1538" s="250"/>
      <c r="L1538" s="250">
        <v>1</v>
      </c>
      <c r="M1538" s="250">
        <v>3</v>
      </c>
      <c r="N1538" s="250"/>
      <c r="O1538" s="250">
        <v>0</v>
      </c>
      <c r="P1538" s="250">
        <v>0</v>
      </c>
      <c r="Q1538" s="250"/>
      <c r="R1538" s="250"/>
      <c r="S1538" s="250">
        <v>5</v>
      </c>
      <c r="T1538" s="250">
        <v>0</v>
      </c>
      <c r="U1538" s="250">
        <v>0</v>
      </c>
      <c r="V1538" s="250">
        <v>0</v>
      </c>
      <c r="W1538" s="250">
        <v>0</v>
      </c>
      <c r="X1538" s="250">
        <v>0</v>
      </c>
      <c r="Y1538" s="250">
        <v>0</v>
      </c>
      <c r="Z1538" s="250"/>
      <c r="AA1538" s="250"/>
      <c r="AB1538" s="250">
        <v>0</v>
      </c>
      <c r="AC1538" s="250">
        <v>1</v>
      </c>
      <c r="AD1538" s="250">
        <v>0</v>
      </c>
      <c r="AE1538" s="250"/>
      <c r="AF1538" s="250">
        <v>36</v>
      </c>
      <c r="AG1538" s="250">
        <v>37</v>
      </c>
      <c r="AH1538" s="250"/>
      <c r="AI1538" s="251" t="s">
        <v>206</v>
      </c>
      <c r="AJ1538" s="251" t="s">
        <v>494</v>
      </c>
      <c r="AK1538" s="251"/>
      <c r="AL1538" s="65">
        <f>SUM(AM1538:AN1538)</f>
        <v>8</v>
      </c>
      <c r="AM1538" s="71">
        <v>8</v>
      </c>
      <c r="AN1538" s="71"/>
    </row>
    <row r="1539" spans="1:42" ht="21.75" customHeight="1" outlineLevel="1">
      <c r="A1539" s="218" t="s">
        <v>194</v>
      </c>
      <c r="B1539" s="218"/>
      <c r="C1539" s="250">
        <v>705</v>
      </c>
      <c r="D1539" s="250">
        <v>10</v>
      </c>
      <c r="E1539" s="250">
        <v>620</v>
      </c>
      <c r="F1539" s="250">
        <v>438</v>
      </c>
      <c r="G1539" s="250"/>
      <c r="H1539" s="250"/>
      <c r="I1539" s="250">
        <v>182</v>
      </c>
      <c r="J1539" s="250">
        <v>44</v>
      </c>
      <c r="K1539" s="250"/>
      <c r="L1539" s="250">
        <v>17</v>
      </c>
      <c r="M1539" s="250">
        <v>23</v>
      </c>
      <c r="N1539" s="250"/>
      <c r="O1539" s="250">
        <v>0</v>
      </c>
      <c r="P1539" s="250">
        <v>18</v>
      </c>
      <c r="Q1539" s="250"/>
      <c r="R1539" s="250"/>
      <c r="S1539" s="250">
        <v>44</v>
      </c>
      <c r="T1539" s="250">
        <v>36</v>
      </c>
      <c r="U1539" s="250">
        <v>0</v>
      </c>
      <c r="V1539" s="250">
        <v>0</v>
      </c>
      <c r="W1539" s="250">
        <v>6</v>
      </c>
      <c r="X1539" s="250">
        <v>0</v>
      </c>
      <c r="Y1539" s="250">
        <v>0</v>
      </c>
      <c r="Z1539" s="250"/>
      <c r="AA1539" s="250"/>
      <c r="AB1539" s="250">
        <v>0</v>
      </c>
      <c r="AC1539" s="250">
        <v>39</v>
      </c>
      <c r="AD1539" s="250">
        <v>10</v>
      </c>
      <c r="AE1539" s="250"/>
      <c r="AF1539" s="250">
        <v>55</v>
      </c>
      <c r="AG1539" s="250">
        <v>14</v>
      </c>
      <c r="AH1539" s="250"/>
      <c r="AI1539" s="251" t="s">
        <v>256</v>
      </c>
      <c r="AJ1539" s="251"/>
      <c r="AK1539" s="251"/>
      <c r="AL1539" s="65"/>
      <c r="AM1539" s="66"/>
      <c r="AN1539" s="66"/>
    </row>
    <row r="1540" spans="1:42" ht="21.75" customHeight="1" outlineLevel="1">
      <c r="A1540" s="218" t="s">
        <v>26</v>
      </c>
      <c r="B1540" s="218"/>
      <c r="C1540" s="250">
        <v>292</v>
      </c>
      <c r="D1540" s="250">
        <v>2</v>
      </c>
      <c r="E1540" s="250">
        <v>174</v>
      </c>
      <c r="F1540" s="250">
        <v>20</v>
      </c>
      <c r="G1540" s="250"/>
      <c r="H1540" s="250"/>
      <c r="I1540" s="250">
        <v>154</v>
      </c>
      <c r="J1540" s="250">
        <v>110</v>
      </c>
      <c r="K1540" s="250"/>
      <c r="L1540" s="250">
        <v>30</v>
      </c>
      <c r="M1540" s="250">
        <v>11</v>
      </c>
      <c r="N1540" s="250"/>
      <c r="O1540" s="250">
        <v>0</v>
      </c>
      <c r="P1540" s="250">
        <v>0</v>
      </c>
      <c r="Q1540" s="250"/>
      <c r="R1540" s="250"/>
      <c r="S1540" s="250">
        <v>2</v>
      </c>
      <c r="T1540" s="250">
        <v>1</v>
      </c>
      <c r="U1540" s="250">
        <v>0</v>
      </c>
      <c r="V1540" s="250">
        <v>0</v>
      </c>
      <c r="W1540" s="250">
        <v>0</v>
      </c>
      <c r="X1540" s="250">
        <v>0</v>
      </c>
      <c r="Y1540" s="250">
        <v>0</v>
      </c>
      <c r="Z1540" s="250"/>
      <c r="AA1540" s="250"/>
      <c r="AB1540" s="250">
        <v>0</v>
      </c>
      <c r="AC1540" s="250">
        <v>2</v>
      </c>
      <c r="AD1540" s="250">
        <v>0</v>
      </c>
      <c r="AE1540" s="250"/>
      <c r="AF1540" s="250">
        <v>7</v>
      </c>
      <c r="AG1540" s="250">
        <v>109</v>
      </c>
      <c r="AH1540" s="250"/>
      <c r="AI1540" s="251" t="s">
        <v>207</v>
      </c>
      <c r="AJ1540" s="251"/>
      <c r="AK1540" s="251"/>
      <c r="AL1540" s="65"/>
      <c r="AM1540" s="71"/>
      <c r="AN1540" s="71"/>
    </row>
    <row r="1541" spans="1:42" ht="21.75" customHeight="1" outlineLevel="1">
      <c r="A1541" s="218" t="s">
        <v>195</v>
      </c>
      <c r="B1541" s="218"/>
      <c r="C1541" s="250">
        <v>292</v>
      </c>
      <c r="D1541" s="250">
        <v>4</v>
      </c>
      <c r="E1541" s="250">
        <v>287</v>
      </c>
      <c r="F1541" s="250">
        <v>0</v>
      </c>
      <c r="G1541" s="250"/>
      <c r="H1541" s="250"/>
      <c r="I1541" s="250">
        <v>287</v>
      </c>
      <c r="J1541" s="250">
        <v>0</v>
      </c>
      <c r="K1541" s="250"/>
      <c r="L1541" s="250">
        <v>0</v>
      </c>
      <c r="M1541" s="250">
        <v>287</v>
      </c>
      <c r="N1541" s="250"/>
      <c r="O1541" s="250">
        <v>0</v>
      </c>
      <c r="P1541" s="250">
        <v>0</v>
      </c>
      <c r="Q1541" s="250"/>
      <c r="R1541" s="250"/>
      <c r="S1541" s="250">
        <v>0</v>
      </c>
      <c r="T1541" s="250">
        <v>0</v>
      </c>
      <c r="U1541" s="250">
        <v>0</v>
      </c>
      <c r="V1541" s="250">
        <v>0</v>
      </c>
      <c r="W1541" s="250">
        <v>0</v>
      </c>
      <c r="X1541" s="250">
        <v>1</v>
      </c>
      <c r="Y1541" s="250">
        <v>0</v>
      </c>
      <c r="Z1541" s="250"/>
      <c r="AA1541" s="250"/>
      <c r="AB1541" s="250">
        <v>0</v>
      </c>
      <c r="AC1541" s="250">
        <v>0</v>
      </c>
      <c r="AD1541" s="250">
        <v>0</v>
      </c>
      <c r="AE1541" s="250"/>
      <c r="AF1541" s="250">
        <v>0</v>
      </c>
      <c r="AG1541" s="250">
        <v>0</v>
      </c>
      <c r="AH1541" s="250"/>
      <c r="AI1541" s="251" t="s">
        <v>286</v>
      </c>
      <c r="AJ1541" s="251"/>
      <c r="AK1541" s="251"/>
      <c r="AL1541" s="65"/>
      <c r="AM1541" s="71"/>
      <c r="AN1541" s="71"/>
    </row>
    <row r="1542" spans="1:42" ht="21.75" customHeight="1" outlineLevel="1">
      <c r="A1542" s="218" t="s">
        <v>197</v>
      </c>
      <c r="B1542" s="218"/>
      <c r="C1542" s="250">
        <v>1414</v>
      </c>
      <c r="D1542" s="250">
        <v>37</v>
      </c>
      <c r="E1542" s="250">
        <v>1074</v>
      </c>
      <c r="F1542" s="250">
        <v>204</v>
      </c>
      <c r="G1542" s="250"/>
      <c r="H1542" s="250"/>
      <c r="I1542" s="250">
        <v>870</v>
      </c>
      <c r="J1542" s="250">
        <v>443</v>
      </c>
      <c r="K1542" s="250"/>
      <c r="L1542" s="250">
        <v>338</v>
      </c>
      <c r="M1542" s="250">
        <v>3</v>
      </c>
      <c r="N1542" s="250"/>
      <c r="O1542" s="250">
        <v>0</v>
      </c>
      <c r="P1542" s="250">
        <v>0</v>
      </c>
      <c r="Q1542" s="250"/>
      <c r="R1542" s="250"/>
      <c r="S1542" s="250">
        <v>12</v>
      </c>
      <c r="T1542" s="250">
        <v>74</v>
      </c>
      <c r="U1542" s="250">
        <v>0</v>
      </c>
      <c r="V1542" s="250">
        <v>0</v>
      </c>
      <c r="W1542" s="250">
        <v>0</v>
      </c>
      <c r="X1542" s="250">
        <v>0</v>
      </c>
      <c r="Y1542" s="250">
        <v>0</v>
      </c>
      <c r="Z1542" s="250"/>
      <c r="AA1542" s="250"/>
      <c r="AB1542" s="250">
        <v>0</v>
      </c>
      <c r="AC1542" s="250">
        <v>0</v>
      </c>
      <c r="AD1542" s="250">
        <v>25</v>
      </c>
      <c r="AE1542" s="250"/>
      <c r="AF1542" s="250">
        <v>2</v>
      </c>
      <c r="AG1542" s="250">
        <v>301</v>
      </c>
      <c r="AH1542" s="250"/>
      <c r="AI1542" s="251" t="s">
        <v>203</v>
      </c>
      <c r="AJ1542" s="251"/>
      <c r="AK1542" s="251"/>
      <c r="AL1542" s="65"/>
      <c r="AM1542" s="71"/>
      <c r="AN1542" s="71"/>
    </row>
    <row r="1543" spans="1:42" ht="21.75" customHeight="1" outlineLevel="1">
      <c r="A1543" s="218" t="s">
        <v>27</v>
      </c>
      <c r="B1543" s="218"/>
      <c r="C1543" s="250">
        <v>516</v>
      </c>
      <c r="D1543" s="250">
        <v>48</v>
      </c>
      <c r="E1543" s="250">
        <v>462</v>
      </c>
      <c r="F1543" s="250">
        <v>0</v>
      </c>
      <c r="G1543" s="250"/>
      <c r="H1543" s="250"/>
      <c r="I1543" s="250">
        <v>462</v>
      </c>
      <c r="J1543" s="250">
        <v>229</v>
      </c>
      <c r="K1543" s="250"/>
      <c r="L1543" s="250">
        <v>201</v>
      </c>
      <c r="M1543" s="250">
        <v>32</v>
      </c>
      <c r="N1543" s="250"/>
      <c r="O1543" s="250">
        <v>0</v>
      </c>
      <c r="P1543" s="250">
        <v>0</v>
      </c>
      <c r="Q1543" s="250"/>
      <c r="R1543" s="250"/>
      <c r="S1543" s="250">
        <v>0</v>
      </c>
      <c r="T1543" s="250">
        <v>0</v>
      </c>
      <c r="U1543" s="250">
        <v>0</v>
      </c>
      <c r="V1543" s="250">
        <v>0</v>
      </c>
      <c r="W1543" s="250">
        <v>0</v>
      </c>
      <c r="X1543" s="250">
        <v>4</v>
      </c>
      <c r="Y1543" s="250">
        <v>0</v>
      </c>
      <c r="Z1543" s="250"/>
      <c r="AA1543" s="250"/>
      <c r="AB1543" s="250">
        <v>10</v>
      </c>
      <c r="AC1543" s="250">
        <v>0</v>
      </c>
      <c r="AD1543" s="250">
        <v>0</v>
      </c>
      <c r="AE1543" s="250"/>
      <c r="AF1543" s="250">
        <v>0</v>
      </c>
      <c r="AG1543" s="250">
        <v>2</v>
      </c>
      <c r="AH1543" s="250"/>
      <c r="AI1543" s="251" t="s">
        <v>320</v>
      </c>
      <c r="AJ1543" s="251"/>
      <c r="AK1543" s="251"/>
      <c r="AL1543" s="65"/>
      <c r="AM1543" s="71"/>
      <c r="AN1543" s="71"/>
    </row>
    <row r="1544" spans="1:42" ht="21.75" customHeight="1" outlineLevel="1">
      <c r="A1544" s="218" t="s">
        <v>28</v>
      </c>
      <c r="B1544" s="218"/>
      <c r="C1544" s="250">
        <v>320</v>
      </c>
      <c r="D1544" s="250">
        <v>5</v>
      </c>
      <c r="E1544" s="250">
        <v>248</v>
      </c>
      <c r="F1544" s="250">
        <v>0</v>
      </c>
      <c r="G1544" s="250"/>
      <c r="H1544" s="250"/>
      <c r="I1544" s="250">
        <v>248</v>
      </c>
      <c r="J1544" s="250">
        <v>181</v>
      </c>
      <c r="K1544" s="250"/>
      <c r="L1544" s="250">
        <v>67</v>
      </c>
      <c r="M1544" s="250">
        <v>0</v>
      </c>
      <c r="N1544" s="250"/>
      <c r="O1544" s="250">
        <v>0</v>
      </c>
      <c r="P1544" s="250">
        <v>0</v>
      </c>
      <c r="Q1544" s="250"/>
      <c r="R1544" s="250"/>
      <c r="S1544" s="250">
        <v>0</v>
      </c>
      <c r="T1544" s="250">
        <v>0</v>
      </c>
      <c r="U1544" s="250">
        <v>0</v>
      </c>
      <c r="V1544" s="250">
        <v>0</v>
      </c>
      <c r="W1544" s="250">
        <v>0</v>
      </c>
      <c r="X1544" s="250">
        <v>0</v>
      </c>
      <c r="Y1544" s="250">
        <v>0</v>
      </c>
      <c r="Z1544" s="250"/>
      <c r="AA1544" s="250"/>
      <c r="AB1544" s="250">
        <v>0</v>
      </c>
      <c r="AC1544" s="250">
        <v>0</v>
      </c>
      <c r="AD1544" s="250">
        <v>0</v>
      </c>
      <c r="AE1544" s="250"/>
      <c r="AF1544" s="250">
        <v>0</v>
      </c>
      <c r="AG1544" s="250">
        <v>67</v>
      </c>
      <c r="AH1544" s="250"/>
      <c r="AI1544" s="251" t="s">
        <v>198</v>
      </c>
      <c r="AJ1544" s="251"/>
      <c r="AK1544" s="251"/>
      <c r="AL1544" s="65"/>
      <c r="AM1544" s="71"/>
      <c r="AN1544" s="71"/>
    </row>
    <row r="1545" spans="1:42" ht="21.75" customHeight="1" outlineLevel="1">
      <c r="A1545" s="218" t="s">
        <v>29</v>
      </c>
      <c r="B1545" s="218"/>
      <c r="C1545" s="250">
        <v>592</v>
      </c>
      <c r="D1545" s="250">
        <v>0</v>
      </c>
      <c r="E1545" s="250">
        <v>581</v>
      </c>
      <c r="F1545" s="250">
        <v>0</v>
      </c>
      <c r="G1545" s="250"/>
      <c r="H1545" s="250"/>
      <c r="I1545" s="250">
        <v>581</v>
      </c>
      <c r="J1545" s="250">
        <v>1</v>
      </c>
      <c r="K1545" s="250"/>
      <c r="L1545" s="250">
        <v>4</v>
      </c>
      <c r="M1545" s="250">
        <v>576</v>
      </c>
      <c r="N1545" s="250"/>
      <c r="O1545" s="250">
        <v>0</v>
      </c>
      <c r="P1545" s="250">
        <v>0</v>
      </c>
      <c r="Q1545" s="250"/>
      <c r="R1545" s="250"/>
      <c r="S1545" s="250">
        <v>0</v>
      </c>
      <c r="T1545" s="250">
        <v>0</v>
      </c>
      <c r="U1545" s="250">
        <v>0</v>
      </c>
      <c r="V1545" s="250">
        <v>0</v>
      </c>
      <c r="W1545" s="250">
        <v>0</v>
      </c>
      <c r="X1545" s="250">
        <v>4</v>
      </c>
      <c r="Y1545" s="250">
        <v>0</v>
      </c>
      <c r="Z1545" s="250"/>
      <c r="AA1545" s="250"/>
      <c r="AB1545" s="250">
        <v>0</v>
      </c>
      <c r="AC1545" s="250">
        <v>0</v>
      </c>
      <c r="AD1545" s="250">
        <v>0</v>
      </c>
      <c r="AE1545" s="250"/>
      <c r="AF1545" s="250">
        <v>0</v>
      </c>
      <c r="AG1545" s="250">
        <v>7</v>
      </c>
      <c r="AH1545" s="250"/>
      <c r="AI1545" s="251" t="s">
        <v>208</v>
      </c>
      <c r="AJ1545" s="251"/>
      <c r="AK1545" s="251"/>
      <c r="AL1545" s="65"/>
      <c r="AM1545" s="71"/>
      <c r="AN1545" s="71"/>
    </row>
    <row r="1546" spans="1:42" ht="21.75" customHeight="1" outlineLevel="1">
      <c r="A1546" s="218" t="s">
        <v>30</v>
      </c>
      <c r="B1546" s="218"/>
      <c r="C1546" s="250">
        <v>516</v>
      </c>
      <c r="D1546" s="250">
        <v>3</v>
      </c>
      <c r="E1546" s="250">
        <v>497</v>
      </c>
      <c r="F1546" s="250">
        <v>0</v>
      </c>
      <c r="G1546" s="250"/>
      <c r="H1546" s="250"/>
      <c r="I1546" s="250">
        <v>497</v>
      </c>
      <c r="J1546" s="250">
        <v>248</v>
      </c>
      <c r="K1546" s="250"/>
      <c r="L1546" s="250">
        <v>243</v>
      </c>
      <c r="M1546" s="250">
        <v>6</v>
      </c>
      <c r="N1546" s="250"/>
      <c r="O1546" s="250">
        <v>0</v>
      </c>
      <c r="P1546" s="250">
        <v>0</v>
      </c>
      <c r="Q1546" s="250"/>
      <c r="R1546" s="250"/>
      <c r="S1546" s="250">
        <v>0</v>
      </c>
      <c r="T1546" s="250">
        <v>0</v>
      </c>
      <c r="U1546" s="250">
        <v>0</v>
      </c>
      <c r="V1546" s="250">
        <v>0</v>
      </c>
      <c r="W1546" s="250">
        <v>0</v>
      </c>
      <c r="X1546" s="250">
        <v>12</v>
      </c>
      <c r="Y1546" s="250">
        <v>0</v>
      </c>
      <c r="Z1546" s="250"/>
      <c r="AA1546" s="250"/>
      <c r="AB1546" s="250">
        <v>14</v>
      </c>
      <c r="AC1546" s="250">
        <v>0</v>
      </c>
      <c r="AD1546" s="250">
        <v>0</v>
      </c>
      <c r="AE1546" s="250"/>
      <c r="AF1546" s="250">
        <v>0</v>
      </c>
      <c r="AG1546" s="250">
        <v>4</v>
      </c>
      <c r="AH1546" s="250"/>
      <c r="AI1546" s="251" t="s">
        <v>247</v>
      </c>
      <c r="AJ1546" s="251"/>
      <c r="AK1546" s="251"/>
      <c r="AL1546" s="65"/>
      <c r="AM1546" s="71"/>
      <c r="AN1546" s="71"/>
    </row>
    <row r="1547" spans="1:42" ht="21.75" customHeight="1" outlineLevel="1">
      <c r="A1547" s="218" t="s">
        <v>199</v>
      </c>
      <c r="B1547" s="218"/>
      <c r="C1547" s="250">
        <v>1031</v>
      </c>
      <c r="D1547" s="250">
        <v>40</v>
      </c>
      <c r="E1547" s="250">
        <v>707</v>
      </c>
      <c r="F1547" s="250">
        <v>0</v>
      </c>
      <c r="G1547" s="250"/>
      <c r="H1547" s="250"/>
      <c r="I1547" s="250">
        <v>707</v>
      </c>
      <c r="J1547" s="250">
        <v>18</v>
      </c>
      <c r="K1547" s="250"/>
      <c r="L1547" s="250">
        <v>684</v>
      </c>
      <c r="M1547" s="250">
        <v>5</v>
      </c>
      <c r="N1547" s="250"/>
      <c r="O1547" s="250">
        <v>0</v>
      </c>
      <c r="P1547" s="250">
        <v>0</v>
      </c>
      <c r="Q1547" s="250"/>
      <c r="R1547" s="250"/>
      <c r="S1547" s="250">
        <v>0</v>
      </c>
      <c r="T1547" s="250">
        <v>0</v>
      </c>
      <c r="U1547" s="250">
        <v>0</v>
      </c>
      <c r="V1547" s="250">
        <v>0</v>
      </c>
      <c r="W1547" s="250">
        <v>0</v>
      </c>
      <c r="X1547" s="250">
        <v>3</v>
      </c>
      <c r="Y1547" s="250">
        <v>0</v>
      </c>
      <c r="Z1547" s="250"/>
      <c r="AA1547" s="250"/>
      <c r="AB1547" s="250">
        <v>27</v>
      </c>
      <c r="AC1547" s="250">
        <v>0</v>
      </c>
      <c r="AD1547" s="250">
        <v>0</v>
      </c>
      <c r="AE1547" s="250"/>
      <c r="AF1547" s="250">
        <v>0</v>
      </c>
      <c r="AG1547" s="250">
        <v>281</v>
      </c>
      <c r="AH1547" s="250"/>
      <c r="AI1547" s="251" t="s">
        <v>204</v>
      </c>
      <c r="AJ1547" s="251"/>
      <c r="AK1547" s="251"/>
      <c r="AL1547" s="65"/>
      <c r="AM1547" s="71"/>
      <c r="AN1547" s="71"/>
    </row>
    <row r="1548" spans="1:42" ht="21.75" customHeight="1" outlineLevel="1" thickBot="1">
      <c r="A1548" s="218" t="s">
        <v>200</v>
      </c>
      <c r="B1548" s="218"/>
      <c r="C1548" s="250">
        <v>476</v>
      </c>
      <c r="D1548" s="250">
        <v>66</v>
      </c>
      <c r="E1548" s="250">
        <v>329</v>
      </c>
      <c r="F1548" s="250">
        <v>98</v>
      </c>
      <c r="G1548" s="250"/>
      <c r="H1548" s="250"/>
      <c r="I1548" s="250">
        <v>231</v>
      </c>
      <c r="J1548" s="250">
        <v>118</v>
      </c>
      <c r="K1548" s="250"/>
      <c r="L1548" s="250">
        <v>51</v>
      </c>
      <c r="M1548" s="250">
        <v>47</v>
      </c>
      <c r="N1548" s="250"/>
      <c r="O1548" s="250">
        <v>0</v>
      </c>
      <c r="P1548" s="250">
        <v>1</v>
      </c>
      <c r="Q1548" s="250"/>
      <c r="R1548" s="250"/>
      <c r="S1548" s="250">
        <v>13</v>
      </c>
      <c r="T1548" s="250">
        <v>1</v>
      </c>
      <c r="U1548" s="250">
        <v>0</v>
      </c>
      <c r="V1548" s="250">
        <v>0</v>
      </c>
      <c r="W1548" s="250">
        <v>6</v>
      </c>
      <c r="X1548" s="250">
        <v>0</v>
      </c>
      <c r="Y1548" s="250">
        <v>0</v>
      </c>
      <c r="Z1548" s="250"/>
      <c r="AA1548" s="250"/>
      <c r="AB1548" s="250">
        <v>11</v>
      </c>
      <c r="AC1548" s="250">
        <v>9</v>
      </c>
      <c r="AD1548" s="250">
        <v>7</v>
      </c>
      <c r="AE1548" s="250"/>
      <c r="AF1548" s="250">
        <v>12</v>
      </c>
      <c r="AG1548" s="250">
        <v>63</v>
      </c>
      <c r="AH1548" s="250"/>
      <c r="AI1548" s="251" t="s">
        <v>228</v>
      </c>
      <c r="AJ1548" s="251"/>
      <c r="AK1548" s="251"/>
      <c r="AL1548" s="71">
        <f>SUM(AM1548:AN1548)</f>
        <v>329</v>
      </c>
      <c r="AM1548" s="71">
        <f>SUM(F1548)</f>
        <v>98</v>
      </c>
      <c r="AN1548" s="71">
        <f>SUM(I1548)</f>
        <v>231</v>
      </c>
    </row>
    <row r="1549" spans="1:42" s="168" customFormat="1" ht="21.75" customHeight="1" thickBot="1">
      <c r="A1549" s="217" t="s">
        <v>31</v>
      </c>
      <c r="B1549" s="217"/>
      <c r="C1549" s="213">
        <v>7078</v>
      </c>
      <c r="D1549" s="213">
        <v>384</v>
      </c>
      <c r="E1549" s="213">
        <v>5589</v>
      </c>
      <c r="F1549" s="213">
        <v>1140</v>
      </c>
      <c r="G1549" s="213"/>
      <c r="H1549" s="213"/>
      <c r="I1549" s="213">
        <v>4449</v>
      </c>
      <c r="J1549" s="213">
        <v>1600</v>
      </c>
      <c r="K1549" s="213"/>
      <c r="L1549" s="213">
        <v>1528</v>
      </c>
      <c r="M1549" s="213">
        <v>958</v>
      </c>
      <c r="N1549" s="213"/>
      <c r="O1549" s="213">
        <v>0</v>
      </c>
      <c r="P1549" s="213">
        <v>107</v>
      </c>
      <c r="Q1549" s="213"/>
      <c r="R1549" s="213"/>
      <c r="S1549" s="213">
        <v>119</v>
      </c>
      <c r="T1549" s="213">
        <v>137</v>
      </c>
      <c r="U1549" s="213">
        <v>0</v>
      </c>
      <c r="V1549" s="213">
        <v>0</v>
      </c>
      <c r="W1549" s="213">
        <v>25</v>
      </c>
      <c r="X1549" s="213">
        <v>39</v>
      </c>
      <c r="Y1549" s="213">
        <v>4</v>
      </c>
      <c r="Z1549" s="213"/>
      <c r="AA1549" s="213"/>
      <c r="AB1549" s="213">
        <v>62</v>
      </c>
      <c r="AC1549" s="213">
        <v>122</v>
      </c>
      <c r="AD1549" s="213">
        <v>181</v>
      </c>
      <c r="AE1549" s="213"/>
      <c r="AF1549" s="213">
        <v>266</v>
      </c>
      <c r="AG1549" s="213">
        <v>775</v>
      </c>
      <c r="AH1549" s="213"/>
      <c r="AI1549" s="214"/>
      <c r="AJ1549" s="214"/>
      <c r="AK1549" s="214"/>
      <c r="AL1549" s="79">
        <f ca="1">SUM(AM1549:AN1549)</f>
        <v>0</v>
      </c>
      <c r="AM1549" s="79">
        <f ca="1">SUM(AM1548:AM1569)</f>
        <v>0</v>
      </c>
      <c r="AN1549" s="79">
        <f ca="1">SUM(AN1548:AN1569)</f>
        <v>0</v>
      </c>
      <c r="AO1549" s="142"/>
      <c r="AP1549" s="142"/>
    </row>
    <row r="1550" spans="1:42" ht="21.75" customHeight="1" outlineLevel="1">
      <c r="A1550" s="218" t="s">
        <v>32</v>
      </c>
      <c r="B1550" s="218"/>
      <c r="C1550" s="250">
        <v>534</v>
      </c>
      <c r="D1550" s="250">
        <v>47</v>
      </c>
      <c r="E1550" s="250">
        <v>409</v>
      </c>
      <c r="F1550" s="250">
        <v>0</v>
      </c>
      <c r="G1550" s="250"/>
      <c r="H1550" s="250"/>
      <c r="I1550" s="250">
        <v>409</v>
      </c>
      <c r="J1550" s="250">
        <v>83</v>
      </c>
      <c r="K1550" s="250"/>
      <c r="L1550" s="250">
        <v>321</v>
      </c>
      <c r="M1550" s="250">
        <v>5</v>
      </c>
      <c r="N1550" s="250"/>
      <c r="O1550" s="250">
        <v>0</v>
      </c>
      <c r="P1550" s="250">
        <v>0</v>
      </c>
      <c r="Q1550" s="250"/>
      <c r="R1550" s="250"/>
      <c r="S1550" s="250">
        <v>0</v>
      </c>
      <c r="T1550" s="250">
        <v>0</v>
      </c>
      <c r="U1550" s="250">
        <v>0</v>
      </c>
      <c r="V1550" s="250">
        <v>0</v>
      </c>
      <c r="W1550" s="250">
        <v>0</v>
      </c>
      <c r="X1550" s="250">
        <v>5</v>
      </c>
      <c r="Y1550" s="250">
        <v>0</v>
      </c>
      <c r="Z1550" s="250"/>
      <c r="AA1550" s="250"/>
      <c r="AB1550" s="250">
        <v>14</v>
      </c>
      <c r="AC1550" s="250">
        <v>0</v>
      </c>
      <c r="AD1550" s="250">
        <v>0</v>
      </c>
      <c r="AE1550" s="250"/>
      <c r="AF1550" s="250">
        <v>0</v>
      </c>
      <c r="AG1550" s="250">
        <v>73</v>
      </c>
      <c r="AH1550" s="250"/>
      <c r="AI1550" s="251" t="s">
        <v>268</v>
      </c>
      <c r="AJ1550" s="251"/>
      <c r="AK1550" s="251"/>
      <c r="AL1550" s="71"/>
      <c r="AM1550" s="71"/>
      <c r="AN1550" s="71"/>
    </row>
    <row r="1551" spans="1:42" ht="21.75" customHeight="1" outlineLevel="1">
      <c r="A1551" s="218" t="s">
        <v>33</v>
      </c>
      <c r="B1551" s="218"/>
      <c r="C1551" s="250">
        <v>676</v>
      </c>
      <c r="D1551" s="250">
        <v>0</v>
      </c>
      <c r="E1551" s="250">
        <v>557</v>
      </c>
      <c r="F1551" s="250">
        <v>427</v>
      </c>
      <c r="G1551" s="250"/>
      <c r="H1551" s="250"/>
      <c r="I1551" s="250">
        <v>130</v>
      </c>
      <c r="J1551" s="250">
        <v>33</v>
      </c>
      <c r="K1551" s="250"/>
      <c r="L1551" s="250">
        <v>5</v>
      </c>
      <c r="M1551" s="250">
        <v>14</v>
      </c>
      <c r="N1551" s="250"/>
      <c r="O1551" s="250">
        <v>0</v>
      </c>
      <c r="P1551" s="250">
        <v>23</v>
      </c>
      <c r="Q1551" s="250"/>
      <c r="R1551" s="250"/>
      <c r="S1551" s="250">
        <v>15</v>
      </c>
      <c r="T1551" s="250">
        <v>40</v>
      </c>
      <c r="U1551" s="250">
        <v>0</v>
      </c>
      <c r="V1551" s="250">
        <v>0</v>
      </c>
      <c r="W1551" s="250">
        <v>9</v>
      </c>
      <c r="X1551" s="250">
        <v>1</v>
      </c>
      <c r="Y1551" s="250">
        <v>0</v>
      </c>
      <c r="Z1551" s="250"/>
      <c r="AA1551" s="250"/>
      <c r="AB1551" s="250">
        <v>0</v>
      </c>
      <c r="AC1551" s="250">
        <v>42</v>
      </c>
      <c r="AD1551" s="250">
        <v>2</v>
      </c>
      <c r="AE1551" s="250"/>
      <c r="AF1551" s="250">
        <v>87</v>
      </c>
      <c r="AG1551" s="250">
        <v>22</v>
      </c>
      <c r="AH1551" s="250"/>
      <c r="AI1551" s="251" t="s">
        <v>263</v>
      </c>
      <c r="AJ1551" s="251" t="s">
        <v>495</v>
      </c>
      <c r="AK1551" s="251"/>
      <c r="AL1551" s="71"/>
      <c r="AM1551" s="71"/>
      <c r="AN1551" s="71"/>
    </row>
    <row r="1552" spans="1:42" ht="21.75" customHeight="1" outlineLevel="1">
      <c r="A1552" s="218" t="s">
        <v>34</v>
      </c>
      <c r="B1552" s="218"/>
      <c r="C1552" s="250">
        <v>280</v>
      </c>
      <c r="D1552" s="250">
        <v>0</v>
      </c>
      <c r="E1552" s="250">
        <v>269</v>
      </c>
      <c r="F1552" s="250">
        <v>0</v>
      </c>
      <c r="G1552" s="250"/>
      <c r="H1552" s="250"/>
      <c r="I1552" s="250">
        <v>269</v>
      </c>
      <c r="J1552" s="250">
        <v>180</v>
      </c>
      <c r="K1552" s="250"/>
      <c r="L1552" s="250">
        <v>89</v>
      </c>
      <c r="M1552" s="250">
        <v>0</v>
      </c>
      <c r="N1552" s="250"/>
      <c r="O1552" s="250">
        <v>0</v>
      </c>
      <c r="P1552" s="250">
        <v>0</v>
      </c>
      <c r="Q1552" s="250"/>
      <c r="R1552" s="250"/>
      <c r="S1552" s="250">
        <v>0</v>
      </c>
      <c r="T1552" s="250">
        <v>0</v>
      </c>
      <c r="U1552" s="250">
        <v>0</v>
      </c>
      <c r="V1552" s="250">
        <v>0</v>
      </c>
      <c r="W1552" s="250">
        <v>0</v>
      </c>
      <c r="X1552" s="250">
        <v>9</v>
      </c>
      <c r="Y1552" s="250">
        <v>0</v>
      </c>
      <c r="Z1552" s="250"/>
      <c r="AA1552" s="250"/>
      <c r="AB1552" s="250">
        <v>0</v>
      </c>
      <c r="AC1552" s="250">
        <v>0</v>
      </c>
      <c r="AD1552" s="250">
        <v>0</v>
      </c>
      <c r="AE1552" s="250"/>
      <c r="AF1552" s="250">
        <v>0</v>
      </c>
      <c r="AG1552" s="250">
        <v>2</v>
      </c>
      <c r="AH1552" s="250"/>
      <c r="AI1552" s="251" t="s">
        <v>280</v>
      </c>
      <c r="AJ1552" s="251"/>
      <c r="AK1552" s="251"/>
      <c r="AL1552" s="65"/>
      <c r="AM1552" s="71"/>
      <c r="AN1552" s="71"/>
    </row>
    <row r="1553" spans="1:40" ht="21.75" customHeight="1" outlineLevel="1">
      <c r="A1553" s="218" t="s">
        <v>35</v>
      </c>
      <c r="B1553" s="218"/>
      <c r="C1553" s="250">
        <v>224</v>
      </c>
      <c r="D1553" s="250">
        <v>2</v>
      </c>
      <c r="E1553" s="250">
        <v>190</v>
      </c>
      <c r="F1553" s="250">
        <v>0</v>
      </c>
      <c r="G1553" s="250"/>
      <c r="H1553" s="250"/>
      <c r="I1553" s="250">
        <v>190</v>
      </c>
      <c r="J1553" s="250">
        <v>190</v>
      </c>
      <c r="K1553" s="250"/>
      <c r="L1553" s="250">
        <v>0</v>
      </c>
      <c r="M1553" s="250">
        <v>0</v>
      </c>
      <c r="N1553" s="250"/>
      <c r="O1553" s="250">
        <v>0</v>
      </c>
      <c r="P1553" s="250">
        <v>0</v>
      </c>
      <c r="Q1553" s="250"/>
      <c r="R1553" s="250"/>
      <c r="S1553" s="250">
        <v>0</v>
      </c>
      <c r="T1553" s="250">
        <v>0</v>
      </c>
      <c r="U1553" s="250">
        <v>0</v>
      </c>
      <c r="V1553" s="250">
        <v>0</v>
      </c>
      <c r="W1553" s="250">
        <v>0</v>
      </c>
      <c r="X1553" s="250">
        <v>1</v>
      </c>
      <c r="Y1553" s="250">
        <v>0</v>
      </c>
      <c r="Z1553" s="250"/>
      <c r="AA1553" s="250"/>
      <c r="AB1553" s="250">
        <v>0</v>
      </c>
      <c r="AC1553" s="250">
        <v>0</v>
      </c>
      <c r="AD1553" s="250">
        <v>0</v>
      </c>
      <c r="AE1553" s="250"/>
      <c r="AF1553" s="250">
        <v>0</v>
      </c>
      <c r="AG1553" s="250">
        <v>31</v>
      </c>
      <c r="AH1553" s="250"/>
      <c r="AI1553" s="251" t="s">
        <v>211</v>
      </c>
      <c r="AJ1553" s="251"/>
      <c r="AK1553" s="251"/>
      <c r="AL1553" s="65"/>
      <c r="AM1553" s="71"/>
      <c r="AN1553" s="71"/>
    </row>
    <row r="1554" spans="1:40" ht="21.75" customHeight="1" outlineLevel="1">
      <c r="A1554" s="218" t="s">
        <v>212</v>
      </c>
      <c r="B1554" s="218"/>
      <c r="C1554" s="250">
        <v>192</v>
      </c>
      <c r="D1554" s="250">
        <v>0</v>
      </c>
      <c r="E1554" s="250">
        <v>177</v>
      </c>
      <c r="F1554" s="250">
        <v>0</v>
      </c>
      <c r="G1554" s="250"/>
      <c r="H1554" s="250"/>
      <c r="I1554" s="250">
        <v>177</v>
      </c>
      <c r="J1554" s="250">
        <v>177</v>
      </c>
      <c r="K1554" s="250"/>
      <c r="L1554" s="250">
        <v>0</v>
      </c>
      <c r="M1554" s="250">
        <v>0</v>
      </c>
      <c r="N1554" s="250"/>
      <c r="O1554" s="250">
        <v>0</v>
      </c>
      <c r="P1554" s="250">
        <v>0</v>
      </c>
      <c r="Q1554" s="250"/>
      <c r="R1554" s="250"/>
      <c r="S1554" s="250">
        <v>0</v>
      </c>
      <c r="T1554" s="250">
        <v>0</v>
      </c>
      <c r="U1554" s="250">
        <v>0</v>
      </c>
      <c r="V1554" s="250">
        <v>0</v>
      </c>
      <c r="W1554" s="250">
        <v>0</v>
      </c>
      <c r="X1554" s="250">
        <v>0</v>
      </c>
      <c r="Y1554" s="250">
        <v>0</v>
      </c>
      <c r="Z1554" s="250"/>
      <c r="AA1554" s="250"/>
      <c r="AB1554" s="250">
        <v>0</v>
      </c>
      <c r="AC1554" s="250">
        <v>0</v>
      </c>
      <c r="AD1554" s="250">
        <v>0</v>
      </c>
      <c r="AE1554" s="250"/>
      <c r="AF1554" s="250">
        <v>0</v>
      </c>
      <c r="AG1554" s="250">
        <v>15</v>
      </c>
      <c r="AH1554" s="250"/>
      <c r="AI1554" s="251" t="s">
        <v>236</v>
      </c>
      <c r="AJ1554" s="251"/>
      <c r="AK1554" s="251"/>
      <c r="AL1554" s="65"/>
      <c r="AM1554" s="71"/>
      <c r="AN1554" s="71"/>
    </row>
    <row r="1555" spans="1:40" ht="21.75" customHeight="1" outlineLevel="1">
      <c r="A1555" s="218" t="s">
        <v>36</v>
      </c>
      <c r="B1555" s="218"/>
      <c r="C1555" s="250">
        <v>416</v>
      </c>
      <c r="D1555" s="250">
        <v>22</v>
      </c>
      <c r="E1555" s="250">
        <v>266</v>
      </c>
      <c r="F1555" s="250">
        <v>76</v>
      </c>
      <c r="G1555" s="250"/>
      <c r="H1555" s="250"/>
      <c r="I1555" s="250">
        <v>190</v>
      </c>
      <c r="J1555" s="250">
        <v>42</v>
      </c>
      <c r="K1555" s="250"/>
      <c r="L1555" s="250">
        <v>47</v>
      </c>
      <c r="M1555" s="250">
        <v>93</v>
      </c>
      <c r="N1555" s="250"/>
      <c r="O1555" s="250">
        <v>0</v>
      </c>
      <c r="P1555" s="250">
        <v>0</v>
      </c>
      <c r="Q1555" s="250"/>
      <c r="R1555" s="250"/>
      <c r="S1555" s="250">
        <v>7</v>
      </c>
      <c r="T1555" s="250">
        <v>1</v>
      </c>
      <c r="U1555" s="250">
        <v>0</v>
      </c>
      <c r="V1555" s="250">
        <v>0</v>
      </c>
      <c r="W1555" s="250">
        <v>1</v>
      </c>
      <c r="X1555" s="250">
        <v>4</v>
      </c>
      <c r="Y1555" s="250">
        <v>3</v>
      </c>
      <c r="Z1555" s="250"/>
      <c r="AA1555" s="250"/>
      <c r="AB1555" s="250">
        <v>11</v>
      </c>
      <c r="AC1555" s="250">
        <v>76</v>
      </c>
      <c r="AD1555" s="250">
        <v>175</v>
      </c>
      <c r="AE1555" s="250"/>
      <c r="AF1555" s="250">
        <v>13</v>
      </c>
      <c r="AG1555" s="250">
        <v>110</v>
      </c>
      <c r="AH1555" s="250"/>
      <c r="AI1555" s="251" t="s">
        <v>237</v>
      </c>
      <c r="AJ1555" s="251" t="s">
        <v>496</v>
      </c>
      <c r="AK1555" s="251"/>
      <c r="AL1555" s="65"/>
      <c r="AM1555" s="71"/>
      <c r="AN1555" s="71"/>
    </row>
    <row r="1556" spans="1:40" ht="21.75" customHeight="1" outlineLevel="1">
      <c r="A1556" s="218" t="s">
        <v>37</v>
      </c>
      <c r="B1556" s="218"/>
      <c r="C1556" s="250">
        <v>246</v>
      </c>
      <c r="D1556" s="250">
        <v>0</v>
      </c>
      <c r="E1556" s="250">
        <v>223</v>
      </c>
      <c r="F1556" s="250">
        <v>197</v>
      </c>
      <c r="G1556" s="250"/>
      <c r="H1556" s="250"/>
      <c r="I1556" s="250">
        <v>26</v>
      </c>
      <c r="J1556" s="250">
        <v>2</v>
      </c>
      <c r="K1556" s="250"/>
      <c r="L1556" s="250">
        <v>2</v>
      </c>
      <c r="M1556" s="250">
        <v>0</v>
      </c>
      <c r="N1556" s="250"/>
      <c r="O1556" s="250">
        <v>0</v>
      </c>
      <c r="P1556" s="250">
        <v>11</v>
      </c>
      <c r="Q1556" s="250"/>
      <c r="R1556" s="250"/>
      <c r="S1556" s="250">
        <v>11</v>
      </c>
      <c r="T1556" s="250">
        <v>0</v>
      </c>
      <c r="U1556" s="250">
        <v>0</v>
      </c>
      <c r="V1556" s="250">
        <v>0</v>
      </c>
      <c r="W1556" s="250">
        <v>4</v>
      </c>
      <c r="X1556" s="250">
        <v>0</v>
      </c>
      <c r="Y1556" s="250">
        <v>1</v>
      </c>
      <c r="Z1556" s="250"/>
      <c r="AA1556" s="250"/>
      <c r="AB1556" s="250">
        <v>0</v>
      </c>
      <c r="AC1556" s="250">
        <v>0</v>
      </c>
      <c r="AD1556" s="250">
        <v>0</v>
      </c>
      <c r="AE1556" s="250"/>
      <c r="AF1556" s="250">
        <v>19</v>
      </c>
      <c r="AG1556" s="250">
        <v>0</v>
      </c>
      <c r="AH1556" s="250"/>
      <c r="AI1556" s="251" t="s">
        <v>213</v>
      </c>
      <c r="AJ1556" s="251"/>
      <c r="AK1556" s="251"/>
      <c r="AL1556" s="65"/>
      <c r="AM1556" s="71"/>
      <c r="AN1556" s="71"/>
    </row>
    <row r="1557" spans="1:40" ht="21.75" customHeight="1" outlineLevel="1">
      <c r="A1557" s="218" t="s">
        <v>141</v>
      </c>
      <c r="B1557" s="218"/>
      <c r="C1557" s="250">
        <v>56</v>
      </c>
      <c r="D1557" s="250">
        <v>0</v>
      </c>
      <c r="E1557" s="250">
        <v>55</v>
      </c>
      <c r="F1557" s="250">
        <v>0</v>
      </c>
      <c r="G1557" s="250"/>
      <c r="H1557" s="250"/>
      <c r="I1557" s="250">
        <v>55</v>
      </c>
      <c r="J1557" s="250">
        <v>13</v>
      </c>
      <c r="K1557" s="250"/>
      <c r="L1557" s="250">
        <v>0</v>
      </c>
      <c r="M1557" s="250">
        <v>0</v>
      </c>
      <c r="N1557" s="250"/>
      <c r="O1557" s="250">
        <v>0</v>
      </c>
      <c r="P1557" s="250">
        <v>0</v>
      </c>
      <c r="Q1557" s="250"/>
      <c r="R1557" s="250"/>
      <c r="S1557" s="250">
        <v>0</v>
      </c>
      <c r="T1557" s="250">
        <v>42</v>
      </c>
      <c r="U1557" s="250">
        <v>0</v>
      </c>
      <c r="V1557" s="250">
        <v>0</v>
      </c>
      <c r="W1557" s="250">
        <v>0</v>
      </c>
      <c r="X1557" s="250">
        <v>0</v>
      </c>
      <c r="Y1557" s="250">
        <v>0</v>
      </c>
      <c r="Z1557" s="250"/>
      <c r="AA1557" s="250"/>
      <c r="AB1557" s="250">
        <v>0</v>
      </c>
      <c r="AC1557" s="250">
        <v>0</v>
      </c>
      <c r="AD1557" s="250">
        <v>0</v>
      </c>
      <c r="AE1557" s="250"/>
      <c r="AF1557" s="250">
        <v>0</v>
      </c>
      <c r="AG1557" s="250">
        <v>1</v>
      </c>
      <c r="AH1557" s="250"/>
      <c r="AI1557" s="251" t="s">
        <v>497</v>
      </c>
      <c r="AJ1557" s="251"/>
      <c r="AK1557" s="251"/>
      <c r="AL1557" s="65"/>
      <c r="AM1557" s="71"/>
      <c r="AN1557" s="71"/>
    </row>
    <row r="1558" spans="1:40" ht="21.75" customHeight="1" outlineLevel="1">
      <c r="A1558" s="218" t="s">
        <v>214</v>
      </c>
      <c r="B1558" s="218"/>
      <c r="C1558" s="250">
        <v>420</v>
      </c>
      <c r="D1558" s="250">
        <v>2</v>
      </c>
      <c r="E1558" s="250">
        <v>361</v>
      </c>
      <c r="F1558" s="250">
        <v>4</v>
      </c>
      <c r="G1558" s="250"/>
      <c r="H1558" s="250"/>
      <c r="I1558" s="250">
        <v>357</v>
      </c>
      <c r="J1558" s="250">
        <v>2</v>
      </c>
      <c r="K1558" s="250"/>
      <c r="L1558" s="250">
        <v>4</v>
      </c>
      <c r="M1558" s="250">
        <v>351</v>
      </c>
      <c r="N1558" s="250"/>
      <c r="O1558" s="250">
        <v>0</v>
      </c>
      <c r="P1558" s="250">
        <v>0</v>
      </c>
      <c r="Q1558" s="250"/>
      <c r="R1558" s="250"/>
      <c r="S1558" s="250">
        <v>0</v>
      </c>
      <c r="T1558" s="250">
        <v>0</v>
      </c>
      <c r="U1558" s="250">
        <v>0</v>
      </c>
      <c r="V1558" s="250">
        <v>0</v>
      </c>
      <c r="W1558" s="250">
        <v>0</v>
      </c>
      <c r="X1558" s="250">
        <v>4</v>
      </c>
      <c r="Y1558" s="250">
        <v>0</v>
      </c>
      <c r="Z1558" s="250"/>
      <c r="AA1558" s="250"/>
      <c r="AB1558" s="250">
        <v>22</v>
      </c>
      <c r="AC1558" s="250">
        <v>0</v>
      </c>
      <c r="AD1558" s="250">
        <v>0</v>
      </c>
      <c r="AE1558" s="250"/>
      <c r="AF1558" s="250">
        <v>3</v>
      </c>
      <c r="AG1558" s="250">
        <v>50</v>
      </c>
      <c r="AH1558" s="250"/>
      <c r="AI1558" s="251" t="s">
        <v>271</v>
      </c>
      <c r="AJ1558" s="251"/>
      <c r="AK1558" s="251"/>
      <c r="AL1558" s="71"/>
      <c r="AM1558" s="71"/>
      <c r="AN1558" s="71"/>
    </row>
    <row r="1559" spans="1:40" ht="21.75" customHeight="1" outlineLevel="1">
      <c r="A1559" s="218" t="s">
        <v>215</v>
      </c>
      <c r="B1559" s="218"/>
      <c r="C1559" s="250">
        <v>1031</v>
      </c>
      <c r="D1559" s="250">
        <v>142</v>
      </c>
      <c r="E1559" s="250">
        <v>815</v>
      </c>
      <c r="F1559" s="250">
        <v>0</v>
      </c>
      <c r="G1559" s="250"/>
      <c r="H1559" s="250"/>
      <c r="I1559" s="250">
        <v>815</v>
      </c>
      <c r="J1559" s="250">
        <v>3</v>
      </c>
      <c r="K1559" s="250"/>
      <c r="L1559" s="250">
        <v>406</v>
      </c>
      <c r="M1559" s="250">
        <v>406</v>
      </c>
      <c r="N1559" s="250"/>
      <c r="O1559" s="250">
        <v>0</v>
      </c>
      <c r="P1559" s="250">
        <v>0</v>
      </c>
      <c r="Q1559" s="250"/>
      <c r="R1559" s="250"/>
      <c r="S1559" s="250">
        <v>0</v>
      </c>
      <c r="T1559" s="250">
        <v>0</v>
      </c>
      <c r="U1559" s="250">
        <v>0</v>
      </c>
      <c r="V1559" s="250">
        <v>0</v>
      </c>
      <c r="W1559" s="250">
        <v>0</v>
      </c>
      <c r="X1559" s="250">
        <v>14</v>
      </c>
      <c r="Y1559" s="250">
        <v>0</v>
      </c>
      <c r="Z1559" s="250"/>
      <c r="AA1559" s="250"/>
      <c r="AB1559" s="250">
        <v>9</v>
      </c>
      <c r="AC1559" s="250">
        <v>0</v>
      </c>
      <c r="AD1559" s="250">
        <v>0</v>
      </c>
      <c r="AE1559" s="250"/>
      <c r="AF1559" s="250">
        <v>0</v>
      </c>
      <c r="AG1559" s="250">
        <v>60</v>
      </c>
      <c r="AH1559" s="250"/>
      <c r="AI1559" s="251" t="s">
        <v>233</v>
      </c>
      <c r="AJ1559" s="251"/>
      <c r="AK1559" s="251"/>
      <c r="AL1559" s="71"/>
      <c r="AM1559" s="71"/>
      <c r="AN1559" s="71"/>
    </row>
    <row r="1560" spans="1:40" ht="21.75" customHeight="1" outlineLevel="1">
      <c r="A1560" s="218" t="s">
        <v>216</v>
      </c>
      <c r="B1560" s="218"/>
      <c r="C1560" s="250">
        <v>486</v>
      </c>
      <c r="D1560" s="250">
        <v>16</v>
      </c>
      <c r="E1560" s="250">
        <v>103</v>
      </c>
      <c r="F1560" s="250">
        <v>19</v>
      </c>
      <c r="G1560" s="250"/>
      <c r="H1560" s="250"/>
      <c r="I1560" s="250">
        <v>84</v>
      </c>
      <c r="J1560" s="250">
        <v>30</v>
      </c>
      <c r="K1560" s="250"/>
      <c r="L1560" s="250">
        <v>26</v>
      </c>
      <c r="M1560" s="250">
        <v>24</v>
      </c>
      <c r="N1560" s="250"/>
      <c r="O1560" s="250">
        <v>0</v>
      </c>
      <c r="P1560" s="250">
        <v>0</v>
      </c>
      <c r="Q1560" s="250"/>
      <c r="R1560" s="250"/>
      <c r="S1560" s="250">
        <v>2</v>
      </c>
      <c r="T1560" s="250">
        <v>2</v>
      </c>
      <c r="U1560" s="250">
        <v>0</v>
      </c>
      <c r="V1560" s="250">
        <v>0</v>
      </c>
      <c r="W1560" s="250">
        <v>0</v>
      </c>
      <c r="X1560" s="250">
        <v>0</v>
      </c>
      <c r="Y1560" s="250">
        <v>0</v>
      </c>
      <c r="Z1560" s="250"/>
      <c r="AA1560" s="250"/>
      <c r="AB1560" s="250">
        <v>0</v>
      </c>
      <c r="AC1560" s="250">
        <v>4</v>
      </c>
      <c r="AD1560" s="250">
        <v>4</v>
      </c>
      <c r="AE1560" s="250"/>
      <c r="AF1560" s="250">
        <v>50</v>
      </c>
      <c r="AG1560" s="250">
        <v>317</v>
      </c>
      <c r="AH1560" s="250"/>
      <c r="AI1560" s="251" t="s">
        <v>239</v>
      </c>
      <c r="AJ1560" s="251"/>
      <c r="AK1560" s="251"/>
      <c r="AL1560" s="67"/>
      <c r="AM1560" s="71"/>
      <c r="AN1560" s="71"/>
    </row>
    <row r="1561" spans="1:40" ht="21.75" customHeight="1" outlineLevel="1">
      <c r="A1561" s="218" t="s">
        <v>38</v>
      </c>
      <c r="B1561" s="218"/>
      <c r="C1561" s="250">
        <v>28</v>
      </c>
      <c r="D1561" s="250">
        <v>0</v>
      </c>
      <c r="E1561" s="250">
        <v>20</v>
      </c>
      <c r="F1561" s="250">
        <v>0</v>
      </c>
      <c r="G1561" s="250"/>
      <c r="H1561" s="250"/>
      <c r="I1561" s="250">
        <v>20</v>
      </c>
      <c r="J1561" s="250">
        <v>20</v>
      </c>
      <c r="K1561" s="250"/>
      <c r="L1561" s="250">
        <v>0</v>
      </c>
      <c r="M1561" s="250">
        <v>0</v>
      </c>
      <c r="N1561" s="250"/>
      <c r="O1561" s="250">
        <v>0</v>
      </c>
      <c r="P1561" s="250">
        <v>0</v>
      </c>
      <c r="Q1561" s="250"/>
      <c r="R1561" s="250"/>
      <c r="S1561" s="250">
        <v>0</v>
      </c>
      <c r="T1561" s="250">
        <v>0</v>
      </c>
      <c r="U1561" s="250">
        <v>0</v>
      </c>
      <c r="V1561" s="250">
        <v>0</v>
      </c>
      <c r="W1561" s="250">
        <v>0</v>
      </c>
      <c r="X1561" s="250">
        <v>0</v>
      </c>
      <c r="Y1561" s="250">
        <v>0</v>
      </c>
      <c r="Z1561" s="250"/>
      <c r="AA1561" s="250"/>
      <c r="AB1561" s="250">
        <v>0</v>
      </c>
      <c r="AC1561" s="250">
        <v>0</v>
      </c>
      <c r="AD1561" s="250">
        <v>0</v>
      </c>
      <c r="AE1561" s="250"/>
      <c r="AF1561" s="250">
        <v>0</v>
      </c>
      <c r="AG1561" s="250">
        <v>8</v>
      </c>
      <c r="AH1561" s="250"/>
      <c r="AI1561" s="251" t="s">
        <v>498</v>
      </c>
      <c r="AJ1561" s="251"/>
      <c r="AK1561" s="251"/>
      <c r="AL1561" s="65"/>
      <c r="AM1561" s="71"/>
      <c r="AN1561" s="71"/>
    </row>
    <row r="1562" spans="1:40" ht="21.75" customHeight="1" outlineLevel="1">
      <c r="A1562" s="218" t="s">
        <v>217</v>
      </c>
      <c r="B1562" s="218"/>
      <c r="C1562" s="250">
        <v>546</v>
      </c>
      <c r="D1562" s="250">
        <v>30</v>
      </c>
      <c r="E1562" s="250">
        <v>500</v>
      </c>
      <c r="F1562" s="250">
        <v>0</v>
      </c>
      <c r="G1562" s="250"/>
      <c r="H1562" s="250"/>
      <c r="I1562" s="250">
        <v>500</v>
      </c>
      <c r="J1562" s="250">
        <v>1</v>
      </c>
      <c r="K1562" s="250"/>
      <c r="L1562" s="250">
        <v>447</v>
      </c>
      <c r="M1562" s="250">
        <v>52</v>
      </c>
      <c r="N1562" s="250"/>
      <c r="O1562" s="250">
        <v>0</v>
      </c>
      <c r="P1562" s="250">
        <v>0</v>
      </c>
      <c r="Q1562" s="250"/>
      <c r="R1562" s="250"/>
      <c r="S1562" s="250">
        <v>0</v>
      </c>
      <c r="T1562" s="250">
        <v>0</v>
      </c>
      <c r="U1562" s="250">
        <v>0</v>
      </c>
      <c r="V1562" s="250">
        <v>0</v>
      </c>
      <c r="W1562" s="250">
        <v>0</v>
      </c>
      <c r="X1562" s="250">
        <v>1</v>
      </c>
      <c r="Y1562" s="250">
        <v>0</v>
      </c>
      <c r="Z1562" s="250"/>
      <c r="AA1562" s="250"/>
      <c r="AB1562" s="250">
        <v>6</v>
      </c>
      <c r="AC1562" s="250">
        <v>0</v>
      </c>
      <c r="AD1562" s="250">
        <v>0</v>
      </c>
      <c r="AE1562" s="250"/>
      <c r="AF1562" s="250">
        <v>0</v>
      </c>
      <c r="AG1562" s="250">
        <v>15</v>
      </c>
      <c r="AH1562" s="250"/>
      <c r="AI1562" s="251" t="s">
        <v>218</v>
      </c>
      <c r="AJ1562" s="251"/>
      <c r="AK1562" s="251"/>
      <c r="AL1562" s="65"/>
      <c r="AM1562" s="71"/>
      <c r="AN1562" s="71"/>
    </row>
    <row r="1563" spans="1:40" ht="21.75" customHeight="1" outlineLevel="1">
      <c r="A1563" s="218" t="s">
        <v>39</v>
      </c>
      <c r="B1563" s="218"/>
      <c r="C1563" s="250">
        <v>152</v>
      </c>
      <c r="D1563" s="250">
        <v>0</v>
      </c>
      <c r="E1563" s="250">
        <v>151</v>
      </c>
      <c r="F1563" s="250">
        <v>0</v>
      </c>
      <c r="G1563" s="250"/>
      <c r="H1563" s="250"/>
      <c r="I1563" s="250">
        <v>151</v>
      </c>
      <c r="J1563" s="250">
        <v>151</v>
      </c>
      <c r="K1563" s="250"/>
      <c r="L1563" s="250">
        <v>0</v>
      </c>
      <c r="M1563" s="250">
        <v>0</v>
      </c>
      <c r="N1563" s="250"/>
      <c r="O1563" s="250">
        <v>0</v>
      </c>
      <c r="P1563" s="250">
        <v>0</v>
      </c>
      <c r="Q1563" s="250"/>
      <c r="R1563" s="250"/>
      <c r="S1563" s="250">
        <v>0</v>
      </c>
      <c r="T1563" s="250">
        <v>0</v>
      </c>
      <c r="U1563" s="250">
        <v>0</v>
      </c>
      <c r="V1563" s="250">
        <v>0</v>
      </c>
      <c r="W1563" s="250">
        <v>0</v>
      </c>
      <c r="X1563" s="250">
        <v>0</v>
      </c>
      <c r="Y1563" s="250">
        <v>0</v>
      </c>
      <c r="Z1563" s="250"/>
      <c r="AA1563" s="250"/>
      <c r="AB1563" s="250">
        <v>0</v>
      </c>
      <c r="AC1563" s="250">
        <v>0</v>
      </c>
      <c r="AD1563" s="250">
        <v>0</v>
      </c>
      <c r="AE1563" s="250"/>
      <c r="AF1563" s="250">
        <v>0</v>
      </c>
      <c r="AG1563" s="250">
        <v>1</v>
      </c>
      <c r="AH1563" s="250"/>
      <c r="AI1563" s="251" t="s">
        <v>219</v>
      </c>
      <c r="AJ1563" s="251"/>
      <c r="AK1563" s="251"/>
      <c r="AL1563" s="65"/>
      <c r="AM1563" s="71"/>
      <c r="AN1563" s="71"/>
    </row>
    <row r="1564" spans="1:40" ht="21.75" customHeight="1" outlineLevel="1">
      <c r="A1564" s="218" t="s">
        <v>220</v>
      </c>
      <c r="B1564" s="218"/>
      <c r="C1564" s="250">
        <v>908</v>
      </c>
      <c r="D1564" s="250">
        <v>25</v>
      </c>
      <c r="E1564" s="250">
        <v>780</v>
      </c>
      <c r="F1564" s="250">
        <v>174</v>
      </c>
      <c r="G1564" s="250"/>
      <c r="H1564" s="250"/>
      <c r="I1564" s="250">
        <v>606</v>
      </c>
      <c r="J1564" s="250">
        <v>294</v>
      </c>
      <c r="K1564" s="250"/>
      <c r="L1564" s="250">
        <v>181</v>
      </c>
      <c r="M1564" s="250">
        <v>13</v>
      </c>
      <c r="N1564" s="250"/>
      <c r="O1564" s="250">
        <v>0</v>
      </c>
      <c r="P1564" s="250">
        <v>20</v>
      </c>
      <c r="Q1564" s="250"/>
      <c r="R1564" s="250"/>
      <c r="S1564" s="250">
        <v>68</v>
      </c>
      <c r="T1564" s="250">
        <v>30</v>
      </c>
      <c r="U1564" s="250">
        <v>0</v>
      </c>
      <c r="V1564" s="250">
        <v>0</v>
      </c>
      <c r="W1564" s="250">
        <v>6</v>
      </c>
      <c r="X1564" s="250">
        <v>0</v>
      </c>
      <c r="Y1564" s="250">
        <v>0</v>
      </c>
      <c r="Z1564" s="250"/>
      <c r="AA1564" s="250"/>
      <c r="AB1564" s="250">
        <v>0</v>
      </c>
      <c r="AC1564" s="250">
        <v>0</v>
      </c>
      <c r="AD1564" s="250">
        <v>0</v>
      </c>
      <c r="AE1564" s="250"/>
      <c r="AF1564" s="250">
        <v>75</v>
      </c>
      <c r="AG1564" s="250">
        <v>22</v>
      </c>
      <c r="AH1564" s="250"/>
      <c r="AI1564" s="251" t="s">
        <v>221</v>
      </c>
      <c r="AJ1564" s="251"/>
      <c r="AK1564" s="251"/>
      <c r="AL1564" s="65"/>
      <c r="AM1564" s="71"/>
      <c r="AN1564" s="71"/>
    </row>
    <row r="1565" spans="1:40" ht="21.75" customHeight="1" outlineLevel="1">
      <c r="A1565" s="218" t="s">
        <v>222</v>
      </c>
      <c r="B1565" s="218"/>
      <c r="C1565" s="250">
        <v>75</v>
      </c>
      <c r="D1565" s="250">
        <v>0</v>
      </c>
      <c r="E1565" s="250">
        <v>48</v>
      </c>
      <c r="F1565" s="250">
        <v>0</v>
      </c>
      <c r="G1565" s="250"/>
      <c r="H1565" s="250"/>
      <c r="I1565" s="250">
        <v>48</v>
      </c>
      <c r="J1565" s="250">
        <v>48</v>
      </c>
      <c r="K1565" s="250"/>
      <c r="L1565" s="250">
        <v>0</v>
      </c>
      <c r="M1565" s="250">
        <v>0</v>
      </c>
      <c r="N1565" s="250"/>
      <c r="O1565" s="250">
        <v>0</v>
      </c>
      <c r="P1565" s="250">
        <v>0</v>
      </c>
      <c r="Q1565" s="250"/>
      <c r="R1565" s="250"/>
      <c r="S1565" s="250">
        <v>0</v>
      </c>
      <c r="T1565" s="250">
        <v>0</v>
      </c>
      <c r="U1565" s="250">
        <v>0</v>
      </c>
      <c r="V1565" s="250">
        <v>0</v>
      </c>
      <c r="W1565" s="250">
        <v>0</v>
      </c>
      <c r="X1565" s="250">
        <v>0</v>
      </c>
      <c r="Y1565" s="250">
        <v>0</v>
      </c>
      <c r="Z1565" s="250"/>
      <c r="AA1565" s="250"/>
      <c r="AB1565" s="250">
        <v>0</v>
      </c>
      <c r="AC1565" s="250">
        <v>0</v>
      </c>
      <c r="AD1565" s="250">
        <v>0</v>
      </c>
      <c r="AE1565" s="250"/>
      <c r="AF1565" s="250">
        <v>0</v>
      </c>
      <c r="AG1565" s="250">
        <v>27</v>
      </c>
      <c r="AH1565" s="250"/>
      <c r="AI1565" s="251" t="s">
        <v>255</v>
      </c>
      <c r="AJ1565" s="251"/>
      <c r="AK1565" s="251"/>
      <c r="AL1565" s="65"/>
      <c r="AM1565" s="71"/>
      <c r="AN1565" s="71"/>
    </row>
    <row r="1566" spans="1:40" ht="21.75" customHeight="1" outlineLevel="1">
      <c r="A1566" s="218" t="s">
        <v>40</v>
      </c>
      <c r="B1566" s="218"/>
      <c r="C1566" s="250">
        <v>0</v>
      </c>
      <c r="D1566" s="250">
        <v>0</v>
      </c>
      <c r="E1566" s="250">
        <v>0</v>
      </c>
      <c r="F1566" s="250">
        <v>0</v>
      </c>
      <c r="G1566" s="250"/>
      <c r="H1566" s="250"/>
      <c r="I1566" s="250">
        <v>0</v>
      </c>
      <c r="J1566" s="250">
        <v>0</v>
      </c>
      <c r="K1566" s="250"/>
      <c r="L1566" s="250">
        <v>0</v>
      </c>
      <c r="M1566" s="250">
        <v>0</v>
      </c>
      <c r="N1566" s="250"/>
      <c r="O1566" s="250">
        <v>0</v>
      </c>
      <c r="P1566" s="250">
        <v>0</v>
      </c>
      <c r="Q1566" s="250"/>
      <c r="R1566" s="250"/>
      <c r="S1566" s="250">
        <v>0</v>
      </c>
      <c r="T1566" s="250">
        <v>0</v>
      </c>
      <c r="U1566" s="250">
        <v>0</v>
      </c>
      <c r="V1566" s="250">
        <v>0</v>
      </c>
      <c r="W1566" s="250">
        <v>0</v>
      </c>
      <c r="X1566" s="250">
        <v>0</v>
      </c>
      <c r="Y1566" s="250">
        <v>0</v>
      </c>
      <c r="Z1566" s="250"/>
      <c r="AA1566" s="250"/>
      <c r="AB1566" s="250">
        <v>0</v>
      </c>
      <c r="AC1566" s="250">
        <v>0</v>
      </c>
      <c r="AD1566" s="250">
        <v>0</v>
      </c>
      <c r="AE1566" s="250"/>
      <c r="AF1566" s="250">
        <v>0</v>
      </c>
      <c r="AG1566" s="250">
        <v>0</v>
      </c>
      <c r="AH1566" s="250"/>
      <c r="AI1566" s="251" t="s">
        <v>223</v>
      </c>
      <c r="AJ1566" s="251" t="s">
        <v>491</v>
      </c>
      <c r="AK1566" s="251"/>
      <c r="AL1566" s="65"/>
      <c r="AM1566" s="71"/>
      <c r="AN1566" s="71"/>
    </row>
    <row r="1567" spans="1:40" ht="21.75" customHeight="1" outlineLevel="1">
      <c r="A1567" s="218" t="s">
        <v>41</v>
      </c>
      <c r="B1567" s="218"/>
      <c r="C1567" s="250">
        <v>400</v>
      </c>
      <c r="D1567" s="250">
        <v>50</v>
      </c>
      <c r="E1567" s="250">
        <v>331</v>
      </c>
      <c r="F1567" s="250">
        <v>0</v>
      </c>
      <c r="G1567" s="250"/>
      <c r="H1567" s="250"/>
      <c r="I1567" s="250">
        <v>331</v>
      </c>
      <c r="J1567" s="250">
        <v>331</v>
      </c>
      <c r="K1567" s="250"/>
      <c r="L1567" s="250">
        <v>0</v>
      </c>
      <c r="M1567" s="250">
        <v>0</v>
      </c>
      <c r="N1567" s="250"/>
      <c r="O1567" s="250">
        <v>0</v>
      </c>
      <c r="P1567" s="250">
        <v>0</v>
      </c>
      <c r="Q1567" s="250"/>
      <c r="R1567" s="250"/>
      <c r="S1567" s="250">
        <v>0</v>
      </c>
      <c r="T1567" s="250">
        <v>0</v>
      </c>
      <c r="U1567" s="250">
        <v>0</v>
      </c>
      <c r="V1567" s="250">
        <v>0</v>
      </c>
      <c r="W1567" s="250">
        <v>0</v>
      </c>
      <c r="X1567" s="250">
        <v>0</v>
      </c>
      <c r="Y1567" s="250">
        <v>0</v>
      </c>
      <c r="Z1567" s="250"/>
      <c r="AA1567" s="250"/>
      <c r="AB1567" s="250">
        <v>0</v>
      </c>
      <c r="AC1567" s="250">
        <v>0</v>
      </c>
      <c r="AD1567" s="250">
        <v>0</v>
      </c>
      <c r="AE1567" s="250"/>
      <c r="AF1567" s="250">
        <v>0</v>
      </c>
      <c r="AG1567" s="250">
        <v>19</v>
      </c>
      <c r="AH1567" s="250"/>
      <c r="AI1567" s="251" t="s">
        <v>499</v>
      </c>
      <c r="AJ1567" s="251"/>
      <c r="AK1567" s="251"/>
      <c r="AL1567" s="65"/>
      <c r="AM1567" s="71"/>
      <c r="AN1567" s="71"/>
    </row>
    <row r="1568" spans="1:40" ht="21.75" customHeight="1" outlineLevel="1">
      <c r="A1568" s="218" t="s">
        <v>42</v>
      </c>
      <c r="B1568" s="218"/>
      <c r="C1568" s="250">
        <v>384</v>
      </c>
      <c r="D1568" s="250">
        <v>48</v>
      </c>
      <c r="E1568" s="250">
        <v>312</v>
      </c>
      <c r="F1568" s="250">
        <v>243</v>
      </c>
      <c r="G1568" s="250"/>
      <c r="H1568" s="250"/>
      <c r="I1568" s="250">
        <v>69</v>
      </c>
      <c r="J1568" s="250">
        <v>0</v>
      </c>
      <c r="K1568" s="250"/>
      <c r="L1568" s="250">
        <v>0</v>
      </c>
      <c r="M1568" s="250">
        <v>0</v>
      </c>
      <c r="N1568" s="250"/>
      <c r="O1568" s="250">
        <v>0</v>
      </c>
      <c r="P1568" s="250">
        <v>53</v>
      </c>
      <c r="Q1568" s="250"/>
      <c r="R1568" s="250"/>
      <c r="S1568" s="250">
        <v>16</v>
      </c>
      <c r="T1568" s="250">
        <v>0</v>
      </c>
      <c r="U1568" s="250">
        <v>0</v>
      </c>
      <c r="V1568" s="250">
        <v>0</v>
      </c>
      <c r="W1568" s="250">
        <v>5</v>
      </c>
      <c r="X1568" s="250">
        <v>0</v>
      </c>
      <c r="Y1568" s="250">
        <v>0</v>
      </c>
      <c r="Z1568" s="250"/>
      <c r="AA1568" s="250"/>
      <c r="AB1568" s="250">
        <v>0</v>
      </c>
      <c r="AC1568" s="250">
        <v>0</v>
      </c>
      <c r="AD1568" s="250">
        <v>0</v>
      </c>
      <c r="AE1568" s="250"/>
      <c r="AF1568" s="250">
        <v>19</v>
      </c>
      <c r="AG1568" s="250">
        <v>0</v>
      </c>
      <c r="AH1568" s="250"/>
      <c r="AI1568" s="251" t="s">
        <v>226</v>
      </c>
      <c r="AJ1568" s="251"/>
      <c r="AK1568" s="251"/>
      <c r="AL1568" s="65"/>
      <c r="AM1568" s="71"/>
      <c r="AN1568" s="71"/>
    </row>
    <row r="1569" spans="1:41" ht="21.75" customHeight="1" outlineLevel="1" thickBot="1">
      <c r="A1569" s="218" t="s">
        <v>227</v>
      </c>
      <c r="B1569" s="218"/>
      <c r="C1569" s="250">
        <v>24</v>
      </c>
      <c r="D1569" s="250">
        <v>0</v>
      </c>
      <c r="E1569" s="250">
        <v>22</v>
      </c>
      <c r="F1569" s="250">
        <v>0</v>
      </c>
      <c r="G1569" s="250"/>
      <c r="H1569" s="250"/>
      <c r="I1569" s="250">
        <v>22</v>
      </c>
      <c r="J1569" s="250">
        <v>0</v>
      </c>
      <c r="K1569" s="250"/>
      <c r="L1569" s="250">
        <v>0</v>
      </c>
      <c r="M1569" s="250">
        <v>0</v>
      </c>
      <c r="N1569" s="250"/>
      <c r="O1569" s="250">
        <v>0</v>
      </c>
      <c r="P1569" s="250">
        <v>0</v>
      </c>
      <c r="Q1569" s="250"/>
      <c r="R1569" s="250"/>
      <c r="S1569" s="250">
        <v>0</v>
      </c>
      <c r="T1569" s="250">
        <v>22</v>
      </c>
      <c r="U1569" s="250">
        <v>0</v>
      </c>
      <c r="V1569" s="250">
        <v>0</v>
      </c>
      <c r="W1569" s="250">
        <v>0</v>
      </c>
      <c r="X1569" s="250">
        <v>0</v>
      </c>
      <c r="Y1569" s="250">
        <v>0</v>
      </c>
      <c r="Z1569" s="250"/>
      <c r="AA1569" s="250"/>
      <c r="AB1569" s="250">
        <v>0</v>
      </c>
      <c r="AC1569" s="250">
        <v>0</v>
      </c>
      <c r="AD1569" s="250">
        <v>0</v>
      </c>
      <c r="AE1569" s="250"/>
      <c r="AF1569" s="250">
        <v>0</v>
      </c>
      <c r="AG1569" s="250">
        <v>2</v>
      </c>
      <c r="AH1569" s="250"/>
      <c r="AI1569" s="251" t="s">
        <v>500</v>
      </c>
      <c r="AJ1569" s="251"/>
      <c r="AK1569" s="251"/>
      <c r="AL1569" s="65"/>
      <c r="AM1569" s="71"/>
      <c r="AN1569" s="71"/>
    </row>
    <row r="1570" spans="1:41" ht="21.75" customHeight="1" thickBot="1">
      <c r="A1570" s="244" t="s">
        <v>43</v>
      </c>
      <c r="B1570" s="244"/>
      <c r="C1570" s="213">
        <v>14434</v>
      </c>
      <c r="D1570" s="213">
        <v>653</v>
      </c>
      <c r="E1570" s="213">
        <v>11415</v>
      </c>
      <c r="F1570" s="213">
        <v>1923</v>
      </c>
      <c r="G1570" s="213"/>
      <c r="H1570" s="213"/>
      <c r="I1570" s="213">
        <v>9492</v>
      </c>
      <c r="J1570" s="213">
        <v>3758</v>
      </c>
      <c r="K1570" s="213"/>
      <c r="L1570" s="213">
        <v>3164</v>
      </c>
      <c r="M1570" s="213">
        <v>1951</v>
      </c>
      <c r="N1570" s="213"/>
      <c r="O1570" s="213">
        <v>0</v>
      </c>
      <c r="P1570" s="213">
        <v>126</v>
      </c>
      <c r="Q1570" s="213"/>
      <c r="R1570" s="213"/>
      <c r="S1570" s="213">
        <v>195</v>
      </c>
      <c r="T1570" s="213">
        <v>298</v>
      </c>
      <c r="U1570" s="213">
        <v>0</v>
      </c>
      <c r="V1570" s="213">
        <v>0</v>
      </c>
      <c r="W1570" s="213">
        <v>37</v>
      </c>
      <c r="X1570" s="213">
        <v>66</v>
      </c>
      <c r="Y1570" s="213">
        <v>4</v>
      </c>
      <c r="Z1570" s="213"/>
      <c r="AA1570" s="213"/>
      <c r="AB1570" s="213">
        <v>124</v>
      </c>
      <c r="AC1570" s="213">
        <v>173</v>
      </c>
      <c r="AD1570" s="213">
        <v>223</v>
      </c>
      <c r="AE1570" s="213"/>
      <c r="AF1570" s="213">
        <v>378</v>
      </c>
      <c r="AG1570" s="213">
        <v>1885</v>
      </c>
      <c r="AH1570" s="213"/>
      <c r="AI1570" s="244"/>
      <c r="AJ1570" s="244"/>
      <c r="AK1570" s="244"/>
      <c r="AL1570" s="29">
        <f>SUM(AL1532)</f>
        <v>366</v>
      </c>
      <c r="AM1570" s="29">
        <f>SUM(AM1532)</f>
        <v>106</v>
      </c>
      <c r="AN1570" s="29">
        <f>SUM(AN1532)</f>
        <v>260</v>
      </c>
      <c r="AO1570" s="142">
        <f>IF(E1570&gt;0,1,0)</f>
        <v>1</v>
      </c>
    </row>
    <row r="1571" spans="1:41" ht="12" customHeight="1" thickBot="1">
      <c r="A1571" s="145"/>
      <c r="B1571" s="144"/>
      <c r="C1571" s="144"/>
      <c r="D1571" s="144"/>
      <c r="E1571" s="144"/>
      <c r="F1571" s="144"/>
      <c r="G1571" s="144"/>
      <c r="H1571" s="144"/>
      <c r="I1571" s="144"/>
      <c r="J1571" s="144"/>
      <c r="K1571" s="144"/>
      <c r="L1571" s="144"/>
      <c r="M1571" s="144"/>
      <c r="N1571" s="143" t="s">
        <v>44</v>
      </c>
      <c r="O1571" s="143"/>
      <c r="P1571" s="143"/>
      <c r="Q1571" s="144"/>
      <c r="R1571" s="170" t="s">
        <v>45</v>
      </c>
      <c r="S1571" s="170"/>
      <c r="T1571" s="170"/>
      <c r="U1571" s="170"/>
      <c r="V1571" s="170"/>
      <c r="W1571" s="170"/>
      <c r="X1571" s="170"/>
      <c r="Y1571" s="170"/>
      <c r="Z1571" s="144"/>
      <c r="AA1571" s="145" t="s">
        <v>46</v>
      </c>
      <c r="AB1571" s="145"/>
      <c r="AC1571" s="145">
        <f>SUM(AC1570:AE1570)</f>
        <v>396</v>
      </c>
      <c r="AD1571" s="145"/>
      <c r="AE1571" s="172" t="s">
        <v>47</v>
      </c>
      <c r="AF1571" s="170"/>
      <c r="AG1571" s="170"/>
      <c r="AH1571" s="170"/>
      <c r="AI1571" s="170"/>
      <c r="AJ1571" s="170"/>
      <c r="AK1571" s="145"/>
    </row>
    <row r="1572" spans="1:41" ht="12" customHeight="1" thickBot="1">
      <c r="A1572" s="145"/>
      <c r="B1572" s="144"/>
      <c r="C1572" s="144"/>
      <c r="D1572" s="144"/>
      <c r="E1572" s="144"/>
      <c r="F1572" s="144"/>
      <c r="G1572" s="170"/>
      <c r="H1572" s="170"/>
      <c r="I1572" s="170"/>
      <c r="J1572" s="170"/>
      <c r="K1572" s="170"/>
      <c r="L1572" s="170"/>
      <c r="M1572" s="170"/>
      <c r="N1572" s="145"/>
      <c r="O1572" s="145"/>
      <c r="P1572" s="145"/>
      <c r="Q1572" s="144"/>
      <c r="R1572" s="170"/>
      <c r="S1572" s="170"/>
      <c r="T1572" s="170"/>
      <c r="U1572" s="170"/>
      <c r="V1572" s="170"/>
      <c r="W1572" s="170"/>
      <c r="X1572" s="170"/>
      <c r="Y1572" s="170"/>
      <c r="Z1572" s="144"/>
      <c r="AA1572" s="145"/>
      <c r="AB1572" s="145"/>
      <c r="AC1572" s="145"/>
      <c r="AD1572" s="145"/>
      <c r="AE1572" s="170"/>
      <c r="AF1572" s="170"/>
      <c r="AG1572" s="170"/>
      <c r="AH1572" s="170"/>
      <c r="AI1572" s="170"/>
      <c r="AJ1572" s="170"/>
      <c r="AK1572" s="145"/>
    </row>
    <row r="1573" spans="1:41" ht="12" customHeight="1" thickBot="1">
      <c r="A1573" s="145" t="s">
        <v>48</v>
      </c>
      <c r="B1573" s="170">
        <v>39644</v>
      </c>
      <c r="C1573" s="145" t="s">
        <v>49</v>
      </c>
      <c r="D1573" s="145"/>
      <c r="E1573" s="145"/>
      <c r="F1573" s="145"/>
      <c r="G1573" s="170"/>
      <c r="H1573" s="170"/>
      <c r="I1573" s="170"/>
      <c r="J1573" s="170"/>
      <c r="K1573" s="170"/>
      <c r="L1573" s="170"/>
      <c r="M1573" s="170"/>
      <c r="N1573" s="145"/>
      <c r="O1573" s="145"/>
      <c r="P1573" s="145"/>
      <c r="Q1573" s="144"/>
      <c r="R1573" s="170"/>
      <c r="S1573" s="170"/>
      <c r="T1573" s="170"/>
      <c r="U1573" s="170"/>
      <c r="V1573" s="170"/>
      <c r="W1573" s="170"/>
      <c r="X1573" s="170"/>
      <c r="Y1573" s="170"/>
      <c r="Z1573" s="144"/>
      <c r="AA1573" s="145"/>
      <c r="AB1573" s="145"/>
      <c r="AC1573" s="145"/>
      <c r="AD1573" s="145"/>
      <c r="AE1573" s="170"/>
      <c r="AF1573" s="170"/>
      <c r="AG1573" s="170"/>
      <c r="AH1573" s="170"/>
      <c r="AI1573" s="170"/>
      <c r="AJ1573" s="170"/>
      <c r="AK1573" s="145"/>
    </row>
    <row r="1574" spans="1:41" ht="12" customHeight="1" thickBot="1">
      <c r="A1574" s="145" t="s">
        <v>50</v>
      </c>
      <c r="B1574" s="145"/>
      <c r="C1574" s="144"/>
      <c r="D1574" s="144"/>
      <c r="E1574" s="144"/>
      <c r="F1574" s="144"/>
      <c r="G1574" s="170"/>
      <c r="H1574" s="170"/>
      <c r="I1574" s="170"/>
      <c r="J1574" s="170"/>
      <c r="K1574" s="170"/>
      <c r="L1574" s="170"/>
      <c r="M1574" s="170"/>
      <c r="N1574" s="143" t="s">
        <v>51</v>
      </c>
      <c r="O1574" s="143"/>
      <c r="P1574" s="145"/>
      <c r="Q1574" s="144"/>
      <c r="R1574" s="172" t="s">
        <v>52</v>
      </c>
      <c r="S1574" s="170"/>
      <c r="T1574" s="170"/>
      <c r="U1574" s="170"/>
      <c r="V1574" s="170"/>
      <c r="W1574" s="170"/>
      <c r="X1574" s="170"/>
      <c r="Y1574" s="170"/>
      <c r="Z1574" s="144"/>
      <c r="AA1574" s="144"/>
      <c r="AB1574" s="144"/>
      <c r="AC1574" s="144"/>
      <c r="AD1574" s="144"/>
      <c r="AE1574" s="144"/>
      <c r="AF1574" s="144"/>
      <c r="AG1574" s="144"/>
      <c r="AH1574" s="144"/>
      <c r="AI1574" s="144"/>
      <c r="AJ1574" s="144"/>
      <c r="AK1574" s="145"/>
    </row>
    <row r="1575" spans="1:41" ht="12" customHeight="1" thickBot="1">
      <c r="A1575" s="145"/>
      <c r="B1575" s="145"/>
      <c r="C1575" s="145" t="s">
        <v>53</v>
      </c>
      <c r="D1575" s="145"/>
      <c r="E1575" s="145"/>
      <c r="F1575" s="145"/>
      <c r="G1575" s="170"/>
      <c r="H1575" s="170"/>
      <c r="I1575" s="170"/>
      <c r="J1575" s="170"/>
      <c r="K1575" s="170"/>
      <c r="L1575" s="170"/>
      <c r="M1575" s="170"/>
      <c r="N1575" s="145"/>
      <c r="O1575" s="145"/>
      <c r="P1575" s="145"/>
      <c r="Q1575" s="145"/>
      <c r="R1575" s="170"/>
      <c r="S1575" s="170"/>
      <c r="T1575" s="170"/>
      <c r="U1575" s="170"/>
      <c r="V1575" s="170"/>
      <c r="W1575" s="170"/>
      <c r="X1575" s="170"/>
      <c r="Y1575" s="170"/>
      <c r="Z1575" s="145"/>
      <c r="AA1575" s="145"/>
      <c r="AB1575" s="145"/>
      <c r="AC1575" s="145"/>
      <c r="AD1575" s="145"/>
      <c r="AE1575" s="145"/>
      <c r="AF1575" s="145"/>
      <c r="AG1575" s="145"/>
      <c r="AH1575" s="145"/>
      <c r="AI1575" s="145"/>
      <c r="AJ1575" s="145"/>
      <c r="AK1575" s="145"/>
    </row>
    <row r="1576" spans="1:41" ht="12" customHeight="1" thickBot="1">
      <c r="A1576" s="145"/>
      <c r="B1576" s="145"/>
      <c r="C1576" s="145"/>
      <c r="D1576" s="145"/>
      <c r="E1576" s="145"/>
      <c r="F1576" s="145"/>
      <c r="G1576" s="170"/>
      <c r="H1576" s="170"/>
      <c r="I1576" s="170"/>
      <c r="J1576" s="170"/>
      <c r="K1576" s="170"/>
      <c r="L1576" s="170"/>
      <c r="M1576" s="170"/>
      <c r="N1576" s="145"/>
      <c r="O1576" s="145"/>
      <c r="P1576" s="145"/>
      <c r="Q1576" s="145"/>
      <c r="R1576" s="170"/>
      <c r="S1576" s="170"/>
      <c r="T1576" s="170"/>
      <c r="U1576" s="170"/>
      <c r="V1576" s="170"/>
      <c r="W1576" s="170"/>
      <c r="X1576" s="170"/>
      <c r="Y1576" s="170"/>
      <c r="Z1576" s="145"/>
      <c r="AA1576" s="145"/>
      <c r="AB1576" s="145"/>
      <c r="AC1576" s="145"/>
      <c r="AD1576" s="145"/>
      <c r="AE1576" s="145"/>
      <c r="AF1576" s="145"/>
      <c r="AG1576" s="145"/>
      <c r="AH1576" s="145"/>
      <c r="AI1576" s="145"/>
      <c r="AJ1576" s="145"/>
      <c r="AK1576" s="145"/>
    </row>
    <row r="1578" spans="1:41" ht="12.75" thickBot="1">
      <c r="A1578" s="198" t="s">
        <v>90</v>
      </c>
    </row>
    <row r="1579" spans="1:41" ht="23.25" customHeight="1">
      <c r="A1579" s="146" t="s">
        <v>55</v>
      </c>
      <c r="B1579" s="147"/>
      <c r="C1579" s="148" t="s">
        <v>17</v>
      </c>
      <c r="D1579" s="148" t="s">
        <v>56</v>
      </c>
      <c r="E1579" s="148" t="s">
        <v>3</v>
      </c>
      <c r="F1579" s="148" t="s">
        <v>4</v>
      </c>
      <c r="G1579" s="148"/>
      <c r="H1579" s="148"/>
      <c r="I1579" s="148" t="s">
        <v>5</v>
      </c>
      <c r="J1579" s="149" t="s">
        <v>6</v>
      </c>
      <c r="K1579" s="149"/>
      <c r="L1579" s="149"/>
      <c r="M1579" s="149"/>
      <c r="N1579" s="149"/>
      <c r="O1579" s="149"/>
      <c r="P1579" s="149"/>
      <c r="Q1579" s="149"/>
      <c r="R1579" s="149"/>
      <c r="S1579" s="149"/>
      <c r="T1579" s="148" t="s">
        <v>16</v>
      </c>
      <c r="U1579" s="148" t="s">
        <v>7</v>
      </c>
      <c r="V1579" s="148"/>
      <c r="W1579" s="148" t="s">
        <v>8</v>
      </c>
      <c r="X1579" s="148"/>
      <c r="Y1579" s="148" t="s">
        <v>9</v>
      </c>
      <c r="Z1579" s="148"/>
      <c r="AA1579" s="148"/>
      <c r="AB1579" s="148"/>
      <c r="AC1579" s="148" t="s">
        <v>10</v>
      </c>
      <c r="AD1579" s="148"/>
      <c r="AE1579" s="148"/>
      <c r="AF1579" s="148" t="s">
        <v>11</v>
      </c>
      <c r="AG1579" s="148"/>
      <c r="AH1579" s="148"/>
      <c r="AI1579" s="150" t="s">
        <v>57</v>
      </c>
      <c r="AJ1579" s="151" t="s">
        <v>23</v>
      </c>
      <c r="AK1579" s="152"/>
      <c r="AL1579" s="153" t="s">
        <v>91</v>
      </c>
      <c r="AM1579" s="154"/>
      <c r="AN1579" s="155"/>
    </row>
    <row r="1580" spans="1:41" ht="18" customHeight="1">
      <c r="A1580" s="156"/>
      <c r="B1580" s="157"/>
      <c r="C1580" s="158"/>
      <c r="D1580" s="158"/>
      <c r="E1580" s="158"/>
      <c r="F1580" s="158"/>
      <c r="G1580" s="158"/>
      <c r="H1580" s="158"/>
      <c r="I1580" s="158"/>
      <c r="J1580" s="158" t="s">
        <v>12</v>
      </c>
      <c r="K1580" s="150"/>
      <c r="L1580" s="158" t="s">
        <v>13</v>
      </c>
      <c r="M1580" s="158" t="s">
        <v>14</v>
      </c>
      <c r="N1580" s="150"/>
      <c r="O1580" s="158" t="s">
        <v>15</v>
      </c>
      <c r="P1580" s="158"/>
      <c r="Q1580" s="158"/>
      <c r="R1580" s="158"/>
      <c r="S1580" s="158"/>
      <c r="T1580" s="158"/>
      <c r="U1580" s="158"/>
      <c r="V1580" s="158"/>
      <c r="W1580" s="158"/>
      <c r="X1580" s="158"/>
      <c r="Y1580" s="158"/>
      <c r="Z1580" s="158"/>
      <c r="AA1580" s="158"/>
      <c r="AB1580" s="158"/>
      <c r="AC1580" s="158"/>
      <c r="AD1580" s="158"/>
      <c r="AE1580" s="158"/>
      <c r="AF1580" s="158"/>
      <c r="AG1580" s="158"/>
      <c r="AH1580" s="158"/>
      <c r="AI1580" s="159"/>
      <c r="AJ1580" s="159"/>
      <c r="AK1580" s="160"/>
      <c r="AL1580" s="161"/>
      <c r="AM1580" s="162"/>
      <c r="AN1580" s="163"/>
    </row>
    <row r="1581" spans="1:41" ht="12.75" thickBot="1">
      <c r="A1581" s="164"/>
      <c r="B1581" s="165"/>
      <c r="C1581" s="94"/>
      <c r="D1581" s="94"/>
      <c r="E1581" s="94"/>
      <c r="F1581" s="94"/>
      <c r="G1581" s="94"/>
      <c r="H1581" s="94"/>
      <c r="I1581" s="94"/>
      <c r="J1581" s="94"/>
      <c r="K1581" s="95"/>
      <c r="L1581" s="94"/>
      <c r="M1581" s="94"/>
      <c r="N1581" s="95"/>
      <c r="O1581" s="94" t="s">
        <v>18</v>
      </c>
      <c r="P1581" s="94" t="s">
        <v>19</v>
      </c>
      <c r="Q1581" s="94"/>
      <c r="R1581" s="94"/>
      <c r="S1581" s="94" t="s">
        <v>20</v>
      </c>
      <c r="T1581" s="94"/>
      <c r="U1581" s="94" t="s">
        <v>21</v>
      </c>
      <c r="V1581" s="94" t="s">
        <v>22</v>
      </c>
      <c r="W1581" s="94" t="s">
        <v>21</v>
      </c>
      <c r="X1581" s="94" t="s">
        <v>22</v>
      </c>
      <c r="Y1581" s="94" t="s">
        <v>21</v>
      </c>
      <c r="Z1581" s="94"/>
      <c r="AA1581" s="94"/>
      <c r="AB1581" s="94" t="s">
        <v>22</v>
      </c>
      <c r="AC1581" s="94" t="s">
        <v>21</v>
      </c>
      <c r="AD1581" s="94" t="s">
        <v>22</v>
      </c>
      <c r="AE1581" s="94"/>
      <c r="AF1581" s="94" t="s">
        <v>21</v>
      </c>
      <c r="AG1581" s="94" t="s">
        <v>22</v>
      </c>
      <c r="AH1581" s="94"/>
      <c r="AI1581" s="95"/>
      <c r="AJ1581" s="95"/>
      <c r="AK1581" s="96"/>
      <c r="AL1581" s="69" t="s">
        <v>90</v>
      </c>
      <c r="AM1581" s="70" t="s">
        <v>130</v>
      </c>
      <c r="AN1581" s="70" t="s">
        <v>131</v>
      </c>
    </row>
    <row r="1582" spans="1:41" ht="18.75" customHeight="1">
      <c r="A1582" s="199" t="s">
        <v>24</v>
      </c>
      <c r="B1582" s="199"/>
      <c r="C1582" s="200">
        <f t="shared" ref="C1582:AH1582" si="0">SUM(C1583:C1598)</f>
        <v>161424</v>
      </c>
      <c r="D1582" s="200">
        <f t="shared" si="0"/>
        <v>7884</v>
      </c>
      <c r="E1582" s="200">
        <f t="shared" si="0"/>
        <v>127151</v>
      </c>
      <c r="F1582" s="200">
        <f t="shared" si="0"/>
        <v>16005</v>
      </c>
      <c r="G1582" s="200">
        <f t="shared" si="0"/>
        <v>0</v>
      </c>
      <c r="H1582" s="200">
        <f t="shared" si="0"/>
        <v>0</v>
      </c>
      <c r="I1582" s="200">
        <f t="shared" si="0"/>
        <v>111146</v>
      </c>
      <c r="J1582" s="200">
        <f t="shared" si="0"/>
        <v>47435</v>
      </c>
      <c r="K1582" s="200">
        <f t="shared" si="0"/>
        <v>0</v>
      </c>
      <c r="L1582" s="200">
        <f t="shared" si="0"/>
        <v>36044</v>
      </c>
      <c r="M1582" s="200">
        <f t="shared" si="0"/>
        <v>21650</v>
      </c>
      <c r="N1582" s="200">
        <f t="shared" si="0"/>
        <v>0</v>
      </c>
      <c r="O1582" s="200">
        <f t="shared" si="0"/>
        <v>0</v>
      </c>
      <c r="P1582" s="200">
        <f t="shared" si="0"/>
        <v>659</v>
      </c>
      <c r="Q1582" s="200">
        <f t="shared" si="0"/>
        <v>0</v>
      </c>
      <c r="R1582" s="200">
        <f t="shared" si="0"/>
        <v>0</v>
      </c>
      <c r="S1582" s="200">
        <f t="shared" si="0"/>
        <v>1846</v>
      </c>
      <c r="T1582" s="200">
        <f t="shared" si="0"/>
        <v>3512</v>
      </c>
      <c r="U1582" s="200">
        <f t="shared" si="0"/>
        <v>0</v>
      </c>
      <c r="V1582" s="200">
        <f t="shared" si="0"/>
        <v>0</v>
      </c>
      <c r="W1582" s="200">
        <f t="shared" si="0"/>
        <v>320</v>
      </c>
      <c r="X1582" s="200">
        <f t="shared" si="0"/>
        <v>515</v>
      </c>
      <c r="Y1582" s="200">
        <f t="shared" si="0"/>
        <v>11</v>
      </c>
      <c r="Z1582" s="200">
        <f t="shared" si="0"/>
        <v>0</v>
      </c>
      <c r="AA1582" s="200">
        <f t="shared" si="0"/>
        <v>0</v>
      </c>
      <c r="AB1582" s="200">
        <f t="shared" si="0"/>
        <v>1117</v>
      </c>
      <c r="AC1582" s="200">
        <f t="shared" si="0"/>
        <v>1244</v>
      </c>
      <c r="AD1582" s="200">
        <f t="shared" si="0"/>
        <v>956</v>
      </c>
      <c r="AE1582" s="200">
        <f t="shared" si="0"/>
        <v>0</v>
      </c>
      <c r="AF1582" s="200">
        <f t="shared" si="0"/>
        <v>2119</v>
      </c>
      <c r="AG1582" s="200">
        <f t="shared" si="0"/>
        <v>23777</v>
      </c>
      <c r="AH1582" s="200">
        <f t="shared" si="0"/>
        <v>0</v>
      </c>
      <c r="AI1582" s="200"/>
      <c r="AJ1582" s="200"/>
      <c r="AK1582" s="200"/>
      <c r="AL1582" s="200">
        <f>SUM(AL1583:AL1598)</f>
        <v>7812</v>
      </c>
      <c r="AM1582" s="200">
        <f>SUM(AM1583:AM1598)</f>
        <v>2168</v>
      </c>
      <c r="AN1582" s="200">
        <f>SUM(AN1583:AN1598)</f>
        <v>5644</v>
      </c>
    </row>
    <row r="1583" spans="1:41" ht="18.75" customHeight="1" outlineLevel="1">
      <c r="A1583" s="201" t="s">
        <v>25</v>
      </c>
      <c r="B1583" s="201"/>
      <c r="C1583" s="202">
        <f t="shared" ref="C1583:AH1583" si="1">(C10+C58+C109+C160+C211+C262+C312+C361+C412+C463+C514+C565+C616+C667+C718+C769+C820+C871+C922+C973+C1024+C1075+C1126+C1177+C1228+C1279+C1330+C1381+C1432+C1483+C1533)</f>
        <v>11000</v>
      </c>
      <c r="D1583" s="202">
        <f t="shared" si="1"/>
        <v>0</v>
      </c>
      <c r="E1583" s="202">
        <f t="shared" si="1"/>
        <v>9191</v>
      </c>
      <c r="F1583" s="202">
        <f t="shared" si="1"/>
        <v>0</v>
      </c>
      <c r="G1583" s="202">
        <f t="shared" si="1"/>
        <v>0</v>
      </c>
      <c r="H1583" s="202">
        <f t="shared" si="1"/>
        <v>0</v>
      </c>
      <c r="I1583" s="202">
        <f t="shared" si="1"/>
        <v>9191</v>
      </c>
      <c r="J1583" s="202">
        <f t="shared" si="1"/>
        <v>9191</v>
      </c>
      <c r="K1583" s="202">
        <f t="shared" si="1"/>
        <v>0</v>
      </c>
      <c r="L1583" s="202">
        <f t="shared" si="1"/>
        <v>0</v>
      </c>
      <c r="M1583" s="202">
        <f t="shared" si="1"/>
        <v>0</v>
      </c>
      <c r="N1583" s="202">
        <f t="shared" si="1"/>
        <v>0</v>
      </c>
      <c r="O1583" s="202">
        <f t="shared" si="1"/>
        <v>0</v>
      </c>
      <c r="P1583" s="202">
        <f t="shared" si="1"/>
        <v>0</v>
      </c>
      <c r="Q1583" s="202">
        <f t="shared" si="1"/>
        <v>0</v>
      </c>
      <c r="R1583" s="202">
        <f t="shared" si="1"/>
        <v>0</v>
      </c>
      <c r="S1583" s="202">
        <f t="shared" si="1"/>
        <v>0</v>
      </c>
      <c r="T1583" s="202">
        <f t="shared" si="1"/>
        <v>0</v>
      </c>
      <c r="U1583" s="202">
        <f t="shared" si="1"/>
        <v>0</v>
      </c>
      <c r="V1583" s="202">
        <f t="shared" si="1"/>
        <v>0</v>
      </c>
      <c r="W1583" s="202">
        <f t="shared" si="1"/>
        <v>0</v>
      </c>
      <c r="X1583" s="202">
        <f t="shared" si="1"/>
        <v>43</v>
      </c>
      <c r="Y1583" s="202">
        <f t="shared" si="1"/>
        <v>0</v>
      </c>
      <c r="Z1583" s="202">
        <f t="shared" si="1"/>
        <v>0</v>
      </c>
      <c r="AA1583" s="202">
        <f t="shared" si="1"/>
        <v>0</v>
      </c>
      <c r="AB1583" s="202">
        <f t="shared" si="1"/>
        <v>0</v>
      </c>
      <c r="AC1583" s="202">
        <f t="shared" si="1"/>
        <v>0</v>
      </c>
      <c r="AD1583" s="202">
        <f t="shared" si="1"/>
        <v>0</v>
      </c>
      <c r="AE1583" s="202">
        <f t="shared" si="1"/>
        <v>0</v>
      </c>
      <c r="AF1583" s="202">
        <f t="shared" si="1"/>
        <v>0</v>
      </c>
      <c r="AG1583" s="202">
        <f t="shared" si="1"/>
        <v>1766</v>
      </c>
      <c r="AH1583" s="202">
        <f t="shared" si="1"/>
        <v>0</v>
      </c>
      <c r="AI1583" s="203"/>
      <c r="AJ1583" s="203"/>
      <c r="AK1583" s="203"/>
      <c r="AL1583" s="65"/>
      <c r="AM1583" s="71"/>
      <c r="AN1583" s="71"/>
    </row>
    <row r="1584" spans="1:41" ht="18.75" customHeight="1" outlineLevel="1">
      <c r="A1584" s="201" t="s">
        <v>151</v>
      </c>
      <c r="B1584" s="201"/>
      <c r="C1584" s="202">
        <f t="shared" ref="C1584:AH1584" si="2">(C11+C59+C110+C161+C212+C263+C313+C362+C413+C464+C515+C566+C617+C668+C719+C770+C821+C872+C923+C974+C1025+C1076+C1127+C1178+C1229+C1280+C1331+C1382+C1433+C1484+C1534)</f>
        <v>9900</v>
      </c>
      <c r="D1584" s="202">
        <f t="shared" si="2"/>
        <v>1188</v>
      </c>
      <c r="E1584" s="202">
        <f t="shared" si="2"/>
        <v>6014</v>
      </c>
      <c r="F1584" s="202">
        <f t="shared" si="2"/>
        <v>0</v>
      </c>
      <c r="G1584" s="202">
        <f t="shared" si="2"/>
        <v>0</v>
      </c>
      <c r="H1584" s="202">
        <f t="shared" si="2"/>
        <v>0</v>
      </c>
      <c r="I1584" s="202">
        <f t="shared" si="2"/>
        <v>6014</v>
      </c>
      <c r="J1584" s="202">
        <f t="shared" si="2"/>
        <v>5775</v>
      </c>
      <c r="K1584" s="202">
        <f t="shared" si="2"/>
        <v>0</v>
      </c>
      <c r="L1584" s="202">
        <f t="shared" si="2"/>
        <v>0</v>
      </c>
      <c r="M1584" s="202">
        <f t="shared" si="2"/>
        <v>0</v>
      </c>
      <c r="N1584" s="202">
        <f t="shared" si="2"/>
        <v>0</v>
      </c>
      <c r="O1584" s="202">
        <f t="shared" si="2"/>
        <v>0</v>
      </c>
      <c r="P1584" s="202">
        <f t="shared" si="2"/>
        <v>0</v>
      </c>
      <c r="Q1584" s="202">
        <f t="shared" si="2"/>
        <v>0</v>
      </c>
      <c r="R1584" s="202">
        <f t="shared" si="2"/>
        <v>0</v>
      </c>
      <c r="S1584" s="202">
        <f t="shared" si="2"/>
        <v>0</v>
      </c>
      <c r="T1584" s="202">
        <f t="shared" si="2"/>
        <v>239</v>
      </c>
      <c r="U1584" s="202">
        <f t="shared" si="2"/>
        <v>0</v>
      </c>
      <c r="V1584" s="202">
        <f t="shared" si="2"/>
        <v>0</v>
      </c>
      <c r="W1584" s="202">
        <f t="shared" si="2"/>
        <v>0</v>
      </c>
      <c r="X1584" s="202">
        <f t="shared" si="2"/>
        <v>7</v>
      </c>
      <c r="Y1584" s="202">
        <f t="shared" si="2"/>
        <v>0</v>
      </c>
      <c r="Z1584" s="202">
        <f t="shared" si="2"/>
        <v>0</v>
      </c>
      <c r="AA1584" s="202">
        <f t="shared" si="2"/>
        <v>0</v>
      </c>
      <c r="AB1584" s="202">
        <f t="shared" si="2"/>
        <v>0</v>
      </c>
      <c r="AC1584" s="202">
        <f t="shared" si="2"/>
        <v>0</v>
      </c>
      <c r="AD1584" s="202">
        <f t="shared" si="2"/>
        <v>0</v>
      </c>
      <c r="AE1584" s="202">
        <f t="shared" si="2"/>
        <v>0</v>
      </c>
      <c r="AF1584" s="202">
        <f t="shared" si="2"/>
        <v>0</v>
      </c>
      <c r="AG1584" s="202">
        <f t="shared" si="2"/>
        <v>2691</v>
      </c>
      <c r="AH1584" s="202">
        <f t="shared" si="2"/>
        <v>0</v>
      </c>
      <c r="AI1584" s="203"/>
      <c r="AJ1584" s="203"/>
      <c r="AK1584" s="203"/>
      <c r="AL1584" s="65"/>
      <c r="AM1584" s="71"/>
      <c r="AN1584" s="71"/>
    </row>
    <row r="1585" spans="1:40" ht="18.75" customHeight="1" outlineLevel="1">
      <c r="A1585" s="201" t="s">
        <v>152</v>
      </c>
      <c r="B1585" s="201"/>
      <c r="C1585" s="202">
        <f t="shared" ref="C1585:AH1585" si="3">(C12+C60+C111+C162+C213+C264+C314+C363+C414+C465+C516+C567+C618+C669+C720+C771+C822+C873+C924+C975+C1026+C1077+C1128+C1179+C1230+C1281+C1332+C1383+C1434+C1485+C1535)</f>
        <v>792</v>
      </c>
      <c r="D1585" s="202">
        <f t="shared" si="3"/>
        <v>0</v>
      </c>
      <c r="E1585" s="202">
        <f t="shared" si="3"/>
        <v>645</v>
      </c>
      <c r="F1585" s="202">
        <f t="shared" si="3"/>
        <v>0</v>
      </c>
      <c r="G1585" s="202">
        <f t="shared" si="3"/>
        <v>0</v>
      </c>
      <c r="H1585" s="202">
        <f t="shared" si="3"/>
        <v>0</v>
      </c>
      <c r="I1585" s="202">
        <f t="shared" si="3"/>
        <v>645</v>
      </c>
      <c r="J1585" s="202">
        <f t="shared" si="3"/>
        <v>0</v>
      </c>
      <c r="K1585" s="202">
        <f t="shared" si="3"/>
        <v>0</v>
      </c>
      <c r="L1585" s="202">
        <f t="shared" si="3"/>
        <v>0</v>
      </c>
      <c r="M1585" s="202">
        <f t="shared" si="3"/>
        <v>0</v>
      </c>
      <c r="N1585" s="202">
        <f t="shared" si="3"/>
        <v>0</v>
      </c>
      <c r="O1585" s="202">
        <f t="shared" si="3"/>
        <v>0</v>
      </c>
      <c r="P1585" s="202">
        <f t="shared" si="3"/>
        <v>0</v>
      </c>
      <c r="Q1585" s="202">
        <f t="shared" si="3"/>
        <v>0</v>
      </c>
      <c r="R1585" s="202">
        <f t="shared" si="3"/>
        <v>0</v>
      </c>
      <c r="S1585" s="202">
        <f t="shared" si="3"/>
        <v>0</v>
      </c>
      <c r="T1585" s="202">
        <f t="shared" si="3"/>
        <v>645</v>
      </c>
      <c r="U1585" s="202">
        <f t="shared" si="3"/>
        <v>0</v>
      </c>
      <c r="V1585" s="202">
        <f t="shared" si="3"/>
        <v>0</v>
      </c>
      <c r="W1585" s="202">
        <f t="shared" si="3"/>
        <v>0</v>
      </c>
      <c r="X1585" s="202">
        <f t="shared" si="3"/>
        <v>0</v>
      </c>
      <c r="Y1585" s="202">
        <f t="shared" si="3"/>
        <v>0</v>
      </c>
      <c r="Z1585" s="202">
        <f t="shared" si="3"/>
        <v>0</v>
      </c>
      <c r="AA1585" s="202">
        <f t="shared" si="3"/>
        <v>0</v>
      </c>
      <c r="AB1585" s="202">
        <f t="shared" si="3"/>
        <v>0</v>
      </c>
      <c r="AC1585" s="202">
        <f t="shared" si="3"/>
        <v>0</v>
      </c>
      <c r="AD1585" s="202">
        <f t="shared" si="3"/>
        <v>0</v>
      </c>
      <c r="AE1585" s="202">
        <f t="shared" si="3"/>
        <v>0</v>
      </c>
      <c r="AF1585" s="202">
        <f t="shared" si="3"/>
        <v>0</v>
      </c>
      <c r="AG1585" s="202">
        <f t="shared" si="3"/>
        <v>147</v>
      </c>
      <c r="AH1585" s="202">
        <f t="shared" si="3"/>
        <v>0</v>
      </c>
      <c r="AI1585" s="203"/>
      <c r="AJ1585" s="203"/>
      <c r="AK1585" s="203"/>
      <c r="AL1585" s="65"/>
      <c r="AM1585" s="71"/>
      <c r="AN1585" s="71"/>
    </row>
    <row r="1586" spans="1:40" ht="18.75" customHeight="1" outlineLevel="1">
      <c r="A1586" s="201" t="s">
        <v>153</v>
      </c>
      <c r="B1586" s="201"/>
      <c r="C1586" s="202">
        <f t="shared" ref="C1586:AH1586" si="4">(C13+C61+C112+C163+C214+C265+C315+C364+C415+C466+C517+C568+C619+C670+C721+C772+C823+C874+C925+C976+C1027+C1078+C1129+C1180+C1231+C1282+C1333+C1384+C1435+C1486+C1536)</f>
        <v>880</v>
      </c>
      <c r="D1586" s="202">
        <f t="shared" si="4"/>
        <v>0</v>
      </c>
      <c r="E1586" s="202">
        <f t="shared" si="4"/>
        <v>543</v>
      </c>
      <c r="F1586" s="202">
        <f t="shared" si="4"/>
        <v>0</v>
      </c>
      <c r="G1586" s="202">
        <f t="shared" si="4"/>
        <v>0</v>
      </c>
      <c r="H1586" s="202">
        <f t="shared" si="4"/>
        <v>0</v>
      </c>
      <c r="I1586" s="202">
        <f t="shared" si="4"/>
        <v>543</v>
      </c>
      <c r="J1586" s="202">
        <f t="shared" si="4"/>
        <v>543</v>
      </c>
      <c r="K1586" s="202">
        <f t="shared" si="4"/>
        <v>0</v>
      </c>
      <c r="L1586" s="202">
        <f t="shared" si="4"/>
        <v>0</v>
      </c>
      <c r="M1586" s="202">
        <f t="shared" si="4"/>
        <v>0</v>
      </c>
      <c r="N1586" s="202">
        <f t="shared" si="4"/>
        <v>0</v>
      </c>
      <c r="O1586" s="202">
        <f t="shared" si="4"/>
        <v>0</v>
      </c>
      <c r="P1586" s="202">
        <f t="shared" si="4"/>
        <v>0</v>
      </c>
      <c r="Q1586" s="202">
        <f t="shared" si="4"/>
        <v>0</v>
      </c>
      <c r="R1586" s="202">
        <f t="shared" si="4"/>
        <v>0</v>
      </c>
      <c r="S1586" s="202">
        <f t="shared" si="4"/>
        <v>0</v>
      </c>
      <c r="T1586" s="202">
        <f t="shared" si="4"/>
        <v>0</v>
      </c>
      <c r="U1586" s="202">
        <f t="shared" si="4"/>
        <v>0</v>
      </c>
      <c r="V1586" s="202">
        <f t="shared" si="4"/>
        <v>0</v>
      </c>
      <c r="W1586" s="202">
        <f t="shared" si="4"/>
        <v>0</v>
      </c>
      <c r="X1586" s="202">
        <f t="shared" si="4"/>
        <v>0</v>
      </c>
      <c r="Y1586" s="202">
        <f t="shared" si="4"/>
        <v>0</v>
      </c>
      <c r="Z1586" s="202">
        <f t="shared" si="4"/>
        <v>0</v>
      </c>
      <c r="AA1586" s="202">
        <f t="shared" si="4"/>
        <v>0</v>
      </c>
      <c r="AB1586" s="202">
        <f t="shared" si="4"/>
        <v>0</v>
      </c>
      <c r="AC1586" s="202">
        <f t="shared" si="4"/>
        <v>0</v>
      </c>
      <c r="AD1586" s="202">
        <f t="shared" si="4"/>
        <v>0</v>
      </c>
      <c r="AE1586" s="202">
        <f t="shared" si="4"/>
        <v>0</v>
      </c>
      <c r="AF1586" s="202">
        <f t="shared" si="4"/>
        <v>0</v>
      </c>
      <c r="AG1586" s="202">
        <f t="shared" si="4"/>
        <v>337</v>
      </c>
      <c r="AH1586" s="202">
        <f t="shared" si="4"/>
        <v>0</v>
      </c>
      <c r="AI1586" s="203"/>
      <c r="AJ1586" s="203"/>
      <c r="AK1586" s="203"/>
      <c r="AL1586" s="65">
        <f>SUM(AM1586:AN1586)</f>
        <v>543</v>
      </c>
      <c r="AM1586" s="71">
        <f>SUM(F1586)</f>
        <v>0</v>
      </c>
      <c r="AN1586" s="71">
        <f>SUM(I1586)</f>
        <v>543</v>
      </c>
    </row>
    <row r="1587" spans="1:40" ht="18.75" customHeight="1" outlineLevel="1">
      <c r="A1587" s="201" t="s">
        <v>174</v>
      </c>
      <c r="B1587" s="201"/>
      <c r="C1587" s="202">
        <f t="shared" ref="C1587:AH1587" si="5">(C14+C62+C113+C164+C215+C266+C316+C365+C416+C467+C518+C569+C620+C671+C722+C773+C824+C875+C926+C977+C1028+C1079+C1130+C1181+C1232+C1283+C1334+C1385+C1436+C1487+C1537)</f>
        <v>1496</v>
      </c>
      <c r="D1587" s="202">
        <f t="shared" si="5"/>
        <v>0</v>
      </c>
      <c r="E1587" s="202">
        <f t="shared" si="5"/>
        <v>1026</v>
      </c>
      <c r="F1587" s="202">
        <f t="shared" si="5"/>
        <v>0</v>
      </c>
      <c r="G1587" s="202">
        <f t="shared" si="5"/>
        <v>0</v>
      </c>
      <c r="H1587" s="202">
        <f t="shared" si="5"/>
        <v>0</v>
      </c>
      <c r="I1587" s="202">
        <f t="shared" si="5"/>
        <v>1026</v>
      </c>
      <c r="J1587" s="202">
        <f t="shared" si="5"/>
        <v>1026</v>
      </c>
      <c r="K1587" s="202">
        <f t="shared" si="5"/>
        <v>0</v>
      </c>
      <c r="L1587" s="202">
        <f t="shared" si="5"/>
        <v>0</v>
      </c>
      <c r="M1587" s="202">
        <f t="shared" si="5"/>
        <v>0</v>
      </c>
      <c r="N1587" s="202">
        <f t="shared" si="5"/>
        <v>0</v>
      </c>
      <c r="O1587" s="202">
        <f t="shared" si="5"/>
        <v>0</v>
      </c>
      <c r="P1587" s="202">
        <f t="shared" si="5"/>
        <v>0</v>
      </c>
      <c r="Q1587" s="202">
        <f t="shared" si="5"/>
        <v>0</v>
      </c>
      <c r="R1587" s="202">
        <f t="shared" si="5"/>
        <v>0</v>
      </c>
      <c r="S1587" s="202">
        <f t="shared" si="5"/>
        <v>0</v>
      </c>
      <c r="T1587" s="202">
        <f t="shared" si="5"/>
        <v>0</v>
      </c>
      <c r="U1587" s="202">
        <f t="shared" si="5"/>
        <v>0</v>
      </c>
      <c r="V1587" s="202">
        <f t="shared" si="5"/>
        <v>0</v>
      </c>
      <c r="W1587" s="202">
        <f t="shared" si="5"/>
        <v>0</v>
      </c>
      <c r="X1587" s="202">
        <f t="shared" si="5"/>
        <v>0</v>
      </c>
      <c r="Y1587" s="202">
        <f t="shared" si="5"/>
        <v>0</v>
      </c>
      <c r="Z1587" s="202">
        <f t="shared" si="5"/>
        <v>0</v>
      </c>
      <c r="AA1587" s="202">
        <f t="shared" si="5"/>
        <v>0</v>
      </c>
      <c r="AB1587" s="202">
        <f t="shared" si="5"/>
        <v>0</v>
      </c>
      <c r="AC1587" s="202">
        <f t="shared" si="5"/>
        <v>0</v>
      </c>
      <c r="AD1587" s="202">
        <f t="shared" si="5"/>
        <v>0</v>
      </c>
      <c r="AE1587" s="202">
        <f t="shared" si="5"/>
        <v>0</v>
      </c>
      <c r="AF1587" s="202">
        <f t="shared" si="5"/>
        <v>0</v>
      </c>
      <c r="AG1587" s="202">
        <f t="shared" si="5"/>
        <v>470</v>
      </c>
      <c r="AH1587" s="202">
        <f t="shared" si="5"/>
        <v>0</v>
      </c>
      <c r="AI1587" s="203"/>
      <c r="AJ1587" s="203"/>
      <c r="AK1587" s="203"/>
      <c r="AL1587" s="65"/>
      <c r="AM1587" s="71"/>
      <c r="AN1587" s="71"/>
    </row>
    <row r="1588" spans="1:40" ht="18.75" customHeight="1" outlineLevel="1">
      <c r="A1588" s="201" t="s">
        <v>155</v>
      </c>
      <c r="B1588" s="201"/>
      <c r="C1588" s="202">
        <f t="shared" ref="C1588:D1598" si="6">(C15+C63+C114+C165+C216+C266+C317+C366+C417+C468+C519+C570+C621+C672+C723+C774+C825+C876+C927+C978+C1029+C1080+C1131+C1182+C1233+C1284+C1335+C1386+C1437+C1488+C1538)</f>
        <v>2336</v>
      </c>
      <c r="D1588" s="202">
        <f t="shared" si="6"/>
        <v>0</v>
      </c>
      <c r="E1588" s="202">
        <f t="shared" ref="E1588:AH1588" si="7">(E15+E63+E114+E165+E216+E267+E317+E366+E417+E468+E519+E570+E621+E672+E723+E774+E825+E876+E927+E978+E1029+E1080+E1131+E1182+E1233+E1284+E1335+E1386+E1437+E1488+E1538)</f>
        <v>884</v>
      </c>
      <c r="F1588" s="202">
        <f t="shared" si="7"/>
        <v>627</v>
      </c>
      <c r="G1588" s="202">
        <f t="shared" si="7"/>
        <v>0</v>
      </c>
      <c r="H1588" s="202">
        <f t="shared" si="7"/>
        <v>0</v>
      </c>
      <c r="I1588" s="202">
        <f t="shared" si="7"/>
        <v>257</v>
      </c>
      <c r="J1588" s="202">
        <f t="shared" si="7"/>
        <v>84</v>
      </c>
      <c r="K1588" s="202">
        <f t="shared" si="7"/>
        <v>0</v>
      </c>
      <c r="L1588" s="202">
        <f t="shared" si="7"/>
        <v>78</v>
      </c>
      <c r="M1588" s="202">
        <f t="shared" si="7"/>
        <v>51</v>
      </c>
      <c r="N1588" s="202">
        <f t="shared" si="7"/>
        <v>0</v>
      </c>
      <c r="O1588" s="202">
        <f t="shared" si="7"/>
        <v>0</v>
      </c>
      <c r="P1588" s="202">
        <f t="shared" si="7"/>
        <v>0</v>
      </c>
      <c r="Q1588" s="202">
        <f t="shared" si="7"/>
        <v>0</v>
      </c>
      <c r="R1588" s="202">
        <f t="shared" si="7"/>
        <v>0</v>
      </c>
      <c r="S1588" s="202">
        <f t="shared" si="7"/>
        <v>27</v>
      </c>
      <c r="T1588" s="202">
        <f t="shared" si="7"/>
        <v>17</v>
      </c>
      <c r="U1588" s="202">
        <f t="shared" si="7"/>
        <v>0</v>
      </c>
      <c r="V1588" s="202">
        <f t="shared" si="7"/>
        <v>0</v>
      </c>
      <c r="W1588" s="202">
        <f t="shared" si="7"/>
        <v>0</v>
      </c>
      <c r="X1588" s="202">
        <f t="shared" si="7"/>
        <v>0</v>
      </c>
      <c r="Y1588" s="202">
        <f t="shared" si="7"/>
        <v>0</v>
      </c>
      <c r="Z1588" s="202">
        <f t="shared" si="7"/>
        <v>0</v>
      </c>
      <c r="AA1588" s="202">
        <f t="shared" si="7"/>
        <v>0</v>
      </c>
      <c r="AB1588" s="202">
        <f t="shared" si="7"/>
        <v>0</v>
      </c>
      <c r="AC1588" s="202">
        <f t="shared" si="7"/>
        <v>37</v>
      </c>
      <c r="AD1588" s="202">
        <f t="shared" si="7"/>
        <v>1</v>
      </c>
      <c r="AE1588" s="202">
        <f t="shared" si="7"/>
        <v>0</v>
      </c>
      <c r="AF1588" s="202">
        <f t="shared" si="7"/>
        <v>740</v>
      </c>
      <c r="AG1588" s="202">
        <f t="shared" si="7"/>
        <v>752</v>
      </c>
      <c r="AH1588" s="202">
        <f t="shared" si="7"/>
        <v>0</v>
      </c>
      <c r="AI1588" s="203"/>
      <c r="AJ1588" s="203"/>
      <c r="AK1588" s="203"/>
      <c r="AL1588" s="65">
        <f>SUM(AM1588:AN1588)</f>
        <v>147</v>
      </c>
      <c r="AM1588" s="71">
        <f>SUM(AM15,AM63,AM216,AM266,AM317,AM114,AM165,AM366,AM417,AM468,AM570,AM621,AM672,AM723,AM774,AM825,AM876,AM927,AM978,AM1029,AM1080,AM1131,AM1182,AM1233,AM1284,AM1335,AM1386,AM1437,AM1488,AM519+AM1538)</f>
        <v>131</v>
      </c>
      <c r="AN1588" s="71">
        <f>SUM(AN15,AN63,AN216,AN266,AN317,AN114,AN165,AN366,AN417,AN468,AN570,AN621,AN672,AN723,AN774,AN825,AN876,AN927,AN978,AN1029,AN1080,AN1131,AN1182,AN1233,AN1284,AN1335,AN1386,AN1437,AN1488,AN519+AN1538)</f>
        <v>16</v>
      </c>
    </row>
    <row r="1589" spans="1:40" ht="18.75" customHeight="1" outlineLevel="1">
      <c r="A1589" s="201" t="s">
        <v>175</v>
      </c>
      <c r="B1589" s="201"/>
      <c r="C1589" s="202">
        <f t="shared" si="6"/>
        <v>14913</v>
      </c>
      <c r="D1589" s="202">
        <f t="shared" si="6"/>
        <v>1182</v>
      </c>
      <c r="E1589" s="202">
        <f t="shared" ref="E1589:AH1589" si="8">(E16+E64+E115+E166+E217+E268+E318+E367+E418+E469+E520+E571+E622+E673+E724+E775+E826+E877+E928+E979+E1030+E1081+E1132+E1183+E1234+E1285+E1336+E1387+E1438+E1489+E1539)</f>
        <v>13240</v>
      </c>
      <c r="F1589" s="202">
        <f t="shared" si="8"/>
        <v>8567</v>
      </c>
      <c r="G1589" s="202">
        <f t="shared" si="8"/>
        <v>0</v>
      </c>
      <c r="H1589" s="202">
        <f t="shared" si="8"/>
        <v>0</v>
      </c>
      <c r="I1589" s="202">
        <f t="shared" si="8"/>
        <v>4673</v>
      </c>
      <c r="J1589" s="202">
        <f t="shared" si="8"/>
        <v>1052</v>
      </c>
      <c r="K1589" s="202">
        <f t="shared" si="8"/>
        <v>0</v>
      </c>
      <c r="L1589" s="202">
        <f t="shared" si="8"/>
        <v>219</v>
      </c>
      <c r="M1589" s="202">
        <f t="shared" si="8"/>
        <v>458</v>
      </c>
      <c r="N1589" s="202">
        <f t="shared" si="8"/>
        <v>0</v>
      </c>
      <c r="O1589" s="202">
        <f t="shared" si="8"/>
        <v>0</v>
      </c>
      <c r="P1589" s="202">
        <f t="shared" si="8"/>
        <v>650</v>
      </c>
      <c r="Q1589" s="202">
        <f t="shared" si="8"/>
        <v>0</v>
      </c>
      <c r="R1589" s="202">
        <f t="shared" si="8"/>
        <v>0</v>
      </c>
      <c r="S1589" s="202">
        <f t="shared" si="8"/>
        <v>1233</v>
      </c>
      <c r="T1589" s="202">
        <f t="shared" si="8"/>
        <v>1061</v>
      </c>
      <c r="U1589" s="202">
        <f t="shared" si="8"/>
        <v>0</v>
      </c>
      <c r="V1589" s="202">
        <f t="shared" si="8"/>
        <v>0</v>
      </c>
      <c r="W1589" s="202">
        <f t="shared" si="8"/>
        <v>143</v>
      </c>
      <c r="X1589" s="202">
        <f t="shared" si="8"/>
        <v>0</v>
      </c>
      <c r="Y1589" s="202">
        <f t="shared" si="8"/>
        <v>0</v>
      </c>
      <c r="Z1589" s="202">
        <f t="shared" si="8"/>
        <v>0</v>
      </c>
      <c r="AA1589" s="202">
        <f t="shared" si="8"/>
        <v>0</v>
      </c>
      <c r="AB1589" s="202">
        <f t="shared" si="8"/>
        <v>0</v>
      </c>
      <c r="AC1589" s="202">
        <f t="shared" si="8"/>
        <v>987</v>
      </c>
      <c r="AD1589" s="202">
        <f t="shared" si="8"/>
        <v>202</v>
      </c>
      <c r="AE1589" s="202">
        <f t="shared" si="8"/>
        <v>0</v>
      </c>
      <c r="AF1589" s="202">
        <f t="shared" si="8"/>
        <v>814</v>
      </c>
      <c r="AG1589" s="202">
        <f t="shared" si="8"/>
        <v>59</v>
      </c>
      <c r="AH1589" s="202">
        <f t="shared" si="8"/>
        <v>0</v>
      </c>
      <c r="AI1589" s="203"/>
      <c r="AJ1589" s="203"/>
      <c r="AK1589" s="203"/>
      <c r="AL1589" s="65"/>
      <c r="AM1589" s="66"/>
      <c r="AN1589" s="66"/>
    </row>
    <row r="1590" spans="1:40" ht="18.75" customHeight="1" outlineLevel="1">
      <c r="A1590" s="201" t="s">
        <v>157</v>
      </c>
      <c r="B1590" s="201"/>
      <c r="C1590" s="202">
        <f t="shared" si="6"/>
        <v>6837</v>
      </c>
      <c r="D1590" s="202">
        <f t="shared" si="6"/>
        <v>112</v>
      </c>
      <c r="E1590" s="202">
        <f t="shared" ref="E1590:AH1590" si="9">(E17+E65+E116+E167+E218+E269+E319+E368+E419+E470+E521+E572+E623+E674+E725+E776+E827+E878+E929+E980+E1031+E1082+E1133+E1184+E1235+E1286+E1337+E1388+E1439+E1490+E1540)</f>
        <v>3884</v>
      </c>
      <c r="F1590" s="202">
        <f t="shared" si="9"/>
        <v>409</v>
      </c>
      <c r="G1590" s="202">
        <f t="shared" si="9"/>
        <v>0</v>
      </c>
      <c r="H1590" s="202">
        <f t="shared" si="9"/>
        <v>0</v>
      </c>
      <c r="I1590" s="202">
        <f t="shared" si="9"/>
        <v>3475</v>
      </c>
      <c r="J1590" s="202">
        <f t="shared" si="9"/>
        <v>2536</v>
      </c>
      <c r="K1590" s="202">
        <f t="shared" si="9"/>
        <v>0</v>
      </c>
      <c r="L1590" s="202">
        <f t="shared" si="9"/>
        <v>651</v>
      </c>
      <c r="M1590" s="202">
        <f t="shared" si="9"/>
        <v>240</v>
      </c>
      <c r="N1590" s="202">
        <f t="shared" si="9"/>
        <v>0</v>
      </c>
      <c r="O1590" s="202">
        <f t="shared" si="9"/>
        <v>0</v>
      </c>
      <c r="P1590" s="202">
        <f t="shared" si="9"/>
        <v>2</v>
      </c>
      <c r="Q1590" s="202">
        <f t="shared" si="9"/>
        <v>0</v>
      </c>
      <c r="R1590" s="202">
        <f t="shared" si="9"/>
        <v>0</v>
      </c>
      <c r="S1590" s="202">
        <f t="shared" si="9"/>
        <v>26</v>
      </c>
      <c r="T1590" s="202">
        <f t="shared" si="9"/>
        <v>20</v>
      </c>
      <c r="U1590" s="202">
        <f t="shared" si="9"/>
        <v>0</v>
      </c>
      <c r="V1590" s="202">
        <f t="shared" si="9"/>
        <v>0</v>
      </c>
      <c r="W1590" s="202">
        <f t="shared" si="9"/>
        <v>0</v>
      </c>
      <c r="X1590" s="202">
        <f t="shared" si="9"/>
        <v>0</v>
      </c>
      <c r="Y1590" s="202">
        <f t="shared" si="9"/>
        <v>0</v>
      </c>
      <c r="Z1590" s="202">
        <f t="shared" si="9"/>
        <v>0</v>
      </c>
      <c r="AA1590" s="202">
        <f t="shared" si="9"/>
        <v>0</v>
      </c>
      <c r="AB1590" s="202">
        <f t="shared" si="9"/>
        <v>0</v>
      </c>
      <c r="AC1590" s="202">
        <f t="shared" si="9"/>
        <v>24</v>
      </c>
      <c r="AD1590" s="202">
        <f t="shared" si="9"/>
        <v>0</v>
      </c>
      <c r="AE1590" s="202">
        <f t="shared" si="9"/>
        <v>0</v>
      </c>
      <c r="AF1590" s="202">
        <f t="shared" si="9"/>
        <v>187</v>
      </c>
      <c r="AG1590" s="202">
        <f t="shared" si="9"/>
        <v>2311</v>
      </c>
      <c r="AH1590" s="202">
        <f t="shared" si="9"/>
        <v>0</v>
      </c>
      <c r="AI1590" s="203"/>
      <c r="AJ1590" s="203"/>
      <c r="AK1590" s="203"/>
      <c r="AL1590" s="65"/>
      <c r="AM1590" s="71"/>
      <c r="AN1590" s="71"/>
    </row>
    <row r="1591" spans="1:40" ht="18.75" customHeight="1" outlineLevel="1">
      <c r="A1591" s="201" t="s">
        <v>158</v>
      </c>
      <c r="B1591" s="201"/>
      <c r="C1591" s="202">
        <f t="shared" si="6"/>
        <v>6424</v>
      </c>
      <c r="D1591" s="202">
        <f t="shared" si="6"/>
        <v>86</v>
      </c>
      <c r="E1591" s="202">
        <f t="shared" ref="E1591:AH1591" si="10">(E18+E66+E117+E168+E219+E270+E320+E369+E420+E471+E522+E573+E624+E675+E726+E777+E828+E879+E930+E981+E1032+E1083+E1134+E1185+E1236+E1287+E1338+E1389+E1440+E1491+E1541)</f>
        <v>6321</v>
      </c>
      <c r="F1591" s="202">
        <f t="shared" si="10"/>
        <v>0</v>
      </c>
      <c r="G1591" s="202">
        <f t="shared" si="10"/>
        <v>0</v>
      </c>
      <c r="H1591" s="202">
        <f t="shared" si="10"/>
        <v>0</v>
      </c>
      <c r="I1591" s="202">
        <f t="shared" si="10"/>
        <v>6321</v>
      </c>
      <c r="J1591" s="202">
        <f t="shared" si="10"/>
        <v>0</v>
      </c>
      <c r="K1591" s="202">
        <f t="shared" si="10"/>
        <v>0</v>
      </c>
      <c r="L1591" s="202">
        <f t="shared" si="10"/>
        <v>3</v>
      </c>
      <c r="M1591" s="202">
        <f t="shared" si="10"/>
        <v>6318</v>
      </c>
      <c r="N1591" s="202">
        <f t="shared" si="10"/>
        <v>0</v>
      </c>
      <c r="O1591" s="202">
        <f t="shared" si="10"/>
        <v>0</v>
      </c>
      <c r="P1591" s="202">
        <f t="shared" si="10"/>
        <v>0</v>
      </c>
      <c r="Q1591" s="202">
        <f t="shared" si="10"/>
        <v>0</v>
      </c>
      <c r="R1591" s="202">
        <f t="shared" si="10"/>
        <v>0</v>
      </c>
      <c r="S1591" s="202">
        <f t="shared" si="10"/>
        <v>0</v>
      </c>
      <c r="T1591" s="202">
        <f t="shared" si="10"/>
        <v>0</v>
      </c>
      <c r="U1591" s="202">
        <f t="shared" si="10"/>
        <v>0</v>
      </c>
      <c r="V1591" s="202">
        <f t="shared" si="10"/>
        <v>0</v>
      </c>
      <c r="W1591" s="202">
        <f t="shared" si="10"/>
        <v>0</v>
      </c>
      <c r="X1591" s="202">
        <f t="shared" si="10"/>
        <v>6</v>
      </c>
      <c r="Y1591" s="202">
        <f t="shared" si="10"/>
        <v>0</v>
      </c>
      <c r="Z1591" s="202">
        <f t="shared" si="10"/>
        <v>0</v>
      </c>
      <c r="AA1591" s="202">
        <f t="shared" si="10"/>
        <v>0</v>
      </c>
      <c r="AB1591" s="202">
        <f t="shared" si="10"/>
        <v>0</v>
      </c>
      <c r="AC1591" s="202">
        <f t="shared" si="10"/>
        <v>0</v>
      </c>
      <c r="AD1591" s="202">
        <f t="shared" si="10"/>
        <v>0</v>
      </c>
      <c r="AE1591" s="202">
        <f t="shared" si="10"/>
        <v>0</v>
      </c>
      <c r="AF1591" s="202">
        <f t="shared" si="10"/>
        <v>0</v>
      </c>
      <c r="AG1591" s="202">
        <f t="shared" si="10"/>
        <v>9</v>
      </c>
      <c r="AH1591" s="202">
        <f t="shared" si="10"/>
        <v>0</v>
      </c>
      <c r="AI1591" s="203"/>
      <c r="AJ1591" s="203"/>
      <c r="AK1591" s="203"/>
      <c r="AL1591" s="65"/>
      <c r="AM1591" s="71"/>
      <c r="AN1591" s="71"/>
    </row>
    <row r="1592" spans="1:40" ht="18.75" customHeight="1" outlineLevel="1">
      <c r="A1592" s="201" t="s">
        <v>159</v>
      </c>
      <c r="B1592" s="201"/>
      <c r="C1592" s="202">
        <f t="shared" si="6"/>
        <v>29986</v>
      </c>
      <c r="D1592" s="202">
        <f t="shared" si="6"/>
        <v>790</v>
      </c>
      <c r="E1592" s="202">
        <f t="shared" ref="E1592:AH1592" si="11">(E19+E67+E118+E169+E220+E271+E321+E370+E421+E472+E523+E574+E625+E676+E727+E778+E829+E880+E931+E982+E1033+E1084+E1135+E1186+E1237+E1288+E1339+E1390+E1441+E1492+E1542)</f>
        <v>23371</v>
      </c>
      <c r="F1592" s="202">
        <f t="shared" si="11"/>
        <v>4365</v>
      </c>
      <c r="G1592" s="202">
        <f t="shared" si="11"/>
        <v>0</v>
      </c>
      <c r="H1592" s="202">
        <f t="shared" si="11"/>
        <v>0</v>
      </c>
      <c r="I1592" s="202">
        <f t="shared" si="11"/>
        <v>19006</v>
      </c>
      <c r="J1592" s="202">
        <f t="shared" si="11"/>
        <v>9661</v>
      </c>
      <c r="K1592" s="202">
        <f t="shared" si="11"/>
        <v>0</v>
      </c>
      <c r="L1592" s="202">
        <f t="shared" si="11"/>
        <v>7485</v>
      </c>
      <c r="M1592" s="202">
        <f t="shared" si="11"/>
        <v>66</v>
      </c>
      <c r="N1592" s="202">
        <f t="shared" si="11"/>
        <v>0</v>
      </c>
      <c r="O1592" s="202">
        <f t="shared" si="11"/>
        <v>0</v>
      </c>
      <c r="P1592" s="202">
        <f t="shared" si="11"/>
        <v>0</v>
      </c>
      <c r="Q1592" s="202">
        <f t="shared" si="11"/>
        <v>0</v>
      </c>
      <c r="R1592" s="202">
        <f t="shared" si="11"/>
        <v>0</v>
      </c>
      <c r="S1592" s="202">
        <f t="shared" si="11"/>
        <v>312</v>
      </c>
      <c r="T1592" s="202">
        <f t="shared" si="11"/>
        <v>1482</v>
      </c>
      <c r="U1592" s="202">
        <f t="shared" si="11"/>
        <v>0</v>
      </c>
      <c r="V1592" s="202">
        <f t="shared" si="11"/>
        <v>0</v>
      </c>
      <c r="W1592" s="202">
        <f t="shared" si="11"/>
        <v>0</v>
      </c>
      <c r="X1592" s="202">
        <f t="shared" si="11"/>
        <v>0</v>
      </c>
      <c r="Y1592" s="202">
        <f t="shared" si="11"/>
        <v>0</v>
      </c>
      <c r="Z1592" s="202">
        <f t="shared" si="11"/>
        <v>0</v>
      </c>
      <c r="AA1592" s="202">
        <f t="shared" si="11"/>
        <v>0</v>
      </c>
      <c r="AB1592" s="202">
        <f t="shared" si="11"/>
        <v>22</v>
      </c>
      <c r="AC1592" s="202">
        <f t="shared" si="11"/>
        <v>0</v>
      </c>
      <c r="AD1592" s="202">
        <f t="shared" si="11"/>
        <v>601</v>
      </c>
      <c r="AE1592" s="202">
        <f t="shared" si="11"/>
        <v>0</v>
      </c>
      <c r="AF1592" s="202">
        <f t="shared" si="11"/>
        <v>133</v>
      </c>
      <c r="AG1592" s="202">
        <f t="shared" si="11"/>
        <v>6781</v>
      </c>
      <c r="AH1592" s="202">
        <f t="shared" si="11"/>
        <v>0</v>
      </c>
      <c r="AI1592" s="203"/>
      <c r="AJ1592" s="203"/>
      <c r="AK1592" s="203"/>
      <c r="AL1592" s="65"/>
      <c r="AM1592" s="71"/>
      <c r="AN1592" s="71"/>
    </row>
    <row r="1593" spans="1:40" ht="18.75" customHeight="1" outlineLevel="1">
      <c r="A1593" s="201" t="s">
        <v>27</v>
      </c>
      <c r="B1593" s="201"/>
      <c r="C1593" s="202">
        <f t="shared" si="6"/>
        <v>12250</v>
      </c>
      <c r="D1593" s="202">
        <f t="shared" si="6"/>
        <v>1045</v>
      </c>
      <c r="E1593" s="202">
        <f t="shared" ref="E1593:AH1593" si="12">(E20+E68+E119+E170+E221+E272+E322+E371+E422+E473+E524+E575+E626+E677+E728+E779+E830+E881+E932+E983+E1034+E1085+E1136+E1187+E1238+E1289+E1340+E1391+E1442+E1493+E1543)</f>
        <v>10114</v>
      </c>
      <c r="F1593" s="202">
        <f t="shared" si="12"/>
        <v>0</v>
      </c>
      <c r="G1593" s="202">
        <f t="shared" si="12"/>
        <v>0</v>
      </c>
      <c r="H1593" s="202">
        <f t="shared" si="12"/>
        <v>0</v>
      </c>
      <c r="I1593" s="202">
        <f t="shared" si="12"/>
        <v>10114</v>
      </c>
      <c r="J1593" s="202">
        <f t="shared" si="12"/>
        <v>4985</v>
      </c>
      <c r="K1593" s="202">
        <f t="shared" si="12"/>
        <v>0</v>
      </c>
      <c r="L1593" s="202">
        <f t="shared" si="12"/>
        <v>4504</v>
      </c>
      <c r="M1593" s="202">
        <f t="shared" si="12"/>
        <v>625</v>
      </c>
      <c r="N1593" s="202">
        <f t="shared" si="12"/>
        <v>0</v>
      </c>
      <c r="O1593" s="202">
        <f t="shared" si="12"/>
        <v>0</v>
      </c>
      <c r="P1593" s="202">
        <f t="shared" si="12"/>
        <v>0</v>
      </c>
      <c r="Q1593" s="202">
        <f t="shared" si="12"/>
        <v>0</v>
      </c>
      <c r="R1593" s="202">
        <f t="shared" si="12"/>
        <v>0</v>
      </c>
      <c r="S1593" s="202">
        <f t="shared" si="12"/>
        <v>0</v>
      </c>
      <c r="T1593" s="202">
        <f t="shared" si="12"/>
        <v>0</v>
      </c>
      <c r="U1593" s="202">
        <f t="shared" si="12"/>
        <v>0</v>
      </c>
      <c r="V1593" s="202">
        <f t="shared" si="12"/>
        <v>0</v>
      </c>
      <c r="W1593" s="202">
        <f t="shared" si="12"/>
        <v>10</v>
      </c>
      <c r="X1593" s="202">
        <f t="shared" si="12"/>
        <v>109</v>
      </c>
      <c r="Y1593" s="202">
        <f t="shared" si="12"/>
        <v>0</v>
      </c>
      <c r="Z1593" s="202">
        <f t="shared" si="12"/>
        <v>0</v>
      </c>
      <c r="AA1593" s="202">
        <f t="shared" si="12"/>
        <v>0</v>
      </c>
      <c r="AB1593" s="202">
        <f t="shared" si="12"/>
        <v>191</v>
      </c>
      <c r="AC1593" s="202">
        <f t="shared" si="12"/>
        <v>0</v>
      </c>
      <c r="AD1593" s="202">
        <f t="shared" si="12"/>
        <v>0</v>
      </c>
      <c r="AE1593" s="202">
        <f t="shared" si="12"/>
        <v>0</v>
      </c>
      <c r="AF1593" s="202">
        <f t="shared" si="12"/>
        <v>0</v>
      </c>
      <c r="AG1593" s="202">
        <f t="shared" si="12"/>
        <v>63</v>
      </c>
      <c r="AH1593" s="202">
        <f t="shared" si="12"/>
        <v>0</v>
      </c>
      <c r="AI1593" s="203"/>
      <c r="AJ1593" s="203"/>
      <c r="AK1593" s="203"/>
      <c r="AL1593" s="65"/>
      <c r="AM1593" s="71"/>
      <c r="AN1593" s="71"/>
    </row>
    <row r="1594" spans="1:40" ht="18.75" customHeight="1" outlineLevel="1">
      <c r="A1594" s="201" t="s">
        <v>176</v>
      </c>
      <c r="B1594" s="201"/>
      <c r="C1594" s="202">
        <f t="shared" si="6"/>
        <v>7236</v>
      </c>
      <c r="D1594" s="202">
        <f t="shared" si="6"/>
        <v>150</v>
      </c>
      <c r="E1594" s="202">
        <f t="shared" ref="E1594:AH1594" si="13">(E21+E69+E120+E171+E222+E273+E323+E372+E423+E474+E525+E576+E627+E678+E729+E780+E831+E882+E933+E984+E1035+E1086+E1137+E1188+E1239+E1290+E1341+E1392+E1443+E1494+E1544)</f>
        <v>5517</v>
      </c>
      <c r="F1594" s="202">
        <f t="shared" si="13"/>
        <v>0</v>
      </c>
      <c r="G1594" s="202">
        <f t="shared" si="13"/>
        <v>0</v>
      </c>
      <c r="H1594" s="202">
        <f t="shared" si="13"/>
        <v>0</v>
      </c>
      <c r="I1594" s="202">
        <f t="shared" si="13"/>
        <v>5517</v>
      </c>
      <c r="J1594" s="202">
        <f t="shared" si="13"/>
        <v>4013</v>
      </c>
      <c r="K1594" s="202">
        <f t="shared" si="13"/>
        <v>0</v>
      </c>
      <c r="L1594" s="202">
        <f t="shared" si="13"/>
        <v>1504</v>
      </c>
      <c r="M1594" s="202">
        <f t="shared" si="13"/>
        <v>0</v>
      </c>
      <c r="N1594" s="202">
        <f t="shared" si="13"/>
        <v>0</v>
      </c>
      <c r="O1594" s="202">
        <f t="shared" si="13"/>
        <v>0</v>
      </c>
      <c r="P1594" s="202">
        <f t="shared" si="13"/>
        <v>0</v>
      </c>
      <c r="Q1594" s="202">
        <f t="shared" si="13"/>
        <v>0</v>
      </c>
      <c r="R1594" s="202">
        <f t="shared" si="13"/>
        <v>0</v>
      </c>
      <c r="S1594" s="202">
        <f t="shared" si="13"/>
        <v>0</v>
      </c>
      <c r="T1594" s="202">
        <f t="shared" si="13"/>
        <v>0</v>
      </c>
      <c r="U1594" s="202">
        <f t="shared" si="13"/>
        <v>0</v>
      </c>
      <c r="V1594" s="202">
        <f t="shared" si="13"/>
        <v>0</v>
      </c>
      <c r="W1594" s="202">
        <f t="shared" si="13"/>
        <v>0</v>
      </c>
      <c r="X1594" s="202">
        <f t="shared" si="13"/>
        <v>3</v>
      </c>
      <c r="Y1594" s="202">
        <f t="shared" si="13"/>
        <v>0</v>
      </c>
      <c r="Z1594" s="202">
        <f t="shared" si="13"/>
        <v>0</v>
      </c>
      <c r="AA1594" s="202">
        <f t="shared" si="13"/>
        <v>0</v>
      </c>
      <c r="AB1594" s="202">
        <f t="shared" si="13"/>
        <v>0</v>
      </c>
      <c r="AC1594" s="202">
        <f t="shared" si="13"/>
        <v>0</v>
      </c>
      <c r="AD1594" s="202">
        <f t="shared" si="13"/>
        <v>0</v>
      </c>
      <c r="AE1594" s="202">
        <f t="shared" si="13"/>
        <v>0</v>
      </c>
      <c r="AF1594" s="202">
        <f t="shared" si="13"/>
        <v>0</v>
      </c>
      <c r="AG1594" s="202">
        <f t="shared" si="13"/>
        <v>1413</v>
      </c>
      <c r="AH1594" s="202">
        <f t="shared" si="13"/>
        <v>0</v>
      </c>
      <c r="AI1594" s="203"/>
      <c r="AJ1594" s="203"/>
      <c r="AK1594" s="203"/>
      <c r="AL1594" s="65"/>
      <c r="AM1594" s="71"/>
      <c r="AN1594" s="71"/>
    </row>
    <row r="1595" spans="1:40" ht="18.75" customHeight="1" outlineLevel="1">
      <c r="A1595" s="201" t="s">
        <v>29</v>
      </c>
      <c r="B1595" s="201"/>
      <c r="C1595" s="202">
        <f t="shared" si="6"/>
        <v>12752</v>
      </c>
      <c r="D1595" s="202">
        <f t="shared" si="6"/>
        <v>5</v>
      </c>
      <c r="E1595" s="202">
        <f t="shared" ref="E1595:AH1595" si="14">(E22+E70+E121+E172+E223+E274+E324+E373+E424+E475+E526+E577+E628+E679+E730+E781+E832+E883+E934+E985+E1036+E1087+E1138+E1189+E1240+E1291+E1342+E1393+E1444+E1495+E1545)</f>
        <v>12827</v>
      </c>
      <c r="F1595" s="202">
        <f t="shared" si="14"/>
        <v>0</v>
      </c>
      <c r="G1595" s="202">
        <f t="shared" si="14"/>
        <v>0</v>
      </c>
      <c r="H1595" s="202">
        <f t="shared" si="14"/>
        <v>0</v>
      </c>
      <c r="I1595" s="202">
        <f t="shared" si="14"/>
        <v>12827</v>
      </c>
      <c r="J1595" s="202">
        <f t="shared" si="14"/>
        <v>3</v>
      </c>
      <c r="K1595" s="202">
        <f t="shared" si="14"/>
        <v>0</v>
      </c>
      <c r="L1595" s="202">
        <f t="shared" si="14"/>
        <v>57</v>
      </c>
      <c r="M1595" s="202">
        <f t="shared" si="14"/>
        <v>12767</v>
      </c>
      <c r="N1595" s="202">
        <f t="shared" si="14"/>
        <v>0</v>
      </c>
      <c r="O1595" s="202">
        <f t="shared" si="14"/>
        <v>0</v>
      </c>
      <c r="P1595" s="202">
        <f t="shared" si="14"/>
        <v>0</v>
      </c>
      <c r="Q1595" s="202">
        <f t="shared" si="14"/>
        <v>0</v>
      </c>
      <c r="R1595" s="202">
        <f t="shared" si="14"/>
        <v>0</v>
      </c>
      <c r="S1595" s="202">
        <f t="shared" si="14"/>
        <v>0</v>
      </c>
      <c r="T1595" s="202">
        <f t="shared" si="14"/>
        <v>0</v>
      </c>
      <c r="U1595" s="202">
        <f t="shared" si="14"/>
        <v>0</v>
      </c>
      <c r="V1595" s="202">
        <f t="shared" si="14"/>
        <v>0</v>
      </c>
      <c r="W1595" s="202">
        <f t="shared" si="14"/>
        <v>0</v>
      </c>
      <c r="X1595" s="202">
        <f t="shared" si="14"/>
        <v>64</v>
      </c>
      <c r="Y1595" s="202">
        <f t="shared" si="14"/>
        <v>0</v>
      </c>
      <c r="Z1595" s="202">
        <f t="shared" si="14"/>
        <v>0</v>
      </c>
      <c r="AA1595" s="202">
        <f t="shared" si="14"/>
        <v>0</v>
      </c>
      <c r="AB1595" s="202">
        <f t="shared" si="14"/>
        <v>0</v>
      </c>
      <c r="AC1595" s="202">
        <f t="shared" si="14"/>
        <v>0</v>
      </c>
      <c r="AD1595" s="202">
        <f t="shared" si="14"/>
        <v>0</v>
      </c>
      <c r="AE1595" s="202">
        <f t="shared" si="14"/>
        <v>0</v>
      </c>
      <c r="AF1595" s="202">
        <f t="shared" si="14"/>
        <v>0</v>
      </c>
      <c r="AG1595" s="202">
        <f t="shared" si="14"/>
        <v>133</v>
      </c>
      <c r="AH1595" s="202">
        <f t="shared" si="14"/>
        <v>0</v>
      </c>
      <c r="AI1595" s="203"/>
      <c r="AJ1595" s="203"/>
      <c r="AK1595" s="203"/>
      <c r="AL1595" s="65"/>
      <c r="AM1595" s="71"/>
      <c r="AN1595" s="71"/>
    </row>
    <row r="1596" spans="1:40" ht="18.75" customHeight="1" outlineLevel="1">
      <c r="A1596" s="201" t="s">
        <v>30</v>
      </c>
      <c r="B1596" s="201"/>
      <c r="C1596" s="202">
        <f t="shared" si="6"/>
        <v>11428</v>
      </c>
      <c r="D1596" s="202">
        <f t="shared" si="6"/>
        <v>91</v>
      </c>
      <c r="E1596" s="202">
        <f t="shared" ref="E1596:AH1596" si="15">(E23+E71+E122+E173+E224+E275+E325+E374+E425+E476+E527+E578+E629+E680+E731+E782+E833+E884+E935+E986+E1037+E1088+E1139+E1190+E1241+E1292+E1343+E1394+E1445+E1496+E1546)</f>
        <v>10872</v>
      </c>
      <c r="F1596" s="202">
        <f t="shared" si="15"/>
        <v>0</v>
      </c>
      <c r="G1596" s="202">
        <f t="shared" si="15"/>
        <v>0</v>
      </c>
      <c r="H1596" s="202">
        <f t="shared" si="15"/>
        <v>0</v>
      </c>
      <c r="I1596" s="202">
        <f t="shared" si="15"/>
        <v>10872</v>
      </c>
      <c r="J1596" s="202">
        <f t="shared" si="15"/>
        <v>5465</v>
      </c>
      <c r="K1596" s="202">
        <f t="shared" si="15"/>
        <v>0</v>
      </c>
      <c r="L1596" s="202">
        <f t="shared" si="15"/>
        <v>5324</v>
      </c>
      <c r="M1596" s="202">
        <f t="shared" si="15"/>
        <v>83</v>
      </c>
      <c r="N1596" s="202">
        <f t="shared" si="15"/>
        <v>0</v>
      </c>
      <c r="O1596" s="202">
        <f t="shared" si="15"/>
        <v>0</v>
      </c>
      <c r="P1596" s="202">
        <f t="shared" si="15"/>
        <v>0</v>
      </c>
      <c r="Q1596" s="202">
        <f t="shared" si="15"/>
        <v>0</v>
      </c>
      <c r="R1596" s="202">
        <f t="shared" si="15"/>
        <v>0</v>
      </c>
      <c r="S1596" s="202">
        <f t="shared" si="15"/>
        <v>0</v>
      </c>
      <c r="T1596" s="202">
        <f t="shared" si="15"/>
        <v>0</v>
      </c>
      <c r="U1596" s="202">
        <f t="shared" si="15"/>
        <v>0</v>
      </c>
      <c r="V1596" s="202">
        <f t="shared" si="15"/>
        <v>0</v>
      </c>
      <c r="W1596" s="202">
        <f t="shared" si="15"/>
        <v>0</v>
      </c>
      <c r="X1596" s="202">
        <f t="shared" si="15"/>
        <v>197</v>
      </c>
      <c r="Y1596" s="202">
        <f t="shared" si="15"/>
        <v>0</v>
      </c>
      <c r="Z1596" s="202">
        <f t="shared" si="15"/>
        <v>0</v>
      </c>
      <c r="AA1596" s="202">
        <f t="shared" si="15"/>
        <v>0</v>
      </c>
      <c r="AB1596" s="202">
        <f t="shared" si="15"/>
        <v>249</v>
      </c>
      <c r="AC1596" s="202">
        <f t="shared" si="15"/>
        <v>0</v>
      </c>
      <c r="AD1596" s="202">
        <f t="shared" si="15"/>
        <v>0</v>
      </c>
      <c r="AE1596" s="202">
        <f t="shared" si="15"/>
        <v>0</v>
      </c>
      <c r="AF1596" s="202">
        <f t="shared" si="15"/>
        <v>0</v>
      </c>
      <c r="AG1596" s="202">
        <f t="shared" si="15"/>
        <v>187</v>
      </c>
      <c r="AH1596" s="202">
        <f t="shared" si="15"/>
        <v>0</v>
      </c>
      <c r="AI1596" s="203"/>
      <c r="AJ1596" s="203"/>
      <c r="AK1596" s="203"/>
      <c r="AL1596" s="65"/>
      <c r="AM1596" s="71"/>
      <c r="AN1596" s="71"/>
    </row>
    <row r="1597" spans="1:40" ht="18.75" customHeight="1" outlineLevel="1">
      <c r="A1597" s="201" t="s">
        <v>160</v>
      </c>
      <c r="B1597" s="201"/>
      <c r="C1597" s="202">
        <f t="shared" si="6"/>
        <v>22167</v>
      </c>
      <c r="D1597" s="202">
        <f t="shared" si="6"/>
        <v>1691</v>
      </c>
      <c r="E1597" s="202">
        <f t="shared" ref="E1597:AH1597" si="16">(E24+E72+E123+E174+E225+E276+E326+E375+E426+E477+E528+E579+E630+E681+E732+E783+E834+E885+E936+E987+E1038+E1089+E1140+E1191+E1242+E1293+E1344+E1395+E1446+E1497+E1547)</f>
        <v>15580</v>
      </c>
      <c r="F1597" s="202">
        <f t="shared" si="16"/>
        <v>0</v>
      </c>
      <c r="G1597" s="202">
        <f t="shared" si="16"/>
        <v>0</v>
      </c>
      <c r="H1597" s="202">
        <f t="shared" si="16"/>
        <v>0</v>
      </c>
      <c r="I1597" s="202">
        <f t="shared" si="16"/>
        <v>15580</v>
      </c>
      <c r="J1597" s="202">
        <f t="shared" si="16"/>
        <v>418</v>
      </c>
      <c r="K1597" s="202">
        <f t="shared" si="16"/>
        <v>0</v>
      </c>
      <c r="L1597" s="202">
        <f t="shared" si="16"/>
        <v>15136</v>
      </c>
      <c r="M1597" s="202">
        <f t="shared" si="16"/>
        <v>26</v>
      </c>
      <c r="N1597" s="202">
        <f t="shared" si="16"/>
        <v>0</v>
      </c>
      <c r="O1597" s="202">
        <f t="shared" si="16"/>
        <v>0</v>
      </c>
      <c r="P1597" s="202">
        <f t="shared" si="16"/>
        <v>0</v>
      </c>
      <c r="Q1597" s="202">
        <f t="shared" si="16"/>
        <v>0</v>
      </c>
      <c r="R1597" s="202">
        <f t="shared" si="16"/>
        <v>0</v>
      </c>
      <c r="S1597" s="202">
        <f t="shared" si="16"/>
        <v>0</v>
      </c>
      <c r="T1597" s="202">
        <f t="shared" si="16"/>
        <v>0</v>
      </c>
      <c r="U1597" s="202">
        <f t="shared" si="16"/>
        <v>0</v>
      </c>
      <c r="V1597" s="202">
        <f t="shared" si="16"/>
        <v>0</v>
      </c>
      <c r="W1597" s="202">
        <f t="shared" si="16"/>
        <v>0</v>
      </c>
      <c r="X1597" s="202">
        <f t="shared" si="16"/>
        <v>75</v>
      </c>
      <c r="Y1597" s="202">
        <f t="shared" si="16"/>
        <v>0</v>
      </c>
      <c r="Z1597" s="202">
        <f t="shared" si="16"/>
        <v>0</v>
      </c>
      <c r="AA1597" s="202">
        <f t="shared" si="16"/>
        <v>0</v>
      </c>
      <c r="AB1597" s="202">
        <f t="shared" si="16"/>
        <v>385</v>
      </c>
      <c r="AC1597" s="202">
        <f t="shared" si="16"/>
        <v>0</v>
      </c>
      <c r="AD1597" s="202">
        <f t="shared" si="16"/>
        <v>0</v>
      </c>
      <c r="AE1597" s="202">
        <f t="shared" si="16"/>
        <v>0</v>
      </c>
      <c r="AF1597" s="202">
        <f t="shared" si="16"/>
        <v>0</v>
      </c>
      <c r="AG1597" s="202">
        <f t="shared" si="16"/>
        <v>5243</v>
      </c>
      <c r="AH1597" s="202">
        <f t="shared" si="16"/>
        <v>0</v>
      </c>
      <c r="AI1597" s="203"/>
      <c r="AJ1597" s="203"/>
      <c r="AK1597" s="203"/>
      <c r="AL1597" s="65"/>
      <c r="AM1597" s="71"/>
      <c r="AN1597" s="71"/>
    </row>
    <row r="1598" spans="1:40" ht="18.75" customHeight="1" outlineLevel="1">
      <c r="A1598" s="201" t="s">
        <v>161</v>
      </c>
      <c r="B1598" s="201"/>
      <c r="C1598" s="202">
        <f t="shared" si="6"/>
        <v>11027</v>
      </c>
      <c r="D1598" s="202">
        <f t="shared" si="6"/>
        <v>1544</v>
      </c>
      <c r="E1598" s="202">
        <f t="shared" ref="E1598:AH1598" si="17">(E25+E73+E124+E175+E226+E277+E327+E376+E427+E478+E529+E580+E631+E682+E733+E784+E835+E886+E937+E988+E1039+E1090+E1141+E1192+E1243+E1294+E1345+E1396+E1447+E1498+E1548)</f>
        <v>7122</v>
      </c>
      <c r="F1598" s="202">
        <f t="shared" si="17"/>
        <v>2037</v>
      </c>
      <c r="G1598" s="202">
        <f t="shared" si="17"/>
        <v>0</v>
      </c>
      <c r="H1598" s="202">
        <f t="shared" si="17"/>
        <v>0</v>
      </c>
      <c r="I1598" s="202">
        <f t="shared" si="17"/>
        <v>5085</v>
      </c>
      <c r="J1598" s="202">
        <f t="shared" si="17"/>
        <v>2683</v>
      </c>
      <c r="K1598" s="202">
        <f t="shared" si="17"/>
        <v>0</v>
      </c>
      <c r="L1598" s="202">
        <f t="shared" si="17"/>
        <v>1083</v>
      </c>
      <c r="M1598" s="202">
        <f t="shared" si="17"/>
        <v>1016</v>
      </c>
      <c r="N1598" s="202">
        <f t="shared" si="17"/>
        <v>0</v>
      </c>
      <c r="O1598" s="202">
        <f t="shared" si="17"/>
        <v>0</v>
      </c>
      <c r="P1598" s="202">
        <f t="shared" si="17"/>
        <v>7</v>
      </c>
      <c r="Q1598" s="202">
        <f t="shared" si="17"/>
        <v>0</v>
      </c>
      <c r="R1598" s="202">
        <f t="shared" si="17"/>
        <v>0</v>
      </c>
      <c r="S1598" s="202">
        <f t="shared" si="17"/>
        <v>248</v>
      </c>
      <c r="T1598" s="202">
        <f t="shared" si="17"/>
        <v>48</v>
      </c>
      <c r="U1598" s="202">
        <f t="shared" si="17"/>
        <v>0</v>
      </c>
      <c r="V1598" s="202">
        <f t="shared" si="17"/>
        <v>0</v>
      </c>
      <c r="W1598" s="202">
        <f t="shared" si="17"/>
        <v>167</v>
      </c>
      <c r="X1598" s="202">
        <f t="shared" si="17"/>
        <v>11</v>
      </c>
      <c r="Y1598" s="202">
        <f t="shared" si="17"/>
        <v>11</v>
      </c>
      <c r="Z1598" s="202">
        <f t="shared" si="17"/>
        <v>0</v>
      </c>
      <c r="AA1598" s="202">
        <f t="shared" si="17"/>
        <v>0</v>
      </c>
      <c r="AB1598" s="202">
        <f t="shared" si="17"/>
        <v>270</v>
      </c>
      <c r="AC1598" s="202">
        <f t="shared" si="17"/>
        <v>196</v>
      </c>
      <c r="AD1598" s="202">
        <f t="shared" si="17"/>
        <v>152</v>
      </c>
      <c r="AE1598" s="202">
        <f t="shared" si="17"/>
        <v>0</v>
      </c>
      <c r="AF1598" s="202">
        <f t="shared" si="17"/>
        <v>245</v>
      </c>
      <c r="AG1598" s="202">
        <f t="shared" si="17"/>
        <v>1415</v>
      </c>
      <c r="AH1598" s="202">
        <f t="shared" si="17"/>
        <v>0</v>
      </c>
      <c r="AI1598" s="203"/>
      <c r="AJ1598" s="203"/>
      <c r="AK1598" s="203"/>
      <c r="AL1598" s="71">
        <f>SUM(AM1598:AN1598)</f>
        <v>7122</v>
      </c>
      <c r="AM1598" s="71">
        <f>SUM(F1598)</f>
        <v>2037</v>
      </c>
      <c r="AN1598" s="71">
        <f>SUM(I1598)</f>
        <v>5085</v>
      </c>
    </row>
    <row r="1599" spans="1:40" ht="18.75" customHeight="1">
      <c r="A1599" s="204" t="s">
        <v>31</v>
      </c>
      <c r="B1599" s="204"/>
      <c r="C1599" s="205">
        <f>SUM(C1600:C1619)</f>
        <v>450160</v>
      </c>
      <c r="D1599" s="205">
        <f>SUM(D1600:D1619)</f>
        <v>24777</v>
      </c>
      <c r="E1599" s="205">
        <f>SUM(E1600:E1619)</f>
        <v>122632</v>
      </c>
      <c r="F1599" s="205">
        <f>SUM(F1600:F1619)</f>
        <v>25514</v>
      </c>
      <c r="G1599" s="205">
        <f t="shared" ref="G1599:AH1599" si="18">SUM(G1600:G1619)</f>
        <v>0</v>
      </c>
      <c r="H1599" s="205">
        <f t="shared" si="18"/>
        <v>0</v>
      </c>
      <c r="I1599" s="205">
        <f>SUM(I1600:I1619)</f>
        <v>97118</v>
      </c>
      <c r="J1599" s="205">
        <f>SUM(J1600:J1619)</f>
        <v>34543</v>
      </c>
      <c r="K1599" s="205">
        <f t="shared" si="18"/>
        <v>0</v>
      </c>
      <c r="L1599" s="205">
        <f>SUM(L1600:L1619)</f>
        <v>33152</v>
      </c>
      <c r="M1599" s="205">
        <f>SUM(M1600:M1619)</f>
        <v>20898</v>
      </c>
      <c r="N1599" s="205">
        <f t="shared" si="18"/>
        <v>0</v>
      </c>
      <c r="O1599" s="205">
        <f>SUM(O1600:O1619)</f>
        <v>0</v>
      </c>
      <c r="P1599" s="205">
        <f>SUM(P1600:P1619)</f>
        <v>2446</v>
      </c>
      <c r="Q1599" s="205">
        <f t="shared" si="18"/>
        <v>0</v>
      </c>
      <c r="R1599" s="205">
        <f t="shared" si="18"/>
        <v>0</v>
      </c>
      <c r="S1599" s="205">
        <f t="shared" ref="S1599:Y1599" si="19">SUM(S1600:S1619)</f>
        <v>3102</v>
      </c>
      <c r="T1599" s="205">
        <f t="shared" si="19"/>
        <v>2977</v>
      </c>
      <c r="U1599" s="205">
        <f t="shared" si="19"/>
        <v>0</v>
      </c>
      <c r="V1599" s="205">
        <f t="shared" si="19"/>
        <v>2</v>
      </c>
      <c r="W1599" s="205">
        <f t="shared" si="19"/>
        <v>575</v>
      </c>
      <c r="X1599" s="205">
        <f t="shared" si="19"/>
        <v>897</v>
      </c>
      <c r="Y1599" s="205">
        <f t="shared" si="19"/>
        <v>94</v>
      </c>
      <c r="Z1599" s="205">
        <f t="shared" si="18"/>
        <v>0</v>
      </c>
      <c r="AA1599" s="205">
        <f t="shared" si="18"/>
        <v>0</v>
      </c>
      <c r="AB1599" s="205">
        <f t="shared" si="18"/>
        <v>1551</v>
      </c>
      <c r="AC1599" s="205">
        <f t="shared" si="18"/>
        <v>3110</v>
      </c>
      <c r="AD1599" s="205">
        <f t="shared" si="18"/>
        <v>3898</v>
      </c>
      <c r="AE1599" s="205">
        <f t="shared" si="18"/>
        <v>0</v>
      </c>
      <c r="AF1599" s="205">
        <f t="shared" si="18"/>
        <v>5095</v>
      </c>
      <c r="AG1599" s="205">
        <f t="shared" si="18"/>
        <v>17505</v>
      </c>
      <c r="AH1599" s="205">
        <f t="shared" si="18"/>
        <v>0</v>
      </c>
      <c r="AI1599" s="206"/>
      <c r="AJ1599" s="206"/>
      <c r="AK1599" s="206"/>
      <c r="AL1599" s="205">
        <f>SUM(AL1600:AL1619)</f>
        <v>0</v>
      </c>
      <c r="AM1599" s="205">
        <f>SUM(AM1600:AM1619)</f>
        <v>0</v>
      </c>
      <c r="AN1599" s="205">
        <f>SUM(AN1600:AN1619)</f>
        <v>0</v>
      </c>
    </row>
    <row r="1600" spans="1:40" ht="18.75" customHeight="1" outlineLevel="1">
      <c r="A1600" s="201" t="s">
        <v>32</v>
      </c>
      <c r="B1600" s="207"/>
      <c r="C1600" s="202">
        <f t="shared" ref="C1600:D1606" si="20">(C27+C75+C126+C177+C228+C278+C329+C378+C429+C480+C531+C582+C633+C684+C735+C786+C837+C888+C939+C990+C1041+C1092+C1143+C1194+C1245+C1296+C1347+C1398+C1449+C1500+C1550)</f>
        <v>18292</v>
      </c>
      <c r="D1600" s="202">
        <f t="shared" si="20"/>
        <v>1505</v>
      </c>
      <c r="E1600" s="202">
        <f t="shared" ref="E1600:AH1600" si="21">(E27+E75+E126+E177+E228+E279+E329+E378+E429+E480+E531+E582+E633+E684+E735+E786+E837+E888+E939+E990+E1041+E1092+E1143+E1194+E1245+E1296+E1347+E1398+E1449+E1500+E1550)</f>
        <v>8847</v>
      </c>
      <c r="F1600" s="202">
        <f t="shared" si="21"/>
        <v>0</v>
      </c>
      <c r="G1600" s="202">
        <f t="shared" si="21"/>
        <v>0</v>
      </c>
      <c r="H1600" s="202">
        <f t="shared" si="21"/>
        <v>0</v>
      </c>
      <c r="I1600" s="202">
        <f t="shared" si="21"/>
        <v>8847</v>
      </c>
      <c r="J1600" s="202">
        <f t="shared" si="21"/>
        <v>1739</v>
      </c>
      <c r="K1600" s="202">
        <f t="shared" si="21"/>
        <v>0</v>
      </c>
      <c r="L1600" s="202">
        <f t="shared" si="21"/>
        <v>6998</v>
      </c>
      <c r="M1600" s="202">
        <f t="shared" si="21"/>
        <v>110</v>
      </c>
      <c r="N1600" s="202">
        <f t="shared" si="21"/>
        <v>0</v>
      </c>
      <c r="O1600" s="202">
        <f t="shared" si="21"/>
        <v>0</v>
      </c>
      <c r="P1600" s="202">
        <f t="shared" si="21"/>
        <v>0</v>
      </c>
      <c r="Q1600" s="202">
        <f t="shared" si="21"/>
        <v>0</v>
      </c>
      <c r="R1600" s="202">
        <f t="shared" si="21"/>
        <v>0</v>
      </c>
      <c r="S1600" s="202">
        <f t="shared" si="21"/>
        <v>0</v>
      </c>
      <c r="T1600" s="202">
        <f t="shared" si="21"/>
        <v>0</v>
      </c>
      <c r="U1600" s="202">
        <f t="shared" si="21"/>
        <v>0</v>
      </c>
      <c r="V1600" s="202">
        <f t="shared" si="21"/>
        <v>0</v>
      </c>
      <c r="W1600" s="202">
        <f t="shared" si="21"/>
        <v>0</v>
      </c>
      <c r="X1600" s="202">
        <f t="shared" si="21"/>
        <v>119</v>
      </c>
      <c r="Y1600" s="202">
        <f t="shared" si="21"/>
        <v>0</v>
      </c>
      <c r="Z1600" s="202">
        <f t="shared" si="21"/>
        <v>0</v>
      </c>
      <c r="AA1600" s="202">
        <f t="shared" si="21"/>
        <v>0</v>
      </c>
      <c r="AB1600" s="202">
        <f t="shared" si="21"/>
        <v>367</v>
      </c>
      <c r="AC1600" s="202">
        <f t="shared" si="21"/>
        <v>0</v>
      </c>
      <c r="AD1600" s="202">
        <f t="shared" si="21"/>
        <v>0</v>
      </c>
      <c r="AE1600" s="202">
        <f t="shared" si="21"/>
        <v>0</v>
      </c>
      <c r="AF1600" s="202">
        <f t="shared" si="21"/>
        <v>0</v>
      </c>
      <c r="AG1600" s="202">
        <f t="shared" si="21"/>
        <v>1628</v>
      </c>
      <c r="AH1600" s="202">
        <f t="shared" si="21"/>
        <v>0</v>
      </c>
      <c r="AI1600" s="203"/>
      <c r="AJ1600" s="203"/>
      <c r="AK1600" s="203"/>
      <c r="AL1600" s="71"/>
      <c r="AM1600" s="71"/>
      <c r="AN1600" s="71"/>
    </row>
    <row r="1601" spans="1:40" ht="18.75" customHeight="1" outlineLevel="1">
      <c r="A1601" s="201" t="s">
        <v>33</v>
      </c>
      <c r="B1601" s="207"/>
      <c r="C1601" s="202">
        <f t="shared" si="20"/>
        <v>14730</v>
      </c>
      <c r="D1601" s="202">
        <f t="shared" si="20"/>
        <v>55</v>
      </c>
      <c r="E1601" s="202">
        <f t="shared" ref="E1601:AH1601" si="22">(E28+E76+E127+E178+E229+E280+E330+E379+E430+E481+E532+E583+E634+E685+E736+E787+E838+E889+E940+E991+E1042+E1093+E1144+E1195+E1246+E1297+E1348+E1399+E1450+E1501+E1551)</f>
        <v>12503</v>
      </c>
      <c r="F1601" s="202">
        <f t="shared" si="22"/>
        <v>9553</v>
      </c>
      <c r="G1601" s="202">
        <f t="shared" si="22"/>
        <v>0</v>
      </c>
      <c r="H1601" s="202">
        <f t="shared" si="22"/>
        <v>0</v>
      </c>
      <c r="I1601" s="202">
        <f t="shared" si="22"/>
        <v>2950</v>
      </c>
      <c r="J1601" s="202">
        <f t="shared" si="22"/>
        <v>574</v>
      </c>
      <c r="K1601" s="202">
        <f t="shared" si="22"/>
        <v>0</v>
      </c>
      <c r="L1601" s="202">
        <f t="shared" si="22"/>
        <v>146</v>
      </c>
      <c r="M1601" s="202">
        <f t="shared" si="22"/>
        <v>174</v>
      </c>
      <c r="N1601" s="202">
        <f t="shared" si="22"/>
        <v>0</v>
      </c>
      <c r="O1601" s="202">
        <f t="shared" si="22"/>
        <v>0</v>
      </c>
      <c r="P1601" s="202">
        <f t="shared" si="22"/>
        <v>497</v>
      </c>
      <c r="Q1601" s="202">
        <f t="shared" si="22"/>
        <v>0</v>
      </c>
      <c r="R1601" s="202">
        <f t="shared" si="22"/>
        <v>0</v>
      </c>
      <c r="S1601" s="202">
        <f t="shared" si="22"/>
        <v>756</v>
      </c>
      <c r="T1601" s="202">
        <f t="shared" si="22"/>
        <v>803</v>
      </c>
      <c r="U1601" s="202">
        <f t="shared" si="22"/>
        <v>0</v>
      </c>
      <c r="V1601" s="202">
        <f t="shared" si="22"/>
        <v>0</v>
      </c>
      <c r="W1601" s="202">
        <f t="shared" si="22"/>
        <v>263</v>
      </c>
      <c r="X1601" s="202">
        <f t="shared" si="22"/>
        <v>59</v>
      </c>
      <c r="Y1601" s="202">
        <f t="shared" si="22"/>
        <v>0</v>
      </c>
      <c r="Z1601" s="202">
        <f t="shared" si="22"/>
        <v>0</v>
      </c>
      <c r="AA1601" s="202">
        <f t="shared" si="22"/>
        <v>0</v>
      </c>
      <c r="AB1601" s="202">
        <f t="shared" si="22"/>
        <v>0</v>
      </c>
      <c r="AC1601" s="202">
        <f t="shared" si="22"/>
        <v>786</v>
      </c>
      <c r="AD1601" s="202">
        <f t="shared" si="22"/>
        <v>49</v>
      </c>
      <c r="AE1601" s="202">
        <f t="shared" si="22"/>
        <v>0</v>
      </c>
      <c r="AF1601" s="202">
        <f t="shared" si="22"/>
        <v>1663</v>
      </c>
      <c r="AG1601" s="202">
        <f t="shared" si="22"/>
        <v>384</v>
      </c>
      <c r="AH1601" s="202">
        <f t="shared" si="22"/>
        <v>0</v>
      </c>
      <c r="AI1601" s="203"/>
      <c r="AJ1601" s="203"/>
      <c r="AK1601" s="203"/>
      <c r="AL1601" s="71"/>
      <c r="AM1601" s="71"/>
      <c r="AN1601" s="71"/>
    </row>
    <row r="1602" spans="1:40" ht="18.75" customHeight="1" outlineLevel="1">
      <c r="A1602" s="201" t="s">
        <v>34</v>
      </c>
      <c r="B1602" s="207"/>
      <c r="C1602" s="202">
        <f t="shared" si="20"/>
        <v>6556</v>
      </c>
      <c r="D1602" s="202">
        <f t="shared" si="20"/>
        <v>0</v>
      </c>
      <c r="E1602" s="202">
        <f t="shared" ref="E1602:AH1602" si="23">(E29+E77+E128+E179+E230+E281+E331+E380+E431+E482+E533+E584+E635+E686+E737+E788+E839+E890+E941+E992+E1043+E1094+E1145+E1196+E1247+E1298+E1349+E1400+E1451+E1502+E1552)</f>
        <v>5934</v>
      </c>
      <c r="F1602" s="202">
        <f t="shared" si="23"/>
        <v>0</v>
      </c>
      <c r="G1602" s="202">
        <f t="shared" si="23"/>
        <v>0</v>
      </c>
      <c r="H1602" s="202">
        <f t="shared" si="23"/>
        <v>0</v>
      </c>
      <c r="I1602" s="202">
        <f t="shared" si="23"/>
        <v>5934</v>
      </c>
      <c r="J1602" s="202">
        <f t="shared" si="23"/>
        <v>3945</v>
      </c>
      <c r="K1602" s="202">
        <f t="shared" si="23"/>
        <v>0</v>
      </c>
      <c r="L1602" s="202">
        <f t="shared" si="23"/>
        <v>1989</v>
      </c>
      <c r="M1602" s="202">
        <f t="shared" si="23"/>
        <v>0</v>
      </c>
      <c r="N1602" s="202">
        <f t="shared" si="23"/>
        <v>0</v>
      </c>
      <c r="O1602" s="202">
        <f t="shared" si="23"/>
        <v>0</v>
      </c>
      <c r="P1602" s="202">
        <f t="shared" si="23"/>
        <v>0</v>
      </c>
      <c r="Q1602" s="202">
        <f t="shared" si="23"/>
        <v>0</v>
      </c>
      <c r="R1602" s="202">
        <f t="shared" si="23"/>
        <v>0</v>
      </c>
      <c r="S1602" s="202">
        <f t="shared" si="23"/>
        <v>0</v>
      </c>
      <c r="T1602" s="202">
        <f t="shared" si="23"/>
        <v>0</v>
      </c>
      <c r="U1602" s="202">
        <f t="shared" si="23"/>
        <v>0</v>
      </c>
      <c r="V1602" s="202">
        <f t="shared" si="23"/>
        <v>0</v>
      </c>
      <c r="W1602" s="202">
        <f t="shared" si="23"/>
        <v>0</v>
      </c>
      <c r="X1602" s="202">
        <f t="shared" si="23"/>
        <v>184</v>
      </c>
      <c r="Y1602" s="202">
        <f t="shared" si="23"/>
        <v>0</v>
      </c>
      <c r="Z1602" s="202">
        <f t="shared" si="23"/>
        <v>0</v>
      </c>
      <c r="AA1602" s="202">
        <f t="shared" si="23"/>
        <v>0</v>
      </c>
      <c r="AB1602" s="202">
        <f t="shared" si="23"/>
        <v>0</v>
      </c>
      <c r="AC1602" s="202">
        <f t="shared" si="23"/>
        <v>0</v>
      </c>
      <c r="AD1602" s="202">
        <f t="shared" si="23"/>
        <v>0</v>
      </c>
      <c r="AE1602" s="202">
        <f t="shared" si="23"/>
        <v>0</v>
      </c>
      <c r="AF1602" s="202">
        <f t="shared" si="23"/>
        <v>0</v>
      </c>
      <c r="AG1602" s="202">
        <f t="shared" si="23"/>
        <v>42</v>
      </c>
      <c r="AH1602" s="202">
        <f t="shared" si="23"/>
        <v>0</v>
      </c>
      <c r="AI1602" s="203"/>
      <c r="AJ1602" s="203"/>
      <c r="AK1602" s="203"/>
      <c r="AL1602" s="65"/>
      <c r="AM1602" s="71"/>
      <c r="AN1602" s="71"/>
    </row>
    <row r="1603" spans="1:40" ht="18.75" customHeight="1" outlineLevel="1">
      <c r="A1603" s="201" t="s">
        <v>35</v>
      </c>
      <c r="B1603" s="207"/>
      <c r="C1603" s="202">
        <f t="shared" si="20"/>
        <v>4984</v>
      </c>
      <c r="D1603" s="202">
        <f t="shared" si="20"/>
        <v>46</v>
      </c>
      <c r="E1603" s="202">
        <f t="shared" ref="E1603:AH1603" si="24">(E30+E78+E129+E180+E231+E282+E332+E381+E432+E483+E534+E585+E636+E687+E738+E789+E840+E891+E942+E993+E1044+E1095+E1146+E1197+E1248+E1299+E1350+E1401+E1452+E1503+E1553)</f>
        <v>4073</v>
      </c>
      <c r="F1603" s="202">
        <f t="shared" si="24"/>
        <v>0</v>
      </c>
      <c r="G1603" s="202">
        <f t="shared" si="24"/>
        <v>0</v>
      </c>
      <c r="H1603" s="202">
        <f t="shared" si="24"/>
        <v>0</v>
      </c>
      <c r="I1603" s="202">
        <f t="shared" si="24"/>
        <v>4073</v>
      </c>
      <c r="J1603" s="202">
        <f t="shared" si="24"/>
        <v>4073</v>
      </c>
      <c r="K1603" s="202">
        <f t="shared" si="24"/>
        <v>0</v>
      </c>
      <c r="L1603" s="202">
        <f t="shared" si="24"/>
        <v>0</v>
      </c>
      <c r="M1603" s="202">
        <f t="shared" si="24"/>
        <v>0</v>
      </c>
      <c r="N1603" s="202">
        <f t="shared" si="24"/>
        <v>0</v>
      </c>
      <c r="O1603" s="202">
        <f t="shared" si="24"/>
        <v>0</v>
      </c>
      <c r="P1603" s="202">
        <f t="shared" si="24"/>
        <v>0</v>
      </c>
      <c r="Q1603" s="202">
        <f t="shared" si="24"/>
        <v>0</v>
      </c>
      <c r="R1603" s="202">
        <f t="shared" si="24"/>
        <v>0</v>
      </c>
      <c r="S1603" s="202">
        <f t="shared" si="24"/>
        <v>0</v>
      </c>
      <c r="T1603" s="202">
        <f t="shared" si="24"/>
        <v>0</v>
      </c>
      <c r="U1603" s="202">
        <f t="shared" si="24"/>
        <v>0</v>
      </c>
      <c r="V1603" s="202">
        <f t="shared" si="24"/>
        <v>0</v>
      </c>
      <c r="W1603" s="202">
        <f t="shared" si="24"/>
        <v>0</v>
      </c>
      <c r="X1603" s="202">
        <f t="shared" si="24"/>
        <v>7</v>
      </c>
      <c r="Y1603" s="202">
        <f t="shared" si="24"/>
        <v>0</v>
      </c>
      <c r="Z1603" s="202">
        <f t="shared" si="24"/>
        <v>0</v>
      </c>
      <c r="AA1603" s="202">
        <f t="shared" si="24"/>
        <v>0</v>
      </c>
      <c r="AB1603" s="202">
        <f t="shared" si="24"/>
        <v>0</v>
      </c>
      <c r="AC1603" s="202">
        <f t="shared" si="24"/>
        <v>0</v>
      </c>
      <c r="AD1603" s="202">
        <f t="shared" si="24"/>
        <v>0</v>
      </c>
      <c r="AE1603" s="202">
        <f t="shared" si="24"/>
        <v>0</v>
      </c>
      <c r="AF1603" s="202">
        <f t="shared" si="24"/>
        <v>0</v>
      </c>
      <c r="AG1603" s="202">
        <f t="shared" si="24"/>
        <v>800</v>
      </c>
      <c r="AH1603" s="202">
        <f t="shared" si="24"/>
        <v>0</v>
      </c>
      <c r="AI1603" s="203"/>
      <c r="AJ1603" s="203"/>
      <c r="AK1603" s="203"/>
      <c r="AL1603" s="65"/>
      <c r="AM1603" s="71"/>
      <c r="AN1603" s="71"/>
    </row>
    <row r="1604" spans="1:40" ht="18.75" customHeight="1" outlineLevel="1">
      <c r="A1604" s="201" t="s">
        <v>172</v>
      </c>
      <c r="B1604" s="207"/>
      <c r="C1604" s="202">
        <f t="shared" si="20"/>
        <v>4256</v>
      </c>
      <c r="D1604" s="202">
        <f t="shared" si="20"/>
        <v>2</v>
      </c>
      <c r="E1604" s="202">
        <f t="shared" ref="E1604:AH1604" si="25">(E31+E79+E130+E181+E232+E283+E333+E382+E433+E484+E535+E586+E637+E688+E739+E790+E841+E892+E943+E994+E1045+E1096+E1147+E1198+E1249+E1300+E1351+E1402+E1453+E1504+E1554)</f>
        <v>3987</v>
      </c>
      <c r="F1604" s="202">
        <f t="shared" si="25"/>
        <v>0</v>
      </c>
      <c r="G1604" s="202">
        <f t="shared" si="25"/>
        <v>0</v>
      </c>
      <c r="H1604" s="202">
        <f t="shared" si="25"/>
        <v>0</v>
      </c>
      <c r="I1604" s="202">
        <f t="shared" si="25"/>
        <v>3987</v>
      </c>
      <c r="J1604" s="202">
        <f t="shared" si="25"/>
        <v>3987</v>
      </c>
      <c r="K1604" s="202">
        <f t="shared" si="25"/>
        <v>0</v>
      </c>
      <c r="L1604" s="202">
        <f t="shared" si="25"/>
        <v>0</v>
      </c>
      <c r="M1604" s="202">
        <f t="shared" si="25"/>
        <v>0</v>
      </c>
      <c r="N1604" s="202">
        <f t="shared" si="25"/>
        <v>0</v>
      </c>
      <c r="O1604" s="202">
        <f t="shared" si="25"/>
        <v>0</v>
      </c>
      <c r="P1604" s="202">
        <f t="shared" si="25"/>
        <v>0</v>
      </c>
      <c r="Q1604" s="202">
        <f t="shared" si="25"/>
        <v>0</v>
      </c>
      <c r="R1604" s="202">
        <f t="shared" si="25"/>
        <v>0</v>
      </c>
      <c r="S1604" s="202">
        <f t="shared" si="25"/>
        <v>0</v>
      </c>
      <c r="T1604" s="202">
        <f t="shared" si="25"/>
        <v>0</v>
      </c>
      <c r="U1604" s="202">
        <f t="shared" si="25"/>
        <v>0</v>
      </c>
      <c r="V1604" s="202">
        <f t="shared" si="25"/>
        <v>1</v>
      </c>
      <c r="W1604" s="202">
        <f t="shared" si="25"/>
        <v>0</v>
      </c>
      <c r="X1604" s="202">
        <f t="shared" si="25"/>
        <v>4</v>
      </c>
      <c r="Y1604" s="202">
        <f t="shared" si="25"/>
        <v>0</v>
      </c>
      <c r="Z1604" s="202">
        <f t="shared" si="25"/>
        <v>0</v>
      </c>
      <c r="AA1604" s="202">
        <f t="shared" si="25"/>
        <v>0</v>
      </c>
      <c r="AB1604" s="202">
        <f t="shared" si="25"/>
        <v>0</v>
      </c>
      <c r="AC1604" s="202">
        <f t="shared" si="25"/>
        <v>0</v>
      </c>
      <c r="AD1604" s="202">
        <f t="shared" si="25"/>
        <v>0</v>
      </c>
      <c r="AE1604" s="202">
        <f t="shared" si="25"/>
        <v>0</v>
      </c>
      <c r="AF1604" s="202">
        <f t="shared" si="25"/>
        <v>0</v>
      </c>
      <c r="AG1604" s="202">
        <f t="shared" si="25"/>
        <v>233</v>
      </c>
      <c r="AH1604" s="202">
        <f t="shared" si="25"/>
        <v>0</v>
      </c>
      <c r="AI1604" s="203"/>
      <c r="AJ1604" s="203"/>
      <c r="AK1604" s="203"/>
      <c r="AL1604" s="65"/>
      <c r="AM1604" s="71"/>
      <c r="AN1604" s="71"/>
    </row>
    <row r="1605" spans="1:40" ht="18.75" customHeight="1" outlineLevel="1">
      <c r="A1605" s="201" t="s">
        <v>163</v>
      </c>
      <c r="B1605" s="207"/>
      <c r="C1605" s="202">
        <f t="shared" si="20"/>
        <v>8928</v>
      </c>
      <c r="D1605" s="202">
        <f t="shared" si="20"/>
        <v>464</v>
      </c>
      <c r="E1605" s="202">
        <f t="shared" ref="E1605:AH1605" si="26">(E32+E80+E131+E182+E233+E284+E334+E383+E434+E485+E536+E587+E638+E689+E740+E791+E842+E893+E944+E995+E1046+E1097+E1148+E1199+E1250+E1301+E1352+E1403+E1454+E1505+E1555)</f>
        <v>5851</v>
      </c>
      <c r="F1605" s="202">
        <f t="shared" si="26"/>
        <v>1837</v>
      </c>
      <c r="G1605" s="202">
        <f t="shared" si="26"/>
        <v>0</v>
      </c>
      <c r="H1605" s="202">
        <f t="shared" si="26"/>
        <v>0</v>
      </c>
      <c r="I1605" s="202">
        <f t="shared" si="26"/>
        <v>4014</v>
      </c>
      <c r="J1605" s="202">
        <f t="shared" si="26"/>
        <v>849</v>
      </c>
      <c r="K1605" s="202">
        <f t="shared" si="26"/>
        <v>0</v>
      </c>
      <c r="L1605" s="202">
        <f t="shared" si="26"/>
        <v>945</v>
      </c>
      <c r="M1605" s="202">
        <f t="shared" si="26"/>
        <v>2068</v>
      </c>
      <c r="N1605" s="202">
        <f t="shared" si="26"/>
        <v>0</v>
      </c>
      <c r="O1605" s="202">
        <f t="shared" si="26"/>
        <v>0</v>
      </c>
      <c r="P1605" s="202">
        <f t="shared" si="26"/>
        <v>0</v>
      </c>
      <c r="Q1605" s="202">
        <f t="shared" si="26"/>
        <v>0</v>
      </c>
      <c r="R1605" s="202">
        <f t="shared" si="26"/>
        <v>0</v>
      </c>
      <c r="S1605" s="202">
        <f t="shared" si="26"/>
        <v>125</v>
      </c>
      <c r="T1605" s="202">
        <f t="shared" si="26"/>
        <v>27</v>
      </c>
      <c r="U1605" s="202">
        <f t="shared" si="26"/>
        <v>0</v>
      </c>
      <c r="V1605" s="202">
        <f t="shared" si="26"/>
        <v>0</v>
      </c>
      <c r="W1605" s="202">
        <f t="shared" si="26"/>
        <v>7</v>
      </c>
      <c r="X1605" s="202">
        <f t="shared" si="26"/>
        <v>71</v>
      </c>
      <c r="Y1605" s="202">
        <f t="shared" si="26"/>
        <v>69</v>
      </c>
      <c r="Z1605" s="202">
        <f t="shared" si="26"/>
        <v>0</v>
      </c>
      <c r="AA1605" s="202">
        <f t="shared" si="26"/>
        <v>0</v>
      </c>
      <c r="AB1605" s="202">
        <f t="shared" si="26"/>
        <v>268</v>
      </c>
      <c r="AC1605" s="202">
        <f t="shared" si="26"/>
        <v>1837</v>
      </c>
      <c r="AD1605" s="202">
        <f t="shared" si="26"/>
        <v>3765</v>
      </c>
      <c r="AE1605" s="202">
        <f t="shared" si="26"/>
        <v>0</v>
      </c>
      <c r="AF1605" s="202">
        <f t="shared" si="26"/>
        <v>85</v>
      </c>
      <c r="AG1605" s="202">
        <f t="shared" si="26"/>
        <v>2653</v>
      </c>
      <c r="AH1605" s="202">
        <f t="shared" si="26"/>
        <v>0</v>
      </c>
      <c r="AI1605" s="203"/>
      <c r="AJ1605" s="203"/>
      <c r="AK1605" s="203"/>
      <c r="AL1605" s="65"/>
      <c r="AM1605" s="71"/>
      <c r="AN1605" s="71"/>
    </row>
    <row r="1606" spans="1:40" ht="18.75" customHeight="1" outlineLevel="1">
      <c r="A1606" s="201" t="s">
        <v>37</v>
      </c>
      <c r="B1606" s="207"/>
      <c r="C1606" s="202">
        <f t="shared" si="20"/>
        <v>5582</v>
      </c>
      <c r="D1606" s="202">
        <f t="shared" si="20"/>
        <v>112</v>
      </c>
      <c r="E1606" s="202">
        <f t="shared" ref="E1606:AH1606" si="27">(E33+E81+E132+E183+E234+E285+E335+E384+E435+E486+E537+E588+E639+E690+E741+E792+E843+E894+E945+E996+E1047+E1098+E1149+E1200+E1251+E1302+E1353+E1404+E1455+E1506+E1556)</f>
        <v>4819</v>
      </c>
      <c r="F1606" s="202">
        <f t="shared" si="27"/>
        <v>4174</v>
      </c>
      <c r="G1606" s="202">
        <f t="shared" si="27"/>
        <v>0</v>
      </c>
      <c r="H1606" s="202">
        <f t="shared" si="27"/>
        <v>0</v>
      </c>
      <c r="I1606" s="202">
        <f t="shared" si="27"/>
        <v>645</v>
      </c>
      <c r="J1606" s="202">
        <f t="shared" si="27"/>
        <v>58</v>
      </c>
      <c r="K1606" s="202">
        <f t="shared" si="27"/>
        <v>0</v>
      </c>
      <c r="L1606" s="202">
        <f t="shared" si="27"/>
        <v>30</v>
      </c>
      <c r="M1606" s="202">
        <f t="shared" si="27"/>
        <v>0</v>
      </c>
      <c r="N1606" s="202">
        <f t="shared" si="27"/>
        <v>0</v>
      </c>
      <c r="O1606" s="202">
        <f t="shared" si="27"/>
        <v>0</v>
      </c>
      <c r="P1606" s="202">
        <f t="shared" si="27"/>
        <v>140</v>
      </c>
      <c r="Q1606" s="202">
        <f t="shared" si="27"/>
        <v>0</v>
      </c>
      <c r="R1606" s="202">
        <f t="shared" si="27"/>
        <v>0</v>
      </c>
      <c r="S1606" s="202">
        <f t="shared" si="27"/>
        <v>417</v>
      </c>
      <c r="T1606" s="202">
        <f t="shared" si="27"/>
        <v>0</v>
      </c>
      <c r="U1606" s="202">
        <f t="shared" si="27"/>
        <v>0</v>
      </c>
      <c r="V1606" s="202">
        <f t="shared" si="27"/>
        <v>0</v>
      </c>
      <c r="W1606" s="202">
        <f t="shared" si="27"/>
        <v>65</v>
      </c>
      <c r="X1606" s="202">
        <f t="shared" si="27"/>
        <v>0</v>
      </c>
      <c r="Y1606" s="202">
        <f t="shared" si="27"/>
        <v>25</v>
      </c>
      <c r="Z1606" s="202">
        <f t="shared" si="27"/>
        <v>0</v>
      </c>
      <c r="AA1606" s="202">
        <f t="shared" si="27"/>
        <v>0</v>
      </c>
      <c r="AB1606" s="202">
        <f t="shared" si="27"/>
        <v>0</v>
      </c>
      <c r="AC1606" s="202">
        <f t="shared" si="27"/>
        <v>0</v>
      </c>
      <c r="AD1606" s="202">
        <f t="shared" si="27"/>
        <v>0</v>
      </c>
      <c r="AE1606" s="202">
        <f t="shared" si="27"/>
        <v>0</v>
      </c>
      <c r="AF1606" s="202">
        <f t="shared" si="27"/>
        <v>435</v>
      </c>
      <c r="AG1606" s="202">
        <f t="shared" si="27"/>
        <v>0</v>
      </c>
      <c r="AH1606" s="202">
        <f t="shared" si="27"/>
        <v>0</v>
      </c>
      <c r="AI1606" s="203"/>
      <c r="AJ1606" s="203"/>
      <c r="AK1606" s="203"/>
      <c r="AL1606" s="65"/>
      <c r="AM1606" s="71"/>
      <c r="AN1606" s="71"/>
    </row>
    <row r="1607" spans="1:40" ht="18.75" customHeight="1" outlineLevel="1">
      <c r="A1607" s="184" t="s">
        <v>141</v>
      </c>
      <c r="B1607" s="207"/>
      <c r="C1607" s="202">
        <f t="shared" ref="C1607:D1619" si="28">(C34+C83+C134+C185+C236+C286+C337+C386+C437+C488+C539+C590+C641+C692+C743+C794+C845+C896+C947+C998+C1049+C1100+C1151+C1202+C1253+C1304+C1355+C1406+C1457+C1508+C1558)</f>
        <v>8512</v>
      </c>
      <c r="D1607" s="202">
        <f t="shared" si="28"/>
        <v>38</v>
      </c>
      <c r="E1607" s="202">
        <f t="shared" ref="E1607:AH1607" si="29">(E34+E82+E133+E184+E235+E286+E336+E385+E436+E487+E538+E589+E640+E691+E742+E793+E844+E895+E946+E997+E1048+E1099+E1150+E1201+E1252+E1303+E1354+E1405+E1456+E1507+E1557)</f>
        <v>1093</v>
      </c>
      <c r="F1607" s="202">
        <f t="shared" si="29"/>
        <v>0</v>
      </c>
      <c r="G1607" s="202">
        <f t="shared" si="29"/>
        <v>0</v>
      </c>
      <c r="H1607" s="202">
        <f t="shared" si="29"/>
        <v>0</v>
      </c>
      <c r="I1607" s="202">
        <f t="shared" si="29"/>
        <v>1093</v>
      </c>
      <c r="J1607" s="202">
        <f t="shared" si="29"/>
        <v>150</v>
      </c>
      <c r="K1607" s="202">
        <f t="shared" si="29"/>
        <v>0</v>
      </c>
      <c r="L1607" s="202">
        <f t="shared" si="29"/>
        <v>0</v>
      </c>
      <c r="M1607" s="202">
        <f t="shared" si="29"/>
        <v>0</v>
      </c>
      <c r="N1607" s="202">
        <f t="shared" si="29"/>
        <v>0</v>
      </c>
      <c r="O1607" s="202">
        <f t="shared" si="29"/>
        <v>0</v>
      </c>
      <c r="P1607" s="202">
        <f t="shared" si="29"/>
        <v>0</v>
      </c>
      <c r="Q1607" s="202">
        <f t="shared" si="29"/>
        <v>0</v>
      </c>
      <c r="R1607" s="202">
        <f t="shared" si="29"/>
        <v>0</v>
      </c>
      <c r="S1607" s="202">
        <f t="shared" si="29"/>
        <v>0</v>
      </c>
      <c r="T1607" s="202">
        <f t="shared" si="29"/>
        <v>943</v>
      </c>
      <c r="U1607" s="202">
        <f t="shared" si="29"/>
        <v>0</v>
      </c>
      <c r="V1607" s="202">
        <f t="shared" si="29"/>
        <v>0</v>
      </c>
      <c r="W1607" s="202">
        <f t="shared" si="29"/>
        <v>0</v>
      </c>
      <c r="X1607" s="202">
        <f t="shared" si="29"/>
        <v>0</v>
      </c>
      <c r="Y1607" s="202">
        <f t="shared" si="29"/>
        <v>0</v>
      </c>
      <c r="Z1607" s="202">
        <f t="shared" si="29"/>
        <v>0</v>
      </c>
      <c r="AA1607" s="202">
        <f t="shared" si="29"/>
        <v>0</v>
      </c>
      <c r="AB1607" s="202">
        <f t="shared" si="29"/>
        <v>0</v>
      </c>
      <c r="AC1607" s="202">
        <f t="shared" si="29"/>
        <v>0</v>
      </c>
      <c r="AD1607" s="202">
        <f t="shared" si="29"/>
        <v>0</v>
      </c>
      <c r="AE1607" s="202">
        <f t="shared" si="29"/>
        <v>0</v>
      </c>
      <c r="AF1607" s="202">
        <f t="shared" si="29"/>
        <v>0</v>
      </c>
      <c r="AG1607" s="202">
        <f t="shared" si="29"/>
        <v>139</v>
      </c>
      <c r="AH1607" s="202">
        <f t="shared" si="29"/>
        <v>0</v>
      </c>
      <c r="AI1607" s="203"/>
      <c r="AJ1607" s="203"/>
      <c r="AK1607" s="203"/>
      <c r="AL1607" s="71"/>
      <c r="AM1607" s="71"/>
      <c r="AN1607" s="71"/>
    </row>
    <row r="1608" spans="1:40" ht="18.75" customHeight="1" outlineLevel="1">
      <c r="A1608" s="201" t="s">
        <v>173</v>
      </c>
      <c r="B1608" s="207"/>
      <c r="C1608" s="202">
        <f t="shared" si="28"/>
        <v>21460</v>
      </c>
      <c r="D1608" s="202">
        <f t="shared" si="28"/>
        <v>2844</v>
      </c>
      <c r="E1608" s="202">
        <f t="shared" ref="E1608:AH1608" si="30">(E35+E83+E134+E185+E236+E287+E337+E386+E437+E488+E539+E590+E641+E692+E743+E794+E845+E896+E947+E998+E1049+E1100+E1151+E1202+E1253+E1304+E1355+E1406+E1457+E1508+E1558)</f>
        <v>8027</v>
      </c>
      <c r="F1608" s="202">
        <f t="shared" si="30"/>
        <v>103</v>
      </c>
      <c r="G1608" s="202">
        <f t="shared" si="30"/>
        <v>0</v>
      </c>
      <c r="H1608" s="202">
        <f t="shared" si="30"/>
        <v>0</v>
      </c>
      <c r="I1608" s="202">
        <f t="shared" si="30"/>
        <v>7924</v>
      </c>
      <c r="J1608" s="202">
        <f t="shared" si="30"/>
        <v>44</v>
      </c>
      <c r="K1608" s="202">
        <f t="shared" si="30"/>
        <v>0</v>
      </c>
      <c r="L1608" s="202">
        <f t="shared" si="30"/>
        <v>92</v>
      </c>
      <c r="M1608" s="202">
        <f t="shared" si="30"/>
        <v>7771</v>
      </c>
      <c r="N1608" s="202">
        <f t="shared" si="30"/>
        <v>0</v>
      </c>
      <c r="O1608" s="202">
        <f t="shared" si="30"/>
        <v>0</v>
      </c>
      <c r="P1608" s="202">
        <f t="shared" si="30"/>
        <v>0</v>
      </c>
      <c r="Q1608" s="202">
        <f t="shared" si="30"/>
        <v>0</v>
      </c>
      <c r="R1608" s="202">
        <f t="shared" si="30"/>
        <v>0</v>
      </c>
      <c r="S1608" s="202">
        <f t="shared" si="30"/>
        <v>17</v>
      </c>
      <c r="T1608" s="202">
        <f t="shared" si="30"/>
        <v>0</v>
      </c>
      <c r="U1608" s="202">
        <f t="shared" si="30"/>
        <v>0</v>
      </c>
      <c r="V1608" s="202">
        <f t="shared" si="30"/>
        <v>0</v>
      </c>
      <c r="W1608" s="202">
        <f t="shared" si="30"/>
        <v>0</v>
      </c>
      <c r="X1608" s="202">
        <f t="shared" si="30"/>
        <v>53</v>
      </c>
      <c r="Y1608" s="202">
        <f t="shared" si="30"/>
        <v>0</v>
      </c>
      <c r="Z1608" s="202">
        <f t="shared" si="30"/>
        <v>0</v>
      </c>
      <c r="AA1608" s="202">
        <f t="shared" si="30"/>
        <v>0</v>
      </c>
      <c r="AB1608" s="202">
        <f t="shared" si="30"/>
        <v>449</v>
      </c>
      <c r="AC1608" s="202">
        <f t="shared" si="30"/>
        <v>0</v>
      </c>
      <c r="AD1608" s="202">
        <f t="shared" si="30"/>
        <v>0</v>
      </c>
      <c r="AE1608" s="202">
        <f t="shared" si="30"/>
        <v>0</v>
      </c>
      <c r="AF1608" s="202">
        <f t="shared" si="30"/>
        <v>36</v>
      </c>
      <c r="AG1608" s="202">
        <f t="shared" si="30"/>
        <v>1082</v>
      </c>
      <c r="AH1608" s="202">
        <f t="shared" si="30"/>
        <v>0</v>
      </c>
      <c r="AI1608" s="203"/>
      <c r="AJ1608" s="203"/>
      <c r="AK1608" s="203"/>
      <c r="AL1608" s="65">
        <f>SUM(AM1608:AN1608)</f>
        <v>0</v>
      </c>
      <c r="AM1608" s="71">
        <f>SUM(AM35,AM83,AM236,AM286,AM337,AM134,AM185,AM386,AM437,AM488,AM590,AM641,AM692,AM743,AM794,AM845,AM896,AM947,AM998,AM1049,AM1100,AM1151,AM1202,AM1253,AM1304,AM1355,AM1406,AM1457,AM1508,AM539+AM1558)</f>
        <v>0</v>
      </c>
      <c r="AN1608" s="71">
        <f>SUM(AN35,AN83,AN236,AN287,AN337,AN134,AN185,AN386,AN437,AN488,AN590,AN641,AN692,AN743,AN794,AN845,AN896,AN947,AN998,AN1049,AN1100,AN1151,AN1202,AN1253,AN1304,AN1355,AN1406,AN1457,AN1508,AN539+AN1558)</f>
        <v>0</v>
      </c>
    </row>
    <row r="1609" spans="1:40" ht="18.75" customHeight="1" outlineLevel="1">
      <c r="A1609" s="201" t="s">
        <v>165</v>
      </c>
      <c r="B1609" s="207"/>
      <c r="C1609" s="202">
        <f t="shared" si="28"/>
        <v>11782</v>
      </c>
      <c r="D1609" s="202">
        <f t="shared" si="28"/>
        <v>1578</v>
      </c>
      <c r="E1609" s="202">
        <f t="shared" ref="E1609:AH1609" si="31">(E36+E84+E135+E186+E237+E288+E338+E387+E438+E489+E540+E591+E642+E693+E744+E795+E846+E897+E948+E999+E1050+E1101+E1152+E1203+E1254+E1305+E1356+E1407+E1458+E1509+E1559)</f>
        <v>17901</v>
      </c>
      <c r="F1609" s="202">
        <f t="shared" si="31"/>
        <v>0</v>
      </c>
      <c r="G1609" s="202">
        <f t="shared" si="31"/>
        <v>0</v>
      </c>
      <c r="H1609" s="202">
        <f t="shared" si="31"/>
        <v>0</v>
      </c>
      <c r="I1609" s="202">
        <f t="shared" si="31"/>
        <v>17901</v>
      </c>
      <c r="J1609" s="202">
        <f t="shared" si="31"/>
        <v>108</v>
      </c>
      <c r="K1609" s="202">
        <f t="shared" si="31"/>
        <v>0</v>
      </c>
      <c r="L1609" s="202">
        <f t="shared" si="31"/>
        <v>8820</v>
      </c>
      <c r="M1609" s="202">
        <f t="shared" si="31"/>
        <v>8973</v>
      </c>
      <c r="N1609" s="202">
        <f t="shared" si="31"/>
        <v>0</v>
      </c>
      <c r="O1609" s="202">
        <f t="shared" si="31"/>
        <v>0</v>
      </c>
      <c r="P1609" s="202">
        <f t="shared" si="31"/>
        <v>0</v>
      </c>
      <c r="Q1609" s="202">
        <f t="shared" si="31"/>
        <v>0</v>
      </c>
      <c r="R1609" s="202">
        <f t="shared" si="31"/>
        <v>0</v>
      </c>
      <c r="S1609" s="202">
        <f t="shared" si="31"/>
        <v>0</v>
      </c>
      <c r="T1609" s="202">
        <f t="shared" si="31"/>
        <v>0</v>
      </c>
      <c r="U1609" s="202">
        <f t="shared" si="31"/>
        <v>0</v>
      </c>
      <c r="V1609" s="202">
        <f t="shared" si="31"/>
        <v>0</v>
      </c>
      <c r="W1609" s="202">
        <f t="shared" si="31"/>
        <v>0</v>
      </c>
      <c r="X1609" s="202">
        <f t="shared" si="31"/>
        <v>344</v>
      </c>
      <c r="Y1609" s="202">
        <f t="shared" si="31"/>
        <v>0</v>
      </c>
      <c r="Z1609" s="202">
        <f t="shared" si="31"/>
        <v>0</v>
      </c>
      <c r="AA1609" s="202">
        <f t="shared" si="31"/>
        <v>0</v>
      </c>
      <c r="AB1609" s="202">
        <f t="shared" si="31"/>
        <v>324</v>
      </c>
      <c r="AC1609" s="202">
        <f t="shared" si="31"/>
        <v>14</v>
      </c>
      <c r="AD1609" s="202">
        <f t="shared" si="31"/>
        <v>0</v>
      </c>
      <c r="AE1609" s="202">
        <f t="shared" si="31"/>
        <v>0</v>
      </c>
      <c r="AF1609" s="202">
        <f t="shared" si="31"/>
        <v>0</v>
      </c>
      <c r="AG1609" s="202">
        <f t="shared" si="31"/>
        <v>1313</v>
      </c>
      <c r="AH1609" s="202">
        <f t="shared" si="31"/>
        <v>0</v>
      </c>
      <c r="AI1609" s="203"/>
      <c r="AJ1609" s="203"/>
      <c r="AK1609" s="203"/>
      <c r="AL1609" s="71"/>
      <c r="AM1609" s="71"/>
      <c r="AN1609" s="71"/>
    </row>
    <row r="1610" spans="1:40" ht="18.75" customHeight="1" outlineLevel="1">
      <c r="A1610" s="201" t="s">
        <v>166</v>
      </c>
      <c r="B1610" s="207"/>
      <c r="C1610" s="202">
        <f t="shared" si="28"/>
        <v>1532</v>
      </c>
      <c r="D1610" s="202">
        <f t="shared" si="28"/>
        <v>164</v>
      </c>
      <c r="E1610" s="202">
        <f t="shared" ref="E1610:AH1610" si="32">(E37+E85+E136+E187+E238+E289+E339+E388+E439+E490+E541+E592+E643+E694+E745+E796+E847+E898+E949+E1000+E1051+E1102+E1153+E1204+E1255+E1306+E1357+E1408+E1459+E1510+E1560)</f>
        <v>2322</v>
      </c>
      <c r="F1610" s="202">
        <f t="shared" si="32"/>
        <v>445</v>
      </c>
      <c r="G1610" s="202">
        <f t="shared" si="32"/>
        <v>0</v>
      </c>
      <c r="H1610" s="202">
        <f t="shared" si="32"/>
        <v>0</v>
      </c>
      <c r="I1610" s="202">
        <f t="shared" si="32"/>
        <v>1877</v>
      </c>
      <c r="J1610" s="202">
        <f t="shared" si="32"/>
        <v>669</v>
      </c>
      <c r="K1610" s="202">
        <f t="shared" si="32"/>
        <v>0</v>
      </c>
      <c r="L1610" s="202">
        <f t="shared" si="32"/>
        <v>630</v>
      </c>
      <c r="M1610" s="202">
        <f t="shared" si="32"/>
        <v>482</v>
      </c>
      <c r="N1610" s="202">
        <f t="shared" si="32"/>
        <v>0</v>
      </c>
      <c r="O1610" s="202">
        <f t="shared" si="32"/>
        <v>0</v>
      </c>
      <c r="P1610" s="202">
        <f t="shared" si="32"/>
        <v>1</v>
      </c>
      <c r="Q1610" s="202">
        <f t="shared" si="32"/>
        <v>0</v>
      </c>
      <c r="R1610" s="202">
        <f t="shared" si="32"/>
        <v>0</v>
      </c>
      <c r="S1610" s="202">
        <f t="shared" si="32"/>
        <v>65</v>
      </c>
      <c r="T1610" s="202">
        <f t="shared" si="32"/>
        <v>30</v>
      </c>
      <c r="U1610" s="202">
        <f t="shared" si="32"/>
        <v>0</v>
      </c>
      <c r="V1610" s="202">
        <f t="shared" si="32"/>
        <v>0</v>
      </c>
      <c r="W1610" s="202">
        <f t="shared" si="32"/>
        <v>0</v>
      </c>
      <c r="X1610" s="202">
        <f t="shared" si="32"/>
        <v>0</v>
      </c>
      <c r="Y1610" s="202">
        <f t="shared" si="32"/>
        <v>0</v>
      </c>
      <c r="Z1610" s="202">
        <f t="shared" si="32"/>
        <v>0</v>
      </c>
      <c r="AA1610" s="202">
        <f t="shared" si="32"/>
        <v>0</v>
      </c>
      <c r="AB1610" s="202">
        <f t="shared" si="32"/>
        <v>0</v>
      </c>
      <c r="AC1610" s="202">
        <f t="shared" si="32"/>
        <v>61</v>
      </c>
      <c r="AD1610" s="202">
        <f t="shared" si="32"/>
        <v>63</v>
      </c>
      <c r="AE1610" s="202">
        <f t="shared" si="32"/>
        <v>0</v>
      </c>
      <c r="AF1610" s="202">
        <f t="shared" si="32"/>
        <v>1428</v>
      </c>
      <c r="AG1610" s="202">
        <f t="shared" si="32"/>
        <v>5484</v>
      </c>
      <c r="AH1610" s="202">
        <f t="shared" si="32"/>
        <v>0</v>
      </c>
      <c r="AI1610" s="203"/>
      <c r="AJ1610" s="203"/>
      <c r="AK1610" s="203"/>
      <c r="AL1610" s="71"/>
      <c r="AM1610" s="71"/>
      <c r="AN1610" s="71"/>
    </row>
    <row r="1611" spans="1:40" ht="18.75" customHeight="1" outlineLevel="1">
      <c r="A1611" s="201" t="s">
        <v>38</v>
      </c>
      <c r="B1611" s="207"/>
      <c r="C1611" s="202">
        <f t="shared" si="28"/>
        <v>10976</v>
      </c>
      <c r="D1611" s="202">
        <f t="shared" si="28"/>
        <v>153</v>
      </c>
      <c r="E1611" s="202">
        <f t="shared" ref="E1611:AH1611" si="33">(E38+E86+E137+E188+E239+E290+E340+E389+E440+E491+E542+E593+E644+E695+E746+E797+E848+E899+E950+E1001+E1052+E1103+E1154+E1205+E1256+E1307+E1358+E1409+E1460+E1511+E1561)</f>
        <v>475</v>
      </c>
      <c r="F1611" s="202">
        <f t="shared" si="33"/>
        <v>0</v>
      </c>
      <c r="G1611" s="202">
        <f t="shared" si="33"/>
        <v>0</v>
      </c>
      <c r="H1611" s="202">
        <f t="shared" si="33"/>
        <v>0</v>
      </c>
      <c r="I1611" s="202">
        <f t="shared" si="33"/>
        <v>475</v>
      </c>
      <c r="J1611" s="202">
        <f t="shared" si="33"/>
        <v>475</v>
      </c>
      <c r="K1611" s="202">
        <f t="shared" si="33"/>
        <v>0</v>
      </c>
      <c r="L1611" s="202">
        <f t="shared" si="33"/>
        <v>0</v>
      </c>
      <c r="M1611" s="202">
        <f t="shared" si="33"/>
        <v>0</v>
      </c>
      <c r="N1611" s="202">
        <f t="shared" si="33"/>
        <v>0</v>
      </c>
      <c r="O1611" s="202">
        <f t="shared" si="33"/>
        <v>0</v>
      </c>
      <c r="P1611" s="202">
        <f t="shared" si="33"/>
        <v>0</v>
      </c>
      <c r="Q1611" s="202">
        <f t="shared" si="33"/>
        <v>0</v>
      </c>
      <c r="R1611" s="202">
        <f t="shared" si="33"/>
        <v>0</v>
      </c>
      <c r="S1611" s="202">
        <f t="shared" si="33"/>
        <v>0</v>
      </c>
      <c r="T1611" s="202">
        <f t="shared" si="33"/>
        <v>0</v>
      </c>
      <c r="U1611" s="202">
        <f t="shared" si="33"/>
        <v>0</v>
      </c>
      <c r="V1611" s="202">
        <f t="shared" si="33"/>
        <v>0</v>
      </c>
      <c r="W1611" s="202">
        <f t="shared" si="33"/>
        <v>0</v>
      </c>
      <c r="X1611" s="202">
        <f t="shared" si="33"/>
        <v>0</v>
      </c>
      <c r="Y1611" s="202">
        <f t="shared" si="33"/>
        <v>0</v>
      </c>
      <c r="Z1611" s="202">
        <f t="shared" si="33"/>
        <v>0</v>
      </c>
      <c r="AA1611" s="202">
        <f t="shared" si="33"/>
        <v>0</v>
      </c>
      <c r="AB1611" s="202">
        <f t="shared" si="33"/>
        <v>0</v>
      </c>
      <c r="AC1611" s="202">
        <f t="shared" si="33"/>
        <v>0</v>
      </c>
      <c r="AD1611" s="202">
        <f t="shared" si="33"/>
        <v>0</v>
      </c>
      <c r="AE1611" s="202">
        <f t="shared" si="33"/>
        <v>0</v>
      </c>
      <c r="AF1611" s="202">
        <f t="shared" si="33"/>
        <v>0</v>
      </c>
      <c r="AG1611" s="202">
        <f t="shared" si="33"/>
        <v>141</v>
      </c>
      <c r="AH1611" s="202">
        <f t="shared" si="33"/>
        <v>0</v>
      </c>
      <c r="AI1611" s="203"/>
      <c r="AJ1611" s="203"/>
      <c r="AK1611" s="203"/>
      <c r="AL1611" s="65"/>
      <c r="AM1611" s="71"/>
      <c r="AN1611" s="71"/>
    </row>
    <row r="1612" spans="1:40" ht="18.75" customHeight="1" outlineLevel="1">
      <c r="A1612" s="201" t="s">
        <v>167</v>
      </c>
      <c r="B1612" s="207"/>
      <c r="C1612" s="202">
        <f t="shared" si="28"/>
        <v>4132</v>
      </c>
      <c r="D1612" s="202">
        <f t="shared" si="28"/>
        <v>4</v>
      </c>
      <c r="E1612" s="202">
        <f t="shared" ref="E1612:AH1612" si="34">(E39+E87+E138+E189+E240+E291+E341+E390+E441+E492+E543+E594+E645+E696+E747+E798+E849+E900+E951+E1002+E1053+E1104+E1155+E1206+E1257+E1308+E1359+E1410+E1461+E1512+E1562)</f>
        <v>11342</v>
      </c>
      <c r="F1612" s="202">
        <f t="shared" si="34"/>
        <v>0</v>
      </c>
      <c r="G1612" s="202">
        <f t="shared" si="34"/>
        <v>0</v>
      </c>
      <c r="H1612" s="202">
        <f t="shared" si="34"/>
        <v>0</v>
      </c>
      <c r="I1612" s="202">
        <f t="shared" si="34"/>
        <v>11342</v>
      </c>
      <c r="J1612" s="202">
        <f t="shared" si="34"/>
        <v>31</v>
      </c>
      <c r="K1612" s="202">
        <f t="shared" si="34"/>
        <v>0</v>
      </c>
      <c r="L1612" s="202">
        <f t="shared" si="34"/>
        <v>10152</v>
      </c>
      <c r="M1612" s="202">
        <f t="shared" si="34"/>
        <v>1159</v>
      </c>
      <c r="N1612" s="202">
        <f t="shared" si="34"/>
        <v>0</v>
      </c>
      <c r="O1612" s="202">
        <f t="shared" si="34"/>
        <v>0</v>
      </c>
      <c r="P1612" s="202">
        <f t="shared" si="34"/>
        <v>0</v>
      </c>
      <c r="Q1612" s="202">
        <f t="shared" si="34"/>
        <v>0</v>
      </c>
      <c r="R1612" s="202">
        <f t="shared" si="34"/>
        <v>0</v>
      </c>
      <c r="S1612" s="202">
        <f t="shared" si="34"/>
        <v>0</v>
      </c>
      <c r="T1612" s="202">
        <f t="shared" si="34"/>
        <v>0</v>
      </c>
      <c r="U1612" s="202">
        <f t="shared" si="34"/>
        <v>0</v>
      </c>
      <c r="V1612" s="202">
        <f t="shared" si="34"/>
        <v>0</v>
      </c>
      <c r="W1612" s="202">
        <f t="shared" si="34"/>
        <v>0</v>
      </c>
      <c r="X1612" s="202">
        <f t="shared" si="34"/>
        <v>30</v>
      </c>
      <c r="Y1612" s="202">
        <f t="shared" si="34"/>
        <v>0</v>
      </c>
      <c r="Z1612" s="202">
        <f t="shared" si="34"/>
        <v>0</v>
      </c>
      <c r="AA1612" s="202">
        <f t="shared" si="34"/>
        <v>0</v>
      </c>
      <c r="AB1612" s="202">
        <f t="shared" si="34"/>
        <v>143</v>
      </c>
      <c r="AC1612" s="202">
        <f t="shared" si="34"/>
        <v>0</v>
      </c>
      <c r="AD1612" s="202">
        <f t="shared" si="34"/>
        <v>0</v>
      </c>
      <c r="AE1612" s="202">
        <f t="shared" si="34"/>
        <v>0</v>
      </c>
      <c r="AF1612" s="202">
        <f t="shared" si="34"/>
        <v>0</v>
      </c>
      <c r="AG1612" s="202">
        <f t="shared" si="34"/>
        <v>483</v>
      </c>
      <c r="AH1612" s="202">
        <f t="shared" si="34"/>
        <v>0</v>
      </c>
      <c r="AI1612" s="203"/>
      <c r="AJ1612" s="203"/>
      <c r="AK1612" s="203"/>
      <c r="AL1612" s="65"/>
      <c r="AM1612" s="71"/>
      <c r="AN1612" s="71"/>
    </row>
    <row r="1613" spans="1:40" ht="18.75" customHeight="1" outlineLevel="1">
      <c r="A1613" s="201" t="s">
        <v>39</v>
      </c>
      <c r="B1613" s="207"/>
      <c r="C1613" s="202">
        <f t="shared" si="28"/>
        <v>18464</v>
      </c>
      <c r="D1613" s="202">
        <f t="shared" si="28"/>
        <v>295</v>
      </c>
      <c r="E1613" s="202">
        <f t="shared" ref="E1613:AH1613" si="35">(E40+E88+E139+E190+E241+E292+E342+E391+E442+E493+E544+E595+E646+E697+E748+E799+E850+E901+E952+E1003+E1054+E1105+E1156+E1207+E1258+E1309+E1360+E1411+E1462+E1513+E1563)</f>
        <v>3308</v>
      </c>
      <c r="F1613" s="202">
        <f t="shared" si="35"/>
        <v>0</v>
      </c>
      <c r="G1613" s="202">
        <f t="shared" si="35"/>
        <v>0</v>
      </c>
      <c r="H1613" s="202">
        <f t="shared" si="35"/>
        <v>0</v>
      </c>
      <c r="I1613" s="202">
        <f t="shared" si="35"/>
        <v>3308</v>
      </c>
      <c r="J1613" s="202">
        <f t="shared" si="35"/>
        <v>3308</v>
      </c>
      <c r="K1613" s="202">
        <f t="shared" si="35"/>
        <v>0</v>
      </c>
      <c r="L1613" s="202">
        <f t="shared" si="35"/>
        <v>0</v>
      </c>
      <c r="M1613" s="202">
        <f t="shared" si="35"/>
        <v>0</v>
      </c>
      <c r="N1613" s="202">
        <f t="shared" si="35"/>
        <v>0</v>
      </c>
      <c r="O1613" s="202">
        <f t="shared" si="35"/>
        <v>0</v>
      </c>
      <c r="P1613" s="202">
        <f t="shared" si="35"/>
        <v>0</v>
      </c>
      <c r="Q1613" s="202">
        <f t="shared" si="35"/>
        <v>0</v>
      </c>
      <c r="R1613" s="202">
        <f t="shared" si="35"/>
        <v>0</v>
      </c>
      <c r="S1613" s="202">
        <f t="shared" si="35"/>
        <v>0</v>
      </c>
      <c r="T1613" s="202">
        <f t="shared" si="35"/>
        <v>0</v>
      </c>
      <c r="U1613" s="202">
        <f t="shared" si="35"/>
        <v>0</v>
      </c>
      <c r="V1613" s="202">
        <f t="shared" si="35"/>
        <v>0</v>
      </c>
      <c r="W1613" s="202">
        <f t="shared" si="35"/>
        <v>0</v>
      </c>
      <c r="X1613" s="202">
        <f t="shared" si="35"/>
        <v>14</v>
      </c>
      <c r="Y1613" s="202">
        <f t="shared" si="35"/>
        <v>0</v>
      </c>
      <c r="Z1613" s="202">
        <f t="shared" si="35"/>
        <v>0</v>
      </c>
      <c r="AA1613" s="202">
        <f t="shared" si="35"/>
        <v>0</v>
      </c>
      <c r="AB1613" s="202">
        <f t="shared" si="35"/>
        <v>0</v>
      </c>
      <c r="AC1613" s="202">
        <f t="shared" si="35"/>
        <v>0</v>
      </c>
      <c r="AD1613" s="202">
        <f t="shared" si="35"/>
        <v>0</v>
      </c>
      <c r="AE1613" s="202">
        <f t="shared" si="35"/>
        <v>0</v>
      </c>
      <c r="AF1613" s="202">
        <f t="shared" si="35"/>
        <v>0</v>
      </c>
      <c r="AG1613" s="202">
        <f t="shared" si="35"/>
        <v>22</v>
      </c>
      <c r="AH1613" s="202">
        <f t="shared" si="35"/>
        <v>0</v>
      </c>
      <c r="AI1613" s="203"/>
      <c r="AJ1613" s="203"/>
      <c r="AK1613" s="203"/>
      <c r="AL1613" s="65"/>
      <c r="AM1613" s="71"/>
      <c r="AN1613" s="71"/>
    </row>
    <row r="1614" spans="1:40" ht="18.75" customHeight="1" outlineLevel="1">
      <c r="A1614" s="201" t="s">
        <v>168</v>
      </c>
      <c r="B1614" s="207"/>
      <c r="C1614" s="202">
        <f t="shared" si="28"/>
        <v>3316</v>
      </c>
      <c r="D1614" s="202">
        <f t="shared" si="28"/>
        <v>0</v>
      </c>
      <c r="E1614" s="202">
        <f t="shared" ref="E1614:AH1614" si="36">(E41+E89+E140+E191+E242+E293+E343+E392+E443+E494+E545+E596+E647+E698+E749+E800+E851+E902+E953+E1004+E1055+E1106+E1157+E1208+E1259+E1310+E1361+E1412+E1463+E1514+E1564)</f>
        <v>16693</v>
      </c>
      <c r="F1614" s="202">
        <f t="shared" si="36"/>
        <v>4039</v>
      </c>
      <c r="G1614" s="202">
        <f t="shared" si="36"/>
        <v>0</v>
      </c>
      <c r="H1614" s="202">
        <f t="shared" si="36"/>
        <v>0</v>
      </c>
      <c r="I1614" s="202">
        <f t="shared" si="36"/>
        <v>12654</v>
      </c>
      <c r="J1614" s="202">
        <f t="shared" si="36"/>
        <v>6471</v>
      </c>
      <c r="K1614" s="202">
        <f t="shared" si="36"/>
        <v>0</v>
      </c>
      <c r="L1614" s="202">
        <f t="shared" si="36"/>
        <v>3350</v>
      </c>
      <c r="M1614" s="202">
        <f t="shared" si="36"/>
        <v>161</v>
      </c>
      <c r="N1614" s="202">
        <f t="shared" si="36"/>
        <v>0</v>
      </c>
      <c r="O1614" s="202">
        <f t="shared" si="36"/>
        <v>0</v>
      </c>
      <c r="P1614" s="202">
        <f t="shared" si="36"/>
        <v>584</v>
      </c>
      <c r="Q1614" s="202">
        <f t="shared" si="36"/>
        <v>0</v>
      </c>
      <c r="R1614" s="202">
        <f t="shared" si="36"/>
        <v>0</v>
      </c>
      <c r="S1614" s="202">
        <f t="shared" si="36"/>
        <v>1420</v>
      </c>
      <c r="T1614" s="202">
        <f t="shared" si="36"/>
        <v>668</v>
      </c>
      <c r="U1614" s="202">
        <f t="shared" si="36"/>
        <v>0</v>
      </c>
      <c r="V1614" s="202">
        <f t="shared" si="36"/>
        <v>1</v>
      </c>
      <c r="W1614" s="202">
        <f t="shared" si="36"/>
        <v>103</v>
      </c>
      <c r="X1614" s="202">
        <f t="shared" si="36"/>
        <v>0</v>
      </c>
      <c r="Y1614" s="202">
        <f t="shared" si="36"/>
        <v>0</v>
      </c>
      <c r="Z1614" s="202">
        <f t="shared" si="36"/>
        <v>0</v>
      </c>
      <c r="AA1614" s="202">
        <f t="shared" si="36"/>
        <v>0</v>
      </c>
      <c r="AB1614" s="202">
        <f t="shared" si="36"/>
        <v>0</v>
      </c>
      <c r="AC1614" s="202">
        <f t="shared" si="36"/>
        <v>412</v>
      </c>
      <c r="AD1614" s="202">
        <f t="shared" si="36"/>
        <v>21</v>
      </c>
      <c r="AE1614" s="202">
        <f t="shared" si="36"/>
        <v>0</v>
      </c>
      <c r="AF1614" s="202">
        <f t="shared" si="36"/>
        <v>1096</v>
      </c>
      <c r="AG1614" s="202">
        <f t="shared" si="36"/>
        <v>1789</v>
      </c>
      <c r="AH1614" s="202">
        <f t="shared" si="36"/>
        <v>0</v>
      </c>
      <c r="AI1614" s="203"/>
      <c r="AJ1614" s="203"/>
      <c r="AK1614" s="203"/>
      <c r="AL1614" s="65"/>
      <c r="AM1614" s="71"/>
      <c r="AN1614" s="71"/>
    </row>
    <row r="1615" spans="1:40" ht="18.75" customHeight="1" outlineLevel="1">
      <c r="A1615" s="201" t="s">
        <v>169</v>
      </c>
      <c r="B1615" s="207"/>
      <c r="C1615" s="202">
        <f t="shared" si="28"/>
        <v>150</v>
      </c>
      <c r="D1615" s="202">
        <f t="shared" si="28"/>
        <v>0</v>
      </c>
      <c r="E1615" s="202">
        <f t="shared" ref="E1615:AH1615" si="37">(E42+E90+E141+E192+E243+E294+E344+E393+E444+E495+E546+E597+E648+E699+E750+E801+E852+E903+E954+E1005+E1056+E1107+E1158+E1209+E1260+E1311+E1362+E1413+E1464+E1515+E1565)</f>
        <v>1119</v>
      </c>
      <c r="F1615" s="202">
        <f t="shared" si="37"/>
        <v>0</v>
      </c>
      <c r="G1615" s="202">
        <f t="shared" si="37"/>
        <v>0</v>
      </c>
      <c r="H1615" s="202">
        <f t="shared" si="37"/>
        <v>0</v>
      </c>
      <c r="I1615" s="202">
        <f t="shared" si="37"/>
        <v>1119</v>
      </c>
      <c r="J1615" s="202">
        <f t="shared" si="37"/>
        <v>1119</v>
      </c>
      <c r="K1615" s="202">
        <f t="shared" si="37"/>
        <v>0</v>
      </c>
      <c r="L1615" s="202">
        <f t="shared" si="37"/>
        <v>0</v>
      </c>
      <c r="M1615" s="202">
        <f t="shared" si="37"/>
        <v>0</v>
      </c>
      <c r="N1615" s="202">
        <f t="shared" si="37"/>
        <v>0</v>
      </c>
      <c r="O1615" s="202">
        <f t="shared" si="37"/>
        <v>0</v>
      </c>
      <c r="P1615" s="202">
        <f t="shared" si="37"/>
        <v>0</v>
      </c>
      <c r="Q1615" s="202">
        <f t="shared" si="37"/>
        <v>0</v>
      </c>
      <c r="R1615" s="202">
        <f t="shared" si="37"/>
        <v>0</v>
      </c>
      <c r="S1615" s="202">
        <f t="shared" si="37"/>
        <v>0</v>
      </c>
      <c r="T1615" s="202">
        <f t="shared" si="37"/>
        <v>0</v>
      </c>
      <c r="U1615" s="202">
        <f t="shared" si="37"/>
        <v>0</v>
      </c>
      <c r="V1615" s="202">
        <f t="shared" si="37"/>
        <v>0</v>
      </c>
      <c r="W1615" s="202">
        <f t="shared" si="37"/>
        <v>0</v>
      </c>
      <c r="X1615" s="202">
        <f t="shared" si="37"/>
        <v>0</v>
      </c>
      <c r="Y1615" s="202">
        <f t="shared" si="37"/>
        <v>0</v>
      </c>
      <c r="Z1615" s="202">
        <f t="shared" si="37"/>
        <v>0</v>
      </c>
      <c r="AA1615" s="202">
        <f t="shared" si="37"/>
        <v>0</v>
      </c>
      <c r="AB1615" s="202">
        <f t="shared" si="37"/>
        <v>0</v>
      </c>
      <c r="AC1615" s="202">
        <f t="shared" si="37"/>
        <v>0</v>
      </c>
      <c r="AD1615" s="202">
        <f t="shared" si="37"/>
        <v>0</v>
      </c>
      <c r="AE1615" s="202">
        <f t="shared" si="37"/>
        <v>0</v>
      </c>
      <c r="AF1615" s="202">
        <f t="shared" si="37"/>
        <v>0</v>
      </c>
      <c r="AG1615" s="202">
        <f t="shared" si="37"/>
        <v>531</v>
      </c>
      <c r="AH1615" s="202">
        <f t="shared" si="37"/>
        <v>0</v>
      </c>
      <c r="AI1615" s="203"/>
      <c r="AJ1615" s="203"/>
      <c r="AK1615" s="203"/>
      <c r="AL1615" s="65"/>
      <c r="AM1615" s="71"/>
      <c r="AN1615" s="71"/>
    </row>
    <row r="1616" spans="1:40" ht="18.75" customHeight="1" outlineLevel="1">
      <c r="A1616" s="201" t="s">
        <v>170</v>
      </c>
      <c r="B1616" s="207"/>
      <c r="C1616" s="202">
        <f t="shared" si="28"/>
        <v>8000</v>
      </c>
      <c r="D1616" s="202">
        <f t="shared" si="28"/>
        <v>1000</v>
      </c>
      <c r="E1616" s="202">
        <f t="shared" ref="E1616:AH1616" si="38">(E43+E91+E142+E193+E244+E295+E345+E394+E445+E496+E547+E598+E649+E700+E751+E802+E853+E904+E955+E1006+E1057+E1108+E1159+E1210+E1261+E1312+E1363+E1414+E1465+E1516+E1566)</f>
        <v>0</v>
      </c>
      <c r="F1616" s="202">
        <f t="shared" si="38"/>
        <v>0</v>
      </c>
      <c r="G1616" s="202">
        <f t="shared" si="38"/>
        <v>0</v>
      </c>
      <c r="H1616" s="202">
        <f t="shared" si="38"/>
        <v>0</v>
      </c>
      <c r="I1616" s="202">
        <f t="shared" si="38"/>
        <v>0</v>
      </c>
      <c r="J1616" s="202">
        <f t="shared" si="38"/>
        <v>0</v>
      </c>
      <c r="K1616" s="202">
        <f t="shared" si="38"/>
        <v>0</v>
      </c>
      <c r="L1616" s="202">
        <f t="shared" si="38"/>
        <v>0</v>
      </c>
      <c r="M1616" s="202">
        <f t="shared" si="38"/>
        <v>0</v>
      </c>
      <c r="N1616" s="202">
        <f t="shared" si="38"/>
        <v>0</v>
      </c>
      <c r="O1616" s="202">
        <f t="shared" si="38"/>
        <v>0</v>
      </c>
      <c r="P1616" s="202">
        <f t="shared" si="38"/>
        <v>0</v>
      </c>
      <c r="Q1616" s="202">
        <f t="shared" si="38"/>
        <v>0</v>
      </c>
      <c r="R1616" s="202">
        <f t="shared" si="38"/>
        <v>0</v>
      </c>
      <c r="S1616" s="202">
        <f t="shared" si="38"/>
        <v>0</v>
      </c>
      <c r="T1616" s="202">
        <f t="shared" si="38"/>
        <v>0</v>
      </c>
      <c r="U1616" s="202">
        <f t="shared" si="38"/>
        <v>0</v>
      </c>
      <c r="V1616" s="202">
        <f t="shared" si="38"/>
        <v>0</v>
      </c>
      <c r="W1616" s="202">
        <f t="shared" si="38"/>
        <v>0</v>
      </c>
      <c r="X1616" s="202">
        <f t="shared" si="38"/>
        <v>0</v>
      </c>
      <c r="Y1616" s="202">
        <f t="shared" si="38"/>
        <v>0</v>
      </c>
      <c r="Z1616" s="202">
        <f t="shared" si="38"/>
        <v>0</v>
      </c>
      <c r="AA1616" s="202">
        <f t="shared" si="38"/>
        <v>0</v>
      </c>
      <c r="AB1616" s="202">
        <f t="shared" si="38"/>
        <v>0</v>
      </c>
      <c r="AC1616" s="202">
        <f t="shared" si="38"/>
        <v>0</v>
      </c>
      <c r="AD1616" s="202">
        <f t="shared" si="38"/>
        <v>0</v>
      </c>
      <c r="AE1616" s="202">
        <f t="shared" si="38"/>
        <v>0</v>
      </c>
      <c r="AF1616" s="202">
        <f t="shared" si="38"/>
        <v>0</v>
      </c>
      <c r="AG1616" s="202">
        <f t="shared" si="38"/>
        <v>0</v>
      </c>
      <c r="AH1616" s="202">
        <f t="shared" si="38"/>
        <v>0</v>
      </c>
      <c r="AI1616" s="203"/>
      <c r="AJ1616" s="203"/>
      <c r="AK1616" s="203"/>
      <c r="AL1616" s="65"/>
      <c r="AM1616" s="71"/>
      <c r="AN1616" s="71"/>
    </row>
    <row r="1617" spans="1:41" ht="18.75" customHeight="1" outlineLevel="1">
      <c r="A1617" s="201" t="s">
        <v>41</v>
      </c>
      <c r="B1617" s="207"/>
      <c r="C1617" s="202">
        <f t="shared" si="28"/>
        <v>8480</v>
      </c>
      <c r="D1617" s="202">
        <f t="shared" si="28"/>
        <v>1060</v>
      </c>
      <c r="E1617" s="202">
        <f t="shared" ref="E1617:AH1617" si="39">(E44+E92+E143+E194+E245+E296+E346+E395+E446+E497+E548+E599+E650+E701+E752+E803+E854+E905+E956+E1007+E1058+E1109+E1160+E1211+E1262+E1313+E1364+E1415+E1466+E1517+E1567)</f>
        <v>6929</v>
      </c>
      <c r="F1617" s="202">
        <f t="shared" si="39"/>
        <v>0</v>
      </c>
      <c r="G1617" s="202">
        <f t="shared" si="39"/>
        <v>0</v>
      </c>
      <c r="H1617" s="202">
        <f t="shared" si="39"/>
        <v>0</v>
      </c>
      <c r="I1617" s="202">
        <f t="shared" si="39"/>
        <v>6929</v>
      </c>
      <c r="J1617" s="202">
        <f t="shared" si="39"/>
        <v>6929</v>
      </c>
      <c r="K1617" s="202">
        <f t="shared" si="39"/>
        <v>0</v>
      </c>
      <c r="L1617" s="202">
        <f t="shared" si="39"/>
        <v>0</v>
      </c>
      <c r="M1617" s="202">
        <f t="shared" si="39"/>
        <v>0</v>
      </c>
      <c r="N1617" s="202">
        <f t="shared" si="39"/>
        <v>0</v>
      </c>
      <c r="O1617" s="202">
        <f t="shared" si="39"/>
        <v>0</v>
      </c>
      <c r="P1617" s="202">
        <f t="shared" si="39"/>
        <v>0</v>
      </c>
      <c r="Q1617" s="202">
        <f t="shared" si="39"/>
        <v>0</v>
      </c>
      <c r="R1617" s="202">
        <f t="shared" si="39"/>
        <v>0</v>
      </c>
      <c r="S1617" s="202">
        <f t="shared" si="39"/>
        <v>0</v>
      </c>
      <c r="T1617" s="202">
        <f t="shared" si="39"/>
        <v>0</v>
      </c>
      <c r="U1617" s="202">
        <f t="shared" si="39"/>
        <v>0</v>
      </c>
      <c r="V1617" s="202">
        <f t="shared" si="39"/>
        <v>0</v>
      </c>
      <c r="W1617" s="202">
        <f t="shared" si="39"/>
        <v>0</v>
      </c>
      <c r="X1617" s="202">
        <f t="shared" si="39"/>
        <v>12</v>
      </c>
      <c r="Y1617" s="202">
        <f t="shared" si="39"/>
        <v>0</v>
      </c>
      <c r="Z1617" s="202">
        <f t="shared" si="39"/>
        <v>0</v>
      </c>
      <c r="AA1617" s="202">
        <f t="shared" si="39"/>
        <v>0</v>
      </c>
      <c r="AB1617" s="202">
        <f t="shared" si="39"/>
        <v>0</v>
      </c>
      <c r="AC1617" s="202">
        <f t="shared" si="39"/>
        <v>0</v>
      </c>
      <c r="AD1617" s="202">
        <f t="shared" si="39"/>
        <v>0</v>
      </c>
      <c r="AE1617" s="202">
        <f t="shared" si="39"/>
        <v>0</v>
      </c>
      <c r="AF1617" s="202">
        <f t="shared" si="39"/>
        <v>0</v>
      </c>
      <c r="AG1617" s="202">
        <f t="shared" si="39"/>
        <v>759</v>
      </c>
      <c r="AH1617" s="202">
        <f t="shared" si="39"/>
        <v>0</v>
      </c>
      <c r="AI1617" s="203"/>
      <c r="AJ1617" s="203"/>
      <c r="AK1617" s="203"/>
      <c r="AL1617" s="65"/>
      <c r="AM1617" s="71"/>
      <c r="AN1617" s="71"/>
    </row>
    <row r="1618" spans="1:41" ht="18.75" customHeight="1" outlineLevel="1">
      <c r="A1618" s="201" t="s">
        <v>42</v>
      </c>
      <c r="B1618" s="207"/>
      <c r="C1618" s="202">
        <f t="shared" si="28"/>
        <v>1248</v>
      </c>
      <c r="D1618" s="202">
        <f t="shared" si="28"/>
        <v>96</v>
      </c>
      <c r="E1618" s="202">
        <f t="shared" ref="E1618:AH1618" si="40">(E45+E93+E144+E195+E246+E297+E347+E396+E447+E498+E549+E600+E651+E702+E753+E804+E855+E906+E957+E1008+E1059+E1110+E1161+E1212+E1263+E1314+E1365+E1416+E1467+E1518+E1568)</f>
        <v>6903</v>
      </c>
      <c r="F1618" s="202">
        <f t="shared" si="40"/>
        <v>5363</v>
      </c>
      <c r="G1618" s="202">
        <f t="shared" si="40"/>
        <v>0</v>
      </c>
      <c r="H1618" s="202">
        <f t="shared" si="40"/>
        <v>0</v>
      </c>
      <c r="I1618" s="202">
        <f t="shared" si="40"/>
        <v>1540</v>
      </c>
      <c r="J1618" s="202">
        <f t="shared" si="40"/>
        <v>14</v>
      </c>
      <c r="K1618" s="202">
        <f t="shared" si="40"/>
        <v>0</v>
      </c>
      <c r="L1618" s="202">
        <f t="shared" si="40"/>
        <v>0</v>
      </c>
      <c r="M1618" s="202">
        <f t="shared" si="40"/>
        <v>0</v>
      </c>
      <c r="N1618" s="202">
        <f t="shared" si="40"/>
        <v>0</v>
      </c>
      <c r="O1618" s="202">
        <f t="shared" si="40"/>
        <v>0</v>
      </c>
      <c r="P1618" s="202">
        <f t="shared" si="40"/>
        <v>1224</v>
      </c>
      <c r="Q1618" s="202">
        <f t="shared" si="40"/>
        <v>0</v>
      </c>
      <c r="R1618" s="202">
        <f t="shared" si="40"/>
        <v>0</v>
      </c>
      <c r="S1618" s="202">
        <f t="shared" si="40"/>
        <v>302</v>
      </c>
      <c r="T1618" s="202">
        <f t="shared" si="40"/>
        <v>0</v>
      </c>
      <c r="U1618" s="202">
        <f t="shared" si="40"/>
        <v>0</v>
      </c>
      <c r="V1618" s="202">
        <f t="shared" si="40"/>
        <v>0</v>
      </c>
      <c r="W1618" s="202">
        <f t="shared" si="40"/>
        <v>137</v>
      </c>
      <c r="X1618" s="202">
        <f t="shared" si="40"/>
        <v>0</v>
      </c>
      <c r="Y1618" s="202">
        <f t="shared" si="40"/>
        <v>0</v>
      </c>
      <c r="Z1618" s="202">
        <f t="shared" si="40"/>
        <v>0</v>
      </c>
      <c r="AA1618" s="202">
        <f t="shared" si="40"/>
        <v>0</v>
      </c>
      <c r="AB1618" s="202">
        <f t="shared" si="40"/>
        <v>0</v>
      </c>
      <c r="AC1618" s="202">
        <f t="shared" si="40"/>
        <v>0</v>
      </c>
      <c r="AD1618" s="202">
        <f t="shared" si="40"/>
        <v>0</v>
      </c>
      <c r="AE1618" s="202">
        <f t="shared" si="40"/>
        <v>0</v>
      </c>
      <c r="AF1618" s="202">
        <f t="shared" si="40"/>
        <v>352</v>
      </c>
      <c r="AG1618" s="202">
        <f t="shared" si="40"/>
        <v>0</v>
      </c>
      <c r="AH1618" s="202">
        <f t="shared" si="40"/>
        <v>0</v>
      </c>
      <c r="AI1618" s="203"/>
      <c r="AJ1618" s="203"/>
      <c r="AK1618" s="203"/>
      <c r="AL1618" s="65"/>
      <c r="AM1618" s="71"/>
      <c r="AN1618" s="71"/>
    </row>
    <row r="1619" spans="1:41" ht="18.75" customHeight="1" outlineLevel="1" thickBot="1">
      <c r="A1619" s="201" t="s">
        <v>171</v>
      </c>
      <c r="B1619" s="207"/>
      <c r="C1619" s="202">
        <f t="shared" si="28"/>
        <v>288780</v>
      </c>
      <c r="D1619" s="202">
        <f t="shared" si="28"/>
        <v>15361</v>
      </c>
      <c r="E1619" s="202">
        <f t="shared" ref="E1619:AH1619" si="41">(E46+E94+E145+E196+E247+E298+E348+E397+E448+E499+E550+E601+E652+E703+E754+E805+E856+E907+E958+E1009+E1060+E1111+E1162+E1213+E1264+E1315+E1366+E1417+E1468+E1519+E1569)</f>
        <v>506</v>
      </c>
      <c r="F1619" s="202">
        <f t="shared" si="41"/>
        <v>0</v>
      </c>
      <c r="G1619" s="202">
        <f t="shared" si="41"/>
        <v>0</v>
      </c>
      <c r="H1619" s="202">
        <f t="shared" si="41"/>
        <v>0</v>
      </c>
      <c r="I1619" s="202">
        <f t="shared" si="41"/>
        <v>506</v>
      </c>
      <c r="J1619" s="202">
        <f t="shared" si="41"/>
        <v>0</v>
      </c>
      <c r="K1619" s="202">
        <f t="shared" si="41"/>
        <v>0</v>
      </c>
      <c r="L1619" s="202">
        <f t="shared" si="41"/>
        <v>0</v>
      </c>
      <c r="M1619" s="202">
        <f t="shared" si="41"/>
        <v>0</v>
      </c>
      <c r="N1619" s="202">
        <f t="shared" si="41"/>
        <v>0</v>
      </c>
      <c r="O1619" s="202">
        <f t="shared" si="41"/>
        <v>0</v>
      </c>
      <c r="P1619" s="202">
        <f t="shared" si="41"/>
        <v>0</v>
      </c>
      <c r="Q1619" s="202">
        <f t="shared" si="41"/>
        <v>0</v>
      </c>
      <c r="R1619" s="202">
        <f t="shared" si="41"/>
        <v>0</v>
      </c>
      <c r="S1619" s="202">
        <f t="shared" si="41"/>
        <v>0</v>
      </c>
      <c r="T1619" s="202">
        <f t="shared" si="41"/>
        <v>506</v>
      </c>
      <c r="U1619" s="202">
        <f t="shared" si="41"/>
        <v>0</v>
      </c>
      <c r="V1619" s="202">
        <f t="shared" si="41"/>
        <v>0</v>
      </c>
      <c r="W1619" s="202">
        <f t="shared" si="41"/>
        <v>0</v>
      </c>
      <c r="X1619" s="202">
        <f t="shared" si="41"/>
        <v>0</v>
      </c>
      <c r="Y1619" s="202">
        <f t="shared" si="41"/>
        <v>0</v>
      </c>
      <c r="Z1619" s="202">
        <f t="shared" si="41"/>
        <v>0</v>
      </c>
      <c r="AA1619" s="202">
        <f t="shared" si="41"/>
        <v>0</v>
      </c>
      <c r="AB1619" s="202">
        <f t="shared" si="41"/>
        <v>0</v>
      </c>
      <c r="AC1619" s="202">
        <f t="shared" si="41"/>
        <v>0</v>
      </c>
      <c r="AD1619" s="202">
        <f t="shared" si="41"/>
        <v>0</v>
      </c>
      <c r="AE1619" s="202">
        <f t="shared" si="41"/>
        <v>0</v>
      </c>
      <c r="AF1619" s="202">
        <f t="shared" si="41"/>
        <v>0</v>
      </c>
      <c r="AG1619" s="202">
        <f t="shared" si="41"/>
        <v>22</v>
      </c>
      <c r="AH1619" s="202">
        <f t="shared" si="41"/>
        <v>0</v>
      </c>
      <c r="AI1619" s="203"/>
      <c r="AJ1619" s="203"/>
      <c r="AK1619" s="203"/>
      <c r="AL1619" s="65"/>
      <c r="AM1619" s="71"/>
      <c r="AN1619" s="71"/>
    </row>
    <row r="1620" spans="1:41" ht="18.75" customHeight="1" thickBot="1">
      <c r="A1620" s="208" t="s">
        <v>43</v>
      </c>
      <c r="B1620" s="209"/>
      <c r="C1620" s="210">
        <f>SUM(C1599,C1582)</f>
        <v>611584</v>
      </c>
      <c r="D1620" s="210">
        <f>SUM(D1599,D1582)</f>
        <v>32661</v>
      </c>
      <c r="E1620" s="202">
        <f t="shared" ref="E1620:AH1620" si="42">(E47+E95+E146+E197+E248+E299+E349+E398+E449+E500+E551+E602+E653+E704+E755+E806+E857+E908+E959+E1010+E1061+E1112+E1163+E1214+E1265+E1316+E1367+E1418+E1469+E1520+E1570)</f>
        <v>249801</v>
      </c>
      <c r="F1620" s="202">
        <f t="shared" si="42"/>
        <v>41519</v>
      </c>
      <c r="G1620" s="202">
        <f t="shared" si="42"/>
        <v>0</v>
      </c>
      <c r="H1620" s="202">
        <f t="shared" si="42"/>
        <v>0</v>
      </c>
      <c r="I1620" s="202">
        <f t="shared" si="42"/>
        <v>208282</v>
      </c>
      <c r="J1620" s="202">
        <f t="shared" si="42"/>
        <v>81992</v>
      </c>
      <c r="K1620" s="202">
        <f t="shared" si="42"/>
        <v>0</v>
      </c>
      <c r="L1620" s="202">
        <f t="shared" si="42"/>
        <v>69196</v>
      </c>
      <c r="M1620" s="202">
        <f t="shared" si="42"/>
        <v>42548</v>
      </c>
      <c r="N1620" s="202">
        <f t="shared" si="42"/>
        <v>0</v>
      </c>
      <c r="O1620" s="202">
        <f t="shared" si="42"/>
        <v>0</v>
      </c>
      <c r="P1620" s="202">
        <f t="shared" si="42"/>
        <v>3105</v>
      </c>
      <c r="Q1620" s="202">
        <f t="shared" si="42"/>
        <v>0</v>
      </c>
      <c r="R1620" s="202">
        <f t="shared" si="42"/>
        <v>0</v>
      </c>
      <c r="S1620" s="202">
        <f t="shared" si="42"/>
        <v>4948</v>
      </c>
      <c r="T1620" s="202">
        <f t="shared" si="42"/>
        <v>6493</v>
      </c>
      <c r="U1620" s="202">
        <f t="shared" si="42"/>
        <v>0</v>
      </c>
      <c r="V1620" s="202">
        <f t="shared" si="42"/>
        <v>2</v>
      </c>
      <c r="W1620" s="202">
        <f t="shared" si="42"/>
        <v>895</v>
      </c>
      <c r="X1620" s="202">
        <f t="shared" si="42"/>
        <v>1412</v>
      </c>
      <c r="Y1620" s="202">
        <f t="shared" si="42"/>
        <v>105</v>
      </c>
      <c r="Z1620" s="202">
        <f t="shared" si="42"/>
        <v>0</v>
      </c>
      <c r="AA1620" s="202">
        <f t="shared" si="42"/>
        <v>0</v>
      </c>
      <c r="AB1620" s="202">
        <f t="shared" si="42"/>
        <v>2668</v>
      </c>
      <c r="AC1620" s="202">
        <f t="shared" si="42"/>
        <v>4354</v>
      </c>
      <c r="AD1620" s="202">
        <f t="shared" si="42"/>
        <v>4854</v>
      </c>
      <c r="AE1620" s="202">
        <f t="shared" si="42"/>
        <v>0</v>
      </c>
      <c r="AF1620" s="202">
        <f t="shared" si="42"/>
        <v>7214</v>
      </c>
      <c r="AG1620" s="202">
        <f t="shared" si="42"/>
        <v>41316</v>
      </c>
      <c r="AH1620" s="202">
        <f t="shared" si="42"/>
        <v>0</v>
      </c>
      <c r="AI1620" s="208"/>
      <c r="AJ1620" s="208"/>
      <c r="AK1620" s="208"/>
      <c r="AL1620" s="29">
        <f>SUM(AL1582+AL1599)</f>
        <v>7812</v>
      </c>
      <c r="AM1620" s="29">
        <f>SUM(AM1582+AM1599)</f>
        <v>2168</v>
      </c>
      <c r="AN1620" s="29">
        <f>SUM(AN1582+AN1599)</f>
        <v>5644</v>
      </c>
      <c r="AO1620" s="263">
        <f>(AO47+AO95+AO146+AO197+AO248+AO299+AO349+AO398+AO449+AO500+AO551+AO602+AO653+AO704+AO755+AO806+AO857+AO908+AO959+AO1010+AO1061+AO1112+AO1163+AO1214+AO1265+AO1316+AO1367+AO1418+AO1469+AO1520+AO1570)</f>
        <v>22</v>
      </c>
    </row>
    <row r="1621" spans="1:41">
      <c r="A1621" s="145"/>
      <c r="B1621" s="144"/>
      <c r="C1621" s="144"/>
      <c r="D1621" s="144"/>
      <c r="E1621" s="252">
        <f>E1620/22</f>
        <v>11354.59090909091</v>
      </c>
      <c r="F1621" s="252">
        <f t="shared" ref="F1621:AN1621" si="43">F1620/22</f>
        <v>1887.2272727272727</v>
      </c>
      <c r="G1621" s="252">
        <f t="shared" si="43"/>
        <v>0</v>
      </c>
      <c r="H1621" s="252">
        <f t="shared" si="43"/>
        <v>0</v>
      </c>
      <c r="I1621" s="252">
        <f t="shared" si="43"/>
        <v>9467.363636363636</v>
      </c>
      <c r="J1621" s="252">
        <f t="shared" si="43"/>
        <v>3726.909090909091</v>
      </c>
      <c r="K1621" s="252">
        <f t="shared" si="43"/>
        <v>0</v>
      </c>
      <c r="L1621" s="252">
        <f t="shared" si="43"/>
        <v>3145.2727272727275</v>
      </c>
      <c r="M1621" s="252">
        <f t="shared" si="43"/>
        <v>1934</v>
      </c>
      <c r="N1621" s="252">
        <f t="shared" si="43"/>
        <v>0</v>
      </c>
      <c r="O1621" s="252">
        <f t="shared" si="43"/>
        <v>0</v>
      </c>
      <c r="P1621" s="252">
        <f t="shared" si="43"/>
        <v>141.13636363636363</v>
      </c>
      <c r="Q1621" s="252">
        <f t="shared" si="43"/>
        <v>0</v>
      </c>
      <c r="R1621" s="252">
        <f t="shared" si="43"/>
        <v>0</v>
      </c>
      <c r="S1621" s="252">
        <f t="shared" si="43"/>
        <v>224.90909090909091</v>
      </c>
      <c r="T1621" s="252">
        <f t="shared" si="43"/>
        <v>295.13636363636363</v>
      </c>
      <c r="U1621" s="252">
        <f t="shared" si="43"/>
        <v>0</v>
      </c>
      <c r="V1621" s="252">
        <f t="shared" si="43"/>
        <v>9.0909090909090912E-2</v>
      </c>
      <c r="W1621" s="252">
        <f t="shared" si="43"/>
        <v>40.68181818181818</v>
      </c>
      <c r="X1621" s="252">
        <f t="shared" si="43"/>
        <v>64.181818181818187</v>
      </c>
      <c r="Y1621" s="252">
        <f t="shared" si="43"/>
        <v>4.7727272727272725</v>
      </c>
      <c r="Z1621" s="252">
        <f t="shared" si="43"/>
        <v>0</v>
      </c>
      <c r="AA1621" s="252">
        <f t="shared" si="43"/>
        <v>0</v>
      </c>
      <c r="AB1621" s="252">
        <f t="shared" si="43"/>
        <v>121.27272727272727</v>
      </c>
      <c r="AC1621" s="252">
        <f t="shared" si="43"/>
        <v>197.90909090909091</v>
      </c>
      <c r="AD1621" s="252">
        <f t="shared" si="43"/>
        <v>220.63636363636363</v>
      </c>
      <c r="AE1621" s="252">
        <f t="shared" si="43"/>
        <v>0</v>
      </c>
      <c r="AF1621" s="252">
        <f t="shared" si="43"/>
        <v>327.90909090909093</v>
      </c>
      <c r="AG1621" s="252">
        <f t="shared" si="43"/>
        <v>1878</v>
      </c>
      <c r="AH1621" s="252">
        <f t="shared" si="43"/>
        <v>0</v>
      </c>
      <c r="AI1621" s="252">
        <f t="shared" si="43"/>
        <v>0</v>
      </c>
      <c r="AJ1621" s="252">
        <f t="shared" si="43"/>
        <v>0</v>
      </c>
      <c r="AK1621" s="252">
        <f t="shared" si="43"/>
        <v>0</v>
      </c>
      <c r="AL1621" s="252">
        <f t="shared" si="43"/>
        <v>355.09090909090907</v>
      </c>
      <c r="AM1621" s="252">
        <f t="shared" si="43"/>
        <v>98.545454545454547</v>
      </c>
      <c r="AN1621" s="252">
        <f t="shared" si="43"/>
        <v>256.54545454545456</v>
      </c>
    </row>
    <row r="1622" spans="1:41" ht="12" customHeight="1" thickBot="1">
      <c r="A1622" s="145"/>
      <c r="B1622" s="144"/>
      <c r="C1622" s="144"/>
      <c r="D1622" s="144"/>
      <c r="E1622" s="144"/>
      <c r="F1622" s="144"/>
      <c r="G1622" s="144"/>
      <c r="H1622" s="144"/>
      <c r="I1622" s="144"/>
      <c r="J1622" s="144"/>
      <c r="K1622" s="144"/>
      <c r="L1622" s="144"/>
      <c r="M1622" s="144"/>
      <c r="N1622" s="143"/>
      <c r="O1622" s="143"/>
      <c r="P1622" s="143"/>
      <c r="Q1622" s="144"/>
      <c r="R1622" s="170"/>
      <c r="S1622" s="170"/>
      <c r="T1622" s="170"/>
      <c r="U1622" s="170"/>
      <c r="V1622" s="170"/>
      <c r="W1622" s="170"/>
      <c r="X1622" s="170"/>
      <c r="Y1622" s="170"/>
      <c r="Z1622" s="144"/>
      <c r="AA1622" s="145"/>
      <c r="AB1622" s="145"/>
      <c r="AC1622" s="264">
        <f>SUM(AC1621:AD1621)</f>
        <v>418.5454545454545</v>
      </c>
      <c r="AD1622" s="145"/>
      <c r="AE1622" s="172"/>
      <c r="AF1622" s="170"/>
      <c r="AG1622" s="170"/>
      <c r="AH1622" s="170"/>
      <c r="AI1622" s="170"/>
      <c r="AJ1622" s="170"/>
      <c r="AK1622" s="145"/>
    </row>
    <row r="1623" spans="1:41" ht="12" customHeight="1" thickBot="1">
      <c r="A1623" s="145"/>
      <c r="B1623" s="144"/>
      <c r="C1623" s="144"/>
      <c r="D1623" s="144"/>
      <c r="E1623" s="144"/>
      <c r="F1623" s="144"/>
      <c r="G1623" s="170"/>
      <c r="H1623" s="170"/>
      <c r="I1623" s="190">
        <f>SUM(I1599,I1582)/22</f>
        <v>9466.545454545454</v>
      </c>
      <c r="J1623" s="170"/>
      <c r="K1623" s="170"/>
      <c r="L1623" s="170"/>
      <c r="M1623" s="170"/>
      <c r="N1623" s="145"/>
      <c r="O1623" s="145"/>
      <c r="P1623" s="145"/>
      <c r="Q1623" s="144"/>
      <c r="R1623" s="170"/>
      <c r="S1623" s="170"/>
      <c r="T1623" s="170"/>
      <c r="U1623" s="170"/>
      <c r="V1623" s="170"/>
      <c r="W1623" s="170"/>
      <c r="X1623" s="170"/>
      <c r="Y1623" s="170"/>
      <c r="Z1623" s="144"/>
      <c r="AA1623" s="145"/>
      <c r="AB1623" s="145"/>
      <c r="AC1623" s="145"/>
      <c r="AD1623" s="145"/>
      <c r="AE1623" s="170"/>
      <c r="AF1623" s="170"/>
      <c r="AG1623" s="170"/>
      <c r="AH1623" s="170"/>
      <c r="AI1623" s="170"/>
      <c r="AJ1623" s="170"/>
      <c r="AK1623" s="145"/>
    </row>
    <row r="1624" spans="1:41" ht="12" customHeight="1" thickBot="1">
      <c r="A1624" s="145" t="s">
        <v>48</v>
      </c>
      <c r="B1624" s="170">
        <v>39644</v>
      </c>
      <c r="C1624" s="145" t="s">
        <v>49</v>
      </c>
      <c r="D1624" s="145"/>
      <c r="E1624" s="145"/>
      <c r="F1624" s="145"/>
      <c r="G1624" s="170"/>
      <c r="H1624" s="170"/>
      <c r="I1624" s="170"/>
      <c r="J1624" s="170"/>
      <c r="K1624" s="170"/>
      <c r="L1624" s="170"/>
      <c r="M1624" s="170"/>
      <c r="N1624" s="145"/>
      <c r="O1624" s="145"/>
      <c r="P1624" s="145"/>
      <c r="Q1624" s="144"/>
      <c r="R1624" s="170"/>
      <c r="S1624" s="170"/>
      <c r="T1624" s="170"/>
      <c r="U1624" s="170"/>
      <c r="V1624" s="170"/>
      <c r="W1624" s="170"/>
      <c r="X1624" s="170"/>
      <c r="Y1624" s="170"/>
      <c r="Z1624" s="144"/>
      <c r="AA1624" s="145"/>
      <c r="AB1624" s="145"/>
      <c r="AC1624" s="145"/>
      <c r="AD1624" s="145"/>
      <c r="AE1624" s="170"/>
      <c r="AF1624" s="170"/>
      <c r="AG1624" s="170"/>
      <c r="AH1624" s="170"/>
      <c r="AI1624" s="170"/>
      <c r="AJ1624" s="170"/>
      <c r="AK1624" s="145"/>
    </row>
    <row r="1625" spans="1:41" ht="12" customHeight="1" thickBot="1">
      <c r="A1625" s="145" t="s">
        <v>50</v>
      </c>
      <c r="B1625" s="145"/>
      <c r="C1625" s="144"/>
      <c r="D1625" s="144"/>
      <c r="E1625" s="144"/>
      <c r="F1625" s="144"/>
      <c r="G1625" s="170"/>
      <c r="H1625" s="170"/>
      <c r="I1625" s="170"/>
      <c r="J1625" s="170"/>
      <c r="K1625" s="170"/>
      <c r="L1625" s="170"/>
      <c r="M1625" s="170"/>
      <c r="N1625" s="143" t="s">
        <v>51</v>
      </c>
      <c r="O1625" s="143"/>
      <c r="P1625" s="145"/>
      <c r="Q1625" s="144"/>
      <c r="R1625" s="172" t="s">
        <v>52</v>
      </c>
      <c r="S1625" s="170"/>
      <c r="T1625" s="170"/>
      <c r="U1625" s="170"/>
      <c r="V1625" s="170"/>
      <c r="W1625" s="170"/>
      <c r="X1625" s="170"/>
      <c r="Y1625" s="170"/>
      <c r="Z1625" s="144"/>
      <c r="AA1625" s="144"/>
      <c r="AB1625" s="144"/>
      <c r="AC1625" s="144"/>
      <c r="AD1625" s="144"/>
      <c r="AE1625" s="144"/>
      <c r="AF1625" s="144"/>
      <c r="AG1625" s="144"/>
      <c r="AH1625" s="144"/>
      <c r="AI1625" s="144"/>
      <c r="AJ1625" s="144"/>
      <c r="AK1625" s="145"/>
    </row>
    <row r="1626" spans="1:41" ht="12" customHeight="1" thickBot="1">
      <c r="A1626" s="145"/>
      <c r="B1626" s="145"/>
      <c r="C1626" s="145" t="s">
        <v>53</v>
      </c>
      <c r="D1626" s="145"/>
      <c r="E1626" s="145"/>
      <c r="F1626" s="145"/>
      <c r="G1626" s="170"/>
      <c r="H1626" s="170"/>
      <c r="I1626" s="170"/>
      <c r="J1626" s="170"/>
      <c r="K1626" s="170"/>
      <c r="L1626" s="170"/>
      <c r="M1626" s="170"/>
      <c r="N1626" s="145"/>
      <c r="O1626" s="145"/>
      <c r="P1626" s="145"/>
      <c r="Q1626" s="145"/>
      <c r="R1626" s="170"/>
      <c r="S1626" s="170"/>
      <c r="T1626" s="170"/>
      <c r="U1626" s="170"/>
      <c r="V1626" s="170"/>
      <c r="W1626" s="170"/>
      <c r="X1626" s="170"/>
      <c r="Y1626" s="170"/>
      <c r="Z1626" s="145"/>
      <c r="AA1626" s="145"/>
      <c r="AB1626" s="145"/>
      <c r="AC1626" s="145"/>
      <c r="AD1626" s="145"/>
      <c r="AE1626" s="145"/>
      <c r="AF1626" s="145"/>
      <c r="AG1626" s="145"/>
      <c r="AH1626" s="145"/>
      <c r="AI1626" s="145"/>
      <c r="AJ1626" s="145"/>
      <c r="AK1626" s="145"/>
    </row>
  </sheetData>
  <phoneticPr fontId="7" type="noConversion"/>
  <pageMargins left="0.17" right="0.17" top="0.33" bottom="0.26" header="0.21" footer="0.17"/>
  <pageSetup paperSize="5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51"/>
  <sheetViews>
    <sheetView workbookViewId="0">
      <selection activeCell="E50" sqref="E50"/>
    </sheetView>
  </sheetViews>
  <sheetFormatPr defaultRowHeight="12.75" outlineLevelRow="1"/>
  <cols>
    <col min="1" max="1" width="36.28515625" customWidth="1"/>
    <col min="5" max="5" width="12.5703125" customWidth="1"/>
    <col min="9" max="9" width="10.28515625" bestFit="1" customWidth="1"/>
  </cols>
  <sheetData>
    <row r="1" spans="1:40" s="3" customFormat="1" ht="18.75" customHeight="1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</row>
    <row r="2" spans="1:40" s="3" customFormat="1" ht="15.75" customHeight="1">
      <c r="A2" s="9" t="s">
        <v>1</v>
      </c>
      <c r="B2" s="9"/>
      <c r="C2" s="9"/>
      <c r="D2" s="9"/>
      <c r="E2" s="9"/>
      <c r="F2" s="9"/>
      <c r="G2" s="9"/>
      <c r="H2" s="10"/>
      <c r="I2" s="10"/>
      <c r="J2" s="10"/>
      <c r="K2" s="11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/>
      <c r="AI2" s="10"/>
      <c r="AJ2" s="10"/>
      <c r="AK2" s="9"/>
    </row>
    <row r="3" spans="1:40" s="3" customFormat="1" ht="15.75" customHeight="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  <c r="AI3" s="10"/>
      <c r="AJ3" s="10"/>
      <c r="AK3" s="9"/>
    </row>
    <row r="4" spans="1:40" s="3" customFormat="1" ht="18" customHeight="1">
      <c r="A4" s="12" t="s">
        <v>88</v>
      </c>
      <c r="B4" s="4"/>
      <c r="C4" s="4"/>
      <c r="D4" s="4"/>
      <c r="E4" s="97">
        <f>SUM(E9,E26)</f>
        <v>249783</v>
      </c>
      <c r="F4" s="4"/>
      <c r="G4" s="4"/>
      <c r="H4" s="4"/>
      <c r="I4" s="4"/>
      <c r="J4" s="4"/>
      <c r="K4" s="9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4"/>
      <c r="AI4" s="4"/>
      <c r="AJ4" s="4"/>
      <c r="AK4" s="1"/>
    </row>
    <row r="5" spans="1:40" s="3" customFormat="1" ht="13.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1"/>
    </row>
    <row r="6" spans="1:40" s="3" customFormat="1" ht="23.25" customHeight="1">
      <c r="A6" s="316" t="s">
        <v>187</v>
      </c>
      <c r="B6" s="319"/>
      <c r="C6" s="299" t="s">
        <v>17</v>
      </c>
      <c r="D6" s="299" t="s">
        <v>56</v>
      </c>
      <c r="E6" s="299" t="s">
        <v>3</v>
      </c>
      <c r="F6" s="299" t="s">
        <v>4</v>
      </c>
      <c r="G6" s="299"/>
      <c r="H6" s="299"/>
      <c r="I6" s="299" t="s">
        <v>5</v>
      </c>
      <c r="J6" s="323" t="s">
        <v>6</v>
      </c>
      <c r="K6" s="323"/>
      <c r="L6" s="323"/>
      <c r="M6" s="323"/>
      <c r="N6" s="323"/>
      <c r="O6" s="323"/>
      <c r="P6" s="323"/>
      <c r="Q6" s="323"/>
      <c r="R6" s="323"/>
      <c r="S6" s="323"/>
      <c r="T6" s="299" t="s">
        <v>16</v>
      </c>
      <c r="U6" s="299" t="s">
        <v>7</v>
      </c>
      <c r="V6" s="299"/>
      <c r="W6" s="299" t="s">
        <v>8</v>
      </c>
      <c r="X6" s="299"/>
      <c r="Y6" s="299" t="s">
        <v>9</v>
      </c>
      <c r="Z6" s="299"/>
      <c r="AA6" s="299"/>
      <c r="AB6" s="299"/>
      <c r="AC6" s="299" t="s">
        <v>10</v>
      </c>
      <c r="AD6" s="299"/>
      <c r="AE6" s="20"/>
      <c r="AF6" s="322" t="s">
        <v>11</v>
      </c>
      <c r="AG6" s="322"/>
      <c r="AH6" s="20"/>
      <c r="AI6" s="308" t="s">
        <v>57</v>
      </c>
      <c r="AJ6" s="300" t="s">
        <v>23</v>
      </c>
      <c r="AK6" s="303"/>
      <c r="AL6" s="309" t="s">
        <v>91</v>
      </c>
      <c r="AM6" s="310"/>
      <c r="AN6" s="311"/>
    </row>
    <row r="7" spans="1:40" s="3" customFormat="1" ht="18" customHeight="1">
      <c r="A7" s="317"/>
      <c r="B7" s="320"/>
      <c r="C7" s="306"/>
      <c r="D7" s="306"/>
      <c r="E7" s="306"/>
      <c r="F7" s="306"/>
      <c r="G7" s="306"/>
      <c r="H7" s="306"/>
      <c r="I7" s="306"/>
      <c r="J7" s="306" t="s">
        <v>12</v>
      </c>
      <c r="K7" s="308"/>
      <c r="L7" s="306" t="s">
        <v>13</v>
      </c>
      <c r="M7" s="306" t="s">
        <v>14</v>
      </c>
      <c r="N7" s="308"/>
      <c r="O7" s="306" t="s">
        <v>15</v>
      </c>
      <c r="P7" s="306"/>
      <c r="Q7" s="306"/>
      <c r="R7" s="306"/>
      <c r="S7" s="306"/>
      <c r="T7" s="306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301"/>
      <c r="AJ7" s="301"/>
      <c r="AK7" s="304"/>
      <c r="AL7" s="312"/>
      <c r="AM7" s="313"/>
      <c r="AN7" s="314"/>
    </row>
    <row r="8" spans="1:40" s="3" customFormat="1" ht="13.5" thickBot="1">
      <c r="A8" s="318"/>
      <c r="B8" s="321"/>
      <c r="C8" s="307"/>
      <c r="D8" s="307"/>
      <c r="E8" s="307"/>
      <c r="F8" s="307"/>
      <c r="G8" s="307"/>
      <c r="H8" s="307"/>
      <c r="I8" s="307"/>
      <c r="J8" s="307"/>
      <c r="K8" s="302"/>
      <c r="L8" s="307"/>
      <c r="M8" s="307"/>
      <c r="N8" s="302"/>
      <c r="O8" s="22" t="s">
        <v>18</v>
      </c>
      <c r="P8" s="22" t="s">
        <v>19</v>
      </c>
      <c r="Q8" s="22"/>
      <c r="R8" s="22"/>
      <c r="S8" s="22" t="s">
        <v>20</v>
      </c>
      <c r="T8" s="307"/>
      <c r="U8" s="22" t="s">
        <v>21</v>
      </c>
      <c r="V8" s="22" t="s">
        <v>22</v>
      </c>
      <c r="W8" s="22" t="s">
        <v>21</v>
      </c>
      <c r="X8" s="22" t="s">
        <v>22</v>
      </c>
      <c r="Y8" s="22" t="s">
        <v>21</v>
      </c>
      <c r="Z8" s="22"/>
      <c r="AA8" s="22"/>
      <c r="AB8" s="22" t="s">
        <v>22</v>
      </c>
      <c r="AC8" s="22" t="s">
        <v>21</v>
      </c>
      <c r="AD8" s="22" t="s">
        <v>22</v>
      </c>
      <c r="AE8" s="22"/>
      <c r="AF8" s="22" t="s">
        <v>21</v>
      </c>
      <c r="AG8" s="22" t="s">
        <v>22</v>
      </c>
      <c r="AH8" s="22"/>
      <c r="AI8" s="302"/>
      <c r="AJ8" s="302"/>
      <c r="AK8" s="305"/>
      <c r="AL8" s="23" t="s">
        <v>90</v>
      </c>
      <c r="AM8" s="24" t="s">
        <v>130</v>
      </c>
      <c r="AN8" s="24" t="s">
        <v>131</v>
      </c>
    </row>
    <row r="9" spans="1:40" s="3" customFormat="1" ht="11.25" customHeight="1">
      <c r="A9" s="8" t="s">
        <v>24</v>
      </c>
      <c r="B9" s="8"/>
      <c r="C9" s="17">
        <f t="shared" ref="C9:AN9" si="0">SUM(C10:C25)</f>
        <v>7356</v>
      </c>
      <c r="D9" s="17">
        <f t="shared" si="0"/>
        <v>111</v>
      </c>
      <c r="E9" s="17">
        <f t="shared" si="0"/>
        <v>127151</v>
      </c>
      <c r="F9" s="17">
        <f t="shared" si="0"/>
        <v>16005</v>
      </c>
      <c r="G9" s="17">
        <f t="shared" si="0"/>
        <v>0</v>
      </c>
      <c r="H9" s="17">
        <f t="shared" si="0"/>
        <v>0</v>
      </c>
      <c r="I9" s="17">
        <f t="shared" si="0"/>
        <v>111146</v>
      </c>
      <c r="J9" s="17">
        <f t="shared" si="0"/>
        <v>47435</v>
      </c>
      <c r="K9" s="17">
        <f t="shared" si="0"/>
        <v>0</v>
      </c>
      <c r="L9" s="17">
        <f t="shared" si="0"/>
        <v>36044</v>
      </c>
      <c r="M9" s="17">
        <f t="shared" si="0"/>
        <v>21650</v>
      </c>
      <c r="N9" s="17">
        <f t="shared" si="0"/>
        <v>0</v>
      </c>
      <c r="O9" s="17">
        <f t="shared" si="0"/>
        <v>0</v>
      </c>
      <c r="P9" s="17">
        <f t="shared" si="0"/>
        <v>659</v>
      </c>
      <c r="Q9" s="17">
        <f t="shared" si="0"/>
        <v>0</v>
      </c>
      <c r="R9" s="17">
        <f t="shared" si="0"/>
        <v>0</v>
      </c>
      <c r="S9" s="17">
        <f t="shared" si="0"/>
        <v>1846</v>
      </c>
      <c r="T9" s="17">
        <f t="shared" si="0"/>
        <v>3512</v>
      </c>
      <c r="U9" s="17">
        <f t="shared" si="0"/>
        <v>0</v>
      </c>
      <c r="V9" s="17">
        <f t="shared" si="0"/>
        <v>0</v>
      </c>
      <c r="W9" s="17">
        <f t="shared" si="0"/>
        <v>320</v>
      </c>
      <c r="X9" s="17">
        <f t="shared" si="0"/>
        <v>515</v>
      </c>
      <c r="Y9" s="17">
        <f t="shared" si="0"/>
        <v>11</v>
      </c>
      <c r="Z9" s="17">
        <f t="shared" si="0"/>
        <v>0</v>
      </c>
      <c r="AA9" s="17">
        <f t="shared" si="0"/>
        <v>0</v>
      </c>
      <c r="AB9" s="17">
        <f t="shared" si="0"/>
        <v>1117</v>
      </c>
      <c r="AC9" s="17">
        <f t="shared" si="0"/>
        <v>1244</v>
      </c>
      <c r="AD9" s="17">
        <f t="shared" si="0"/>
        <v>956</v>
      </c>
      <c r="AE9" s="17">
        <f t="shared" si="0"/>
        <v>0</v>
      </c>
      <c r="AF9" s="17">
        <f t="shared" si="0"/>
        <v>2119</v>
      </c>
      <c r="AG9" s="17">
        <f t="shared" si="0"/>
        <v>23777</v>
      </c>
      <c r="AH9" s="17">
        <f t="shared" si="0"/>
        <v>0</v>
      </c>
      <c r="AI9" s="17">
        <f t="shared" si="0"/>
        <v>0</v>
      </c>
      <c r="AJ9" s="17">
        <f t="shared" si="0"/>
        <v>0</v>
      </c>
      <c r="AK9" s="17">
        <f t="shared" si="0"/>
        <v>0</v>
      </c>
      <c r="AL9" s="17">
        <f t="shared" si="0"/>
        <v>7812</v>
      </c>
      <c r="AM9" s="17">
        <f t="shared" si="0"/>
        <v>2168</v>
      </c>
      <c r="AN9" s="17">
        <f t="shared" si="0"/>
        <v>5644</v>
      </c>
    </row>
    <row r="10" spans="1:40" s="3" customFormat="1" ht="11.25" customHeight="1" outlineLevel="1">
      <c r="A10" s="6" t="s">
        <v>25</v>
      </c>
      <c r="B10" s="6"/>
      <c r="C10" s="64">
        <f>SUM('INFORME POR DIA'!C1483)</f>
        <v>500</v>
      </c>
      <c r="D10" s="64">
        <v>0</v>
      </c>
      <c r="E10" s="14">
        <f>'INFORME POR DIA'!E1583</f>
        <v>9191</v>
      </c>
      <c r="F10" s="14">
        <f>'INFORME POR DIA'!F1583</f>
        <v>0</v>
      </c>
      <c r="G10" s="14">
        <f>'INFORME POR DIA'!G1583</f>
        <v>0</v>
      </c>
      <c r="H10" s="14">
        <f>'INFORME POR DIA'!H1583</f>
        <v>0</v>
      </c>
      <c r="I10" s="14">
        <f>'INFORME POR DIA'!I1583</f>
        <v>9191</v>
      </c>
      <c r="J10" s="14">
        <f>'INFORME POR DIA'!J1583</f>
        <v>9191</v>
      </c>
      <c r="K10" s="14">
        <f>'INFORME POR DIA'!K1583</f>
        <v>0</v>
      </c>
      <c r="L10" s="14">
        <f>'INFORME POR DIA'!L1583</f>
        <v>0</v>
      </c>
      <c r="M10" s="14">
        <f>'INFORME POR DIA'!M1583</f>
        <v>0</v>
      </c>
      <c r="N10" s="14">
        <f>'INFORME POR DIA'!N1583</f>
        <v>0</v>
      </c>
      <c r="O10" s="14">
        <f>'INFORME POR DIA'!O1583</f>
        <v>0</v>
      </c>
      <c r="P10" s="14">
        <f>'INFORME POR DIA'!P1583</f>
        <v>0</v>
      </c>
      <c r="Q10" s="14">
        <f>'INFORME POR DIA'!Q1583</f>
        <v>0</v>
      </c>
      <c r="R10" s="14">
        <f>'INFORME POR DIA'!R1583</f>
        <v>0</v>
      </c>
      <c r="S10" s="14">
        <f>'INFORME POR DIA'!S1583</f>
        <v>0</v>
      </c>
      <c r="T10" s="14">
        <f>'INFORME POR DIA'!T1583</f>
        <v>0</v>
      </c>
      <c r="U10" s="14">
        <f>'INFORME POR DIA'!U1583</f>
        <v>0</v>
      </c>
      <c r="V10" s="14">
        <f>'INFORME POR DIA'!V1583</f>
        <v>0</v>
      </c>
      <c r="W10" s="14">
        <f>'INFORME POR DIA'!W1583</f>
        <v>0</v>
      </c>
      <c r="X10" s="14">
        <f>'INFORME POR DIA'!X1583</f>
        <v>43</v>
      </c>
      <c r="Y10" s="14">
        <f>'INFORME POR DIA'!Y1583</f>
        <v>0</v>
      </c>
      <c r="Z10" s="14">
        <f>'INFORME POR DIA'!Z1583</f>
        <v>0</v>
      </c>
      <c r="AA10" s="14">
        <f>'INFORME POR DIA'!AA1583</f>
        <v>0</v>
      </c>
      <c r="AB10" s="14">
        <f>'INFORME POR DIA'!AB1583</f>
        <v>0</v>
      </c>
      <c r="AC10" s="14">
        <f>'INFORME POR DIA'!AC1583</f>
        <v>0</v>
      </c>
      <c r="AD10" s="14">
        <f>'INFORME POR DIA'!AD1583</f>
        <v>0</v>
      </c>
      <c r="AE10" s="14">
        <f>'INFORME POR DIA'!AE1583</f>
        <v>0</v>
      </c>
      <c r="AF10" s="14">
        <f>'INFORME POR DIA'!AF1583</f>
        <v>0</v>
      </c>
      <c r="AG10" s="14">
        <f>'INFORME POR DIA'!AG1583</f>
        <v>1766</v>
      </c>
      <c r="AH10" s="14">
        <f>'INFORME POR DIA'!AH1583</f>
        <v>0</v>
      </c>
      <c r="AI10" s="14">
        <f>'INFORME POR DIA'!AI1583</f>
        <v>0</v>
      </c>
      <c r="AJ10" s="14">
        <f>'INFORME POR DIA'!AJ1583</f>
        <v>0</v>
      </c>
      <c r="AK10" s="14">
        <f>'INFORME POR DIA'!AK1583</f>
        <v>0</v>
      </c>
      <c r="AL10" s="26"/>
      <c r="AM10" s="27"/>
      <c r="AN10" s="27"/>
    </row>
    <row r="11" spans="1:40" s="3" customFormat="1" ht="11.25" customHeight="1" outlineLevel="1">
      <c r="A11" s="77" t="s">
        <v>151</v>
      </c>
      <c r="B11" s="6"/>
      <c r="C11" s="64">
        <f>SUM('INFORME POR DIA'!C1484)</f>
        <v>450</v>
      </c>
      <c r="D11" s="64">
        <v>0</v>
      </c>
      <c r="E11" s="14">
        <f>'INFORME POR DIA'!E1584</f>
        <v>6014</v>
      </c>
      <c r="F11" s="14">
        <f>'INFORME POR DIA'!F1584</f>
        <v>0</v>
      </c>
      <c r="G11" s="14">
        <f>'INFORME POR DIA'!G1584</f>
        <v>0</v>
      </c>
      <c r="H11" s="14">
        <f>'INFORME POR DIA'!H1584</f>
        <v>0</v>
      </c>
      <c r="I11" s="14">
        <f>'INFORME POR DIA'!I1584</f>
        <v>6014</v>
      </c>
      <c r="J11" s="14">
        <f>'INFORME POR DIA'!J1584</f>
        <v>5775</v>
      </c>
      <c r="K11" s="14">
        <f>'INFORME POR DIA'!K1584</f>
        <v>0</v>
      </c>
      <c r="L11" s="14">
        <f>'INFORME POR DIA'!L1584</f>
        <v>0</v>
      </c>
      <c r="M11" s="14">
        <f>'INFORME POR DIA'!M1584</f>
        <v>0</v>
      </c>
      <c r="N11" s="14">
        <f>'INFORME POR DIA'!N1584</f>
        <v>0</v>
      </c>
      <c r="O11" s="14">
        <f>'INFORME POR DIA'!O1584</f>
        <v>0</v>
      </c>
      <c r="P11" s="14">
        <f>'INFORME POR DIA'!P1584</f>
        <v>0</v>
      </c>
      <c r="Q11" s="14">
        <f>'INFORME POR DIA'!Q1584</f>
        <v>0</v>
      </c>
      <c r="R11" s="14">
        <f>'INFORME POR DIA'!R1584</f>
        <v>0</v>
      </c>
      <c r="S11" s="14">
        <f>'INFORME POR DIA'!S1584</f>
        <v>0</v>
      </c>
      <c r="T11" s="14">
        <f>'INFORME POR DIA'!T1584</f>
        <v>239</v>
      </c>
      <c r="U11" s="14">
        <f>'INFORME POR DIA'!U1584</f>
        <v>0</v>
      </c>
      <c r="V11" s="14">
        <f>'INFORME POR DIA'!V1584</f>
        <v>0</v>
      </c>
      <c r="W11" s="14">
        <f>'INFORME POR DIA'!W1584</f>
        <v>0</v>
      </c>
      <c r="X11" s="14">
        <f>'INFORME POR DIA'!X1584</f>
        <v>7</v>
      </c>
      <c r="Y11" s="14">
        <f>'INFORME POR DIA'!Y1584</f>
        <v>0</v>
      </c>
      <c r="Z11" s="14">
        <f>'INFORME POR DIA'!Z1584</f>
        <v>0</v>
      </c>
      <c r="AA11" s="14">
        <f>'INFORME POR DIA'!AA1584</f>
        <v>0</v>
      </c>
      <c r="AB11" s="14">
        <f>'INFORME POR DIA'!AB1584</f>
        <v>0</v>
      </c>
      <c r="AC11" s="14">
        <f>'INFORME POR DIA'!AC1584</f>
        <v>0</v>
      </c>
      <c r="AD11" s="14">
        <f>'INFORME POR DIA'!AD1584</f>
        <v>0</v>
      </c>
      <c r="AE11" s="14">
        <f>'INFORME POR DIA'!AE1584</f>
        <v>0</v>
      </c>
      <c r="AF11" s="14">
        <f>'INFORME POR DIA'!AF1584</f>
        <v>0</v>
      </c>
      <c r="AG11" s="14">
        <f>'INFORME POR DIA'!AG1584</f>
        <v>2691</v>
      </c>
      <c r="AH11" s="14">
        <f>'INFORME POR DIA'!AH1584</f>
        <v>0</v>
      </c>
      <c r="AI11" s="14">
        <f>'INFORME POR DIA'!AI1584</f>
        <v>0</v>
      </c>
      <c r="AJ11" s="14">
        <f>'INFORME POR DIA'!AJ1584</f>
        <v>0</v>
      </c>
      <c r="AK11" s="14">
        <f>'INFORME POR DIA'!AK1584</f>
        <v>0</v>
      </c>
      <c r="AL11" s="26"/>
      <c r="AM11" s="27"/>
      <c r="AN11" s="27"/>
    </row>
    <row r="12" spans="1:40" s="3" customFormat="1" ht="11.25" customHeight="1" outlineLevel="1">
      <c r="A12" s="77" t="s">
        <v>152</v>
      </c>
      <c r="B12" s="6"/>
      <c r="C12" s="64">
        <f>SUM('INFORME POR DIA'!C1485)</f>
        <v>36</v>
      </c>
      <c r="D12" s="64">
        <v>0</v>
      </c>
      <c r="E12" s="14">
        <f>'INFORME POR DIA'!E1585</f>
        <v>645</v>
      </c>
      <c r="F12" s="14">
        <f>'INFORME POR DIA'!F1585</f>
        <v>0</v>
      </c>
      <c r="G12" s="14">
        <f>'INFORME POR DIA'!G1585</f>
        <v>0</v>
      </c>
      <c r="H12" s="14">
        <f>'INFORME POR DIA'!H1585</f>
        <v>0</v>
      </c>
      <c r="I12" s="14">
        <f>'INFORME POR DIA'!I1585</f>
        <v>645</v>
      </c>
      <c r="J12" s="14">
        <f>'INFORME POR DIA'!J1585</f>
        <v>0</v>
      </c>
      <c r="K12" s="14">
        <f>'INFORME POR DIA'!K1585</f>
        <v>0</v>
      </c>
      <c r="L12" s="14">
        <f>'INFORME POR DIA'!L1585</f>
        <v>0</v>
      </c>
      <c r="M12" s="14">
        <f>'INFORME POR DIA'!M1585</f>
        <v>0</v>
      </c>
      <c r="N12" s="14">
        <f>'INFORME POR DIA'!N1585</f>
        <v>0</v>
      </c>
      <c r="O12" s="14">
        <f>'INFORME POR DIA'!O1585</f>
        <v>0</v>
      </c>
      <c r="P12" s="14">
        <f>'INFORME POR DIA'!P1585</f>
        <v>0</v>
      </c>
      <c r="Q12" s="14">
        <f>'INFORME POR DIA'!Q1585</f>
        <v>0</v>
      </c>
      <c r="R12" s="14">
        <f>'INFORME POR DIA'!R1585</f>
        <v>0</v>
      </c>
      <c r="S12" s="14">
        <f>'INFORME POR DIA'!S1585</f>
        <v>0</v>
      </c>
      <c r="T12" s="14">
        <f>'INFORME POR DIA'!T1585</f>
        <v>645</v>
      </c>
      <c r="U12" s="14">
        <f>'INFORME POR DIA'!U1585</f>
        <v>0</v>
      </c>
      <c r="V12" s="14">
        <f>'INFORME POR DIA'!V1585</f>
        <v>0</v>
      </c>
      <c r="W12" s="14">
        <f>'INFORME POR DIA'!W1585</f>
        <v>0</v>
      </c>
      <c r="X12" s="14">
        <f>'INFORME POR DIA'!X1585</f>
        <v>0</v>
      </c>
      <c r="Y12" s="14">
        <f>'INFORME POR DIA'!Y1585</f>
        <v>0</v>
      </c>
      <c r="Z12" s="14">
        <f>'INFORME POR DIA'!Z1585</f>
        <v>0</v>
      </c>
      <c r="AA12" s="14">
        <f>'INFORME POR DIA'!AA1585</f>
        <v>0</v>
      </c>
      <c r="AB12" s="14">
        <f>'INFORME POR DIA'!AB1585</f>
        <v>0</v>
      </c>
      <c r="AC12" s="14">
        <f>'INFORME POR DIA'!AC1585</f>
        <v>0</v>
      </c>
      <c r="AD12" s="14">
        <f>'INFORME POR DIA'!AD1585</f>
        <v>0</v>
      </c>
      <c r="AE12" s="14">
        <f>'INFORME POR DIA'!AE1585</f>
        <v>0</v>
      </c>
      <c r="AF12" s="14">
        <f>'INFORME POR DIA'!AF1585</f>
        <v>0</v>
      </c>
      <c r="AG12" s="14">
        <f>'INFORME POR DIA'!AG1585</f>
        <v>147</v>
      </c>
      <c r="AH12" s="14">
        <f>'INFORME POR DIA'!AH1585</f>
        <v>0</v>
      </c>
      <c r="AI12" s="14">
        <f>'INFORME POR DIA'!AI1585</f>
        <v>0</v>
      </c>
      <c r="AJ12" s="14">
        <f>'INFORME POR DIA'!AJ1585</f>
        <v>0</v>
      </c>
      <c r="AK12" s="14">
        <f>'INFORME POR DIA'!AK1585</f>
        <v>0</v>
      </c>
      <c r="AL12" s="26"/>
      <c r="AM12" s="27"/>
      <c r="AN12" s="27"/>
    </row>
    <row r="13" spans="1:40" s="3" customFormat="1" ht="11.25" customHeight="1" outlineLevel="1">
      <c r="A13" s="102" t="s">
        <v>153</v>
      </c>
      <c r="B13" s="6"/>
      <c r="C13" s="64">
        <f>SUM('INFORME POR DIA'!C1486)</f>
        <v>40</v>
      </c>
      <c r="D13" s="64">
        <v>0</v>
      </c>
      <c r="E13" s="14">
        <f>'INFORME POR DIA'!E1586</f>
        <v>543</v>
      </c>
      <c r="F13" s="14">
        <f>'INFORME POR DIA'!F1586</f>
        <v>0</v>
      </c>
      <c r="G13" s="14">
        <f>'INFORME POR DIA'!G1586</f>
        <v>0</v>
      </c>
      <c r="H13" s="14">
        <f>'INFORME POR DIA'!H1586</f>
        <v>0</v>
      </c>
      <c r="I13" s="14">
        <f>'INFORME POR DIA'!I1586</f>
        <v>543</v>
      </c>
      <c r="J13" s="14">
        <f>'INFORME POR DIA'!J1586</f>
        <v>543</v>
      </c>
      <c r="K13" s="14">
        <f>'INFORME POR DIA'!K1586</f>
        <v>0</v>
      </c>
      <c r="L13" s="14">
        <f>'INFORME POR DIA'!L1586</f>
        <v>0</v>
      </c>
      <c r="M13" s="14">
        <f>'INFORME POR DIA'!M1586</f>
        <v>0</v>
      </c>
      <c r="N13" s="14">
        <f>'INFORME POR DIA'!N1586</f>
        <v>0</v>
      </c>
      <c r="O13" s="14">
        <f>'INFORME POR DIA'!O1586</f>
        <v>0</v>
      </c>
      <c r="P13" s="14">
        <f>'INFORME POR DIA'!P1586</f>
        <v>0</v>
      </c>
      <c r="Q13" s="14">
        <f>'INFORME POR DIA'!Q1586</f>
        <v>0</v>
      </c>
      <c r="R13" s="14">
        <f>'INFORME POR DIA'!R1586</f>
        <v>0</v>
      </c>
      <c r="S13" s="14">
        <f>'INFORME POR DIA'!S1586</f>
        <v>0</v>
      </c>
      <c r="T13" s="14">
        <f>'INFORME POR DIA'!T1586</f>
        <v>0</v>
      </c>
      <c r="U13" s="14">
        <f>'INFORME POR DIA'!U1586</f>
        <v>0</v>
      </c>
      <c r="V13" s="14">
        <f>'INFORME POR DIA'!V1586</f>
        <v>0</v>
      </c>
      <c r="W13" s="14">
        <f>'INFORME POR DIA'!W1586</f>
        <v>0</v>
      </c>
      <c r="X13" s="14">
        <f>'INFORME POR DIA'!X1586</f>
        <v>0</v>
      </c>
      <c r="Y13" s="14">
        <f>'INFORME POR DIA'!Y1586</f>
        <v>0</v>
      </c>
      <c r="Z13" s="14">
        <f>'INFORME POR DIA'!Z1586</f>
        <v>0</v>
      </c>
      <c r="AA13" s="14">
        <f>'INFORME POR DIA'!AA1586</f>
        <v>0</v>
      </c>
      <c r="AB13" s="14">
        <f>'INFORME POR DIA'!AB1586</f>
        <v>0</v>
      </c>
      <c r="AC13" s="14">
        <f>'INFORME POR DIA'!AC1586</f>
        <v>0</v>
      </c>
      <c r="AD13" s="14">
        <f>'INFORME POR DIA'!AD1586</f>
        <v>0</v>
      </c>
      <c r="AE13" s="14">
        <f>'INFORME POR DIA'!AE1586</f>
        <v>0</v>
      </c>
      <c r="AF13" s="14">
        <f>'INFORME POR DIA'!AF1586</f>
        <v>0</v>
      </c>
      <c r="AG13" s="14">
        <f>'INFORME POR DIA'!AG1586</f>
        <v>337</v>
      </c>
      <c r="AH13" s="14">
        <f>'INFORME POR DIA'!AH1586</f>
        <v>0</v>
      </c>
      <c r="AI13" s="14">
        <f>'INFORME POR DIA'!AI1586</f>
        <v>0</v>
      </c>
      <c r="AJ13" s="14">
        <f>'INFORME POR DIA'!AJ1586</f>
        <v>0</v>
      </c>
      <c r="AK13" s="14">
        <f>'INFORME POR DIA'!AK1586</f>
        <v>0</v>
      </c>
      <c r="AL13" s="26">
        <f>SUM(AM13:AN13)</f>
        <v>543</v>
      </c>
      <c r="AM13" s="27">
        <f>SUM(F13)</f>
        <v>0</v>
      </c>
      <c r="AN13" s="27">
        <f>SUM(I13)</f>
        <v>543</v>
      </c>
    </row>
    <row r="14" spans="1:40" s="3" customFormat="1" ht="11.25" customHeight="1" outlineLevel="1">
      <c r="A14" s="77" t="s">
        <v>154</v>
      </c>
      <c r="B14" s="6"/>
      <c r="C14" s="64">
        <f>SUM('INFORME POR DIA'!C1487)</f>
        <v>68</v>
      </c>
      <c r="D14" s="64">
        <v>0</v>
      </c>
      <c r="E14" s="14">
        <f>'INFORME POR DIA'!E1587</f>
        <v>1026</v>
      </c>
      <c r="F14" s="14">
        <f>'INFORME POR DIA'!F1587</f>
        <v>0</v>
      </c>
      <c r="G14" s="14">
        <f>'INFORME POR DIA'!G1587</f>
        <v>0</v>
      </c>
      <c r="H14" s="14">
        <f>'INFORME POR DIA'!H1587</f>
        <v>0</v>
      </c>
      <c r="I14" s="14">
        <f>'INFORME POR DIA'!I1587</f>
        <v>1026</v>
      </c>
      <c r="J14" s="14">
        <f>'INFORME POR DIA'!J1587</f>
        <v>1026</v>
      </c>
      <c r="K14" s="14">
        <f>'INFORME POR DIA'!K1587</f>
        <v>0</v>
      </c>
      <c r="L14" s="14">
        <f>'INFORME POR DIA'!L1587</f>
        <v>0</v>
      </c>
      <c r="M14" s="14">
        <f>'INFORME POR DIA'!M1587</f>
        <v>0</v>
      </c>
      <c r="N14" s="14">
        <f>'INFORME POR DIA'!N1587</f>
        <v>0</v>
      </c>
      <c r="O14" s="14">
        <f>'INFORME POR DIA'!O1587</f>
        <v>0</v>
      </c>
      <c r="P14" s="14">
        <f>'INFORME POR DIA'!P1587</f>
        <v>0</v>
      </c>
      <c r="Q14" s="14">
        <f>'INFORME POR DIA'!Q1587</f>
        <v>0</v>
      </c>
      <c r="R14" s="14">
        <f>'INFORME POR DIA'!R1587</f>
        <v>0</v>
      </c>
      <c r="S14" s="14">
        <f>'INFORME POR DIA'!S1587</f>
        <v>0</v>
      </c>
      <c r="T14" s="14">
        <f>'INFORME POR DIA'!T1587</f>
        <v>0</v>
      </c>
      <c r="U14" s="14">
        <f>'INFORME POR DIA'!U1587</f>
        <v>0</v>
      </c>
      <c r="V14" s="14">
        <f>'INFORME POR DIA'!V1587</f>
        <v>0</v>
      </c>
      <c r="W14" s="14">
        <f>'INFORME POR DIA'!W1587</f>
        <v>0</v>
      </c>
      <c r="X14" s="14">
        <f>'INFORME POR DIA'!X1587</f>
        <v>0</v>
      </c>
      <c r="Y14" s="14">
        <f>'INFORME POR DIA'!Y1587</f>
        <v>0</v>
      </c>
      <c r="Z14" s="14">
        <f>'INFORME POR DIA'!Z1587</f>
        <v>0</v>
      </c>
      <c r="AA14" s="14">
        <f>'INFORME POR DIA'!AA1587</f>
        <v>0</v>
      </c>
      <c r="AB14" s="14">
        <f>'INFORME POR DIA'!AB1587</f>
        <v>0</v>
      </c>
      <c r="AC14" s="14">
        <f>'INFORME POR DIA'!AC1587</f>
        <v>0</v>
      </c>
      <c r="AD14" s="14">
        <f>'INFORME POR DIA'!AD1587</f>
        <v>0</v>
      </c>
      <c r="AE14" s="14">
        <f>'INFORME POR DIA'!AE1587</f>
        <v>0</v>
      </c>
      <c r="AF14" s="14">
        <f>'INFORME POR DIA'!AF1587</f>
        <v>0</v>
      </c>
      <c r="AG14" s="14">
        <f>'INFORME POR DIA'!AG1587</f>
        <v>470</v>
      </c>
      <c r="AH14" s="14">
        <f>'INFORME POR DIA'!AH1587</f>
        <v>0</v>
      </c>
      <c r="AI14" s="14">
        <f>'INFORME POR DIA'!AI1587</f>
        <v>0</v>
      </c>
      <c r="AJ14" s="14">
        <f>'INFORME POR DIA'!AJ1587</f>
        <v>0</v>
      </c>
      <c r="AK14" s="14">
        <f>'INFORME POR DIA'!AK1587</f>
        <v>0</v>
      </c>
      <c r="AL14" s="26"/>
      <c r="AM14" s="27"/>
      <c r="AN14" s="27"/>
    </row>
    <row r="15" spans="1:40" s="3" customFormat="1" ht="11.25" customHeight="1" outlineLevel="1">
      <c r="A15" s="77" t="s">
        <v>155</v>
      </c>
      <c r="B15" s="6"/>
      <c r="C15" s="64">
        <f>SUM('INFORME POR DIA'!C1488)</f>
        <v>108</v>
      </c>
      <c r="D15" s="64">
        <v>0</v>
      </c>
      <c r="E15" s="14">
        <f>'INFORME POR DIA'!E1588</f>
        <v>884</v>
      </c>
      <c r="F15" s="14">
        <f>'INFORME POR DIA'!F1588</f>
        <v>627</v>
      </c>
      <c r="G15" s="14">
        <f>'INFORME POR DIA'!G1588</f>
        <v>0</v>
      </c>
      <c r="H15" s="14">
        <f>'INFORME POR DIA'!H1588</f>
        <v>0</v>
      </c>
      <c r="I15" s="14">
        <f>'INFORME POR DIA'!I1588</f>
        <v>257</v>
      </c>
      <c r="J15" s="14">
        <f>'INFORME POR DIA'!J1588</f>
        <v>84</v>
      </c>
      <c r="K15" s="14">
        <f>'INFORME POR DIA'!K1588</f>
        <v>0</v>
      </c>
      <c r="L15" s="14">
        <f>'INFORME POR DIA'!L1588</f>
        <v>78</v>
      </c>
      <c r="M15" s="14">
        <f>'INFORME POR DIA'!M1588</f>
        <v>51</v>
      </c>
      <c r="N15" s="14">
        <f>'INFORME POR DIA'!N1588</f>
        <v>0</v>
      </c>
      <c r="O15" s="14">
        <f>'INFORME POR DIA'!O1588</f>
        <v>0</v>
      </c>
      <c r="P15" s="14">
        <f>'INFORME POR DIA'!P1588</f>
        <v>0</v>
      </c>
      <c r="Q15" s="14">
        <f>'INFORME POR DIA'!Q1588</f>
        <v>0</v>
      </c>
      <c r="R15" s="14">
        <f>'INFORME POR DIA'!R1588</f>
        <v>0</v>
      </c>
      <c r="S15" s="14">
        <f>'INFORME POR DIA'!S1588</f>
        <v>27</v>
      </c>
      <c r="T15" s="14">
        <f>'INFORME POR DIA'!T1588</f>
        <v>17</v>
      </c>
      <c r="U15" s="14">
        <f>'INFORME POR DIA'!U1588</f>
        <v>0</v>
      </c>
      <c r="V15" s="14">
        <f>'INFORME POR DIA'!V1588</f>
        <v>0</v>
      </c>
      <c r="W15" s="14">
        <f>'INFORME POR DIA'!W1588</f>
        <v>0</v>
      </c>
      <c r="X15" s="14">
        <f>'INFORME POR DIA'!X1588</f>
        <v>0</v>
      </c>
      <c r="Y15" s="14">
        <f>'INFORME POR DIA'!Y1588</f>
        <v>0</v>
      </c>
      <c r="Z15" s="14">
        <f>'INFORME POR DIA'!Z1588</f>
        <v>0</v>
      </c>
      <c r="AA15" s="14">
        <f>'INFORME POR DIA'!AA1588</f>
        <v>0</v>
      </c>
      <c r="AB15" s="14">
        <f>'INFORME POR DIA'!AB1588</f>
        <v>0</v>
      </c>
      <c r="AC15" s="14">
        <f>'INFORME POR DIA'!AC1588</f>
        <v>37</v>
      </c>
      <c r="AD15" s="14">
        <f>'INFORME POR DIA'!AD1588</f>
        <v>1</v>
      </c>
      <c r="AE15" s="14">
        <f>'INFORME POR DIA'!AE1588</f>
        <v>0</v>
      </c>
      <c r="AF15" s="14">
        <f>'INFORME POR DIA'!AF1588</f>
        <v>740</v>
      </c>
      <c r="AG15" s="14">
        <f>'INFORME POR DIA'!AG1588</f>
        <v>752</v>
      </c>
      <c r="AH15" s="14">
        <f>'INFORME POR DIA'!AH1588</f>
        <v>0</v>
      </c>
      <c r="AI15" s="14">
        <f>'INFORME POR DIA'!AI1588</f>
        <v>0</v>
      </c>
      <c r="AJ15" s="14">
        <f>'INFORME POR DIA'!AJ1588</f>
        <v>0</v>
      </c>
      <c r="AK15" s="14">
        <f>'INFORME POR DIA'!AK1588</f>
        <v>0</v>
      </c>
      <c r="AL15" s="26">
        <f>SUM(AM15:AN15)</f>
        <v>147</v>
      </c>
      <c r="AM15" s="27">
        <f>SUM('INFORME POR DIA'!AM1588)</f>
        <v>131</v>
      </c>
      <c r="AN15" s="27">
        <f>SUM('INFORME POR DIA'!AN1588)</f>
        <v>16</v>
      </c>
    </row>
    <row r="16" spans="1:40" s="3" customFormat="1" ht="11.25" customHeight="1" outlineLevel="1">
      <c r="A16" s="77" t="s">
        <v>177</v>
      </c>
      <c r="B16" s="6"/>
      <c r="C16" s="64">
        <f>SUM('INFORME POR DIA'!C1489)</f>
        <v>705</v>
      </c>
      <c r="D16" s="64">
        <v>8</v>
      </c>
      <c r="E16" s="14">
        <f>'INFORME POR DIA'!E1589</f>
        <v>13240</v>
      </c>
      <c r="F16" s="14">
        <f>'INFORME POR DIA'!F1589</f>
        <v>8567</v>
      </c>
      <c r="G16" s="14">
        <f>'INFORME POR DIA'!G1589</f>
        <v>0</v>
      </c>
      <c r="H16" s="14">
        <f>'INFORME POR DIA'!H1589</f>
        <v>0</v>
      </c>
      <c r="I16" s="14">
        <f>'INFORME POR DIA'!I1589</f>
        <v>4673</v>
      </c>
      <c r="J16" s="14">
        <f>'INFORME POR DIA'!J1589</f>
        <v>1052</v>
      </c>
      <c r="K16" s="14">
        <f>'INFORME POR DIA'!K1589</f>
        <v>0</v>
      </c>
      <c r="L16" s="14">
        <f>'INFORME POR DIA'!L1589</f>
        <v>219</v>
      </c>
      <c r="M16" s="14">
        <f>'INFORME POR DIA'!M1589</f>
        <v>458</v>
      </c>
      <c r="N16" s="14">
        <f>'INFORME POR DIA'!N1589</f>
        <v>0</v>
      </c>
      <c r="O16" s="14">
        <f>'INFORME POR DIA'!O1589</f>
        <v>0</v>
      </c>
      <c r="P16" s="14">
        <f>'INFORME POR DIA'!P1589</f>
        <v>650</v>
      </c>
      <c r="Q16" s="14">
        <f>'INFORME POR DIA'!Q1589</f>
        <v>0</v>
      </c>
      <c r="R16" s="14">
        <f>'INFORME POR DIA'!R1589</f>
        <v>0</v>
      </c>
      <c r="S16" s="14">
        <f>'INFORME POR DIA'!S1589</f>
        <v>1233</v>
      </c>
      <c r="T16" s="14">
        <f>'INFORME POR DIA'!T1589</f>
        <v>1061</v>
      </c>
      <c r="U16" s="14">
        <f>'INFORME POR DIA'!U1589</f>
        <v>0</v>
      </c>
      <c r="V16" s="14">
        <f>'INFORME POR DIA'!V1589</f>
        <v>0</v>
      </c>
      <c r="W16" s="14">
        <f>'INFORME POR DIA'!W1589</f>
        <v>143</v>
      </c>
      <c r="X16" s="14">
        <f>'INFORME POR DIA'!X1589</f>
        <v>0</v>
      </c>
      <c r="Y16" s="14">
        <f>'INFORME POR DIA'!Y1589</f>
        <v>0</v>
      </c>
      <c r="Z16" s="14">
        <f>'INFORME POR DIA'!Z1589</f>
        <v>0</v>
      </c>
      <c r="AA16" s="14">
        <f>'INFORME POR DIA'!AA1589</f>
        <v>0</v>
      </c>
      <c r="AB16" s="14">
        <f>'INFORME POR DIA'!AB1589</f>
        <v>0</v>
      </c>
      <c r="AC16" s="14">
        <f>'INFORME POR DIA'!AC1589</f>
        <v>987</v>
      </c>
      <c r="AD16" s="14">
        <f>'INFORME POR DIA'!AD1589</f>
        <v>202</v>
      </c>
      <c r="AE16" s="14">
        <f>'INFORME POR DIA'!AE1589</f>
        <v>0</v>
      </c>
      <c r="AF16" s="14">
        <f>'INFORME POR DIA'!AF1589</f>
        <v>814</v>
      </c>
      <c r="AG16" s="14">
        <f>'INFORME POR DIA'!AG1589</f>
        <v>59</v>
      </c>
      <c r="AH16" s="14">
        <f>'INFORME POR DIA'!AH1589</f>
        <v>0</v>
      </c>
      <c r="AI16" s="14">
        <f>'INFORME POR DIA'!AI1589</f>
        <v>0</v>
      </c>
      <c r="AJ16" s="14">
        <f>'INFORME POR DIA'!AJ1589</f>
        <v>0</v>
      </c>
      <c r="AK16" s="14">
        <f>'INFORME POR DIA'!AK1589</f>
        <v>0</v>
      </c>
      <c r="AL16" s="26"/>
      <c r="AM16" s="28"/>
      <c r="AN16" s="28"/>
    </row>
    <row r="17" spans="1:40" s="3" customFormat="1" ht="11.25" customHeight="1" outlineLevel="1">
      <c r="A17" s="77" t="s">
        <v>178</v>
      </c>
      <c r="B17" s="6"/>
      <c r="C17" s="64">
        <f>SUM('INFORME POR DIA'!C1490)</f>
        <v>292</v>
      </c>
      <c r="D17" s="64">
        <v>1</v>
      </c>
      <c r="E17" s="14">
        <f>'INFORME POR DIA'!E1590</f>
        <v>3884</v>
      </c>
      <c r="F17" s="14">
        <f>'INFORME POR DIA'!F1590</f>
        <v>409</v>
      </c>
      <c r="G17" s="14">
        <f>'INFORME POR DIA'!G1590</f>
        <v>0</v>
      </c>
      <c r="H17" s="14">
        <f>'INFORME POR DIA'!H1590</f>
        <v>0</v>
      </c>
      <c r="I17" s="14">
        <f>'INFORME POR DIA'!I1590</f>
        <v>3475</v>
      </c>
      <c r="J17" s="14">
        <f>'INFORME POR DIA'!J1590</f>
        <v>2536</v>
      </c>
      <c r="K17" s="14">
        <f>'INFORME POR DIA'!K1590</f>
        <v>0</v>
      </c>
      <c r="L17" s="14">
        <f>'INFORME POR DIA'!L1590</f>
        <v>651</v>
      </c>
      <c r="M17" s="14">
        <f>'INFORME POR DIA'!M1590</f>
        <v>240</v>
      </c>
      <c r="N17" s="14">
        <f>'INFORME POR DIA'!N1590</f>
        <v>0</v>
      </c>
      <c r="O17" s="14">
        <f>'INFORME POR DIA'!O1590</f>
        <v>0</v>
      </c>
      <c r="P17" s="14">
        <f>'INFORME POR DIA'!P1590</f>
        <v>2</v>
      </c>
      <c r="Q17" s="14">
        <f>'INFORME POR DIA'!Q1590</f>
        <v>0</v>
      </c>
      <c r="R17" s="14">
        <f>'INFORME POR DIA'!R1590</f>
        <v>0</v>
      </c>
      <c r="S17" s="14">
        <f>'INFORME POR DIA'!S1590</f>
        <v>26</v>
      </c>
      <c r="T17" s="14">
        <f>'INFORME POR DIA'!T1590</f>
        <v>20</v>
      </c>
      <c r="U17" s="14">
        <f>'INFORME POR DIA'!U1590</f>
        <v>0</v>
      </c>
      <c r="V17" s="14">
        <f>'INFORME POR DIA'!V1590</f>
        <v>0</v>
      </c>
      <c r="W17" s="14">
        <f>'INFORME POR DIA'!W1590</f>
        <v>0</v>
      </c>
      <c r="X17" s="14">
        <f>'INFORME POR DIA'!X1590</f>
        <v>0</v>
      </c>
      <c r="Y17" s="14">
        <f>'INFORME POR DIA'!Y1590</f>
        <v>0</v>
      </c>
      <c r="Z17" s="14">
        <f>'INFORME POR DIA'!Z1590</f>
        <v>0</v>
      </c>
      <c r="AA17" s="14">
        <f>'INFORME POR DIA'!AA1590</f>
        <v>0</v>
      </c>
      <c r="AB17" s="14">
        <f>'INFORME POR DIA'!AB1590</f>
        <v>0</v>
      </c>
      <c r="AC17" s="14">
        <f>'INFORME POR DIA'!AC1590</f>
        <v>24</v>
      </c>
      <c r="AD17" s="14">
        <f>'INFORME POR DIA'!AD1590</f>
        <v>0</v>
      </c>
      <c r="AE17" s="14">
        <f>'INFORME POR DIA'!AE1590</f>
        <v>0</v>
      </c>
      <c r="AF17" s="14">
        <f>'INFORME POR DIA'!AF1590</f>
        <v>187</v>
      </c>
      <c r="AG17" s="14">
        <f>'INFORME POR DIA'!AG1590</f>
        <v>2311</v>
      </c>
      <c r="AH17" s="14">
        <f>'INFORME POR DIA'!AH1590</f>
        <v>0</v>
      </c>
      <c r="AI17" s="14">
        <f>'INFORME POR DIA'!AI1590</f>
        <v>0</v>
      </c>
      <c r="AJ17" s="14">
        <f>'INFORME POR DIA'!AJ1590</f>
        <v>0</v>
      </c>
      <c r="AK17" s="14">
        <f>'INFORME POR DIA'!AK1590</f>
        <v>0</v>
      </c>
      <c r="AL17" s="26"/>
      <c r="AM17" s="27"/>
      <c r="AN17" s="27"/>
    </row>
    <row r="18" spans="1:40" s="3" customFormat="1" ht="11.25" customHeight="1" outlineLevel="1">
      <c r="A18" s="77" t="s">
        <v>158</v>
      </c>
      <c r="B18" s="6"/>
      <c r="C18" s="64">
        <f>SUM('INFORME POR DIA'!C1491)</f>
        <v>292</v>
      </c>
      <c r="D18" s="64">
        <v>1</v>
      </c>
      <c r="E18" s="14">
        <f>'INFORME POR DIA'!E1591</f>
        <v>6321</v>
      </c>
      <c r="F18" s="14">
        <f>'INFORME POR DIA'!F1591</f>
        <v>0</v>
      </c>
      <c r="G18" s="14">
        <f>'INFORME POR DIA'!G1591</f>
        <v>0</v>
      </c>
      <c r="H18" s="14">
        <f>'INFORME POR DIA'!H1591</f>
        <v>0</v>
      </c>
      <c r="I18" s="14">
        <f>'INFORME POR DIA'!I1591</f>
        <v>6321</v>
      </c>
      <c r="J18" s="14">
        <f>'INFORME POR DIA'!J1591</f>
        <v>0</v>
      </c>
      <c r="K18" s="14">
        <f>'INFORME POR DIA'!K1591</f>
        <v>0</v>
      </c>
      <c r="L18" s="14">
        <f>'INFORME POR DIA'!L1591</f>
        <v>3</v>
      </c>
      <c r="M18" s="14">
        <f>'INFORME POR DIA'!M1591</f>
        <v>6318</v>
      </c>
      <c r="N18" s="14">
        <f>'INFORME POR DIA'!N1591</f>
        <v>0</v>
      </c>
      <c r="O18" s="14">
        <f>'INFORME POR DIA'!O1591</f>
        <v>0</v>
      </c>
      <c r="P18" s="14">
        <f>'INFORME POR DIA'!P1591</f>
        <v>0</v>
      </c>
      <c r="Q18" s="14">
        <f>'INFORME POR DIA'!Q1591</f>
        <v>0</v>
      </c>
      <c r="R18" s="14">
        <f>'INFORME POR DIA'!R1591</f>
        <v>0</v>
      </c>
      <c r="S18" s="14">
        <f>'INFORME POR DIA'!S1591</f>
        <v>0</v>
      </c>
      <c r="T18" s="14">
        <f>'INFORME POR DIA'!T1591</f>
        <v>0</v>
      </c>
      <c r="U18" s="14">
        <f>'INFORME POR DIA'!U1591</f>
        <v>0</v>
      </c>
      <c r="V18" s="14">
        <f>'INFORME POR DIA'!V1591</f>
        <v>0</v>
      </c>
      <c r="W18" s="14">
        <f>'INFORME POR DIA'!W1591</f>
        <v>0</v>
      </c>
      <c r="X18" s="14">
        <f>'INFORME POR DIA'!X1591</f>
        <v>6</v>
      </c>
      <c r="Y18" s="14">
        <f>'INFORME POR DIA'!Y1591</f>
        <v>0</v>
      </c>
      <c r="Z18" s="14">
        <f>'INFORME POR DIA'!Z1591</f>
        <v>0</v>
      </c>
      <c r="AA18" s="14">
        <f>'INFORME POR DIA'!AA1591</f>
        <v>0</v>
      </c>
      <c r="AB18" s="14">
        <f>'INFORME POR DIA'!AB1591</f>
        <v>0</v>
      </c>
      <c r="AC18" s="14">
        <f>'INFORME POR DIA'!AC1591</f>
        <v>0</v>
      </c>
      <c r="AD18" s="14">
        <f>'INFORME POR DIA'!AD1591</f>
        <v>0</v>
      </c>
      <c r="AE18" s="14">
        <f>'INFORME POR DIA'!AE1591</f>
        <v>0</v>
      </c>
      <c r="AF18" s="14">
        <f>'INFORME POR DIA'!AF1591</f>
        <v>0</v>
      </c>
      <c r="AG18" s="14">
        <f>'INFORME POR DIA'!AG1591</f>
        <v>9</v>
      </c>
      <c r="AH18" s="14">
        <f>'INFORME POR DIA'!AH1591</f>
        <v>0</v>
      </c>
      <c r="AI18" s="14">
        <f>'INFORME POR DIA'!AI1591</f>
        <v>0</v>
      </c>
      <c r="AJ18" s="14">
        <f>'INFORME POR DIA'!AJ1591</f>
        <v>0</v>
      </c>
      <c r="AK18" s="14">
        <f>'INFORME POR DIA'!AK1591</f>
        <v>0</v>
      </c>
      <c r="AL18" s="26"/>
      <c r="AM18" s="27"/>
      <c r="AN18" s="27"/>
    </row>
    <row r="19" spans="1:40" s="3" customFormat="1" ht="11.25" customHeight="1" outlineLevel="1">
      <c r="A19" s="77" t="s">
        <v>159</v>
      </c>
      <c r="B19" s="6"/>
      <c r="C19" s="64">
        <f>SUM('INFORME POR DIA'!C1492)</f>
        <v>1414</v>
      </c>
      <c r="D19" s="64">
        <v>0</v>
      </c>
      <c r="E19" s="14">
        <f>'INFORME POR DIA'!E1592</f>
        <v>23371</v>
      </c>
      <c r="F19" s="14">
        <f>'INFORME POR DIA'!F1592</f>
        <v>4365</v>
      </c>
      <c r="G19" s="14">
        <f>'INFORME POR DIA'!G1592</f>
        <v>0</v>
      </c>
      <c r="H19" s="14">
        <f>'INFORME POR DIA'!H1592</f>
        <v>0</v>
      </c>
      <c r="I19" s="14">
        <f>'INFORME POR DIA'!I1592</f>
        <v>19006</v>
      </c>
      <c r="J19" s="14">
        <f>'INFORME POR DIA'!J1592</f>
        <v>9661</v>
      </c>
      <c r="K19" s="14">
        <f>'INFORME POR DIA'!K1592</f>
        <v>0</v>
      </c>
      <c r="L19" s="14">
        <f>'INFORME POR DIA'!L1592</f>
        <v>7485</v>
      </c>
      <c r="M19" s="14">
        <f>'INFORME POR DIA'!M1592</f>
        <v>66</v>
      </c>
      <c r="N19" s="14">
        <f>'INFORME POR DIA'!N1592</f>
        <v>0</v>
      </c>
      <c r="O19" s="14">
        <f>'INFORME POR DIA'!O1592</f>
        <v>0</v>
      </c>
      <c r="P19" s="14">
        <f>'INFORME POR DIA'!P1592</f>
        <v>0</v>
      </c>
      <c r="Q19" s="14">
        <f>'INFORME POR DIA'!Q1592</f>
        <v>0</v>
      </c>
      <c r="R19" s="14">
        <f>'INFORME POR DIA'!R1592</f>
        <v>0</v>
      </c>
      <c r="S19" s="14">
        <f>'INFORME POR DIA'!S1592</f>
        <v>312</v>
      </c>
      <c r="T19" s="14">
        <f>'INFORME POR DIA'!T1592</f>
        <v>1482</v>
      </c>
      <c r="U19" s="14">
        <f>'INFORME POR DIA'!U1592</f>
        <v>0</v>
      </c>
      <c r="V19" s="14">
        <f>'INFORME POR DIA'!V1592</f>
        <v>0</v>
      </c>
      <c r="W19" s="14">
        <f>'INFORME POR DIA'!W1592</f>
        <v>0</v>
      </c>
      <c r="X19" s="14">
        <f>'INFORME POR DIA'!X1592</f>
        <v>0</v>
      </c>
      <c r="Y19" s="14">
        <f>'INFORME POR DIA'!Y1592</f>
        <v>0</v>
      </c>
      <c r="Z19" s="14">
        <f>'INFORME POR DIA'!Z1592</f>
        <v>0</v>
      </c>
      <c r="AA19" s="14">
        <f>'INFORME POR DIA'!AA1592</f>
        <v>0</v>
      </c>
      <c r="AB19" s="14">
        <f>'INFORME POR DIA'!AB1592</f>
        <v>22</v>
      </c>
      <c r="AC19" s="14">
        <f>'INFORME POR DIA'!AC1592</f>
        <v>0</v>
      </c>
      <c r="AD19" s="14">
        <f>'INFORME POR DIA'!AD1592</f>
        <v>601</v>
      </c>
      <c r="AE19" s="14">
        <f>'INFORME POR DIA'!AE1592</f>
        <v>0</v>
      </c>
      <c r="AF19" s="14">
        <f>'INFORME POR DIA'!AF1592</f>
        <v>133</v>
      </c>
      <c r="AG19" s="14">
        <f>'INFORME POR DIA'!AG1592</f>
        <v>6781</v>
      </c>
      <c r="AH19" s="14">
        <f>'INFORME POR DIA'!AH1592</f>
        <v>0</v>
      </c>
      <c r="AI19" s="14">
        <f>'INFORME POR DIA'!AI1592</f>
        <v>0</v>
      </c>
      <c r="AJ19" s="14">
        <f>'INFORME POR DIA'!AJ1592</f>
        <v>0</v>
      </c>
      <c r="AK19" s="14">
        <f>'INFORME POR DIA'!AK1592</f>
        <v>0</v>
      </c>
      <c r="AL19" s="26"/>
      <c r="AM19" s="27"/>
      <c r="AN19" s="27"/>
    </row>
    <row r="20" spans="1:40" s="3" customFormat="1" ht="11.25" customHeight="1" outlineLevel="1">
      <c r="A20" s="6" t="s">
        <v>27</v>
      </c>
      <c r="B20" s="6"/>
      <c r="C20" s="64">
        <f>SUM('INFORME POR DIA'!C1493)</f>
        <v>516</v>
      </c>
      <c r="D20" s="64">
        <v>4</v>
      </c>
      <c r="E20" s="14">
        <f>'INFORME POR DIA'!E1593</f>
        <v>10114</v>
      </c>
      <c r="F20" s="14">
        <f>'INFORME POR DIA'!F1593</f>
        <v>0</v>
      </c>
      <c r="G20" s="14">
        <f>'INFORME POR DIA'!G1593</f>
        <v>0</v>
      </c>
      <c r="H20" s="14">
        <f>'INFORME POR DIA'!H1593</f>
        <v>0</v>
      </c>
      <c r="I20" s="14">
        <f>'INFORME POR DIA'!I1593</f>
        <v>10114</v>
      </c>
      <c r="J20" s="14">
        <f>'INFORME POR DIA'!J1593</f>
        <v>4985</v>
      </c>
      <c r="K20" s="14">
        <f>'INFORME POR DIA'!K1593</f>
        <v>0</v>
      </c>
      <c r="L20" s="14">
        <f>'INFORME POR DIA'!L1593</f>
        <v>4504</v>
      </c>
      <c r="M20" s="14">
        <f>'INFORME POR DIA'!M1593</f>
        <v>625</v>
      </c>
      <c r="N20" s="14">
        <f>'INFORME POR DIA'!N1593</f>
        <v>0</v>
      </c>
      <c r="O20" s="14">
        <f>'INFORME POR DIA'!O1593</f>
        <v>0</v>
      </c>
      <c r="P20" s="14">
        <f>'INFORME POR DIA'!P1593</f>
        <v>0</v>
      </c>
      <c r="Q20" s="14">
        <f>'INFORME POR DIA'!Q1593</f>
        <v>0</v>
      </c>
      <c r="R20" s="14">
        <f>'INFORME POR DIA'!R1593</f>
        <v>0</v>
      </c>
      <c r="S20" s="14">
        <f>'INFORME POR DIA'!S1593</f>
        <v>0</v>
      </c>
      <c r="T20" s="14">
        <f>'INFORME POR DIA'!T1593</f>
        <v>0</v>
      </c>
      <c r="U20" s="14">
        <f>'INFORME POR DIA'!U1593</f>
        <v>0</v>
      </c>
      <c r="V20" s="14">
        <f>'INFORME POR DIA'!V1593</f>
        <v>0</v>
      </c>
      <c r="W20" s="14">
        <f>'INFORME POR DIA'!W1593</f>
        <v>10</v>
      </c>
      <c r="X20" s="14">
        <f>'INFORME POR DIA'!X1593</f>
        <v>109</v>
      </c>
      <c r="Y20" s="14">
        <f>'INFORME POR DIA'!Y1593</f>
        <v>0</v>
      </c>
      <c r="Z20" s="14">
        <f>'INFORME POR DIA'!Z1593</f>
        <v>0</v>
      </c>
      <c r="AA20" s="14">
        <f>'INFORME POR DIA'!AA1593</f>
        <v>0</v>
      </c>
      <c r="AB20" s="14">
        <f>'INFORME POR DIA'!AB1593</f>
        <v>191</v>
      </c>
      <c r="AC20" s="14">
        <f>'INFORME POR DIA'!AC1593</f>
        <v>0</v>
      </c>
      <c r="AD20" s="14">
        <f>'INFORME POR DIA'!AD1593</f>
        <v>0</v>
      </c>
      <c r="AE20" s="14">
        <f>'INFORME POR DIA'!AE1593</f>
        <v>0</v>
      </c>
      <c r="AF20" s="14">
        <f>'INFORME POR DIA'!AF1593</f>
        <v>0</v>
      </c>
      <c r="AG20" s="14">
        <f>'INFORME POR DIA'!AG1593</f>
        <v>63</v>
      </c>
      <c r="AH20" s="14">
        <f>'INFORME POR DIA'!AH1593</f>
        <v>0</v>
      </c>
      <c r="AI20" s="14">
        <f>'INFORME POR DIA'!AI1593</f>
        <v>0</v>
      </c>
      <c r="AJ20" s="14">
        <f>'INFORME POR DIA'!AJ1593</f>
        <v>0</v>
      </c>
      <c r="AK20" s="14">
        <f>'INFORME POR DIA'!AK1593</f>
        <v>0</v>
      </c>
      <c r="AL20" s="26"/>
      <c r="AM20" s="27"/>
      <c r="AN20" s="27"/>
    </row>
    <row r="21" spans="1:40" s="3" customFormat="1" ht="11.25" customHeight="1" outlineLevel="1">
      <c r="A21" s="6" t="s">
        <v>28</v>
      </c>
      <c r="B21" s="6"/>
      <c r="C21" s="64">
        <f>SUM('INFORME POR DIA'!C1494)</f>
        <v>320</v>
      </c>
      <c r="D21" s="64">
        <v>4</v>
      </c>
      <c r="E21" s="14">
        <f>'INFORME POR DIA'!E1594</f>
        <v>5517</v>
      </c>
      <c r="F21" s="14">
        <f>'INFORME POR DIA'!F1594</f>
        <v>0</v>
      </c>
      <c r="G21" s="14">
        <f>'INFORME POR DIA'!G1594</f>
        <v>0</v>
      </c>
      <c r="H21" s="14">
        <f>'INFORME POR DIA'!H1594</f>
        <v>0</v>
      </c>
      <c r="I21" s="14">
        <f>'INFORME POR DIA'!I1594</f>
        <v>5517</v>
      </c>
      <c r="J21" s="14">
        <f>'INFORME POR DIA'!J1594</f>
        <v>4013</v>
      </c>
      <c r="K21" s="14">
        <f>'INFORME POR DIA'!K1594</f>
        <v>0</v>
      </c>
      <c r="L21" s="14">
        <f>'INFORME POR DIA'!L1594</f>
        <v>1504</v>
      </c>
      <c r="M21" s="14">
        <f>'INFORME POR DIA'!M1594</f>
        <v>0</v>
      </c>
      <c r="N21" s="14">
        <f>'INFORME POR DIA'!N1594</f>
        <v>0</v>
      </c>
      <c r="O21" s="14">
        <f>'INFORME POR DIA'!O1594</f>
        <v>0</v>
      </c>
      <c r="P21" s="14">
        <f>'INFORME POR DIA'!P1594</f>
        <v>0</v>
      </c>
      <c r="Q21" s="14">
        <f>'INFORME POR DIA'!Q1594</f>
        <v>0</v>
      </c>
      <c r="R21" s="14">
        <f>'INFORME POR DIA'!R1594</f>
        <v>0</v>
      </c>
      <c r="S21" s="14">
        <f>'INFORME POR DIA'!S1594</f>
        <v>0</v>
      </c>
      <c r="T21" s="14">
        <f>'INFORME POR DIA'!T1594</f>
        <v>0</v>
      </c>
      <c r="U21" s="14">
        <f>'INFORME POR DIA'!U1594</f>
        <v>0</v>
      </c>
      <c r="V21" s="14">
        <f>'INFORME POR DIA'!V1594</f>
        <v>0</v>
      </c>
      <c r="W21" s="14">
        <f>'INFORME POR DIA'!W1594</f>
        <v>0</v>
      </c>
      <c r="X21" s="14">
        <f>'INFORME POR DIA'!X1594</f>
        <v>3</v>
      </c>
      <c r="Y21" s="14">
        <f>'INFORME POR DIA'!Y1594</f>
        <v>0</v>
      </c>
      <c r="Z21" s="14">
        <f>'INFORME POR DIA'!Z1594</f>
        <v>0</v>
      </c>
      <c r="AA21" s="14">
        <f>'INFORME POR DIA'!AA1594</f>
        <v>0</v>
      </c>
      <c r="AB21" s="14">
        <f>'INFORME POR DIA'!AB1594</f>
        <v>0</v>
      </c>
      <c r="AC21" s="14">
        <f>'INFORME POR DIA'!AC1594</f>
        <v>0</v>
      </c>
      <c r="AD21" s="14">
        <f>'INFORME POR DIA'!AD1594</f>
        <v>0</v>
      </c>
      <c r="AE21" s="14">
        <f>'INFORME POR DIA'!AE1594</f>
        <v>0</v>
      </c>
      <c r="AF21" s="14">
        <f>'INFORME POR DIA'!AF1594</f>
        <v>0</v>
      </c>
      <c r="AG21" s="14">
        <f>'INFORME POR DIA'!AG1594</f>
        <v>1413</v>
      </c>
      <c r="AH21" s="14">
        <f>'INFORME POR DIA'!AH1594</f>
        <v>0</v>
      </c>
      <c r="AI21" s="14">
        <f>'INFORME POR DIA'!AI1594</f>
        <v>0</v>
      </c>
      <c r="AJ21" s="14">
        <f>'INFORME POR DIA'!AJ1594</f>
        <v>0</v>
      </c>
      <c r="AK21" s="14">
        <f>'INFORME POR DIA'!AK1594</f>
        <v>0</v>
      </c>
      <c r="AL21" s="26"/>
      <c r="AM21" s="27"/>
      <c r="AN21" s="27"/>
    </row>
    <row r="22" spans="1:40" s="3" customFormat="1" ht="11.25" customHeight="1" outlineLevel="1">
      <c r="A22" s="6" t="s">
        <v>29</v>
      </c>
      <c r="B22" s="6"/>
      <c r="C22" s="64">
        <f>SUM('INFORME POR DIA'!C1495)</f>
        <v>592</v>
      </c>
      <c r="D22" s="64">
        <v>20</v>
      </c>
      <c r="E22" s="14">
        <f>'INFORME POR DIA'!E1595</f>
        <v>12827</v>
      </c>
      <c r="F22" s="14">
        <f>'INFORME POR DIA'!F1595</f>
        <v>0</v>
      </c>
      <c r="G22" s="14">
        <f>'INFORME POR DIA'!G1595</f>
        <v>0</v>
      </c>
      <c r="H22" s="14">
        <f>'INFORME POR DIA'!H1595</f>
        <v>0</v>
      </c>
      <c r="I22" s="14">
        <f>'INFORME POR DIA'!I1595</f>
        <v>12827</v>
      </c>
      <c r="J22" s="14">
        <f>'INFORME POR DIA'!J1595</f>
        <v>3</v>
      </c>
      <c r="K22" s="14">
        <f>'INFORME POR DIA'!K1595</f>
        <v>0</v>
      </c>
      <c r="L22" s="14">
        <f>'INFORME POR DIA'!L1595</f>
        <v>57</v>
      </c>
      <c r="M22" s="14">
        <f>'INFORME POR DIA'!M1595</f>
        <v>12767</v>
      </c>
      <c r="N22" s="14">
        <f>'INFORME POR DIA'!N1595</f>
        <v>0</v>
      </c>
      <c r="O22" s="14">
        <f>'INFORME POR DIA'!O1595</f>
        <v>0</v>
      </c>
      <c r="P22" s="14">
        <f>'INFORME POR DIA'!P1595</f>
        <v>0</v>
      </c>
      <c r="Q22" s="14">
        <f>'INFORME POR DIA'!Q1595</f>
        <v>0</v>
      </c>
      <c r="R22" s="14">
        <f>'INFORME POR DIA'!R1595</f>
        <v>0</v>
      </c>
      <c r="S22" s="14">
        <f>'INFORME POR DIA'!S1595</f>
        <v>0</v>
      </c>
      <c r="T22" s="14">
        <f>'INFORME POR DIA'!T1595</f>
        <v>0</v>
      </c>
      <c r="U22" s="14">
        <f>'INFORME POR DIA'!U1595</f>
        <v>0</v>
      </c>
      <c r="V22" s="14">
        <f>'INFORME POR DIA'!V1595</f>
        <v>0</v>
      </c>
      <c r="W22" s="14">
        <f>'INFORME POR DIA'!W1595</f>
        <v>0</v>
      </c>
      <c r="X22" s="14">
        <f>'INFORME POR DIA'!X1595</f>
        <v>64</v>
      </c>
      <c r="Y22" s="14">
        <f>'INFORME POR DIA'!Y1595</f>
        <v>0</v>
      </c>
      <c r="Z22" s="14">
        <f>'INFORME POR DIA'!Z1595</f>
        <v>0</v>
      </c>
      <c r="AA22" s="14">
        <f>'INFORME POR DIA'!AA1595</f>
        <v>0</v>
      </c>
      <c r="AB22" s="14">
        <f>'INFORME POR DIA'!AB1595</f>
        <v>0</v>
      </c>
      <c r="AC22" s="14">
        <f>'INFORME POR DIA'!AC1595</f>
        <v>0</v>
      </c>
      <c r="AD22" s="14">
        <f>'INFORME POR DIA'!AD1595</f>
        <v>0</v>
      </c>
      <c r="AE22" s="14">
        <f>'INFORME POR DIA'!AE1595</f>
        <v>0</v>
      </c>
      <c r="AF22" s="14">
        <f>'INFORME POR DIA'!AF1595</f>
        <v>0</v>
      </c>
      <c r="AG22" s="14">
        <f>'INFORME POR DIA'!AG1595</f>
        <v>133</v>
      </c>
      <c r="AH22" s="14">
        <f>'INFORME POR DIA'!AH1595</f>
        <v>0</v>
      </c>
      <c r="AI22" s="14">
        <f>'INFORME POR DIA'!AI1595</f>
        <v>0</v>
      </c>
      <c r="AJ22" s="14">
        <f>'INFORME POR DIA'!AJ1595</f>
        <v>0</v>
      </c>
      <c r="AK22" s="14">
        <f>'INFORME POR DIA'!AK1595</f>
        <v>0</v>
      </c>
      <c r="AL22" s="26"/>
      <c r="AM22" s="27"/>
      <c r="AN22" s="27"/>
    </row>
    <row r="23" spans="1:40" s="3" customFormat="1" ht="11.25" customHeight="1" outlineLevel="1">
      <c r="A23" s="6" t="s">
        <v>30</v>
      </c>
      <c r="B23" s="6"/>
      <c r="C23" s="64">
        <f>SUM('INFORME POR DIA'!C1496)</f>
        <v>516</v>
      </c>
      <c r="D23" s="64">
        <v>14</v>
      </c>
      <c r="E23" s="14">
        <f>'INFORME POR DIA'!E1596</f>
        <v>10872</v>
      </c>
      <c r="F23" s="14">
        <f>'INFORME POR DIA'!F1596</f>
        <v>0</v>
      </c>
      <c r="G23" s="14">
        <f>'INFORME POR DIA'!G1596</f>
        <v>0</v>
      </c>
      <c r="H23" s="14">
        <f>'INFORME POR DIA'!H1596</f>
        <v>0</v>
      </c>
      <c r="I23" s="14">
        <f>'INFORME POR DIA'!I1596</f>
        <v>10872</v>
      </c>
      <c r="J23" s="14">
        <f>'INFORME POR DIA'!J1596</f>
        <v>5465</v>
      </c>
      <c r="K23" s="14">
        <f>'INFORME POR DIA'!K1596</f>
        <v>0</v>
      </c>
      <c r="L23" s="14">
        <f>'INFORME POR DIA'!L1596</f>
        <v>5324</v>
      </c>
      <c r="M23" s="14">
        <f>'INFORME POR DIA'!M1596</f>
        <v>83</v>
      </c>
      <c r="N23" s="14">
        <f>'INFORME POR DIA'!N1596</f>
        <v>0</v>
      </c>
      <c r="O23" s="14">
        <f>'INFORME POR DIA'!O1596</f>
        <v>0</v>
      </c>
      <c r="P23" s="14">
        <f>'INFORME POR DIA'!P1596</f>
        <v>0</v>
      </c>
      <c r="Q23" s="14">
        <f>'INFORME POR DIA'!Q1596</f>
        <v>0</v>
      </c>
      <c r="R23" s="14">
        <f>'INFORME POR DIA'!R1596</f>
        <v>0</v>
      </c>
      <c r="S23" s="14">
        <f>'INFORME POR DIA'!S1596</f>
        <v>0</v>
      </c>
      <c r="T23" s="14">
        <f>'INFORME POR DIA'!T1596</f>
        <v>0</v>
      </c>
      <c r="U23" s="14">
        <f>'INFORME POR DIA'!U1596</f>
        <v>0</v>
      </c>
      <c r="V23" s="14">
        <f>'INFORME POR DIA'!V1596</f>
        <v>0</v>
      </c>
      <c r="W23" s="14">
        <f>'INFORME POR DIA'!W1596</f>
        <v>0</v>
      </c>
      <c r="X23" s="14">
        <f>'INFORME POR DIA'!X1596</f>
        <v>197</v>
      </c>
      <c r="Y23" s="14">
        <f>'INFORME POR DIA'!Y1596</f>
        <v>0</v>
      </c>
      <c r="Z23" s="14">
        <f>'INFORME POR DIA'!Z1596</f>
        <v>0</v>
      </c>
      <c r="AA23" s="14">
        <f>'INFORME POR DIA'!AA1596</f>
        <v>0</v>
      </c>
      <c r="AB23" s="14">
        <f>'INFORME POR DIA'!AB1596</f>
        <v>249</v>
      </c>
      <c r="AC23" s="14">
        <f>'INFORME POR DIA'!AC1596</f>
        <v>0</v>
      </c>
      <c r="AD23" s="14">
        <f>'INFORME POR DIA'!AD1596</f>
        <v>0</v>
      </c>
      <c r="AE23" s="14">
        <f>'INFORME POR DIA'!AE1596</f>
        <v>0</v>
      </c>
      <c r="AF23" s="14">
        <f>'INFORME POR DIA'!AF1596</f>
        <v>0</v>
      </c>
      <c r="AG23" s="14">
        <f>'INFORME POR DIA'!AG1596</f>
        <v>187</v>
      </c>
      <c r="AH23" s="14">
        <f>'INFORME POR DIA'!AH1596</f>
        <v>0</v>
      </c>
      <c r="AI23" s="14">
        <f>'INFORME POR DIA'!AI1596</f>
        <v>0</v>
      </c>
      <c r="AJ23" s="14">
        <f>'INFORME POR DIA'!AJ1596</f>
        <v>0</v>
      </c>
      <c r="AK23" s="14">
        <f>'INFORME POR DIA'!AK1596</f>
        <v>0</v>
      </c>
      <c r="AL23" s="26"/>
      <c r="AM23" s="27"/>
      <c r="AN23" s="27"/>
    </row>
    <row r="24" spans="1:40" s="3" customFormat="1" ht="11.25" customHeight="1" outlineLevel="1">
      <c r="A24" s="77" t="s">
        <v>160</v>
      </c>
      <c r="B24" s="6"/>
      <c r="C24" s="64">
        <f>SUM('INFORME POR DIA'!C1497)</f>
        <v>1031</v>
      </c>
      <c r="D24" s="64">
        <v>24</v>
      </c>
      <c r="E24" s="14">
        <f>'INFORME POR DIA'!E1597</f>
        <v>15580</v>
      </c>
      <c r="F24" s="14">
        <f>'INFORME POR DIA'!F1597</f>
        <v>0</v>
      </c>
      <c r="G24" s="14">
        <f>'INFORME POR DIA'!G1597</f>
        <v>0</v>
      </c>
      <c r="H24" s="14">
        <f>'INFORME POR DIA'!H1597</f>
        <v>0</v>
      </c>
      <c r="I24" s="14">
        <f>'INFORME POR DIA'!I1597</f>
        <v>15580</v>
      </c>
      <c r="J24" s="14">
        <f>'INFORME POR DIA'!J1597</f>
        <v>418</v>
      </c>
      <c r="K24" s="14">
        <f>'INFORME POR DIA'!K1597</f>
        <v>0</v>
      </c>
      <c r="L24" s="14">
        <f>'INFORME POR DIA'!L1597</f>
        <v>15136</v>
      </c>
      <c r="M24" s="14">
        <f>'INFORME POR DIA'!M1597</f>
        <v>26</v>
      </c>
      <c r="N24" s="14">
        <f>'INFORME POR DIA'!N1597</f>
        <v>0</v>
      </c>
      <c r="O24" s="14">
        <f>'INFORME POR DIA'!O1597</f>
        <v>0</v>
      </c>
      <c r="P24" s="14">
        <f>'INFORME POR DIA'!P1597</f>
        <v>0</v>
      </c>
      <c r="Q24" s="14">
        <f>'INFORME POR DIA'!Q1597</f>
        <v>0</v>
      </c>
      <c r="R24" s="14">
        <f>'INFORME POR DIA'!R1597</f>
        <v>0</v>
      </c>
      <c r="S24" s="14">
        <f>'INFORME POR DIA'!S1597</f>
        <v>0</v>
      </c>
      <c r="T24" s="14">
        <f>'INFORME POR DIA'!T1597</f>
        <v>0</v>
      </c>
      <c r="U24" s="14">
        <f>'INFORME POR DIA'!U1597</f>
        <v>0</v>
      </c>
      <c r="V24" s="14">
        <f>'INFORME POR DIA'!V1597</f>
        <v>0</v>
      </c>
      <c r="W24" s="14">
        <f>'INFORME POR DIA'!W1597</f>
        <v>0</v>
      </c>
      <c r="X24" s="14">
        <f>'INFORME POR DIA'!X1597</f>
        <v>75</v>
      </c>
      <c r="Y24" s="14">
        <f>'INFORME POR DIA'!Y1597</f>
        <v>0</v>
      </c>
      <c r="Z24" s="14">
        <f>'INFORME POR DIA'!Z1597</f>
        <v>0</v>
      </c>
      <c r="AA24" s="14">
        <f>'INFORME POR DIA'!AA1597</f>
        <v>0</v>
      </c>
      <c r="AB24" s="14">
        <f>'INFORME POR DIA'!AB1597</f>
        <v>385</v>
      </c>
      <c r="AC24" s="14">
        <f>'INFORME POR DIA'!AC1597</f>
        <v>0</v>
      </c>
      <c r="AD24" s="14">
        <f>'INFORME POR DIA'!AD1597</f>
        <v>0</v>
      </c>
      <c r="AE24" s="14">
        <f>'INFORME POR DIA'!AE1597</f>
        <v>0</v>
      </c>
      <c r="AF24" s="14">
        <f>'INFORME POR DIA'!AF1597</f>
        <v>0</v>
      </c>
      <c r="AG24" s="14">
        <f>'INFORME POR DIA'!AG1597</f>
        <v>5243</v>
      </c>
      <c r="AH24" s="14">
        <f>'INFORME POR DIA'!AH1597</f>
        <v>0</v>
      </c>
      <c r="AI24" s="14">
        <f>'INFORME POR DIA'!AI1597</f>
        <v>0</v>
      </c>
      <c r="AJ24" s="14">
        <f>'INFORME POR DIA'!AJ1597</f>
        <v>0</v>
      </c>
      <c r="AK24" s="14">
        <f>'INFORME POR DIA'!AK1597</f>
        <v>0</v>
      </c>
      <c r="AL24" s="26"/>
      <c r="AM24" s="27"/>
      <c r="AN24" s="27"/>
    </row>
    <row r="25" spans="1:40" s="3" customFormat="1" ht="11.25" customHeight="1" outlineLevel="1">
      <c r="A25" s="102" t="s">
        <v>161</v>
      </c>
      <c r="B25" s="6"/>
      <c r="C25" s="64">
        <f>SUM('INFORME POR DIA'!C1498)</f>
        <v>476</v>
      </c>
      <c r="D25" s="64">
        <v>35</v>
      </c>
      <c r="E25" s="14">
        <f>'INFORME POR DIA'!E1598</f>
        <v>7122</v>
      </c>
      <c r="F25" s="14">
        <f>'INFORME POR DIA'!F1598</f>
        <v>2037</v>
      </c>
      <c r="G25" s="14">
        <f>'INFORME POR DIA'!G1598</f>
        <v>0</v>
      </c>
      <c r="H25" s="14">
        <f>'INFORME POR DIA'!H1598</f>
        <v>0</v>
      </c>
      <c r="I25" s="14">
        <f>'INFORME POR DIA'!I1598</f>
        <v>5085</v>
      </c>
      <c r="J25" s="14">
        <f>'INFORME POR DIA'!J1598</f>
        <v>2683</v>
      </c>
      <c r="K25" s="14">
        <f>'INFORME POR DIA'!K1598</f>
        <v>0</v>
      </c>
      <c r="L25" s="14">
        <f>'INFORME POR DIA'!L1598</f>
        <v>1083</v>
      </c>
      <c r="M25" s="14">
        <f>'INFORME POR DIA'!M1598</f>
        <v>1016</v>
      </c>
      <c r="N25" s="14">
        <f>'INFORME POR DIA'!N1598</f>
        <v>0</v>
      </c>
      <c r="O25" s="14">
        <f>'INFORME POR DIA'!O1598</f>
        <v>0</v>
      </c>
      <c r="P25" s="14">
        <f>'INFORME POR DIA'!P1598</f>
        <v>7</v>
      </c>
      <c r="Q25" s="14">
        <f>'INFORME POR DIA'!Q1598</f>
        <v>0</v>
      </c>
      <c r="R25" s="14">
        <f>'INFORME POR DIA'!R1598</f>
        <v>0</v>
      </c>
      <c r="S25" s="14">
        <f>'INFORME POR DIA'!S1598</f>
        <v>248</v>
      </c>
      <c r="T25" s="14">
        <f>'INFORME POR DIA'!T1598</f>
        <v>48</v>
      </c>
      <c r="U25" s="14">
        <f>'INFORME POR DIA'!U1598</f>
        <v>0</v>
      </c>
      <c r="V25" s="14">
        <f>'INFORME POR DIA'!V1598</f>
        <v>0</v>
      </c>
      <c r="W25" s="14">
        <f>'INFORME POR DIA'!W1598</f>
        <v>167</v>
      </c>
      <c r="X25" s="14">
        <f>'INFORME POR DIA'!X1598</f>
        <v>11</v>
      </c>
      <c r="Y25" s="14">
        <f>'INFORME POR DIA'!Y1598</f>
        <v>11</v>
      </c>
      <c r="Z25" s="14">
        <f>'INFORME POR DIA'!Z1598</f>
        <v>0</v>
      </c>
      <c r="AA25" s="14">
        <f>'INFORME POR DIA'!AA1598</f>
        <v>0</v>
      </c>
      <c r="AB25" s="14">
        <f>'INFORME POR DIA'!AB1598</f>
        <v>270</v>
      </c>
      <c r="AC25" s="14">
        <f>'INFORME POR DIA'!AC1598</f>
        <v>196</v>
      </c>
      <c r="AD25" s="14">
        <f>'INFORME POR DIA'!AD1598</f>
        <v>152</v>
      </c>
      <c r="AE25" s="14">
        <f>'INFORME POR DIA'!AE1598</f>
        <v>0</v>
      </c>
      <c r="AF25" s="14">
        <f>'INFORME POR DIA'!AF1598</f>
        <v>245</v>
      </c>
      <c r="AG25" s="14">
        <f>'INFORME POR DIA'!AG1598</f>
        <v>1415</v>
      </c>
      <c r="AH25" s="14">
        <f>'INFORME POR DIA'!AH1598</f>
        <v>0</v>
      </c>
      <c r="AI25" s="14">
        <f>'INFORME POR DIA'!AI1598</f>
        <v>0</v>
      </c>
      <c r="AJ25" s="14">
        <f>'INFORME POR DIA'!AJ1598</f>
        <v>0</v>
      </c>
      <c r="AK25" s="14">
        <f>'INFORME POR DIA'!AK1598</f>
        <v>0</v>
      </c>
      <c r="AL25" s="27">
        <f>SUM(AM25:AN25)</f>
        <v>7122</v>
      </c>
      <c r="AM25" s="27">
        <f>SUM(F25)</f>
        <v>2037</v>
      </c>
      <c r="AN25" s="27">
        <f>SUM(I25)</f>
        <v>5085</v>
      </c>
    </row>
    <row r="26" spans="1:40" s="3" customFormat="1" ht="11.25" customHeight="1">
      <c r="A26" s="5" t="s">
        <v>31</v>
      </c>
      <c r="B26" s="5"/>
      <c r="C26" s="18">
        <f>SUM(C27:C46)</f>
        <v>7078</v>
      </c>
      <c r="D26" s="18">
        <f>SUM(D27:D46)</f>
        <v>356</v>
      </c>
      <c r="E26" s="18">
        <f>SUM(E27:E46)</f>
        <v>122632</v>
      </c>
      <c r="F26" s="18">
        <f t="shared" ref="F26:AN26" si="1">SUM(F27:F46)</f>
        <v>25514</v>
      </c>
      <c r="G26" s="18">
        <f t="shared" si="1"/>
        <v>0</v>
      </c>
      <c r="H26" s="18">
        <f t="shared" si="1"/>
        <v>0</v>
      </c>
      <c r="I26" s="18">
        <f t="shared" si="1"/>
        <v>97118</v>
      </c>
      <c r="J26" s="18">
        <f t="shared" si="1"/>
        <v>34543</v>
      </c>
      <c r="K26" s="18">
        <f t="shared" si="1"/>
        <v>0</v>
      </c>
      <c r="L26" s="18">
        <f t="shared" si="1"/>
        <v>33152</v>
      </c>
      <c r="M26" s="18">
        <f t="shared" si="1"/>
        <v>20898</v>
      </c>
      <c r="N26" s="18">
        <f t="shared" si="1"/>
        <v>0</v>
      </c>
      <c r="O26" s="18">
        <f t="shared" si="1"/>
        <v>0</v>
      </c>
      <c r="P26" s="18">
        <f t="shared" si="1"/>
        <v>2446</v>
      </c>
      <c r="Q26" s="18">
        <f t="shared" si="1"/>
        <v>0</v>
      </c>
      <c r="R26" s="18">
        <f t="shared" si="1"/>
        <v>0</v>
      </c>
      <c r="S26" s="18">
        <f t="shared" si="1"/>
        <v>3102</v>
      </c>
      <c r="T26" s="18">
        <f t="shared" si="1"/>
        <v>2977</v>
      </c>
      <c r="U26" s="18">
        <f t="shared" si="1"/>
        <v>0</v>
      </c>
      <c r="V26" s="18">
        <f t="shared" si="1"/>
        <v>2</v>
      </c>
      <c r="W26" s="18">
        <f t="shared" si="1"/>
        <v>575</v>
      </c>
      <c r="X26" s="18">
        <f t="shared" si="1"/>
        <v>897</v>
      </c>
      <c r="Y26" s="18">
        <f t="shared" si="1"/>
        <v>94</v>
      </c>
      <c r="Z26" s="18">
        <f t="shared" si="1"/>
        <v>0</v>
      </c>
      <c r="AA26" s="18">
        <f t="shared" si="1"/>
        <v>0</v>
      </c>
      <c r="AB26" s="18">
        <f t="shared" si="1"/>
        <v>1551</v>
      </c>
      <c r="AC26" s="18">
        <f t="shared" si="1"/>
        <v>3110</v>
      </c>
      <c r="AD26" s="18">
        <f t="shared" si="1"/>
        <v>3898</v>
      </c>
      <c r="AE26" s="18">
        <f t="shared" si="1"/>
        <v>0</v>
      </c>
      <c r="AF26" s="18">
        <f t="shared" si="1"/>
        <v>5095</v>
      </c>
      <c r="AG26" s="18">
        <f t="shared" si="1"/>
        <v>17505</v>
      </c>
      <c r="AH26" s="18">
        <f t="shared" si="1"/>
        <v>0</v>
      </c>
      <c r="AI26" s="18">
        <f t="shared" si="1"/>
        <v>0</v>
      </c>
      <c r="AJ26" s="18">
        <f t="shared" si="1"/>
        <v>0</v>
      </c>
      <c r="AK26" s="18">
        <f t="shared" si="1"/>
        <v>0</v>
      </c>
      <c r="AL26" s="18">
        <f t="shared" si="1"/>
        <v>0</v>
      </c>
      <c r="AM26" s="18">
        <f t="shared" si="1"/>
        <v>0</v>
      </c>
      <c r="AN26" s="18">
        <f t="shared" si="1"/>
        <v>0</v>
      </c>
    </row>
    <row r="27" spans="1:40" s="3" customFormat="1" ht="11.25" customHeight="1" outlineLevel="1">
      <c r="A27" s="6" t="s">
        <v>32</v>
      </c>
      <c r="B27" s="6"/>
      <c r="C27" s="64">
        <f>SUM('INFORME POR DIA'!C1500)</f>
        <v>534</v>
      </c>
      <c r="D27" s="64">
        <v>10</v>
      </c>
      <c r="E27" s="14">
        <f>'INFORME POR DIA'!E1600</f>
        <v>8847</v>
      </c>
      <c r="F27" s="14">
        <f>'INFORME POR DIA'!F1600</f>
        <v>0</v>
      </c>
      <c r="G27" s="14">
        <f>'INFORME POR DIA'!G1600</f>
        <v>0</v>
      </c>
      <c r="H27" s="14">
        <f>'INFORME POR DIA'!H1600</f>
        <v>0</v>
      </c>
      <c r="I27" s="14">
        <f>'INFORME POR DIA'!I1600</f>
        <v>8847</v>
      </c>
      <c r="J27" s="14">
        <f>'INFORME POR DIA'!J1600</f>
        <v>1739</v>
      </c>
      <c r="K27" s="14">
        <f>'INFORME POR DIA'!K1600</f>
        <v>0</v>
      </c>
      <c r="L27" s="14">
        <f>'INFORME POR DIA'!L1600</f>
        <v>6998</v>
      </c>
      <c r="M27" s="14">
        <f>'INFORME POR DIA'!M1600</f>
        <v>110</v>
      </c>
      <c r="N27" s="14">
        <f>'INFORME POR DIA'!N1600</f>
        <v>0</v>
      </c>
      <c r="O27" s="14">
        <f>'INFORME POR DIA'!O1600</f>
        <v>0</v>
      </c>
      <c r="P27" s="14">
        <f>'INFORME POR DIA'!P1600</f>
        <v>0</v>
      </c>
      <c r="Q27" s="14">
        <f>'INFORME POR DIA'!Q1600</f>
        <v>0</v>
      </c>
      <c r="R27" s="14">
        <f>'INFORME POR DIA'!R1600</f>
        <v>0</v>
      </c>
      <c r="S27" s="14">
        <f>'INFORME POR DIA'!S1600</f>
        <v>0</v>
      </c>
      <c r="T27" s="14">
        <f>'INFORME POR DIA'!T1600</f>
        <v>0</v>
      </c>
      <c r="U27" s="14">
        <f>'INFORME POR DIA'!U1600</f>
        <v>0</v>
      </c>
      <c r="V27" s="14">
        <f>'INFORME POR DIA'!V1600</f>
        <v>0</v>
      </c>
      <c r="W27" s="14">
        <f>'INFORME POR DIA'!W1600</f>
        <v>0</v>
      </c>
      <c r="X27" s="14">
        <f>'INFORME POR DIA'!X1600</f>
        <v>119</v>
      </c>
      <c r="Y27" s="14">
        <f>'INFORME POR DIA'!Y1600</f>
        <v>0</v>
      </c>
      <c r="Z27" s="14">
        <f>'INFORME POR DIA'!Z1600</f>
        <v>0</v>
      </c>
      <c r="AA27" s="14">
        <f>'INFORME POR DIA'!AA1600</f>
        <v>0</v>
      </c>
      <c r="AB27" s="14">
        <f>'INFORME POR DIA'!AB1600</f>
        <v>367</v>
      </c>
      <c r="AC27" s="14">
        <f>'INFORME POR DIA'!AC1600</f>
        <v>0</v>
      </c>
      <c r="AD27" s="14">
        <f>'INFORME POR DIA'!AD1600</f>
        <v>0</v>
      </c>
      <c r="AE27" s="14">
        <f>'INFORME POR DIA'!AE1600</f>
        <v>0</v>
      </c>
      <c r="AF27" s="14">
        <f>'INFORME POR DIA'!AF1600</f>
        <v>0</v>
      </c>
      <c r="AG27" s="14">
        <f>'INFORME POR DIA'!AG1600</f>
        <v>1628</v>
      </c>
      <c r="AH27" s="14">
        <f>'INFORME POR DIA'!AH1600</f>
        <v>0</v>
      </c>
      <c r="AI27" s="14">
        <f>'INFORME POR DIA'!AI1600</f>
        <v>0</v>
      </c>
      <c r="AJ27" s="14">
        <f>'INFORME POR DIA'!AJ1600</f>
        <v>0</v>
      </c>
      <c r="AK27" s="14">
        <f>'INFORME POR DIA'!AK1600</f>
        <v>0</v>
      </c>
      <c r="AL27" s="27"/>
      <c r="AM27" s="27"/>
      <c r="AN27" s="27"/>
    </row>
    <row r="28" spans="1:40" s="3" customFormat="1" ht="11.25" customHeight="1" outlineLevel="1">
      <c r="A28" s="6" t="s">
        <v>33</v>
      </c>
      <c r="B28" s="6"/>
      <c r="C28" s="64">
        <f>SUM('INFORME POR DIA'!C1501)</f>
        <v>676</v>
      </c>
      <c r="D28" s="64">
        <v>0</v>
      </c>
      <c r="E28" s="14">
        <f>'INFORME POR DIA'!E1601</f>
        <v>12503</v>
      </c>
      <c r="F28" s="14">
        <f>'INFORME POR DIA'!F1601</f>
        <v>9553</v>
      </c>
      <c r="G28" s="14">
        <f>'INFORME POR DIA'!G1601</f>
        <v>0</v>
      </c>
      <c r="H28" s="14">
        <f>'INFORME POR DIA'!H1601</f>
        <v>0</v>
      </c>
      <c r="I28" s="14">
        <f>'INFORME POR DIA'!I1601</f>
        <v>2950</v>
      </c>
      <c r="J28" s="14">
        <f>'INFORME POR DIA'!J1601</f>
        <v>574</v>
      </c>
      <c r="K28" s="14">
        <f>'INFORME POR DIA'!K1601</f>
        <v>0</v>
      </c>
      <c r="L28" s="14">
        <f>'INFORME POR DIA'!L1601</f>
        <v>146</v>
      </c>
      <c r="M28" s="14">
        <f>'INFORME POR DIA'!M1601</f>
        <v>174</v>
      </c>
      <c r="N28" s="14">
        <f>'INFORME POR DIA'!N1601</f>
        <v>0</v>
      </c>
      <c r="O28" s="14">
        <f>'INFORME POR DIA'!O1601</f>
        <v>0</v>
      </c>
      <c r="P28" s="14">
        <f>'INFORME POR DIA'!P1601</f>
        <v>497</v>
      </c>
      <c r="Q28" s="14">
        <f>'INFORME POR DIA'!Q1601</f>
        <v>0</v>
      </c>
      <c r="R28" s="14">
        <f>'INFORME POR DIA'!R1601</f>
        <v>0</v>
      </c>
      <c r="S28" s="14">
        <f>'INFORME POR DIA'!S1601</f>
        <v>756</v>
      </c>
      <c r="T28" s="14">
        <f>'INFORME POR DIA'!T1601</f>
        <v>803</v>
      </c>
      <c r="U28" s="14">
        <f>'INFORME POR DIA'!U1601</f>
        <v>0</v>
      </c>
      <c r="V28" s="14">
        <f>'INFORME POR DIA'!V1601</f>
        <v>0</v>
      </c>
      <c r="W28" s="14">
        <f>'INFORME POR DIA'!W1601</f>
        <v>263</v>
      </c>
      <c r="X28" s="14">
        <f>'INFORME POR DIA'!X1601</f>
        <v>59</v>
      </c>
      <c r="Y28" s="14">
        <f>'INFORME POR DIA'!Y1601</f>
        <v>0</v>
      </c>
      <c r="Z28" s="14">
        <f>'INFORME POR DIA'!Z1601</f>
        <v>0</v>
      </c>
      <c r="AA28" s="14">
        <f>'INFORME POR DIA'!AA1601</f>
        <v>0</v>
      </c>
      <c r="AB28" s="14">
        <f>'INFORME POR DIA'!AB1601</f>
        <v>0</v>
      </c>
      <c r="AC28" s="14">
        <f>'INFORME POR DIA'!AC1601</f>
        <v>786</v>
      </c>
      <c r="AD28" s="14">
        <f>'INFORME POR DIA'!AD1601</f>
        <v>49</v>
      </c>
      <c r="AE28" s="14">
        <f>'INFORME POR DIA'!AE1601</f>
        <v>0</v>
      </c>
      <c r="AF28" s="14">
        <f>'INFORME POR DIA'!AF1601</f>
        <v>1663</v>
      </c>
      <c r="AG28" s="14">
        <f>'INFORME POR DIA'!AG1601</f>
        <v>384</v>
      </c>
      <c r="AH28" s="14">
        <f>'INFORME POR DIA'!AH1601</f>
        <v>0</v>
      </c>
      <c r="AI28" s="14">
        <f>'INFORME POR DIA'!AI1601</f>
        <v>0</v>
      </c>
      <c r="AJ28" s="14">
        <f>'INFORME POR DIA'!AJ1601</f>
        <v>0</v>
      </c>
      <c r="AK28" s="14">
        <f>'INFORME POR DIA'!AK1601</f>
        <v>0</v>
      </c>
      <c r="AL28" s="27"/>
      <c r="AM28" s="27"/>
      <c r="AN28" s="27"/>
    </row>
    <row r="29" spans="1:40" s="3" customFormat="1" ht="11.25" customHeight="1" outlineLevel="1">
      <c r="A29" s="6" t="s">
        <v>34</v>
      </c>
      <c r="B29" s="6"/>
      <c r="C29" s="64">
        <f>SUM('INFORME POR DIA'!C1502)</f>
        <v>280</v>
      </c>
      <c r="D29" s="64">
        <v>0</v>
      </c>
      <c r="E29" s="14">
        <f>'INFORME POR DIA'!E1602</f>
        <v>5934</v>
      </c>
      <c r="F29" s="14">
        <f>'INFORME POR DIA'!F1602</f>
        <v>0</v>
      </c>
      <c r="G29" s="14">
        <f>'INFORME POR DIA'!G1602</f>
        <v>0</v>
      </c>
      <c r="H29" s="14">
        <f>'INFORME POR DIA'!H1602</f>
        <v>0</v>
      </c>
      <c r="I29" s="14">
        <f>'INFORME POR DIA'!I1602</f>
        <v>5934</v>
      </c>
      <c r="J29" s="14">
        <f>'INFORME POR DIA'!J1602</f>
        <v>3945</v>
      </c>
      <c r="K29" s="14">
        <f>'INFORME POR DIA'!K1602</f>
        <v>0</v>
      </c>
      <c r="L29" s="14">
        <f>'INFORME POR DIA'!L1602</f>
        <v>1989</v>
      </c>
      <c r="M29" s="14">
        <f>'INFORME POR DIA'!M1602</f>
        <v>0</v>
      </c>
      <c r="N29" s="14">
        <f>'INFORME POR DIA'!N1602</f>
        <v>0</v>
      </c>
      <c r="O29" s="14">
        <f>'INFORME POR DIA'!O1602</f>
        <v>0</v>
      </c>
      <c r="P29" s="14">
        <f>'INFORME POR DIA'!P1602</f>
        <v>0</v>
      </c>
      <c r="Q29" s="14">
        <f>'INFORME POR DIA'!Q1602</f>
        <v>0</v>
      </c>
      <c r="R29" s="14">
        <f>'INFORME POR DIA'!R1602</f>
        <v>0</v>
      </c>
      <c r="S29" s="14">
        <f>'INFORME POR DIA'!S1602</f>
        <v>0</v>
      </c>
      <c r="T29" s="14">
        <f>'INFORME POR DIA'!T1602</f>
        <v>0</v>
      </c>
      <c r="U29" s="14">
        <f>'INFORME POR DIA'!U1602</f>
        <v>0</v>
      </c>
      <c r="V29" s="14">
        <f>'INFORME POR DIA'!V1602</f>
        <v>0</v>
      </c>
      <c r="W29" s="14">
        <f>'INFORME POR DIA'!W1602</f>
        <v>0</v>
      </c>
      <c r="X29" s="14">
        <f>'INFORME POR DIA'!X1602</f>
        <v>184</v>
      </c>
      <c r="Y29" s="14">
        <f>'INFORME POR DIA'!Y1602</f>
        <v>0</v>
      </c>
      <c r="Z29" s="14">
        <f>'INFORME POR DIA'!Z1602</f>
        <v>0</v>
      </c>
      <c r="AA29" s="14">
        <f>'INFORME POR DIA'!AA1602</f>
        <v>0</v>
      </c>
      <c r="AB29" s="14">
        <f>'INFORME POR DIA'!AB1602</f>
        <v>0</v>
      </c>
      <c r="AC29" s="14">
        <f>'INFORME POR DIA'!AC1602</f>
        <v>0</v>
      </c>
      <c r="AD29" s="14">
        <f>'INFORME POR DIA'!AD1602</f>
        <v>0</v>
      </c>
      <c r="AE29" s="14">
        <f>'INFORME POR DIA'!AE1602</f>
        <v>0</v>
      </c>
      <c r="AF29" s="14">
        <f>'INFORME POR DIA'!AF1602</f>
        <v>0</v>
      </c>
      <c r="AG29" s="14">
        <f>'INFORME POR DIA'!AG1602</f>
        <v>42</v>
      </c>
      <c r="AH29" s="14">
        <f>'INFORME POR DIA'!AH1602</f>
        <v>0</v>
      </c>
      <c r="AI29" s="14">
        <f>'INFORME POR DIA'!AI1602</f>
        <v>0</v>
      </c>
      <c r="AJ29" s="14">
        <f>'INFORME POR DIA'!AJ1602</f>
        <v>0</v>
      </c>
      <c r="AK29" s="14">
        <f>'INFORME POR DIA'!AK1602</f>
        <v>0</v>
      </c>
      <c r="AL29" s="26"/>
      <c r="AM29" s="27"/>
      <c r="AN29" s="27"/>
    </row>
    <row r="30" spans="1:40" s="3" customFormat="1" ht="11.25" customHeight="1" outlineLevel="1">
      <c r="A30" s="6" t="s">
        <v>35</v>
      </c>
      <c r="B30" s="6"/>
      <c r="C30" s="64">
        <f>SUM('INFORME POR DIA'!C1503)</f>
        <v>224</v>
      </c>
      <c r="D30" s="64">
        <v>1</v>
      </c>
      <c r="E30" s="14">
        <f>'INFORME POR DIA'!E1603</f>
        <v>4073</v>
      </c>
      <c r="F30" s="14">
        <f>'INFORME POR DIA'!F1603</f>
        <v>0</v>
      </c>
      <c r="G30" s="14">
        <f>'INFORME POR DIA'!G1603</f>
        <v>0</v>
      </c>
      <c r="H30" s="14">
        <f>'INFORME POR DIA'!H1603</f>
        <v>0</v>
      </c>
      <c r="I30" s="14">
        <f>'INFORME POR DIA'!I1603</f>
        <v>4073</v>
      </c>
      <c r="J30" s="14">
        <f>'INFORME POR DIA'!J1603</f>
        <v>4073</v>
      </c>
      <c r="K30" s="14">
        <f>'INFORME POR DIA'!K1603</f>
        <v>0</v>
      </c>
      <c r="L30" s="14">
        <f>'INFORME POR DIA'!L1603</f>
        <v>0</v>
      </c>
      <c r="M30" s="14">
        <f>'INFORME POR DIA'!M1603</f>
        <v>0</v>
      </c>
      <c r="N30" s="14">
        <f>'INFORME POR DIA'!N1603</f>
        <v>0</v>
      </c>
      <c r="O30" s="14">
        <f>'INFORME POR DIA'!O1603</f>
        <v>0</v>
      </c>
      <c r="P30" s="14">
        <f>'INFORME POR DIA'!P1603</f>
        <v>0</v>
      </c>
      <c r="Q30" s="14">
        <f>'INFORME POR DIA'!Q1603</f>
        <v>0</v>
      </c>
      <c r="R30" s="14">
        <f>'INFORME POR DIA'!R1603</f>
        <v>0</v>
      </c>
      <c r="S30" s="14">
        <f>'INFORME POR DIA'!S1603</f>
        <v>0</v>
      </c>
      <c r="T30" s="14">
        <f>'INFORME POR DIA'!T1603</f>
        <v>0</v>
      </c>
      <c r="U30" s="14">
        <f>'INFORME POR DIA'!U1603</f>
        <v>0</v>
      </c>
      <c r="V30" s="14">
        <f>'INFORME POR DIA'!V1603</f>
        <v>0</v>
      </c>
      <c r="W30" s="14">
        <f>'INFORME POR DIA'!W1603</f>
        <v>0</v>
      </c>
      <c r="X30" s="14">
        <f>'INFORME POR DIA'!X1603</f>
        <v>7</v>
      </c>
      <c r="Y30" s="14">
        <f>'INFORME POR DIA'!Y1603</f>
        <v>0</v>
      </c>
      <c r="Z30" s="14">
        <f>'INFORME POR DIA'!Z1603</f>
        <v>0</v>
      </c>
      <c r="AA30" s="14">
        <f>'INFORME POR DIA'!AA1603</f>
        <v>0</v>
      </c>
      <c r="AB30" s="14">
        <f>'INFORME POR DIA'!AB1603</f>
        <v>0</v>
      </c>
      <c r="AC30" s="14">
        <f>'INFORME POR DIA'!AC1603</f>
        <v>0</v>
      </c>
      <c r="AD30" s="14">
        <f>'INFORME POR DIA'!AD1603</f>
        <v>0</v>
      </c>
      <c r="AE30" s="14">
        <f>'INFORME POR DIA'!AE1603</f>
        <v>0</v>
      </c>
      <c r="AF30" s="14">
        <f>'INFORME POR DIA'!AF1603</f>
        <v>0</v>
      </c>
      <c r="AG30" s="14">
        <f>'INFORME POR DIA'!AG1603</f>
        <v>800</v>
      </c>
      <c r="AH30" s="14">
        <f>'INFORME POR DIA'!AH1603</f>
        <v>0</v>
      </c>
      <c r="AI30" s="14">
        <f>'INFORME POR DIA'!AI1603</f>
        <v>0</v>
      </c>
      <c r="AJ30" s="14">
        <f>'INFORME POR DIA'!AJ1603</f>
        <v>0</v>
      </c>
      <c r="AK30" s="14">
        <f>'INFORME POR DIA'!AK1603</f>
        <v>0</v>
      </c>
      <c r="AL30" s="26"/>
      <c r="AM30" s="27"/>
      <c r="AN30" s="27"/>
    </row>
    <row r="31" spans="1:40" s="3" customFormat="1" ht="11.25" customHeight="1" outlineLevel="1">
      <c r="A31" s="77" t="s">
        <v>162</v>
      </c>
      <c r="B31" s="6"/>
      <c r="C31" s="64">
        <f>SUM('INFORME POR DIA'!C1504)</f>
        <v>192</v>
      </c>
      <c r="D31" s="64">
        <v>0</v>
      </c>
      <c r="E31" s="14">
        <f>'INFORME POR DIA'!E1604</f>
        <v>3987</v>
      </c>
      <c r="F31" s="14">
        <f>'INFORME POR DIA'!F1604</f>
        <v>0</v>
      </c>
      <c r="G31" s="14">
        <f>'INFORME POR DIA'!G1604</f>
        <v>0</v>
      </c>
      <c r="H31" s="14">
        <f>'INFORME POR DIA'!H1604</f>
        <v>0</v>
      </c>
      <c r="I31" s="14">
        <f>'INFORME POR DIA'!I1604</f>
        <v>3987</v>
      </c>
      <c r="J31" s="14">
        <f>'INFORME POR DIA'!J1604</f>
        <v>3987</v>
      </c>
      <c r="K31" s="14">
        <f>'INFORME POR DIA'!K1604</f>
        <v>0</v>
      </c>
      <c r="L31" s="14">
        <f>'INFORME POR DIA'!L1604</f>
        <v>0</v>
      </c>
      <c r="M31" s="14">
        <f>'INFORME POR DIA'!M1604</f>
        <v>0</v>
      </c>
      <c r="N31" s="14">
        <f>'INFORME POR DIA'!N1604</f>
        <v>0</v>
      </c>
      <c r="O31" s="14">
        <f>'INFORME POR DIA'!O1604</f>
        <v>0</v>
      </c>
      <c r="P31" s="14">
        <f>'INFORME POR DIA'!P1604</f>
        <v>0</v>
      </c>
      <c r="Q31" s="14">
        <f>'INFORME POR DIA'!Q1604</f>
        <v>0</v>
      </c>
      <c r="R31" s="14">
        <f>'INFORME POR DIA'!R1604</f>
        <v>0</v>
      </c>
      <c r="S31" s="14">
        <f>'INFORME POR DIA'!S1604</f>
        <v>0</v>
      </c>
      <c r="T31" s="14">
        <f>'INFORME POR DIA'!T1604</f>
        <v>0</v>
      </c>
      <c r="U31" s="14">
        <f>'INFORME POR DIA'!U1604</f>
        <v>0</v>
      </c>
      <c r="V31" s="14">
        <f>'INFORME POR DIA'!V1604</f>
        <v>1</v>
      </c>
      <c r="W31" s="14">
        <f>'INFORME POR DIA'!W1604</f>
        <v>0</v>
      </c>
      <c r="X31" s="14">
        <f>'INFORME POR DIA'!X1604</f>
        <v>4</v>
      </c>
      <c r="Y31" s="14">
        <f>'INFORME POR DIA'!Y1604</f>
        <v>0</v>
      </c>
      <c r="Z31" s="14">
        <f>'INFORME POR DIA'!Z1604</f>
        <v>0</v>
      </c>
      <c r="AA31" s="14">
        <f>'INFORME POR DIA'!AA1604</f>
        <v>0</v>
      </c>
      <c r="AB31" s="14">
        <f>'INFORME POR DIA'!AB1604</f>
        <v>0</v>
      </c>
      <c r="AC31" s="14">
        <f>'INFORME POR DIA'!AC1604</f>
        <v>0</v>
      </c>
      <c r="AD31" s="14">
        <f>'INFORME POR DIA'!AD1604</f>
        <v>0</v>
      </c>
      <c r="AE31" s="14">
        <f>'INFORME POR DIA'!AE1604</f>
        <v>0</v>
      </c>
      <c r="AF31" s="14">
        <f>'INFORME POR DIA'!AF1604</f>
        <v>0</v>
      </c>
      <c r="AG31" s="14">
        <f>'INFORME POR DIA'!AG1604</f>
        <v>233</v>
      </c>
      <c r="AH31" s="14">
        <f>'INFORME POR DIA'!AH1604</f>
        <v>0</v>
      </c>
      <c r="AI31" s="14">
        <f>'INFORME POR DIA'!AI1604</f>
        <v>0</v>
      </c>
      <c r="AJ31" s="14">
        <f>'INFORME POR DIA'!AJ1604</f>
        <v>0</v>
      </c>
      <c r="AK31" s="14">
        <f>'INFORME POR DIA'!AK1604</f>
        <v>0</v>
      </c>
      <c r="AL31" s="26"/>
      <c r="AM31" s="27"/>
      <c r="AN31" s="27"/>
    </row>
    <row r="32" spans="1:40" s="3" customFormat="1" ht="11.25" customHeight="1" outlineLevel="1">
      <c r="A32" s="103" t="s">
        <v>163</v>
      </c>
      <c r="B32" s="6"/>
      <c r="C32" s="64">
        <f>SUM('INFORME POR DIA'!C1505)</f>
        <v>416</v>
      </c>
      <c r="D32" s="64">
        <v>8</v>
      </c>
      <c r="E32" s="14">
        <f>'INFORME POR DIA'!E1605</f>
        <v>5851</v>
      </c>
      <c r="F32" s="14">
        <f>'INFORME POR DIA'!F1605</f>
        <v>1837</v>
      </c>
      <c r="G32" s="14">
        <f>'INFORME POR DIA'!G1605</f>
        <v>0</v>
      </c>
      <c r="H32" s="14">
        <f>'INFORME POR DIA'!H1605</f>
        <v>0</v>
      </c>
      <c r="I32" s="14">
        <f>'INFORME POR DIA'!I1605</f>
        <v>4014</v>
      </c>
      <c r="J32" s="14">
        <f>'INFORME POR DIA'!J1605</f>
        <v>849</v>
      </c>
      <c r="K32" s="14">
        <f>'INFORME POR DIA'!K1605</f>
        <v>0</v>
      </c>
      <c r="L32" s="14">
        <f>'INFORME POR DIA'!L1605</f>
        <v>945</v>
      </c>
      <c r="M32" s="14">
        <f>'INFORME POR DIA'!M1605</f>
        <v>2068</v>
      </c>
      <c r="N32" s="14">
        <f>'INFORME POR DIA'!N1605</f>
        <v>0</v>
      </c>
      <c r="O32" s="14">
        <f>'INFORME POR DIA'!O1605</f>
        <v>0</v>
      </c>
      <c r="P32" s="14">
        <f>'INFORME POR DIA'!P1605</f>
        <v>0</v>
      </c>
      <c r="Q32" s="14">
        <f>'INFORME POR DIA'!Q1605</f>
        <v>0</v>
      </c>
      <c r="R32" s="14">
        <f>'INFORME POR DIA'!R1605</f>
        <v>0</v>
      </c>
      <c r="S32" s="14">
        <f>'INFORME POR DIA'!S1605</f>
        <v>125</v>
      </c>
      <c r="T32" s="14">
        <f>'INFORME POR DIA'!T1605</f>
        <v>27</v>
      </c>
      <c r="U32" s="14">
        <f>'INFORME POR DIA'!U1605</f>
        <v>0</v>
      </c>
      <c r="V32" s="14">
        <f>'INFORME POR DIA'!V1605</f>
        <v>0</v>
      </c>
      <c r="W32" s="14">
        <f>'INFORME POR DIA'!W1605</f>
        <v>7</v>
      </c>
      <c r="X32" s="14">
        <f>'INFORME POR DIA'!X1605</f>
        <v>71</v>
      </c>
      <c r="Y32" s="14">
        <f>'INFORME POR DIA'!Y1605</f>
        <v>69</v>
      </c>
      <c r="Z32" s="14">
        <f>'INFORME POR DIA'!Z1605</f>
        <v>0</v>
      </c>
      <c r="AA32" s="14">
        <f>'INFORME POR DIA'!AA1605</f>
        <v>0</v>
      </c>
      <c r="AB32" s="14">
        <f>'INFORME POR DIA'!AB1605</f>
        <v>268</v>
      </c>
      <c r="AC32" s="14">
        <f>'INFORME POR DIA'!AC1605</f>
        <v>1837</v>
      </c>
      <c r="AD32" s="14">
        <f>'INFORME POR DIA'!AD1605</f>
        <v>3765</v>
      </c>
      <c r="AE32" s="14">
        <f>'INFORME POR DIA'!AE1605</f>
        <v>0</v>
      </c>
      <c r="AF32" s="14">
        <f>'INFORME POR DIA'!AF1605</f>
        <v>85</v>
      </c>
      <c r="AG32" s="14">
        <f>'INFORME POR DIA'!AG1605</f>
        <v>2653</v>
      </c>
      <c r="AH32" s="14">
        <f>'INFORME POR DIA'!AH1605</f>
        <v>0</v>
      </c>
      <c r="AI32" s="14">
        <f>'INFORME POR DIA'!AI1605</f>
        <v>0</v>
      </c>
      <c r="AJ32" s="14">
        <f>'INFORME POR DIA'!AJ1605</f>
        <v>0</v>
      </c>
      <c r="AK32" s="14">
        <f>'INFORME POR DIA'!AK1605</f>
        <v>0</v>
      </c>
      <c r="AL32" s="26"/>
      <c r="AM32" s="27"/>
      <c r="AN32" s="27"/>
    </row>
    <row r="33" spans="1:41" s="3" customFormat="1" ht="11.25" customHeight="1" outlineLevel="1">
      <c r="A33" s="6" t="s">
        <v>37</v>
      </c>
      <c r="B33" s="6"/>
      <c r="C33" s="64">
        <f>SUM('INFORME POR DIA'!C1506)</f>
        <v>246</v>
      </c>
      <c r="D33" s="64">
        <v>0</v>
      </c>
      <c r="E33" s="14">
        <f>'INFORME POR DIA'!E1606</f>
        <v>4819</v>
      </c>
      <c r="F33" s="14">
        <f>'INFORME POR DIA'!F1606</f>
        <v>4174</v>
      </c>
      <c r="G33" s="14">
        <f>'INFORME POR DIA'!G1606</f>
        <v>0</v>
      </c>
      <c r="H33" s="14">
        <f>'INFORME POR DIA'!H1606</f>
        <v>0</v>
      </c>
      <c r="I33" s="14">
        <f>'INFORME POR DIA'!I1606</f>
        <v>645</v>
      </c>
      <c r="J33" s="14">
        <f>'INFORME POR DIA'!J1606</f>
        <v>58</v>
      </c>
      <c r="K33" s="14">
        <f>'INFORME POR DIA'!K1606</f>
        <v>0</v>
      </c>
      <c r="L33" s="14">
        <f>'INFORME POR DIA'!L1606</f>
        <v>30</v>
      </c>
      <c r="M33" s="14">
        <f>'INFORME POR DIA'!M1606</f>
        <v>0</v>
      </c>
      <c r="N33" s="14">
        <f>'INFORME POR DIA'!N1606</f>
        <v>0</v>
      </c>
      <c r="O33" s="14">
        <f>'INFORME POR DIA'!O1606</f>
        <v>0</v>
      </c>
      <c r="P33" s="14">
        <f>'INFORME POR DIA'!P1606</f>
        <v>140</v>
      </c>
      <c r="Q33" s="14">
        <f>'INFORME POR DIA'!Q1606</f>
        <v>0</v>
      </c>
      <c r="R33" s="14">
        <f>'INFORME POR DIA'!R1606</f>
        <v>0</v>
      </c>
      <c r="S33" s="14">
        <f>'INFORME POR DIA'!S1606</f>
        <v>417</v>
      </c>
      <c r="T33" s="14">
        <f>'INFORME POR DIA'!T1606</f>
        <v>0</v>
      </c>
      <c r="U33" s="14">
        <f>'INFORME POR DIA'!U1606</f>
        <v>0</v>
      </c>
      <c r="V33" s="14">
        <f>'INFORME POR DIA'!V1606</f>
        <v>0</v>
      </c>
      <c r="W33" s="14">
        <f>'INFORME POR DIA'!W1606</f>
        <v>65</v>
      </c>
      <c r="X33" s="14">
        <f>'INFORME POR DIA'!X1606</f>
        <v>0</v>
      </c>
      <c r="Y33" s="14">
        <f>'INFORME POR DIA'!Y1606</f>
        <v>25</v>
      </c>
      <c r="Z33" s="14">
        <f>'INFORME POR DIA'!Z1606</f>
        <v>0</v>
      </c>
      <c r="AA33" s="14">
        <f>'INFORME POR DIA'!AA1606</f>
        <v>0</v>
      </c>
      <c r="AB33" s="14">
        <f>'INFORME POR DIA'!AB1606</f>
        <v>0</v>
      </c>
      <c r="AC33" s="14">
        <f>'INFORME POR DIA'!AC1606</f>
        <v>0</v>
      </c>
      <c r="AD33" s="14">
        <f>'INFORME POR DIA'!AD1606</f>
        <v>0</v>
      </c>
      <c r="AE33" s="14">
        <f>'INFORME POR DIA'!AE1606</f>
        <v>0</v>
      </c>
      <c r="AF33" s="14">
        <f>'INFORME POR DIA'!AF1606</f>
        <v>435</v>
      </c>
      <c r="AG33" s="14">
        <f>'INFORME POR DIA'!AG1606</f>
        <v>0</v>
      </c>
      <c r="AH33" s="14">
        <f>'INFORME POR DIA'!AH1606</f>
        <v>0</v>
      </c>
      <c r="AI33" s="14">
        <f>'INFORME POR DIA'!AI1606</f>
        <v>0</v>
      </c>
      <c r="AJ33" s="14">
        <f>'INFORME POR DIA'!AJ1606</f>
        <v>0</v>
      </c>
      <c r="AK33" s="14">
        <f>'INFORME POR DIA'!AK1606</f>
        <v>0</v>
      </c>
      <c r="AL33" s="26"/>
      <c r="AM33" s="27"/>
      <c r="AN33" s="27"/>
    </row>
    <row r="34" spans="1:41" s="3" customFormat="1" ht="11.25" customHeight="1" outlineLevel="1">
      <c r="A34" s="68" t="s">
        <v>141</v>
      </c>
      <c r="B34" s="72"/>
      <c r="C34" s="64">
        <f>SUM('INFORME POR DIA'!C1507)</f>
        <v>56</v>
      </c>
      <c r="D34" s="64">
        <v>56</v>
      </c>
      <c r="E34" s="14">
        <f>'INFORME POR DIA'!E1607</f>
        <v>1093</v>
      </c>
      <c r="F34" s="14">
        <f>'INFORME POR DIA'!F1607</f>
        <v>0</v>
      </c>
      <c r="G34" s="14">
        <f>'INFORME POR DIA'!G1607</f>
        <v>0</v>
      </c>
      <c r="H34" s="14">
        <f>'INFORME POR DIA'!H1607</f>
        <v>0</v>
      </c>
      <c r="I34" s="14">
        <f>'INFORME POR DIA'!I1607</f>
        <v>1093</v>
      </c>
      <c r="J34" s="14">
        <f>'INFORME POR DIA'!J1607</f>
        <v>150</v>
      </c>
      <c r="K34" s="14">
        <f>'INFORME POR DIA'!K1607</f>
        <v>0</v>
      </c>
      <c r="L34" s="14">
        <f>'INFORME POR DIA'!L1607</f>
        <v>0</v>
      </c>
      <c r="M34" s="14">
        <f>'INFORME POR DIA'!M1607</f>
        <v>0</v>
      </c>
      <c r="N34" s="14">
        <f>'INFORME POR DIA'!N1607</f>
        <v>0</v>
      </c>
      <c r="O34" s="14">
        <f>'INFORME POR DIA'!O1607</f>
        <v>0</v>
      </c>
      <c r="P34" s="14">
        <f>'INFORME POR DIA'!P1607</f>
        <v>0</v>
      </c>
      <c r="Q34" s="14">
        <f>'INFORME POR DIA'!Q1607</f>
        <v>0</v>
      </c>
      <c r="R34" s="14">
        <f>'INFORME POR DIA'!R1607</f>
        <v>0</v>
      </c>
      <c r="S34" s="14">
        <f>'INFORME POR DIA'!S1607</f>
        <v>0</v>
      </c>
      <c r="T34" s="14">
        <f>'INFORME POR DIA'!T1607</f>
        <v>943</v>
      </c>
      <c r="U34" s="14">
        <f>'INFORME POR DIA'!U1607</f>
        <v>0</v>
      </c>
      <c r="V34" s="14">
        <f>'INFORME POR DIA'!V1607</f>
        <v>0</v>
      </c>
      <c r="W34" s="14">
        <f>'INFORME POR DIA'!W1607</f>
        <v>0</v>
      </c>
      <c r="X34" s="14">
        <f>'INFORME POR DIA'!X1607</f>
        <v>0</v>
      </c>
      <c r="Y34" s="14">
        <f>'INFORME POR DIA'!Y1607</f>
        <v>0</v>
      </c>
      <c r="Z34" s="14">
        <f>'INFORME POR DIA'!Z1607</f>
        <v>0</v>
      </c>
      <c r="AA34" s="14">
        <f>'INFORME POR DIA'!AA1607</f>
        <v>0</v>
      </c>
      <c r="AB34" s="14">
        <f>'INFORME POR DIA'!AB1607</f>
        <v>0</v>
      </c>
      <c r="AC34" s="14">
        <f>'INFORME POR DIA'!AC1607</f>
        <v>0</v>
      </c>
      <c r="AD34" s="14">
        <f>'INFORME POR DIA'!AD1607</f>
        <v>0</v>
      </c>
      <c r="AE34" s="14">
        <f>'INFORME POR DIA'!AE1607</f>
        <v>0</v>
      </c>
      <c r="AF34" s="14">
        <f>'INFORME POR DIA'!AF1607</f>
        <v>0</v>
      </c>
      <c r="AG34" s="14">
        <f>'INFORME POR DIA'!AG1607</f>
        <v>139</v>
      </c>
      <c r="AH34" s="14">
        <f>'INFORME POR DIA'!AH1607</f>
        <v>0</v>
      </c>
      <c r="AI34" s="14">
        <f>'INFORME POR DIA'!AI1607</f>
        <v>0</v>
      </c>
      <c r="AJ34" s="14">
        <f>'INFORME POR DIA'!AJ1607</f>
        <v>0</v>
      </c>
      <c r="AK34" s="14">
        <f>'INFORME POR DIA'!AK1607</f>
        <v>0</v>
      </c>
      <c r="AL34" s="73"/>
      <c r="AM34" s="73"/>
      <c r="AN34" s="73"/>
    </row>
    <row r="35" spans="1:41" s="3" customFormat="1" ht="11.25" customHeight="1" outlineLevel="1">
      <c r="A35" s="77" t="s">
        <v>164</v>
      </c>
      <c r="B35" s="6"/>
      <c r="C35" s="64">
        <f>SUM('INFORME POR DIA'!C1508)</f>
        <v>420</v>
      </c>
      <c r="D35" s="64">
        <v>0</v>
      </c>
      <c r="E35" s="14">
        <f>'INFORME POR DIA'!E1608</f>
        <v>8027</v>
      </c>
      <c r="F35" s="14">
        <f>'INFORME POR DIA'!F1608</f>
        <v>103</v>
      </c>
      <c r="G35" s="14">
        <f>'INFORME POR DIA'!G1608</f>
        <v>0</v>
      </c>
      <c r="H35" s="14">
        <f>'INFORME POR DIA'!H1608</f>
        <v>0</v>
      </c>
      <c r="I35" s="14">
        <f>'INFORME POR DIA'!I1608</f>
        <v>7924</v>
      </c>
      <c r="J35" s="14">
        <f>'INFORME POR DIA'!J1608</f>
        <v>44</v>
      </c>
      <c r="K35" s="14">
        <f>'INFORME POR DIA'!K1608</f>
        <v>0</v>
      </c>
      <c r="L35" s="14">
        <f>'INFORME POR DIA'!L1608</f>
        <v>92</v>
      </c>
      <c r="M35" s="14">
        <f>'INFORME POR DIA'!M1608</f>
        <v>7771</v>
      </c>
      <c r="N35" s="14">
        <f>'INFORME POR DIA'!N1608</f>
        <v>0</v>
      </c>
      <c r="O35" s="14">
        <f>'INFORME POR DIA'!O1608</f>
        <v>0</v>
      </c>
      <c r="P35" s="14">
        <f>'INFORME POR DIA'!P1608</f>
        <v>0</v>
      </c>
      <c r="Q35" s="14">
        <f>'INFORME POR DIA'!Q1608</f>
        <v>0</v>
      </c>
      <c r="R35" s="14">
        <f>'INFORME POR DIA'!R1608</f>
        <v>0</v>
      </c>
      <c r="S35" s="14">
        <f>'INFORME POR DIA'!S1608</f>
        <v>17</v>
      </c>
      <c r="T35" s="14">
        <f>'INFORME POR DIA'!T1608</f>
        <v>0</v>
      </c>
      <c r="U35" s="14">
        <f>'INFORME POR DIA'!U1608</f>
        <v>0</v>
      </c>
      <c r="V35" s="14">
        <f>'INFORME POR DIA'!V1608</f>
        <v>0</v>
      </c>
      <c r="W35" s="14">
        <f>'INFORME POR DIA'!W1608</f>
        <v>0</v>
      </c>
      <c r="X35" s="14">
        <f>'INFORME POR DIA'!X1608</f>
        <v>53</v>
      </c>
      <c r="Y35" s="14">
        <f>'INFORME POR DIA'!Y1608</f>
        <v>0</v>
      </c>
      <c r="Z35" s="14">
        <f>'INFORME POR DIA'!Z1608</f>
        <v>0</v>
      </c>
      <c r="AA35" s="14">
        <f>'INFORME POR DIA'!AA1608</f>
        <v>0</v>
      </c>
      <c r="AB35" s="14">
        <f>'INFORME POR DIA'!AB1608</f>
        <v>449</v>
      </c>
      <c r="AC35" s="14">
        <f>'INFORME POR DIA'!AC1608</f>
        <v>0</v>
      </c>
      <c r="AD35" s="14">
        <f>'INFORME POR DIA'!AD1608</f>
        <v>0</v>
      </c>
      <c r="AE35" s="14">
        <f>'INFORME POR DIA'!AE1608</f>
        <v>0</v>
      </c>
      <c r="AF35" s="14">
        <f>'INFORME POR DIA'!AF1608</f>
        <v>36</v>
      </c>
      <c r="AG35" s="14">
        <f>'INFORME POR DIA'!AG1608</f>
        <v>1082</v>
      </c>
      <c r="AH35" s="14">
        <f>'INFORME POR DIA'!AH1608</f>
        <v>0</v>
      </c>
      <c r="AI35" s="14">
        <f>'INFORME POR DIA'!AI1608</f>
        <v>0</v>
      </c>
      <c r="AJ35" s="14">
        <f>'INFORME POR DIA'!AJ1608</f>
        <v>0</v>
      </c>
      <c r="AK35" s="14">
        <f>'INFORME POR DIA'!AK1608</f>
        <v>0</v>
      </c>
      <c r="AL35" s="74">
        <f>SUM(AM35:AN35)</f>
        <v>0</v>
      </c>
      <c r="AM35" s="73">
        <f>SUM('INFORME POR DIA'!AM1608)</f>
        <v>0</v>
      </c>
      <c r="AN35" s="73">
        <f>SUM('INFORME POR DIA'!AN1608)</f>
        <v>0</v>
      </c>
    </row>
    <row r="36" spans="1:41" s="3" customFormat="1" ht="11.25" customHeight="1" outlineLevel="1">
      <c r="A36" s="77" t="s">
        <v>165</v>
      </c>
      <c r="B36" s="6"/>
      <c r="C36" s="64">
        <f>SUM('INFORME POR DIA'!C1509)</f>
        <v>1031</v>
      </c>
      <c r="D36" s="64">
        <v>2</v>
      </c>
      <c r="E36" s="14">
        <f>'INFORME POR DIA'!E1609</f>
        <v>17901</v>
      </c>
      <c r="F36" s="14">
        <f>'INFORME POR DIA'!F1609</f>
        <v>0</v>
      </c>
      <c r="G36" s="14">
        <f>'INFORME POR DIA'!G1609</f>
        <v>0</v>
      </c>
      <c r="H36" s="14">
        <f>'INFORME POR DIA'!H1609</f>
        <v>0</v>
      </c>
      <c r="I36" s="14">
        <f>'INFORME POR DIA'!I1609</f>
        <v>17901</v>
      </c>
      <c r="J36" s="14">
        <f>'INFORME POR DIA'!J1609</f>
        <v>108</v>
      </c>
      <c r="K36" s="14">
        <f>'INFORME POR DIA'!K1609</f>
        <v>0</v>
      </c>
      <c r="L36" s="14">
        <f>'INFORME POR DIA'!L1609</f>
        <v>8820</v>
      </c>
      <c r="M36" s="14">
        <f>'INFORME POR DIA'!M1609</f>
        <v>8973</v>
      </c>
      <c r="N36" s="14">
        <f>'INFORME POR DIA'!N1609</f>
        <v>0</v>
      </c>
      <c r="O36" s="14">
        <f>'INFORME POR DIA'!O1609</f>
        <v>0</v>
      </c>
      <c r="P36" s="14">
        <f>'INFORME POR DIA'!P1609</f>
        <v>0</v>
      </c>
      <c r="Q36" s="14">
        <f>'INFORME POR DIA'!Q1609</f>
        <v>0</v>
      </c>
      <c r="R36" s="14">
        <f>'INFORME POR DIA'!R1609</f>
        <v>0</v>
      </c>
      <c r="S36" s="14">
        <f>'INFORME POR DIA'!S1609</f>
        <v>0</v>
      </c>
      <c r="T36" s="14">
        <f>'INFORME POR DIA'!T1609</f>
        <v>0</v>
      </c>
      <c r="U36" s="14">
        <f>'INFORME POR DIA'!U1609</f>
        <v>0</v>
      </c>
      <c r="V36" s="14">
        <f>'INFORME POR DIA'!V1609</f>
        <v>0</v>
      </c>
      <c r="W36" s="14">
        <f>'INFORME POR DIA'!W1609</f>
        <v>0</v>
      </c>
      <c r="X36" s="14">
        <f>'INFORME POR DIA'!X1609</f>
        <v>344</v>
      </c>
      <c r="Y36" s="14">
        <f>'INFORME POR DIA'!Y1609</f>
        <v>0</v>
      </c>
      <c r="Z36" s="14">
        <f>'INFORME POR DIA'!Z1609</f>
        <v>0</v>
      </c>
      <c r="AA36" s="14">
        <f>'INFORME POR DIA'!AA1609</f>
        <v>0</v>
      </c>
      <c r="AB36" s="14">
        <f>'INFORME POR DIA'!AB1609</f>
        <v>324</v>
      </c>
      <c r="AC36" s="14">
        <f>'INFORME POR DIA'!AC1609</f>
        <v>14</v>
      </c>
      <c r="AD36" s="14">
        <f>'INFORME POR DIA'!AD1609</f>
        <v>0</v>
      </c>
      <c r="AE36" s="14">
        <f>'INFORME POR DIA'!AE1609</f>
        <v>0</v>
      </c>
      <c r="AF36" s="14">
        <f>'INFORME POR DIA'!AF1609</f>
        <v>0</v>
      </c>
      <c r="AG36" s="14">
        <f>'INFORME POR DIA'!AG1609</f>
        <v>1313</v>
      </c>
      <c r="AH36" s="14">
        <f>'INFORME POR DIA'!AH1609</f>
        <v>0</v>
      </c>
      <c r="AI36" s="14">
        <f>'INFORME POR DIA'!AI1609</f>
        <v>0</v>
      </c>
      <c r="AJ36" s="14">
        <f>'INFORME POR DIA'!AJ1609</f>
        <v>0</v>
      </c>
      <c r="AK36" s="14">
        <f>'INFORME POR DIA'!AK1609</f>
        <v>0</v>
      </c>
      <c r="AL36" s="73"/>
      <c r="AM36" s="73"/>
      <c r="AN36" s="73"/>
    </row>
    <row r="37" spans="1:41" s="3" customFormat="1" ht="11.25" customHeight="1" outlineLevel="1">
      <c r="A37" s="103" t="s">
        <v>179</v>
      </c>
      <c r="B37" s="6"/>
      <c r="C37" s="64">
        <f>SUM('INFORME POR DIA'!C1510)</f>
        <v>486</v>
      </c>
      <c r="D37" s="64">
        <v>231</v>
      </c>
      <c r="E37" s="14">
        <f>'INFORME POR DIA'!E1610</f>
        <v>2322</v>
      </c>
      <c r="F37" s="14">
        <f>'INFORME POR DIA'!F1610</f>
        <v>445</v>
      </c>
      <c r="G37" s="14">
        <f>'INFORME POR DIA'!G1610</f>
        <v>0</v>
      </c>
      <c r="H37" s="14">
        <f>'INFORME POR DIA'!H1610</f>
        <v>0</v>
      </c>
      <c r="I37" s="14">
        <f>'INFORME POR DIA'!I1610</f>
        <v>1877</v>
      </c>
      <c r="J37" s="14">
        <f>'INFORME POR DIA'!J1610</f>
        <v>669</v>
      </c>
      <c r="K37" s="14">
        <f>'INFORME POR DIA'!K1610</f>
        <v>0</v>
      </c>
      <c r="L37" s="14">
        <f>'INFORME POR DIA'!L1610</f>
        <v>630</v>
      </c>
      <c r="M37" s="14">
        <f>'INFORME POR DIA'!M1610</f>
        <v>482</v>
      </c>
      <c r="N37" s="14">
        <f>'INFORME POR DIA'!N1610</f>
        <v>0</v>
      </c>
      <c r="O37" s="14">
        <f>'INFORME POR DIA'!O1610</f>
        <v>0</v>
      </c>
      <c r="P37" s="14">
        <f>'INFORME POR DIA'!P1610</f>
        <v>1</v>
      </c>
      <c r="Q37" s="14">
        <f>'INFORME POR DIA'!Q1610</f>
        <v>0</v>
      </c>
      <c r="R37" s="14">
        <f>'INFORME POR DIA'!R1610</f>
        <v>0</v>
      </c>
      <c r="S37" s="14">
        <f>'INFORME POR DIA'!S1610</f>
        <v>65</v>
      </c>
      <c r="T37" s="14">
        <f>'INFORME POR DIA'!T1610</f>
        <v>30</v>
      </c>
      <c r="U37" s="14">
        <f>'INFORME POR DIA'!U1610</f>
        <v>0</v>
      </c>
      <c r="V37" s="14">
        <f>'INFORME POR DIA'!V1610</f>
        <v>0</v>
      </c>
      <c r="W37" s="14">
        <f>'INFORME POR DIA'!W1610</f>
        <v>0</v>
      </c>
      <c r="X37" s="14">
        <f>'INFORME POR DIA'!X1610</f>
        <v>0</v>
      </c>
      <c r="Y37" s="14">
        <f>'INFORME POR DIA'!Y1610</f>
        <v>0</v>
      </c>
      <c r="Z37" s="14">
        <f>'INFORME POR DIA'!Z1610</f>
        <v>0</v>
      </c>
      <c r="AA37" s="14">
        <f>'INFORME POR DIA'!AA1610</f>
        <v>0</v>
      </c>
      <c r="AB37" s="14">
        <f>'INFORME POR DIA'!AB1610</f>
        <v>0</v>
      </c>
      <c r="AC37" s="14">
        <f>'INFORME POR DIA'!AC1610</f>
        <v>61</v>
      </c>
      <c r="AD37" s="14">
        <f>'INFORME POR DIA'!AD1610</f>
        <v>63</v>
      </c>
      <c r="AE37" s="14">
        <f>'INFORME POR DIA'!AE1610</f>
        <v>0</v>
      </c>
      <c r="AF37" s="14">
        <f>'INFORME POR DIA'!AF1610</f>
        <v>1428</v>
      </c>
      <c r="AG37" s="14">
        <f>'INFORME POR DIA'!AG1610</f>
        <v>5484</v>
      </c>
      <c r="AH37" s="14">
        <f>'INFORME POR DIA'!AH1610</f>
        <v>0</v>
      </c>
      <c r="AI37" s="14">
        <f>'INFORME POR DIA'!AI1610</f>
        <v>0</v>
      </c>
      <c r="AJ37" s="14">
        <f>'INFORME POR DIA'!AJ1610</f>
        <v>0</v>
      </c>
      <c r="AK37" s="14">
        <f>'INFORME POR DIA'!AK1610</f>
        <v>0</v>
      </c>
      <c r="AL37" s="73"/>
      <c r="AM37" s="73"/>
      <c r="AN37" s="73"/>
    </row>
    <row r="38" spans="1:41" s="3" customFormat="1" ht="11.25" customHeight="1" outlineLevel="1">
      <c r="A38" s="6" t="s">
        <v>38</v>
      </c>
      <c r="B38" s="6"/>
      <c r="C38" s="64">
        <f>SUM('INFORME POR DIA'!C1511)</f>
        <v>28</v>
      </c>
      <c r="D38" s="64">
        <v>0</v>
      </c>
      <c r="E38" s="14">
        <f>'INFORME POR DIA'!E1611</f>
        <v>475</v>
      </c>
      <c r="F38" s="14">
        <f>'INFORME POR DIA'!F1611</f>
        <v>0</v>
      </c>
      <c r="G38" s="14">
        <f>'INFORME POR DIA'!G1611</f>
        <v>0</v>
      </c>
      <c r="H38" s="14">
        <f>'INFORME POR DIA'!H1611</f>
        <v>0</v>
      </c>
      <c r="I38" s="14">
        <f>'INFORME POR DIA'!I1611</f>
        <v>475</v>
      </c>
      <c r="J38" s="14">
        <f>'INFORME POR DIA'!J1611</f>
        <v>475</v>
      </c>
      <c r="K38" s="14">
        <f>'INFORME POR DIA'!K1611</f>
        <v>0</v>
      </c>
      <c r="L38" s="14">
        <f>'INFORME POR DIA'!L1611</f>
        <v>0</v>
      </c>
      <c r="M38" s="14">
        <f>'INFORME POR DIA'!M1611</f>
        <v>0</v>
      </c>
      <c r="N38" s="14">
        <f>'INFORME POR DIA'!N1611</f>
        <v>0</v>
      </c>
      <c r="O38" s="14">
        <f>'INFORME POR DIA'!O1611</f>
        <v>0</v>
      </c>
      <c r="P38" s="14">
        <f>'INFORME POR DIA'!P1611</f>
        <v>0</v>
      </c>
      <c r="Q38" s="14">
        <f>'INFORME POR DIA'!Q1611</f>
        <v>0</v>
      </c>
      <c r="R38" s="14">
        <f>'INFORME POR DIA'!R1611</f>
        <v>0</v>
      </c>
      <c r="S38" s="14">
        <f>'INFORME POR DIA'!S1611</f>
        <v>0</v>
      </c>
      <c r="T38" s="14">
        <f>'INFORME POR DIA'!T1611</f>
        <v>0</v>
      </c>
      <c r="U38" s="14">
        <f>'INFORME POR DIA'!U1611</f>
        <v>0</v>
      </c>
      <c r="V38" s="14">
        <f>'INFORME POR DIA'!V1611</f>
        <v>0</v>
      </c>
      <c r="W38" s="14">
        <f>'INFORME POR DIA'!W1611</f>
        <v>0</v>
      </c>
      <c r="X38" s="14">
        <f>'INFORME POR DIA'!X1611</f>
        <v>0</v>
      </c>
      <c r="Y38" s="14">
        <f>'INFORME POR DIA'!Y1611</f>
        <v>0</v>
      </c>
      <c r="Z38" s="14">
        <f>'INFORME POR DIA'!Z1611</f>
        <v>0</v>
      </c>
      <c r="AA38" s="14">
        <f>'INFORME POR DIA'!AA1611</f>
        <v>0</v>
      </c>
      <c r="AB38" s="14">
        <f>'INFORME POR DIA'!AB1611</f>
        <v>0</v>
      </c>
      <c r="AC38" s="14">
        <f>'INFORME POR DIA'!AC1611</f>
        <v>0</v>
      </c>
      <c r="AD38" s="14">
        <f>'INFORME POR DIA'!AD1611</f>
        <v>0</v>
      </c>
      <c r="AE38" s="14">
        <f>'INFORME POR DIA'!AE1611</f>
        <v>0</v>
      </c>
      <c r="AF38" s="14">
        <f>'INFORME POR DIA'!AF1611</f>
        <v>0</v>
      </c>
      <c r="AG38" s="14">
        <f>'INFORME POR DIA'!AG1611</f>
        <v>141</v>
      </c>
      <c r="AH38" s="14">
        <f>'INFORME POR DIA'!AH1611</f>
        <v>0</v>
      </c>
      <c r="AI38" s="14">
        <f>'INFORME POR DIA'!AI1611</f>
        <v>0</v>
      </c>
      <c r="AJ38" s="14">
        <f>'INFORME POR DIA'!AJ1611</f>
        <v>0</v>
      </c>
      <c r="AK38" s="14">
        <f>'INFORME POR DIA'!AK1611</f>
        <v>0</v>
      </c>
      <c r="AL38" s="74"/>
      <c r="AM38" s="73"/>
      <c r="AN38" s="73"/>
    </row>
    <row r="39" spans="1:41" s="3" customFormat="1" ht="11.25" customHeight="1" outlineLevel="1">
      <c r="A39" s="77" t="s">
        <v>167</v>
      </c>
      <c r="B39" s="6"/>
      <c r="C39" s="64">
        <f>SUM('INFORME POR DIA'!C1512)</f>
        <v>546</v>
      </c>
      <c r="D39" s="64">
        <v>0</v>
      </c>
      <c r="E39" s="14">
        <f>'INFORME POR DIA'!E1612</f>
        <v>11342</v>
      </c>
      <c r="F39" s="14">
        <f>'INFORME POR DIA'!F1612</f>
        <v>0</v>
      </c>
      <c r="G39" s="14">
        <f>'INFORME POR DIA'!G1612</f>
        <v>0</v>
      </c>
      <c r="H39" s="14">
        <f>'INFORME POR DIA'!H1612</f>
        <v>0</v>
      </c>
      <c r="I39" s="14">
        <f>'INFORME POR DIA'!I1612</f>
        <v>11342</v>
      </c>
      <c r="J39" s="14">
        <f>'INFORME POR DIA'!J1612</f>
        <v>31</v>
      </c>
      <c r="K39" s="14">
        <f>'INFORME POR DIA'!K1612</f>
        <v>0</v>
      </c>
      <c r="L39" s="14">
        <f>'INFORME POR DIA'!L1612</f>
        <v>10152</v>
      </c>
      <c r="M39" s="14">
        <f>'INFORME POR DIA'!M1612</f>
        <v>1159</v>
      </c>
      <c r="N39" s="14">
        <f>'INFORME POR DIA'!N1612</f>
        <v>0</v>
      </c>
      <c r="O39" s="14">
        <f>'INFORME POR DIA'!O1612</f>
        <v>0</v>
      </c>
      <c r="P39" s="14">
        <f>'INFORME POR DIA'!P1612</f>
        <v>0</v>
      </c>
      <c r="Q39" s="14">
        <f>'INFORME POR DIA'!Q1612</f>
        <v>0</v>
      </c>
      <c r="R39" s="14">
        <f>'INFORME POR DIA'!R1612</f>
        <v>0</v>
      </c>
      <c r="S39" s="14">
        <f>'INFORME POR DIA'!S1612</f>
        <v>0</v>
      </c>
      <c r="T39" s="14">
        <f>'INFORME POR DIA'!T1612</f>
        <v>0</v>
      </c>
      <c r="U39" s="14">
        <f>'INFORME POR DIA'!U1612</f>
        <v>0</v>
      </c>
      <c r="V39" s="14">
        <f>'INFORME POR DIA'!V1612</f>
        <v>0</v>
      </c>
      <c r="W39" s="14">
        <f>'INFORME POR DIA'!W1612</f>
        <v>0</v>
      </c>
      <c r="X39" s="14">
        <f>'INFORME POR DIA'!X1612</f>
        <v>30</v>
      </c>
      <c r="Y39" s="14">
        <f>'INFORME POR DIA'!Y1612</f>
        <v>0</v>
      </c>
      <c r="Z39" s="14">
        <f>'INFORME POR DIA'!Z1612</f>
        <v>0</v>
      </c>
      <c r="AA39" s="14">
        <f>'INFORME POR DIA'!AA1612</f>
        <v>0</v>
      </c>
      <c r="AB39" s="14">
        <f>'INFORME POR DIA'!AB1612</f>
        <v>143</v>
      </c>
      <c r="AC39" s="14">
        <f>'INFORME POR DIA'!AC1612</f>
        <v>0</v>
      </c>
      <c r="AD39" s="14">
        <f>'INFORME POR DIA'!AD1612</f>
        <v>0</v>
      </c>
      <c r="AE39" s="14">
        <f>'INFORME POR DIA'!AE1612</f>
        <v>0</v>
      </c>
      <c r="AF39" s="14">
        <f>'INFORME POR DIA'!AF1612</f>
        <v>0</v>
      </c>
      <c r="AG39" s="14">
        <f>'INFORME POR DIA'!AG1612</f>
        <v>483</v>
      </c>
      <c r="AH39" s="14">
        <f>'INFORME POR DIA'!AH1612</f>
        <v>0</v>
      </c>
      <c r="AI39" s="14">
        <f>'INFORME POR DIA'!AI1612</f>
        <v>0</v>
      </c>
      <c r="AJ39" s="14">
        <f>'INFORME POR DIA'!AJ1612</f>
        <v>0</v>
      </c>
      <c r="AK39" s="14">
        <f>'INFORME POR DIA'!AK1612</f>
        <v>0</v>
      </c>
      <c r="AL39" s="74"/>
      <c r="AM39" s="73"/>
      <c r="AN39" s="73"/>
    </row>
    <row r="40" spans="1:41" s="3" customFormat="1" ht="11.25" customHeight="1" outlineLevel="1">
      <c r="A40" s="6" t="s">
        <v>39</v>
      </c>
      <c r="B40" s="6"/>
      <c r="C40" s="64">
        <f>SUM('INFORME POR DIA'!C1513)</f>
        <v>152</v>
      </c>
      <c r="D40" s="64">
        <v>0</v>
      </c>
      <c r="E40" s="14">
        <f>'INFORME POR DIA'!E1613</f>
        <v>3308</v>
      </c>
      <c r="F40" s="14">
        <f>'INFORME POR DIA'!F1613</f>
        <v>0</v>
      </c>
      <c r="G40" s="14">
        <f>'INFORME POR DIA'!G1613</f>
        <v>0</v>
      </c>
      <c r="H40" s="14">
        <f>'INFORME POR DIA'!H1613</f>
        <v>0</v>
      </c>
      <c r="I40" s="14">
        <f>'INFORME POR DIA'!I1613</f>
        <v>3308</v>
      </c>
      <c r="J40" s="14">
        <f>'INFORME POR DIA'!J1613</f>
        <v>3308</v>
      </c>
      <c r="K40" s="14">
        <f>'INFORME POR DIA'!K1613</f>
        <v>0</v>
      </c>
      <c r="L40" s="14">
        <f>'INFORME POR DIA'!L1613</f>
        <v>0</v>
      </c>
      <c r="M40" s="14">
        <f>'INFORME POR DIA'!M1613</f>
        <v>0</v>
      </c>
      <c r="N40" s="14">
        <f>'INFORME POR DIA'!N1613</f>
        <v>0</v>
      </c>
      <c r="O40" s="14">
        <f>'INFORME POR DIA'!O1613</f>
        <v>0</v>
      </c>
      <c r="P40" s="14">
        <f>'INFORME POR DIA'!P1613</f>
        <v>0</v>
      </c>
      <c r="Q40" s="14">
        <f>'INFORME POR DIA'!Q1613</f>
        <v>0</v>
      </c>
      <c r="R40" s="14">
        <f>'INFORME POR DIA'!R1613</f>
        <v>0</v>
      </c>
      <c r="S40" s="14">
        <f>'INFORME POR DIA'!S1613</f>
        <v>0</v>
      </c>
      <c r="T40" s="14">
        <f>'INFORME POR DIA'!T1613</f>
        <v>0</v>
      </c>
      <c r="U40" s="14">
        <f>'INFORME POR DIA'!U1613</f>
        <v>0</v>
      </c>
      <c r="V40" s="14">
        <f>'INFORME POR DIA'!V1613</f>
        <v>0</v>
      </c>
      <c r="W40" s="14">
        <f>'INFORME POR DIA'!W1613</f>
        <v>0</v>
      </c>
      <c r="X40" s="14">
        <f>'INFORME POR DIA'!X1613</f>
        <v>14</v>
      </c>
      <c r="Y40" s="14">
        <f>'INFORME POR DIA'!Y1613</f>
        <v>0</v>
      </c>
      <c r="Z40" s="14">
        <f>'INFORME POR DIA'!Z1613</f>
        <v>0</v>
      </c>
      <c r="AA40" s="14">
        <f>'INFORME POR DIA'!AA1613</f>
        <v>0</v>
      </c>
      <c r="AB40" s="14">
        <f>'INFORME POR DIA'!AB1613</f>
        <v>0</v>
      </c>
      <c r="AC40" s="14">
        <f>'INFORME POR DIA'!AC1613</f>
        <v>0</v>
      </c>
      <c r="AD40" s="14">
        <f>'INFORME POR DIA'!AD1613</f>
        <v>0</v>
      </c>
      <c r="AE40" s="14">
        <f>'INFORME POR DIA'!AE1613</f>
        <v>0</v>
      </c>
      <c r="AF40" s="14">
        <f>'INFORME POR DIA'!AF1613</f>
        <v>0</v>
      </c>
      <c r="AG40" s="14">
        <f>'INFORME POR DIA'!AG1613</f>
        <v>22</v>
      </c>
      <c r="AH40" s="14">
        <f>'INFORME POR DIA'!AH1613</f>
        <v>0</v>
      </c>
      <c r="AI40" s="14">
        <f>'INFORME POR DIA'!AI1613</f>
        <v>0</v>
      </c>
      <c r="AJ40" s="14">
        <f>'INFORME POR DIA'!AJ1613</f>
        <v>0</v>
      </c>
      <c r="AK40" s="14">
        <f>'INFORME POR DIA'!AK1613</f>
        <v>0</v>
      </c>
      <c r="AL40" s="74"/>
      <c r="AM40" s="73"/>
      <c r="AN40" s="73"/>
    </row>
    <row r="41" spans="1:41" s="3" customFormat="1" ht="11.25" customHeight="1" outlineLevel="1">
      <c r="A41" s="77" t="s">
        <v>168</v>
      </c>
      <c r="B41" s="6"/>
      <c r="C41" s="64">
        <f>SUM('INFORME POR DIA'!C1514)</f>
        <v>908</v>
      </c>
      <c r="D41" s="64">
        <v>0</v>
      </c>
      <c r="E41" s="14">
        <f>'INFORME POR DIA'!E1614</f>
        <v>16693</v>
      </c>
      <c r="F41" s="14">
        <f>'INFORME POR DIA'!F1614</f>
        <v>4039</v>
      </c>
      <c r="G41" s="14">
        <f>'INFORME POR DIA'!G1614</f>
        <v>0</v>
      </c>
      <c r="H41" s="14">
        <f>'INFORME POR DIA'!H1614</f>
        <v>0</v>
      </c>
      <c r="I41" s="14">
        <f>'INFORME POR DIA'!I1614</f>
        <v>12654</v>
      </c>
      <c r="J41" s="14">
        <f>'INFORME POR DIA'!J1614</f>
        <v>6471</v>
      </c>
      <c r="K41" s="14">
        <f>'INFORME POR DIA'!K1614</f>
        <v>0</v>
      </c>
      <c r="L41" s="14">
        <f>'INFORME POR DIA'!L1614</f>
        <v>3350</v>
      </c>
      <c r="M41" s="14">
        <f>'INFORME POR DIA'!M1614</f>
        <v>161</v>
      </c>
      <c r="N41" s="14">
        <f>'INFORME POR DIA'!N1614</f>
        <v>0</v>
      </c>
      <c r="O41" s="14">
        <f>'INFORME POR DIA'!O1614</f>
        <v>0</v>
      </c>
      <c r="P41" s="14">
        <f>'INFORME POR DIA'!P1614</f>
        <v>584</v>
      </c>
      <c r="Q41" s="14">
        <f>'INFORME POR DIA'!Q1614</f>
        <v>0</v>
      </c>
      <c r="R41" s="14">
        <f>'INFORME POR DIA'!R1614</f>
        <v>0</v>
      </c>
      <c r="S41" s="14">
        <f>'INFORME POR DIA'!S1614</f>
        <v>1420</v>
      </c>
      <c r="T41" s="14">
        <f>'INFORME POR DIA'!T1614</f>
        <v>668</v>
      </c>
      <c r="U41" s="14">
        <f>'INFORME POR DIA'!U1614</f>
        <v>0</v>
      </c>
      <c r="V41" s="14">
        <f>'INFORME POR DIA'!V1614</f>
        <v>1</v>
      </c>
      <c r="W41" s="14">
        <f>'INFORME POR DIA'!W1614</f>
        <v>103</v>
      </c>
      <c r="X41" s="14">
        <f>'INFORME POR DIA'!X1614</f>
        <v>0</v>
      </c>
      <c r="Y41" s="14">
        <f>'INFORME POR DIA'!Y1614</f>
        <v>0</v>
      </c>
      <c r="Z41" s="14">
        <f>'INFORME POR DIA'!Z1614</f>
        <v>0</v>
      </c>
      <c r="AA41" s="14">
        <f>'INFORME POR DIA'!AA1614</f>
        <v>0</v>
      </c>
      <c r="AB41" s="14">
        <f>'INFORME POR DIA'!AB1614</f>
        <v>0</v>
      </c>
      <c r="AC41" s="14">
        <f>'INFORME POR DIA'!AC1614</f>
        <v>412</v>
      </c>
      <c r="AD41" s="14">
        <f>'INFORME POR DIA'!AD1614</f>
        <v>21</v>
      </c>
      <c r="AE41" s="14">
        <f>'INFORME POR DIA'!AE1614</f>
        <v>0</v>
      </c>
      <c r="AF41" s="14">
        <f>'INFORME POR DIA'!AF1614</f>
        <v>1096</v>
      </c>
      <c r="AG41" s="14">
        <f>'INFORME POR DIA'!AG1614</f>
        <v>1789</v>
      </c>
      <c r="AH41" s="14">
        <f>'INFORME POR DIA'!AH1614</f>
        <v>0</v>
      </c>
      <c r="AI41" s="14">
        <f>'INFORME POR DIA'!AI1614</f>
        <v>0</v>
      </c>
      <c r="AJ41" s="14">
        <f>'INFORME POR DIA'!AJ1614</f>
        <v>0</v>
      </c>
      <c r="AK41" s="14">
        <f>'INFORME POR DIA'!AK1614</f>
        <v>0</v>
      </c>
      <c r="AL41" s="74"/>
      <c r="AM41" s="73"/>
      <c r="AN41" s="73"/>
    </row>
    <row r="42" spans="1:41" s="3" customFormat="1" ht="11.25" customHeight="1" outlineLevel="1">
      <c r="A42" s="77" t="s">
        <v>169</v>
      </c>
      <c r="B42" s="6"/>
      <c r="C42" s="64">
        <f>SUM('INFORME POR DIA'!C1515)</f>
        <v>75</v>
      </c>
      <c r="D42" s="64">
        <v>0</v>
      </c>
      <c r="E42" s="14">
        <f>'INFORME POR DIA'!E1615</f>
        <v>1119</v>
      </c>
      <c r="F42" s="14">
        <f>'INFORME POR DIA'!F1615</f>
        <v>0</v>
      </c>
      <c r="G42" s="14">
        <f>'INFORME POR DIA'!G1615</f>
        <v>0</v>
      </c>
      <c r="H42" s="14">
        <f>'INFORME POR DIA'!H1615</f>
        <v>0</v>
      </c>
      <c r="I42" s="14">
        <f>'INFORME POR DIA'!I1615</f>
        <v>1119</v>
      </c>
      <c r="J42" s="14">
        <f>'INFORME POR DIA'!J1615</f>
        <v>1119</v>
      </c>
      <c r="K42" s="14">
        <f>'INFORME POR DIA'!K1615</f>
        <v>0</v>
      </c>
      <c r="L42" s="14">
        <f>'INFORME POR DIA'!L1615</f>
        <v>0</v>
      </c>
      <c r="M42" s="14">
        <f>'INFORME POR DIA'!M1615</f>
        <v>0</v>
      </c>
      <c r="N42" s="14">
        <f>'INFORME POR DIA'!N1615</f>
        <v>0</v>
      </c>
      <c r="O42" s="14">
        <f>'INFORME POR DIA'!O1615</f>
        <v>0</v>
      </c>
      <c r="P42" s="14">
        <f>'INFORME POR DIA'!P1615</f>
        <v>0</v>
      </c>
      <c r="Q42" s="14">
        <f>'INFORME POR DIA'!Q1615</f>
        <v>0</v>
      </c>
      <c r="R42" s="14">
        <f>'INFORME POR DIA'!R1615</f>
        <v>0</v>
      </c>
      <c r="S42" s="14">
        <f>'INFORME POR DIA'!S1615</f>
        <v>0</v>
      </c>
      <c r="T42" s="14">
        <f>'INFORME POR DIA'!T1615</f>
        <v>0</v>
      </c>
      <c r="U42" s="14">
        <f>'INFORME POR DIA'!U1615</f>
        <v>0</v>
      </c>
      <c r="V42" s="14">
        <f>'INFORME POR DIA'!V1615</f>
        <v>0</v>
      </c>
      <c r="W42" s="14">
        <f>'INFORME POR DIA'!W1615</f>
        <v>0</v>
      </c>
      <c r="X42" s="14">
        <f>'INFORME POR DIA'!X1615</f>
        <v>0</v>
      </c>
      <c r="Y42" s="14">
        <f>'INFORME POR DIA'!Y1615</f>
        <v>0</v>
      </c>
      <c r="Z42" s="14">
        <f>'INFORME POR DIA'!Z1615</f>
        <v>0</v>
      </c>
      <c r="AA42" s="14">
        <f>'INFORME POR DIA'!AA1615</f>
        <v>0</v>
      </c>
      <c r="AB42" s="14">
        <f>'INFORME POR DIA'!AB1615</f>
        <v>0</v>
      </c>
      <c r="AC42" s="14">
        <f>'INFORME POR DIA'!AC1615</f>
        <v>0</v>
      </c>
      <c r="AD42" s="14">
        <f>'INFORME POR DIA'!AD1615</f>
        <v>0</v>
      </c>
      <c r="AE42" s="14">
        <f>'INFORME POR DIA'!AE1615</f>
        <v>0</v>
      </c>
      <c r="AF42" s="14">
        <f>'INFORME POR DIA'!AF1615</f>
        <v>0</v>
      </c>
      <c r="AG42" s="14">
        <f>'INFORME POR DIA'!AG1615</f>
        <v>531</v>
      </c>
      <c r="AH42" s="14">
        <f>'INFORME POR DIA'!AH1615</f>
        <v>0</v>
      </c>
      <c r="AI42" s="14">
        <f>'INFORME POR DIA'!AI1615</f>
        <v>0</v>
      </c>
      <c r="AJ42" s="14">
        <f>'INFORME POR DIA'!AJ1615</f>
        <v>0</v>
      </c>
      <c r="AK42" s="14">
        <f>'INFORME POR DIA'!AK1615</f>
        <v>0</v>
      </c>
      <c r="AL42" s="74"/>
      <c r="AM42" s="73"/>
      <c r="AN42" s="73"/>
    </row>
    <row r="43" spans="1:41" s="3" customFormat="1" ht="11.25" customHeight="1" outlineLevel="1">
      <c r="A43" s="77" t="s">
        <v>170</v>
      </c>
      <c r="B43" s="6"/>
      <c r="C43" s="64">
        <f>SUM('INFORME POR DIA'!C1516)</f>
        <v>0</v>
      </c>
      <c r="D43" s="64">
        <v>0</v>
      </c>
      <c r="E43" s="14">
        <f>'INFORME POR DIA'!E1616</f>
        <v>0</v>
      </c>
      <c r="F43" s="14">
        <f>'INFORME POR DIA'!F1616</f>
        <v>0</v>
      </c>
      <c r="G43" s="14">
        <f>'INFORME POR DIA'!G1616</f>
        <v>0</v>
      </c>
      <c r="H43" s="14">
        <f>'INFORME POR DIA'!H1616</f>
        <v>0</v>
      </c>
      <c r="I43" s="14">
        <f>'INFORME POR DIA'!I1616</f>
        <v>0</v>
      </c>
      <c r="J43" s="14">
        <f>'INFORME POR DIA'!J1616</f>
        <v>0</v>
      </c>
      <c r="K43" s="14">
        <f>'INFORME POR DIA'!K1616</f>
        <v>0</v>
      </c>
      <c r="L43" s="14">
        <f>'INFORME POR DIA'!L1616</f>
        <v>0</v>
      </c>
      <c r="M43" s="14">
        <f>'INFORME POR DIA'!M1616</f>
        <v>0</v>
      </c>
      <c r="N43" s="14">
        <f>'INFORME POR DIA'!N1616</f>
        <v>0</v>
      </c>
      <c r="O43" s="14">
        <f>'INFORME POR DIA'!O1616</f>
        <v>0</v>
      </c>
      <c r="P43" s="14">
        <f>'INFORME POR DIA'!P1616</f>
        <v>0</v>
      </c>
      <c r="Q43" s="14">
        <f>'INFORME POR DIA'!Q1616</f>
        <v>0</v>
      </c>
      <c r="R43" s="14">
        <f>'INFORME POR DIA'!R1616</f>
        <v>0</v>
      </c>
      <c r="S43" s="14">
        <f>'INFORME POR DIA'!S1616</f>
        <v>0</v>
      </c>
      <c r="T43" s="14">
        <f>'INFORME POR DIA'!T1616</f>
        <v>0</v>
      </c>
      <c r="U43" s="14">
        <f>'INFORME POR DIA'!U1616</f>
        <v>0</v>
      </c>
      <c r="V43" s="14">
        <f>'INFORME POR DIA'!V1616</f>
        <v>0</v>
      </c>
      <c r="W43" s="14">
        <f>'INFORME POR DIA'!W1616</f>
        <v>0</v>
      </c>
      <c r="X43" s="14">
        <f>'INFORME POR DIA'!X1616</f>
        <v>0</v>
      </c>
      <c r="Y43" s="14">
        <f>'INFORME POR DIA'!Y1616</f>
        <v>0</v>
      </c>
      <c r="Z43" s="14">
        <f>'INFORME POR DIA'!Z1616</f>
        <v>0</v>
      </c>
      <c r="AA43" s="14">
        <f>'INFORME POR DIA'!AA1616</f>
        <v>0</v>
      </c>
      <c r="AB43" s="14">
        <f>'INFORME POR DIA'!AB1616</f>
        <v>0</v>
      </c>
      <c r="AC43" s="14">
        <f>'INFORME POR DIA'!AC1616</f>
        <v>0</v>
      </c>
      <c r="AD43" s="14">
        <f>'INFORME POR DIA'!AD1616</f>
        <v>0</v>
      </c>
      <c r="AE43" s="14">
        <f>'INFORME POR DIA'!AE1616</f>
        <v>0</v>
      </c>
      <c r="AF43" s="14">
        <f>'INFORME POR DIA'!AF1616</f>
        <v>0</v>
      </c>
      <c r="AG43" s="14">
        <f>'INFORME POR DIA'!AG1616</f>
        <v>0</v>
      </c>
      <c r="AH43" s="14">
        <f>'INFORME POR DIA'!AH1616</f>
        <v>0</v>
      </c>
      <c r="AI43" s="14">
        <f>'INFORME POR DIA'!AI1616</f>
        <v>0</v>
      </c>
      <c r="AJ43" s="14">
        <f>'INFORME POR DIA'!AJ1616</f>
        <v>0</v>
      </c>
      <c r="AK43" s="14">
        <f>'INFORME POR DIA'!AK1616</f>
        <v>0</v>
      </c>
      <c r="AL43" s="74"/>
      <c r="AM43" s="73"/>
      <c r="AN43" s="73"/>
    </row>
    <row r="44" spans="1:41" s="3" customFormat="1" ht="11.25" customHeight="1" outlineLevel="1">
      <c r="A44" s="6" t="s">
        <v>41</v>
      </c>
      <c r="B44" s="6"/>
      <c r="C44" s="64">
        <f>SUM('INFORME POR DIA'!C1517)</f>
        <v>400</v>
      </c>
      <c r="D44" s="64">
        <v>0</v>
      </c>
      <c r="E44" s="14">
        <f>'INFORME POR DIA'!E1617</f>
        <v>6929</v>
      </c>
      <c r="F44" s="14">
        <f>'INFORME POR DIA'!F1617</f>
        <v>0</v>
      </c>
      <c r="G44" s="14">
        <f>'INFORME POR DIA'!G1617</f>
        <v>0</v>
      </c>
      <c r="H44" s="14">
        <f>'INFORME POR DIA'!H1617</f>
        <v>0</v>
      </c>
      <c r="I44" s="14">
        <f>'INFORME POR DIA'!I1617</f>
        <v>6929</v>
      </c>
      <c r="J44" s="14">
        <f>'INFORME POR DIA'!J1617</f>
        <v>6929</v>
      </c>
      <c r="K44" s="14">
        <f>'INFORME POR DIA'!K1617</f>
        <v>0</v>
      </c>
      <c r="L44" s="14">
        <f>'INFORME POR DIA'!L1617</f>
        <v>0</v>
      </c>
      <c r="M44" s="14">
        <f>'INFORME POR DIA'!M1617</f>
        <v>0</v>
      </c>
      <c r="N44" s="14">
        <f>'INFORME POR DIA'!N1617</f>
        <v>0</v>
      </c>
      <c r="O44" s="14">
        <f>'INFORME POR DIA'!O1617</f>
        <v>0</v>
      </c>
      <c r="P44" s="14">
        <f>'INFORME POR DIA'!P1617</f>
        <v>0</v>
      </c>
      <c r="Q44" s="14">
        <f>'INFORME POR DIA'!Q1617</f>
        <v>0</v>
      </c>
      <c r="R44" s="14">
        <f>'INFORME POR DIA'!R1617</f>
        <v>0</v>
      </c>
      <c r="S44" s="14">
        <f>'INFORME POR DIA'!S1617</f>
        <v>0</v>
      </c>
      <c r="T44" s="14">
        <f>'INFORME POR DIA'!T1617</f>
        <v>0</v>
      </c>
      <c r="U44" s="14">
        <f>'INFORME POR DIA'!U1617</f>
        <v>0</v>
      </c>
      <c r="V44" s="14">
        <f>'INFORME POR DIA'!V1617</f>
        <v>0</v>
      </c>
      <c r="W44" s="14">
        <f>'INFORME POR DIA'!W1617</f>
        <v>0</v>
      </c>
      <c r="X44" s="14">
        <f>'INFORME POR DIA'!X1617</f>
        <v>12</v>
      </c>
      <c r="Y44" s="14">
        <f>'INFORME POR DIA'!Y1617</f>
        <v>0</v>
      </c>
      <c r="Z44" s="14">
        <f>'INFORME POR DIA'!Z1617</f>
        <v>0</v>
      </c>
      <c r="AA44" s="14">
        <f>'INFORME POR DIA'!AA1617</f>
        <v>0</v>
      </c>
      <c r="AB44" s="14">
        <f>'INFORME POR DIA'!AB1617</f>
        <v>0</v>
      </c>
      <c r="AC44" s="14">
        <f>'INFORME POR DIA'!AC1617</f>
        <v>0</v>
      </c>
      <c r="AD44" s="14">
        <f>'INFORME POR DIA'!AD1617</f>
        <v>0</v>
      </c>
      <c r="AE44" s="14">
        <f>'INFORME POR DIA'!AE1617</f>
        <v>0</v>
      </c>
      <c r="AF44" s="14">
        <f>'INFORME POR DIA'!AF1617</f>
        <v>0</v>
      </c>
      <c r="AG44" s="14">
        <f>'INFORME POR DIA'!AG1617</f>
        <v>759</v>
      </c>
      <c r="AH44" s="14">
        <f>'INFORME POR DIA'!AH1617</f>
        <v>0</v>
      </c>
      <c r="AI44" s="14">
        <f>'INFORME POR DIA'!AI1617</f>
        <v>0</v>
      </c>
      <c r="AJ44" s="14">
        <f>'INFORME POR DIA'!AJ1617</f>
        <v>0</v>
      </c>
      <c r="AK44" s="14">
        <f>'INFORME POR DIA'!AK1617</f>
        <v>0</v>
      </c>
      <c r="AL44" s="74"/>
      <c r="AM44" s="73"/>
      <c r="AN44" s="73"/>
    </row>
    <row r="45" spans="1:41" s="3" customFormat="1" outlineLevel="1">
      <c r="A45" s="6" t="s">
        <v>42</v>
      </c>
      <c r="B45" s="6"/>
      <c r="C45" s="64">
        <f>SUM('INFORME POR DIA'!C1518)</f>
        <v>384</v>
      </c>
      <c r="D45" s="64">
        <v>48</v>
      </c>
      <c r="E45" s="14">
        <f>'INFORME POR DIA'!E1618</f>
        <v>6903</v>
      </c>
      <c r="F45" s="14">
        <f>'INFORME POR DIA'!F1618</f>
        <v>5363</v>
      </c>
      <c r="G45" s="14">
        <f>'INFORME POR DIA'!G1618</f>
        <v>0</v>
      </c>
      <c r="H45" s="14">
        <f>'INFORME POR DIA'!H1618</f>
        <v>0</v>
      </c>
      <c r="I45" s="14">
        <f>'INFORME POR DIA'!I1618</f>
        <v>1540</v>
      </c>
      <c r="J45" s="14">
        <f>'INFORME POR DIA'!J1618</f>
        <v>14</v>
      </c>
      <c r="K45" s="14">
        <f>'INFORME POR DIA'!K1618</f>
        <v>0</v>
      </c>
      <c r="L45" s="14">
        <f>'INFORME POR DIA'!L1618</f>
        <v>0</v>
      </c>
      <c r="M45" s="14">
        <f>'INFORME POR DIA'!M1618</f>
        <v>0</v>
      </c>
      <c r="N45" s="14">
        <f>'INFORME POR DIA'!N1618</f>
        <v>0</v>
      </c>
      <c r="O45" s="14">
        <f>'INFORME POR DIA'!O1618</f>
        <v>0</v>
      </c>
      <c r="P45" s="14">
        <f>'INFORME POR DIA'!P1618</f>
        <v>1224</v>
      </c>
      <c r="Q45" s="14">
        <f>'INFORME POR DIA'!Q1618</f>
        <v>0</v>
      </c>
      <c r="R45" s="14">
        <f>'INFORME POR DIA'!R1618</f>
        <v>0</v>
      </c>
      <c r="S45" s="14">
        <f>'INFORME POR DIA'!S1618</f>
        <v>302</v>
      </c>
      <c r="T45" s="14">
        <f>'INFORME POR DIA'!T1618</f>
        <v>0</v>
      </c>
      <c r="U45" s="14">
        <f>'INFORME POR DIA'!U1618</f>
        <v>0</v>
      </c>
      <c r="V45" s="14">
        <f>'INFORME POR DIA'!V1618</f>
        <v>0</v>
      </c>
      <c r="W45" s="14">
        <f>'INFORME POR DIA'!W1618</f>
        <v>137</v>
      </c>
      <c r="X45" s="14">
        <f>'INFORME POR DIA'!X1618</f>
        <v>0</v>
      </c>
      <c r="Y45" s="14">
        <f>'INFORME POR DIA'!Y1618</f>
        <v>0</v>
      </c>
      <c r="Z45" s="14">
        <f>'INFORME POR DIA'!Z1618</f>
        <v>0</v>
      </c>
      <c r="AA45" s="14">
        <f>'INFORME POR DIA'!AA1618</f>
        <v>0</v>
      </c>
      <c r="AB45" s="14">
        <f>'INFORME POR DIA'!AB1618</f>
        <v>0</v>
      </c>
      <c r="AC45" s="14">
        <f>'INFORME POR DIA'!AC1618</f>
        <v>0</v>
      </c>
      <c r="AD45" s="14">
        <f>'INFORME POR DIA'!AD1618</f>
        <v>0</v>
      </c>
      <c r="AE45" s="14">
        <f>'INFORME POR DIA'!AE1618</f>
        <v>0</v>
      </c>
      <c r="AF45" s="14">
        <f>'INFORME POR DIA'!AF1618</f>
        <v>352</v>
      </c>
      <c r="AG45" s="14">
        <f>'INFORME POR DIA'!AG1618</f>
        <v>0</v>
      </c>
      <c r="AH45" s="14">
        <f>'INFORME POR DIA'!AH1618</f>
        <v>0</v>
      </c>
      <c r="AI45" s="14">
        <f>'INFORME POR DIA'!AI1618</f>
        <v>0</v>
      </c>
      <c r="AJ45" s="14">
        <f>'INFORME POR DIA'!AJ1618</f>
        <v>0</v>
      </c>
      <c r="AK45" s="14">
        <f>'INFORME POR DIA'!AK1618</f>
        <v>0</v>
      </c>
      <c r="AL45" s="74"/>
      <c r="AM45" s="73"/>
      <c r="AN45" s="73"/>
    </row>
    <row r="46" spans="1:41" s="3" customFormat="1" ht="13.5" outlineLevel="1" thickBot="1">
      <c r="A46" s="77" t="s">
        <v>171</v>
      </c>
      <c r="B46" s="6"/>
      <c r="C46" s="64">
        <f>SUM('INFORME POR DIA'!C1519)</f>
        <v>24</v>
      </c>
      <c r="D46" s="64">
        <v>0</v>
      </c>
      <c r="E46" s="14">
        <f>'INFORME POR DIA'!E1619</f>
        <v>506</v>
      </c>
      <c r="F46" s="14">
        <f>'INFORME POR DIA'!F1619</f>
        <v>0</v>
      </c>
      <c r="G46" s="14">
        <f>'INFORME POR DIA'!G1619</f>
        <v>0</v>
      </c>
      <c r="H46" s="14">
        <f>'INFORME POR DIA'!H1619</f>
        <v>0</v>
      </c>
      <c r="I46" s="14">
        <f>'INFORME POR DIA'!I1619</f>
        <v>506</v>
      </c>
      <c r="J46" s="14">
        <f>'INFORME POR DIA'!J1619</f>
        <v>0</v>
      </c>
      <c r="K46" s="14">
        <f>'INFORME POR DIA'!K1619</f>
        <v>0</v>
      </c>
      <c r="L46" s="14">
        <f>'INFORME POR DIA'!L1619</f>
        <v>0</v>
      </c>
      <c r="M46" s="14">
        <f>'INFORME POR DIA'!M1619</f>
        <v>0</v>
      </c>
      <c r="N46" s="14">
        <f>'INFORME POR DIA'!N1619</f>
        <v>0</v>
      </c>
      <c r="O46" s="14">
        <f>'INFORME POR DIA'!O1619</f>
        <v>0</v>
      </c>
      <c r="P46" s="14">
        <f>'INFORME POR DIA'!P1619</f>
        <v>0</v>
      </c>
      <c r="Q46" s="14">
        <f>'INFORME POR DIA'!Q1619</f>
        <v>0</v>
      </c>
      <c r="R46" s="14">
        <f>'INFORME POR DIA'!R1619</f>
        <v>0</v>
      </c>
      <c r="S46" s="14">
        <f>'INFORME POR DIA'!S1619</f>
        <v>0</v>
      </c>
      <c r="T46" s="14">
        <f>'INFORME POR DIA'!T1619</f>
        <v>506</v>
      </c>
      <c r="U46" s="14">
        <f>'INFORME POR DIA'!U1619</f>
        <v>0</v>
      </c>
      <c r="V46" s="14">
        <f>'INFORME POR DIA'!V1619</f>
        <v>0</v>
      </c>
      <c r="W46" s="14">
        <f>'INFORME POR DIA'!W1619</f>
        <v>0</v>
      </c>
      <c r="X46" s="14">
        <f>'INFORME POR DIA'!X1619</f>
        <v>0</v>
      </c>
      <c r="Y46" s="14">
        <f>'INFORME POR DIA'!Y1619</f>
        <v>0</v>
      </c>
      <c r="Z46" s="14">
        <f>'INFORME POR DIA'!Z1619</f>
        <v>0</v>
      </c>
      <c r="AA46" s="14">
        <f>'INFORME POR DIA'!AA1619</f>
        <v>0</v>
      </c>
      <c r="AB46" s="14">
        <f>'INFORME POR DIA'!AB1619</f>
        <v>0</v>
      </c>
      <c r="AC46" s="14">
        <f>'INFORME POR DIA'!AC1619</f>
        <v>0</v>
      </c>
      <c r="AD46" s="14">
        <f>'INFORME POR DIA'!AD1619</f>
        <v>0</v>
      </c>
      <c r="AE46" s="14">
        <f>'INFORME POR DIA'!AE1619</f>
        <v>0</v>
      </c>
      <c r="AF46" s="14">
        <f>'INFORME POR DIA'!AF1619</f>
        <v>0</v>
      </c>
      <c r="AG46" s="14">
        <f>'INFORME POR DIA'!AG1619</f>
        <v>22</v>
      </c>
      <c r="AH46" s="14">
        <f>'INFORME POR DIA'!AH1619</f>
        <v>0</v>
      </c>
      <c r="AI46" s="14">
        <f>'INFORME POR DIA'!AI1619</f>
        <v>0</v>
      </c>
      <c r="AJ46" s="14">
        <f>'INFORME POR DIA'!AJ1619</f>
        <v>0</v>
      </c>
      <c r="AK46" s="14">
        <f>'INFORME POR DIA'!AK1619</f>
        <v>0</v>
      </c>
      <c r="AL46" s="74"/>
      <c r="AM46" s="73"/>
      <c r="AN46" s="73"/>
    </row>
    <row r="47" spans="1:41" s="3" customFormat="1" ht="13.5" thickBot="1">
      <c r="A47" s="7" t="s">
        <v>43</v>
      </c>
      <c r="B47" s="7"/>
      <c r="C47" s="18">
        <f t="shared" ref="C47:AK47" si="2">SUM(C26,C9)</f>
        <v>14434</v>
      </c>
      <c r="D47" s="18">
        <f t="shared" si="2"/>
        <v>467</v>
      </c>
      <c r="E47" s="18">
        <f t="shared" si="2"/>
        <v>249783</v>
      </c>
      <c r="F47" s="18">
        <f t="shared" si="2"/>
        <v>41519</v>
      </c>
      <c r="G47" s="18">
        <f t="shared" si="2"/>
        <v>0</v>
      </c>
      <c r="H47" s="18">
        <f t="shared" si="2"/>
        <v>0</v>
      </c>
      <c r="I47" s="18">
        <f t="shared" si="2"/>
        <v>208264</v>
      </c>
      <c r="J47" s="18">
        <f t="shared" si="2"/>
        <v>81978</v>
      </c>
      <c r="K47" s="18">
        <f t="shared" si="2"/>
        <v>0</v>
      </c>
      <c r="L47" s="18">
        <f t="shared" si="2"/>
        <v>69196</v>
      </c>
      <c r="M47" s="18">
        <f t="shared" si="2"/>
        <v>42548</v>
      </c>
      <c r="N47" s="18">
        <f t="shared" si="2"/>
        <v>0</v>
      </c>
      <c r="O47" s="18">
        <f t="shared" si="2"/>
        <v>0</v>
      </c>
      <c r="P47" s="18">
        <f t="shared" si="2"/>
        <v>3105</v>
      </c>
      <c r="Q47" s="18">
        <f t="shared" si="2"/>
        <v>0</v>
      </c>
      <c r="R47" s="18">
        <f t="shared" si="2"/>
        <v>0</v>
      </c>
      <c r="S47" s="18">
        <f t="shared" si="2"/>
        <v>4948</v>
      </c>
      <c r="T47" s="18">
        <f t="shared" si="2"/>
        <v>6489</v>
      </c>
      <c r="U47" s="18">
        <f t="shared" si="2"/>
        <v>0</v>
      </c>
      <c r="V47" s="18">
        <f t="shared" si="2"/>
        <v>2</v>
      </c>
      <c r="W47" s="18">
        <f t="shared" si="2"/>
        <v>895</v>
      </c>
      <c r="X47" s="18">
        <f t="shared" si="2"/>
        <v>1412</v>
      </c>
      <c r="Y47" s="18">
        <f t="shared" si="2"/>
        <v>105</v>
      </c>
      <c r="Z47" s="18">
        <f t="shared" si="2"/>
        <v>0</v>
      </c>
      <c r="AA47" s="18">
        <f t="shared" si="2"/>
        <v>0</v>
      </c>
      <c r="AB47" s="18">
        <f t="shared" si="2"/>
        <v>2668</v>
      </c>
      <c r="AC47" s="18">
        <f t="shared" si="2"/>
        <v>4354</v>
      </c>
      <c r="AD47" s="18">
        <f t="shared" si="2"/>
        <v>4854</v>
      </c>
      <c r="AE47" s="18">
        <f t="shared" si="2"/>
        <v>0</v>
      </c>
      <c r="AF47" s="18">
        <f t="shared" si="2"/>
        <v>7214</v>
      </c>
      <c r="AG47" s="18">
        <f t="shared" si="2"/>
        <v>41282</v>
      </c>
      <c r="AH47" s="18">
        <f t="shared" si="2"/>
        <v>0</v>
      </c>
      <c r="AI47" s="18">
        <f t="shared" si="2"/>
        <v>0</v>
      </c>
      <c r="AJ47" s="18">
        <f t="shared" si="2"/>
        <v>0</v>
      </c>
      <c r="AK47" s="18">
        <f t="shared" si="2"/>
        <v>0</v>
      </c>
      <c r="AL47" s="29">
        <f>SUM(AL9+AL26)</f>
        <v>7812</v>
      </c>
      <c r="AM47" s="29">
        <f>SUM(AM9+AM26)</f>
        <v>2168</v>
      </c>
      <c r="AN47" s="29">
        <f>SUM(AN9+AN26)</f>
        <v>5644</v>
      </c>
      <c r="AO47" s="3">
        <f>SUM('INFORME POR DIA'!AO1620)</f>
        <v>22</v>
      </c>
    </row>
    <row r="50" spans="5:40">
      <c r="E50" s="83">
        <f>SUM(E47/19)</f>
        <v>13146.473684210527</v>
      </c>
      <c r="F50" s="83">
        <f t="shared" ref="F50:AN50" si="3">SUM(F47/19)</f>
        <v>2185.2105263157896</v>
      </c>
      <c r="G50" s="83">
        <f t="shared" si="3"/>
        <v>0</v>
      </c>
      <c r="H50" s="83">
        <f t="shared" si="3"/>
        <v>0</v>
      </c>
      <c r="I50" s="83">
        <f t="shared" si="3"/>
        <v>10961.263157894737</v>
      </c>
      <c r="J50" s="83">
        <f t="shared" si="3"/>
        <v>4314.6315789473683</v>
      </c>
      <c r="K50" s="83">
        <f t="shared" si="3"/>
        <v>0</v>
      </c>
      <c r="L50" s="83">
        <f t="shared" si="3"/>
        <v>3641.8947368421054</v>
      </c>
      <c r="M50" s="83">
        <f t="shared" si="3"/>
        <v>2239.3684210526317</v>
      </c>
      <c r="N50" s="83">
        <f t="shared" si="3"/>
        <v>0</v>
      </c>
      <c r="O50" s="83">
        <f t="shared" si="3"/>
        <v>0</v>
      </c>
      <c r="P50" s="83">
        <f t="shared" si="3"/>
        <v>163.42105263157896</v>
      </c>
      <c r="Q50" s="83">
        <f t="shared" si="3"/>
        <v>0</v>
      </c>
      <c r="R50" s="83">
        <f t="shared" si="3"/>
        <v>0</v>
      </c>
      <c r="S50" s="83">
        <f t="shared" si="3"/>
        <v>260.42105263157896</v>
      </c>
      <c r="T50" s="83">
        <f t="shared" si="3"/>
        <v>341.5263157894737</v>
      </c>
      <c r="U50" s="83">
        <f t="shared" si="3"/>
        <v>0</v>
      </c>
      <c r="V50" s="83">
        <f t="shared" si="3"/>
        <v>0.10526315789473684</v>
      </c>
      <c r="W50" s="83">
        <f t="shared" si="3"/>
        <v>47.10526315789474</v>
      </c>
      <c r="X50" s="83">
        <f t="shared" si="3"/>
        <v>74.315789473684205</v>
      </c>
      <c r="Y50" s="83">
        <f t="shared" si="3"/>
        <v>5.5263157894736841</v>
      </c>
      <c r="Z50" s="83">
        <f t="shared" si="3"/>
        <v>0</v>
      </c>
      <c r="AA50" s="83">
        <f t="shared" si="3"/>
        <v>0</v>
      </c>
      <c r="AB50" s="83">
        <f t="shared" si="3"/>
        <v>140.42105263157896</v>
      </c>
      <c r="AC50" s="83">
        <f t="shared" si="3"/>
        <v>229.15789473684211</v>
      </c>
      <c r="AD50" s="83">
        <f t="shared" si="3"/>
        <v>255.47368421052633</v>
      </c>
      <c r="AE50" s="83">
        <f t="shared" si="3"/>
        <v>0</v>
      </c>
      <c r="AF50" s="83">
        <f t="shared" si="3"/>
        <v>379.68421052631578</v>
      </c>
      <c r="AG50" s="83">
        <f t="shared" si="3"/>
        <v>2172.7368421052633</v>
      </c>
      <c r="AH50" s="83">
        <f t="shared" si="3"/>
        <v>0</v>
      </c>
      <c r="AI50" s="83">
        <f t="shared" si="3"/>
        <v>0</v>
      </c>
      <c r="AJ50" s="83">
        <f t="shared" si="3"/>
        <v>0</v>
      </c>
      <c r="AK50" s="83">
        <f t="shared" si="3"/>
        <v>0</v>
      </c>
      <c r="AL50" s="83">
        <f t="shared" si="3"/>
        <v>411.15789473684208</v>
      </c>
      <c r="AM50" s="83">
        <f t="shared" si="3"/>
        <v>114.10526315789474</v>
      </c>
      <c r="AN50" s="83">
        <f t="shared" si="3"/>
        <v>297.05263157894734</v>
      </c>
    </row>
    <row r="51" spans="5:40">
      <c r="AC51" s="32">
        <f>SUM(AC50:AD50)</f>
        <v>484.63157894736844</v>
      </c>
    </row>
  </sheetData>
  <mergeCells count="27">
    <mergeCell ref="AL6:AN7"/>
    <mergeCell ref="A1:AK1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AF6:AG6"/>
    <mergeCell ref="AI6:AI8"/>
    <mergeCell ref="J6:S6"/>
    <mergeCell ref="T6:T8"/>
    <mergeCell ref="U6:V6"/>
    <mergeCell ref="W6:X6"/>
    <mergeCell ref="AJ6:AJ8"/>
    <mergeCell ref="AK6:AK8"/>
    <mergeCell ref="J7:J8"/>
    <mergeCell ref="K7:K8"/>
    <mergeCell ref="L7:L8"/>
    <mergeCell ref="M7:M8"/>
    <mergeCell ref="N7:N8"/>
    <mergeCell ref="O7:S7"/>
    <mergeCell ref="Y6:AB6"/>
    <mergeCell ref="AC6:AD6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0"/>
  <sheetViews>
    <sheetView topLeftCell="A27" workbookViewId="0">
      <selection activeCell="D25" sqref="D25"/>
    </sheetView>
  </sheetViews>
  <sheetFormatPr defaultRowHeight="12.75"/>
  <cols>
    <col min="1" max="1" width="36.42578125" style="289" customWidth="1"/>
    <col min="2" max="2" width="47.7109375" style="289" customWidth="1"/>
    <col min="3" max="16384" width="9.140625" style="288"/>
  </cols>
  <sheetData>
    <row r="1" spans="1:2" ht="16.5" customHeight="1">
      <c r="A1" s="296" t="s">
        <v>507</v>
      </c>
      <c r="B1" s="287"/>
    </row>
    <row r="2" spans="1:2" ht="13.5" thickBot="1"/>
    <row r="3" spans="1:2" ht="26.25" thickTop="1">
      <c r="A3" s="290" t="s">
        <v>508</v>
      </c>
      <c r="B3" s="291" t="s">
        <v>509</v>
      </c>
    </row>
    <row r="4" spans="1:2">
      <c r="A4" s="292"/>
      <c r="B4" s="293"/>
    </row>
    <row r="5" spans="1:2" ht="27.75">
      <c r="A5" s="292" t="s">
        <v>510</v>
      </c>
      <c r="B5" s="293" t="s">
        <v>530</v>
      </c>
    </row>
    <row r="6" spans="1:2">
      <c r="A6" s="292"/>
      <c r="B6" s="293"/>
    </row>
    <row r="7" spans="1:2" ht="38.25">
      <c r="A7" s="292" t="s">
        <v>511</v>
      </c>
      <c r="B7" s="293" t="s">
        <v>512</v>
      </c>
    </row>
    <row r="8" spans="1:2">
      <c r="A8" s="292"/>
      <c r="B8" s="293"/>
    </row>
    <row r="9" spans="1:2" ht="38.25">
      <c r="A9" s="292" t="s">
        <v>513</v>
      </c>
      <c r="B9" s="293" t="s">
        <v>514</v>
      </c>
    </row>
    <row r="10" spans="1:2">
      <c r="A10" s="292"/>
      <c r="B10" s="293"/>
    </row>
    <row r="11" spans="1:2" ht="38.25">
      <c r="A11" s="292" t="s">
        <v>515</v>
      </c>
      <c r="B11" s="293" t="s">
        <v>525</v>
      </c>
    </row>
    <row r="12" spans="1:2">
      <c r="A12" s="292"/>
      <c r="B12" s="293"/>
    </row>
    <row r="13" spans="1:2" ht="51">
      <c r="A13" s="292" t="s">
        <v>516</v>
      </c>
      <c r="B13" s="293" t="s">
        <v>526</v>
      </c>
    </row>
    <row r="14" spans="1:2">
      <c r="A14" s="292"/>
      <c r="B14" s="293"/>
    </row>
    <row r="15" spans="1:2" ht="51">
      <c r="A15" s="292" t="s">
        <v>527</v>
      </c>
      <c r="B15" s="293" t="s">
        <v>531</v>
      </c>
    </row>
    <row r="16" spans="1:2">
      <c r="A16" s="292"/>
      <c r="B16" s="293"/>
    </row>
    <row r="17" spans="1:2" ht="25.5">
      <c r="A17" s="292" t="s">
        <v>517</v>
      </c>
      <c r="B17" s="293" t="s">
        <v>518</v>
      </c>
    </row>
    <row r="18" spans="1:2">
      <c r="A18" s="292"/>
      <c r="B18" s="293"/>
    </row>
    <row r="19" spans="1:2" ht="38.25">
      <c r="A19" s="294" t="s">
        <v>519</v>
      </c>
      <c r="B19" s="293" t="s">
        <v>520</v>
      </c>
    </row>
    <row r="20" spans="1:2">
      <c r="A20" s="292"/>
      <c r="B20" s="293"/>
    </row>
    <row r="21" spans="1:2" ht="38.25">
      <c r="A21" s="292" t="s">
        <v>521</v>
      </c>
      <c r="B21" s="293" t="s">
        <v>532</v>
      </c>
    </row>
    <row r="22" spans="1:2">
      <c r="A22" s="292"/>
      <c r="B22" s="293"/>
    </row>
    <row r="23" spans="1:2" ht="78" customHeight="1">
      <c r="A23" s="292" t="s">
        <v>522</v>
      </c>
      <c r="B23" s="293" t="s">
        <v>533</v>
      </c>
    </row>
    <row r="24" spans="1:2">
      <c r="A24" s="292"/>
      <c r="B24" s="293"/>
    </row>
    <row r="25" spans="1:2" ht="102">
      <c r="A25" s="292" t="s">
        <v>528</v>
      </c>
      <c r="B25" s="293" t="s">
        <v>535</v>
      </c>
    </row>
    <row r="26" spans="1:2" ht="20.25" customHeight="1">
      <c r="A26" s="292"/>
      <c r="B26" s="293"/>
    </row>
    <row r="27" spans="1:2" ht="89.25">
      <c r="A27" s="292" t="s">
        <v>523</v>
      </c>
      <c r="B27" s="293" t="s">
        <v>536</v>
      </c>
    </row>
    <row r="28" spans="1:2" ht="20.25" customHeight="1">
      <c r="A28" s="292"/>
      <c r="B28" s="293"/>
    </row>
    <row r="29" spans="1:2" ht="20.25" customHeight="1" thickBot="1">
      <c r="A29" s="297" t="s">
        <v>524</v>
      </c>
      <c r="B29" s="295" t="s">
        <v>534</v>
      </c>
    </row>
    <row r="30" spans="1:2" ht="13.5" thickTop="1"/>
  </sheetData>
  <printOptions horizontalCentered="1"/>
  <pageMargins left="0.7" right="0.7" top="0.75" bottom="0.75" header="0.3" footer="0.3"/>
  <pageSetup orientation="portrait" r:id="rId1"/>
  <headerFooter>
    <oddHeader>&amp;C&amp;"Arial,Negrita"&amp;12DEPARTAMENTO DE CORRECCION Y REHABILITACION</oddHeader>
    <oddFooter>&amp;R&amp;8OFICINA DE DESARROLLO PROGRAMATICO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N151"/>
  <sheetViews>
    <sheetView tabSelected="1" workbookViewId="0"/>
  </sheetViews>
  <sheetFormatPr defaultRowHeight="12.75"/>
  <cols>
    <col min="1" max="1" width="36.7109375" customWidth="1"/>
    <col min="2" max="2" width="6.5703125" bestFit="1" customWidth="1"/>
    <col min="3" max="3" width="8.5703125" customWidth="1"/>
    <col min="4" max="6" width="7.5703125" customWidth="1"/>
    <col min="7" max="9" width="5.85546875" customWidth="1"/>
    <col min="10" max="10" width="6.140625" customWidth="1"/>
    <col min="11" max="12" width="5.85546875" customWidth="1"/>
  </cols>
  <sheetData>
    <row r="2" spans="1:14" ht="15">
      <c r="A2" s="9" t="s">
        <v>92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</row>
    <row r="3" spans="1:14" ht="15">
      <c r="A3" s="9" t="s">
        <v>95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4" ht="18" customHeight="1">
      <c r="A4" s="91" t="s">
        <v>435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7.5" customHeight="1" thickBot="1">
      <c r="A5" s="3" t="s">
        <v>145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>
      <c r="A6" s="104" t="s">
        <v>132</v>
      </c>
      <c r="B6" s="330" t="s">
        <v>17</v>
      </c>
      <c r="C6" s="330" t="s">
        <v>56</v>
      </c>
      <c r="D6" s="330" t="s">
        <v>3</v>
      </c>
      <c r="E6" s="330" t="s">
        <v>4</v>
      </c>
      <c r="F6" s="330" t="s">
        <v>5</v>
      </c>
      <c r="G6" s="324" t="s">
        <v>89</v>
      </c>
      <c r="H6" s="324"/>
      <c r="I6" s="324"/>
      <c r="J6" s="324" t="s">
        <v>91</v>
      </c>
      <c r="K6" s="324"/>
      <c r="L6" s="325"/>
    </row>
    <row r="7" spans="1:14" ht="13.5" customHeight="1">
      <c r="A7" s="105"/>
      <c r="B7" s="331"/>
      <c r="C7" s="331"/>
      <c r="D7" s="331"/>
      <c r="E7" s="331"/>
      <c r="F7" s="331"/>
      <c r="G7" s="326" t="s">
        <v>90</v>
      </c>
      <c r="H7" s="326" t="s">
        <v>4</v>
      </c>
      <c r="I7" s="326" t="s">
        <v>5</v>
      </c>
      <c r="J7" s="326" t="s">
        <v>90</v>
      </c>
      <c r="K7" s="326" t="s">
        <v>4</v>
      </c>
      <c r="L7" s="328" t="s">
        <v>5</v>
      </c>
    </row>
    <row r="8" spans="1:14" ht="8.25" customHeight="1" thickBot="1">
      <c r="A8" s="106"/>
      <c r="B8" s="332"/>
      <c r="C8" s="332"/>
      <c r="D8" s="332"/>
      <c r="E8" s="332"/>
      <c r="F8" s="332"/>
      <c r="G8" s="327"/>
      <c r="H8" s="327"/>
      <c r="I8" s="327"/>
      <c r="J8" s="327"/>
      <c r="K8" s="327"/>
      <c r="L8" s="329"/>
      <c r="N8" s="84" t="s">
        <v>150</v>
      </c>
    </row>
    <row r="9" spans="1:14" ht="18.75" customHeight="1" thickBot="1">
      <c r="A9" s="15" t="s">
        <v>93</v>
      </c>
      <c r="B9" s="52">
        <f>SUM(B10,B27)</f>
        <v>14434</v>
      </c>
      <c r="C9" s="52">
        <f t="shared" ref="C9:L9" si="0">SUM(C10,C27)</f>
        <v>653</v>
      </c>
      <c r="D9" s="52">
        <f t="shared" si="0"/>
        <v>11353.772727272726</v>
      </c>
      <c r="E9" s="52">
        <f t="shared" si="0"/>
        <v>1887.2272727272727</v>
      </c>
      <c r="F9" s="52">
        <f t="shared" si="0"/>
        <v>9466.545454545454</v>
      </c>
      <c r="G9" s="52">
        <f t="shared" si="0"/>
        <v>418.5454545454545</v>
      </c>
      <c r="H9" s="52">
        <f t="shared" si="0"/>
        <v>197.90909090909088</v>
      </c>
      <c r="I9" s="52">
        <f t="shared" si="0"/>
        <v>220.63636363636363</v>
      </c>
      <c r="J9" s="52">
        <f t="shared" si="0"/>
        <v>355.09090909090912</v>
      </c>
      <c r="K9" s="52">
        <f t="shared" si="0"/>
        <v>98.545454545454547</v>
      </c>
      <c r="L9" s="53">
        <f t="shared" si="0"/>
        <v>256.54545454545456</v>
      </c>
      <c r="N9" s="99"/>
    </row>
    <row r="10" spans="1:14" ht="17.25" customHeight="1" thickBot="1">
      <c r="A10" s="107" t="s">
        <v>135</v>
      </c>
      <c r="B10" s="108">
        <f>SUM(B11:B26)</f>
        <v>7356</v>
      </c>
      <c r="C10" s="108">
        <f t="shared" ref="C10:L10" si="1">SUM(C11:C26)</f>
        <v>269</v>
      </c>
      <c r="D10" s="108">
        <f t="shared" si="1"/>
        <v>5779.590909090909</v>
      </c>
      <c r="E10" s="108">
        <f t="shared" si="1"/>
        <v>727.5</v>
      </c>
      <c r="F10" s="108">
        <f t="shared" si="1"/>
        <v>5052.090909090909</v>
      </c>
      <c r="G10" s="108">
        <f t="shared" si="1"/>
        <v>100</v>
      </c>
      <c r="H10" s="108">
        <f t="shared" si="1"/>
        <v>56.545454545454547</v>
      </c>
      <c r="I10" s="108">
        <f t="shared" si="1"/>
        <v>43.454545454545453</v>
      </c>
      <c r="J10" s="108">
        <f t="shared" si="1"/>
        <v>355.09090909090912</v>
      </c>
      <c r="K10" s="108">
        <f t="shared" si="1"/>
        <v>98.545454545454547</v>
      </c>
      <c r="L10" s="109">
        <f t="shared" si="1"/>
        <v>256.54545454545456</v>
      </c>
    </row>
    <row r="11" spans="1:14" ht="15.75" customHeight="1">
      <c r="A11" s="110" t="s">
        <v>25</v>
      </c>
      <c r="B11" s="131">
        <f>SUM('INFORME POR DIA'!C10)</f>
        <v>500</v>
      </c>
      <c r="C11" s="131">
        <f>SUM('INFORME POR DIA'!D1533)</f>
        <v>0</v>
      </c>
      <c r="D11" s="131">
        <f>SUM(E11:F11)</f>
        <v>417.77272727272725</v>
      </c>
      <c r="E11" s="131">
        <f>RESUMEN!F10/RESUMEN!$AO$47</f>
        <v>0</v>
      </c>
      <c r="F11" s="131">
        <f>RESUMEN!I10/RESUMEN!$AO$47</f>
        <v>417.77272727272725</v>
      </c>
      <c r="G11" s="131">
        <f>SUM(H11:I11)</f>
        <v>0</v>
      </c>
      <c r="H11" s="131">
        <f>RESUMEN!AC10/RESUMEN!$AO$47</f>
        <v>0</v>
      </c>
      <c r="I11" s="131">
        <f>RESUMEN!AD10/RESUMEN!$AO$47</f>
        <v>0</v>
      </c>
      <c r="J11" s="131">
        <f>SUM(K11:L11)</f>
        <v>0</v>
      </c>
      <c r="K11" s="131">
        <v>0</v>
      </c>
      <c r="L11" s="223">
        <v>0</v>
      </c>
    </row>
    <row r="12" spans="1:14" ht="15.75" customHeight="1">
      <c r="A12" s="113" t="s">
        <v>151</v>
      </c>
      <c r="B12" s="131">
        <f>SUM('INFORME POR DIA'!C11)</f>
        <v>450</v>
      </c>
      <c r="C12" s="131">
        <f>SUM('INFORME POR DIA'!D1534)</f>
        <v>54</v>
      </c>
      <c r="D12" s="131">
        <f t="shared" ref="D12:D28" si="2">SUM(E12:F12)</f>
        <v>273.36363636363637</v>
      </c>
      <c r="E12" s="131">
        <f>RESUMEN!F11/RESUMEN!$AO$47</f>
        <v>0</v>
      </c>
      <c r="F12" s="131">
        <f>RESUMEN!I11/RESUMEN!$AO$47</f>
        <v>273.36363636363637</v>
      </c>
      <c r="G12" s="131">
        <f t="shared" ref="G12:G28" si="3">SUM(H12:I12)</f>
        <v>0</v>
      </c>
      <c r="H12" s="131">
        <f>RESUMEN!AC11/RESUMEN!$AO$47</f>
        <v>0</v>
      </c>
      <c r="I12" s="131">
        <f>RESUMEN!AD11/RESUMEN!$AO$47</f>
        <v>0</v>
      </c>
      <c r="J12" s="131">
        <f t="shared" ref="J12:J28" si="4">SUM(K12:L12)</f>
        <v>0</v>
      </c>
      <c r="K12" s="131">
        <v>0</v>
      </c>
      <c r="L12" s="223">
        <v>0</v>
      </c>
    </row>
    <row r="13" spans="1:14" ht="15.75" customHeight="1">
      <c r="A13" s="113" t="s">
        <v>152</v>
      </c>
      <c r="B13" s="131">
        <f>SUM('INFORME POR DIA'!C12)</f>
        <v>36</v>
      </c>
      <c r="C13" s="131">
        <f>SUM('INFORME POR DIA'!D1535)</f>
        <v>0</v>
      </c>
      <c r="D13" s="131">
        <f t="shared" si="2"/>
        <v>29.318181818181817</v>
      </c>
      <c r="E13" s="131">
        <f>RESUMEN!F12/RESUMEN!$AO$47</f>
        <v>0</v>
      </c>
      <c r="F13" s="131">
        <f>RESUMEN!I12/RESUMEN!$AO$47</f>
        <v>29.318181818181817</v>
      </c>
      <c r="G13" s="131">
        <f t="shared" si="3"/>
        <v>0</v>
      </c>
      <c r="H13" s="131">
        <f>RESUMEN!AC12/RESUMEN!$AO$47</f>
        <v>0</v>
      </c>
      <c r="I13" s="131">
        <f>RESUMEN!AD12/RESUMEN!$AO$47</f>
        <v>0</v>
      </c>
      <c r="J13" s="131">
        <f t="shared" si="4"/>
        <v>0</v>
      </c>
      <c r="K13" s="131">
        <v>0</v>
      </c>
      <c r="L13" s="223">
        <v>0</v>
      </c>
    </row>
    <row r="14" spans="1:14" ht="15.75" customHeight="1">
      <c r="A14" s="113" t="s">
        <v>153</v>
      </c>
      <c r="B14" s="131">
        <f>SUM('INFORME POR DIA'!C13)</f>
        <v>40</v>
      </c>
      <c r="C14" s="131">
        <f>SUM('INFORME POR DIA'!D1536)</f>
        <v>0</v>
      </c>
      <c r="D14" s="131">
        <f t="shared" si="2"/>
        <v>24.681818181818183</v>
      </c>
      <c r="E14" s="131">
        <f>RESUMEN!F13/RESUMEN!$AO$47</f>
        <v>0</v>
      </c>
      <c r="F14" s="131">
        <f>RESUMEN!I13/RESUMEN!$AO$47</f>
        <v>24.681818181818183</v>
      </c>
      <c r="G14" s="131">
        <f t="shared" si="3"/>
        <v>0</v>
      </c>
      <c r="H14" s="131">
        <f>RESUMEN!AC13/RESUMEN!$AO$47</f>
        <v>0</v>
      </c>
      <c r="I14" s="131">
        <f>RESUMEN!AD13/RESUMEN!$AO$47</f>
        <v>0</v>
      </c>
      <c r="J14" s="131">
        <f t="shared" si="4"/>
        <v>24.681818181818183</v>
      </c>
      <c r="K14" s="224">
        <f>RESUMEN!AM13/RESUMEN!$AO$47</f>
        <v>0</v>
      </c>
      <c r="L14" s="225">
        <f>RESUMEN!AN13/RESUMEN!$AO$47</f>
        <v>24.681818181818183</v>
      </c>
      <c r="N14" s="16"/>
    </row>
    <row r="15" spans="1:14" ht="15.75" customHeight="1">
      <c r="A15" s="113" t="s">
        <v>180</v>
      </c>
      <c r="B15" s="131">
        <f>SUM('INFORME POR DIA'!C14)</f>
        <v>68</v>
      </c>
      <c r="C15" s="131">
        <f>SUM('INFORME POR DIA'!D1537)</f>
        <v>0</v>
      </c>
      <c r="D15" s="131">
        <f t="shared" si="2"/>
        <v>46.636363636363633</v>
      </c>
      <c r="E15" s="131">
        <f>RESUMEN!F14/RESUMEN!$AO$47</f>
        <v>0</v>
      </c>
      <c r="F15" s="131">
        <f>RESUMEN!I14/RESUMEN!$AO$47</f>
        <v>46.636363636363633</v>
      </c>
      <c r="G15" s="131">
        <f t="shared" si="3"/>
        <v>0</v>
      </c>
      <c r="H15" s="131">
        <f>RESUMEN!AC14/RESUMEN!$AO$47</f>
        <v>0</v>
      </c>
      <c r="I15" s="131">
        <f>RESUMEN!AD14/RESUMEN!$AO$47</f>
        <v>0</v>
      </c>
      <c r="J15" s="131">
        <f t="shared" si="4"/>
        <v>0</v>
      </c>
      <c r="K15" s="131">
        <v>0</v>
      </c>
      <c r="L15" s="223">
        <v>0</v>
      </c>
    </row>
    <row r="16" spans="1:14" ht="15.75" customHeight="1">
      <c r="A16" s="113" t="s">
        <v>155</v>
      </c>
      <c r="B16" s="131">
        <f>SUM('INFORME POR DIA'!C15)</f>
        <v>108</v>
      </c>
      <c r="C16" s="131">
        <f>SUM('INFORME POR DIA'!D1538)</f>
        <v>0</v>
      </c>
      <c r="D16" s="131">
        <f t="shared" si="2"/>
        <v>40.18181818181818</v>
      </c>
      <c r="E16" s="131">
        <f>RESUMEN!F15/RESUMEN!$AO$47</f>
        <v>28.5</v>
      </c>
      <c r="F16" s="131">
        <f>RESUMEN!I15/RESUMEN!$AO$47</f>
        <v>11.681818181818182</v>
      </c>
      <c r="G16" s="131">
        <f t="shared" si="3"/>
        <v>1.7272727272727273</v>
      </c>
      <c r="H16" s="131">
        <f>RESUMEN!AC15/RESUMEN!$AO$47</f>
        <v>1.6818181818181819</v>
      </c>
      <c r="I16" s="131">
        <f>RESUMEN!AD15/RESUMEN!$AO$47</f>
        <v>4.5454545454545456E-2</v>
      </c>
      <c r="J16" s="131">
        <f t="shared" si="4"/>
        <v>6.6818181818181817</v>
      </c>
      <c r="K16" s="224">
        <f>RESUMEN!AM15/RESUMEN!$AO$47</f>
        <v>5.9545454545454541</v>
      </c>
      <c r="L16" s="225">
        <f>RESUMEN!AN15/RESUMEN!$AO$47</f>
        <v>0.72727272727272729</v>
      </c>
    </row>
    <row r="17" spans="1:12" ht="15.75" customHeight="1">
      <c r="A17" s="113" t="s">
        <v>181</v>
      </c>
      <c r="B17" s="131">
        <f>SUM('INFORME POR DIA'!C16)</f>
        <v>705</v>
      </c>
      <c r="C17" s="131">
        <f>SUM('INFORME POR DIA'!D1539)</f>
        <v>10</v>
      </c>
      <c r="D17" s="131">
        <f t="shared" si="2"/>
        <v>601.81818181818187</v>
      </c>
      <c r="E17" s="131">
        <f>RESUMEN!F16/RESUMEN!$AO$47</f>
        <v>389.40909090909093</v>
      </c>
      <c r="F17" s="131">
        <f>RESUMEN!I16/RESUMEN!$AO$47</f>
        <v>212.40909090909091</v>
      </c>
      <c r="G17" s="131">
        <f t="shared" si="3"/>
        <v>54.045454545454547</v>
      </c>
      <c r="H17" s="131">
        <f>RESUMEN!AC16/RESUMEN!$AO$47</f>
        <v>44.863636363636367</v>
      </c>
      <c r="I17" s="131">
        <f>RESUMEN!AD16/RESUMEN!$AO$47</f>
        <v>9.1818181818181817</v>
      </c>
      <c r="J17" s="131">
        <f t="shared" si="4"/>
        <v>0</v>
      </c>
      <c r="K17" s="131">
        <v>0</v>
      </c>
      <c r="L17" s="223">
        <v>0</v>
      </c>
    </row>
    <row r="18" spans="1:12" ht="15.75" customHeight="1">
      <c r="A18" s="113" t="s">
        <v>157</v>
      </c>
      <c r="B18" s="131">
        <f>SUM('INFORME POR DIA'!C17)</f>
        <v>292</v>
      </c>
      <c r="C18" s="131">
        <f>SUM('INFORME POR DIA'!D1540)</f>
        <v>2</v>
      </c>
      <c r="D18" s="131">
        <f t="shared" si="2"/>
        <v>176.54545454545456</v>
      </c>
      <c r="E18" s="131">
        <f>RESUMEN!F17/RESUMEN!$AO$47</f>
        <v>18.59090909090909</v>
      </c>
      <c r="F18" s="131">
        <f>RESUMEN!I17/RESUMEN!$AO$47</f>
        <v>157.95454545454547</v>
      </c>
      <c r="G18" s="131">
        <f>SUM(H18:I18)</f>
        <v>1.0909090909090908</v>
      </c>
      <c r="H18" s="131">
        <f>RESUMEN!AC17/RESUMEN!$AO$47</f>
        <v>1.0909090909090908</v>
      </c>
      <c r="I18" s="131">
        <f>RESUMEN!AD17/RESUMEN!$AO$47</f>
        <v>0</v>
      </c>
      <c r="J18" s="131">
        <f t="shared" si="4"/>
        <v>0</v>
      </c>
      <c r="K18" s="131">
        <v>0</v>
      </c>
      <c r="L18" s="223">
        <v>0</v>
      </c>
    </row>
    <row r="19" spans="1:12" ht="15.75" customHeight="1">
      <c r="A19" s="113" t="s">
        <v>158</v>
      </c>
      <c r="B19" s="131">
        <f>SUM('INFORME POR DIA'!C18)</f>
        <v>292</v>
      </c>
      <c r="C19" s="131">
        <f>SUM('INFORME POR DIA'!D1541)</f>
        <v>4</v>
      </c>
      <c r="D19" s="131">
        <f t="shared" si="2"/>
        <v>287.31818181818181</v>
      </c>
      <c r="E19" s="131">
        <f>RESUMEN!F18/RESUMEN!$AO$47</f>
        <v>0</v>
      </c>
      <c r="F19" s="131">
        <f>RESUMEN!I18/RESUMEN!$AO$47</f>
        <v>287.31818181818181</v>
      </c>
      <c r="G19" s="131">
        <f t="shared" si="3"/>
        <v>0</v>
      </c>
      <c r="H19" s="131">
        <f>RESUMEN!AC18/RESUMEN!$AO$47</f>
        <v>0</v>
      </c>
      <c r="I19" s="131">
        <f>RESUMEN!AD18/RESUMEN!$AO$47</f>
        <v>0</v>
      </c>
      <c r="J19" s="131">
        <f t="shared" si="4"/>
        <v>0</v>
      </c>
      <c r="K19" s="131">
        <v>0</v>
      </c>
      <c r="L19" s="223">
        <v>0</v>
      </c>
    </row>
    <row r="20" spans="1:12" ht="15.75" customHeight="1">
      <c r="A20" s="113" t="s">
        <v>159</v>
      </c>
      <c r="B20" s="131">
        <f>SUM('INFORME POR DIA'!C19)</f>
        <v>1414</v>
      </c>
      <c r="C20" s="131">
        <f>SUM('INFORME POR DIA'!D1542)</f>
        <v>37</v>
      </c>
      <c r="D20" s="131">
        <f t="shared" si="2"/>
        <v>1062.3181818181818</v>
      </c>
      <c r="E20" s="131">
        <f>RESUMEN!F19/RESUMEN!$AO$47</f>
        <v>198.40909090909091</v>
      </c>
      <c r="F20" s="131">
        <f>RESUMEN!I19/RESUMEN!$AO$47</f>
        <v>863.90909090909088</v>
      </c>
      <c r="G20" s="131">
        <f t="shared" si="3"/>
        <v>27.318181818181817</v>
      </c>
      <c r="H20" s="131">
        <f>RESUMEN!AC19/RESUMEN!$AO$47</f>
        <v>0</v>
      </c>
      <c r="I20" s="131">
        <f>RESUMEN!AD19/RESUMEN!$AO$47</f>
        <v>27.318181818181817</v>
      </c>
      <c r="J20" s="131">
        <f t="shared" si="4"/>
        <v>0</v>
      </c>
      <c r="K20" s="131">
        <v>0</v>
      </c>
      <c r="L20" s="223">
        <v>0</v>
      </c>
    </row>
    <row r="21" spans="1:12" ht="15.75" customHeight="1">
      <c r="A21" s="114" t="s">
        <v>27</v>
      </c>
      <c r="B21" s="131">
        <f>SUM('INFORME POR DIA'!C20)</f>
        <v>516</v>
      </c>
      <c r="C21" s="131">
        <f>SUM('INFORME POR DIA'!D1543)</f>
        <v>48</v>
      </c>
      <c r="D21" s="131">
        <f t="shared" si="2"/>
        <v>459.72727272727275</v>
      </c>
      <c r="E21" s="131">
        <f>RESUMEN!F20/RESUMEN!$AO$47</f>
        <v>0</v>
      </c>
      <c r="F21" s="131">
        <f>RESUMEN!I20/RESUMEN!$AO$47</f>
        <v>459.72727272727275</v>
      </c>
      <c r="G21" s="131">
        <f t="shared" si="3"/>
        <v>0</v>
      </c>
      <c r="H21" s="131">
        <f>RESUMEN!AC20/RESUMEN!$AO$47</f>
        <v>0</v>
      </c>
      <c r="I21" s="131">
        <f>RESUMEN!AD20/RESUMEN!$AO$47</f>
        <v>0</v>
      </c>
      <c r="J21" s="131">
        <f t="shared" si="4"/>
        <v>0</v>
      </c>
      <c r="K21" s="131">
        <v>0</v>
      </c>
      <c r="L21" s="223">
        <v>0</v>
      </c>
    </row>
    <row r="22" spans="1:12" ht="15.75" customHeight="1">
      <c r="A22" s="114" t="s">
        <v>28</v>
      </c>
      <c r="B22" s="131">
        <f>SUM('INFORME POR DIA'!C21)</f>
        <v>320</v>
      </c>
      <c r="C22" s="131">
        <f>SUM('INFORME POR DIA'!D1544)</f>
        <v>5</v>
      </c>
      <c r="D22" s="131">
        <f t="shared" si="2"/>
        <v>250.77272727272728</v>
      </c>
      <c r="E22" s="131">
        <f>RESUMEN!F21/RESUMEN!$AO$47</f>
        <v>0</v>
      </c>
      <c r="F22" s="131">
        <f>RESUMEN!I21/RESUMEN!$AO$47</f>
        <v>250.77272727272728</v>
      </c>
      <c r="G22" s="131">
        <f t="shared" si="3"/>
        <v>0</v>
      </c>
      <c r="H22" s="131">
        <f>RESUMEN!AC21/RESUMEN!$AO$47</f>
        <v>0</v>
      </c>
      <c r="I22" s="131">
        <f>RESUMEN!AD21/RESUMEN!$AO$47</f>
        <v>0</v>
      </c>
      <c r="J22" s="131">
        <f t="shared" si="4"/>
        <v>0</v>
      </c>
      <c r="K22" s="131">
        <v>0</v>
      </c>
      <c r="L22" s="223">
        <v>0</v>
      </c>
    </row>
    <row r="23" spans="1:12" ht="15.75" customHeight="1">
      <c r="A23" s="114" t="s">
        <v>29</v>
      </c>
      <c r="B23" s="131">
        <f>SUM('INFORME POR DIA'!C22)</f>
        <v>592</v>
      </c>
      <c r="C23" s="131">
        <f>SUM('INFORME POR DIA'!D1545)</f>
        <v>0</v>
      </c>
      <c r="D23" s="131">
        <f t="shared" si="2"/>
        <v>583.0454545454545</v>
      </c>
      <c r="E23" s="131">
        <f>RESUMEN!F22/RESUMEN!$AO$47</f>
        <v>0</v>
      </c>
      <c r="F23" s="131">
        <f>RESUMEN!I22/RESUMEN!$AO$47</f>
        <v>583.0454545454545</v>
      </c>
      <c r="G23" s="131">
        <f t="shared" si="3"/>
        <v>0</v>
      </c>
      <c r="H23" s="131">
        <f>RESUMEN!AC22/RESUMEN!$AO$47</f>
        <v>0</v>
      </c>
      <c r="I23" s="131">
        <f>RESUMEN!AD22/RESUMEN!$AO$47</f>
        <v>0</v>
      </c>
      <c r="J23" s="131">
        <f t="shared" si="4"/>
        <v>0</v>
      </c>
      <c r="K23" s="131">
        <v>0</v>
      </c>
      <c r="L23" s="223">
        <v>0</v>
      </c>
    </row>
    <row r="24" spans="1:12" ht="15.75" customHeight="1">
      <c r="A24" s="115" t="s">
        <v>30</v>
      </c>
      <c r="B24" s="131">
        <f>SUM('INFORME POR DIA'!C23)</f>
        <v>516</v>
      </c>
      <c r="C24" s="131">
        <f>SUM('INFORME POR DIA'!D1546)</f>
        <v>3</v>
      </c>
      <c r="D24" s="131">
        <f t="shared" si="2"/>
        <v>494.18181818181819</v>
      </c>
      <c r="E24" s="131">
        <f>RESUMEN!F23/RESUMEN!$AO$47</f>
        <v>0</v>
      </c>
      <c r="F24" s="131">
        <f>RESUMEN!I23/RESUMEN!$AO$47</f>
        <v>494.18181818181819</v>
      </c>
      <c r="G24" s="131">
        <f t="shared" si="3"/>
        <v>0</v>
      </c>
      <c r="H24" s="131">
        <f>RESUMEN!AC23/RESUMEN!$AO$47</f>
        <v>0</v>
      </c>
      <c r="I24" s="131">
        <f>RESUMEN!AD23/RESUMEN!$AO$47</f>
        <v>0</v>
      </c>
      <c r="J24" s="131">
        <f t="shared" si="4"/>
        <v>0</v>
      </c>
      <c r="K24" s="131">
        <v>0</v>
      </c>
      <c r="L24" s="223">
        <v>0</v>
      </c>
    </row>
    <row r="25" spans="1:12" ht="15.75" customHeight="1">
      <c r="A25" s="118" t="s">
        <v>160</v>
      </c>
      <c r="B25" s="131">
        <f>SUM('INFORME POR DIA'!C24)</f>
        <v>1031</v>
      </c>
      <c r="C25" s="131">
        <f>SUM('INFORME POR DIA'!D1547)</f>
        <v>40</v>
      </c>
      <c r="D25" s="131">
        <f t="shared" si="2"/>
        <v>708.18181818181813</v>
      </c>
      <c r="E25" s="131">
        <f>RESUMEN!F24/RESUMEN!$AO$47</f>
        <v>0</v>
      </c>
      <c r="F25" s="131">
        <f>RESUMEN!I24/RESUMEN!$AO$47</f>
        <v>708.18181818181813</v>
      </c>
      <c r="G25" s="131">
        <f t="shared" si="3"/>
        <v>0</v>
      </c>
      <c r="H25" s="131">
        <f>RESUMEN!AC24/RESUMEN!$AO$47</f>
        <v>0</v>
      </c>
      <c r="I25" s="131">
        <f>RESUMEN!AD24/RESUMEN!$AO$47</f>
        <v>0</v>
      </c>
      <c r="J25" s="131">
        <f t="shared" si="4"/>
        <v>0</v>
      </c>
      <c r="K25" s="131">
        <v>0</v>
      </c>
      <c r="L25" s="223">
        <v>0</v>
      </c>
    </row>
    <row r="26" spans="1:12" ht="15.75" customHeight="1" thickBot="1">
      <c r="A26" s="119" t="s">
        <v>161</v>
      </c>
      <c r="B26" s="131">
        <f>SUM('INFORME POR DIA'!C25)</f>
        <v>476</v>
      </c>
      <c r="C26" s="131">
        <f>SUM('INFORME POR DIA'!D1548)</f>
        <v>66</v>
      </c>
      <c r="D26" s="131">
        <f>SUM(E26:F26)</f>
        <v>323.72727272727275</v>
      </c>
      <c r="E26" s="131">
        <f>RESUMEN!F25/RESUMEN!$AO$47</f>
        <v>92.590909090909093</v>
      </c>
      <c r="F26" s="131">
        <f>RESUMEN!I25/RESUMEN!$AO$47</f>
        <v>231.13636363636363</v>
      </c>
      <c r="G26" s="131">
        <f>SUM(H26:I26)</f>
        <v>15.818181818181817</v>
      </c>
      <c r="H26" s="131">
        <f>RESUMEN!AC25/RESUMEN!$AO$47</f>
        <v>8.9090909090909083</v>
      </c>
      <c r="I26" s="131">
        <f>RESUMEN!AD25/RESUMEN!$AO$47</f>
        <v>6.9090909090909092</v>
      </c>
      <c r="J26" s="131">
        <f>SUM(K26:L26)</f>
        <v>323.72727272727275</v>
      </c>
      <c r="K26" s="224">
        <f>RESUMEN!AM25/RESUMEN!$AO$47</f>
        <v>92.590909090909093</v>
      </c>
      <c r="L26" s="225">
        <f>RESUMEN!AN25/RESUMEN!$AO$47</f>
        <v>231.13636363636363</v>
      </c>
    </row>
    <row r="27" spans="1:12" ht="17.25" customHeight="1" thickBot="1">
      <c r="A27" s="107" t="s">
        <v>136</v>
      </c>
      <c r="B27" s="108">
        <f>SUM(B28:B47)</f>
        <v>7078</v>
      </c>
      <c r="C27" s="108">
        <f t="shared" ref="C27:L27" si="5">SUM(C28:C47)</f>
        <v>384</v>
      </c>
      <c r="D27" s="108">
        <f>SUM(D28:D47)</f>
        <v>5574.1818181818171</v>
      </c>
      <c r="E27" s="108">
        <f t="shared" si="5"/>
        <v>1159.7272727272727</v>
      </c>
      <c r="F27" s="108">
        <f t="shared" si="5"/>
        <v>4414.454545454545</v>
      </c>
      <c r="G27" s="108">
        <f t="shared" si="5"/>
        <v>318.5454545454545</v>
      </c>
      <c r="H27" s="108">
        <f t="shared" si="5"/>
        <v>141.36363636363635</v>
      </c>
      <c r="I27" s="108">
        <f t="shared" si="5"/>
        <v>177.18181818181819</v>
      </c>
      <c r="J27" s="108">
        <f>SUM(J28:J47)</f>
        <v>0</v>
      </c>
      <c r="K27" s="108">
        <f t="shared" si="5"/>
        <v>0</v>
      </c>
      <c r="L27" s="109">
        <f t="shared" si="5"/>
        <v>0</v>
      </c>
    </row>
    <row r="28" spans="1:12" ht="15.75" customHeight="1">
      <c r="A28" s="114" t="s">
        <v>32</v>
      </c>
      <c r="B28" s="131">
        <f>SUM('INFORME POR DIA'!C27)</f>
        <v>534</v>
      </c>
      <c r="C28" s="131">
        <f>SUM('INFORME POR DIA'!D1550)</f>
        <v>47</v>
      </c>
      <c r="D28" s="131">
        <f t="shared" si="2"/>
        <v>402.13636363636363</v>
      </c>
      <c r="E28" s="131">
        <f>RESUMEN!F27/RESUMEN!$AO$47</f>
        <v>0</v>
      </c>
      <c r="F28" s="131">
        <f>RESUMEN!I27/RESUMEN!$AO$47</f>
        <v>402.13636363636363</v>
      </c>
      <c r="G28" s="131">
        <f t="shared" si="3"/>
        <v>0</v>
      </c>
      <c r="H28" s="131">
        <f>RESUMEN!AC27/RESUMEN!$AO$47</f>
        <v>0</v>
      </c>
      <c r="I28" s="131">
        <f>RESUMEN!AD27/RESUMEN!$AO$47</f>
        <v>0</v>
      </c>
      <c r="J28" s="131">
        <f t="shared" si="4"/>
        <v>0</v>
      </c>
      <c r="K28" s="131">
        <v>0</v>
      </c>
      <c r="L28" s="223">
        <v>0</v>
      </c>
    </row>
    <row r="29" spans="1:12" ht="15.75" customHeight="1">
      <c r="A29" s="114" t="s">
        <v>33</v>
      </c>
      <c r="B29" s="131">
        <f>SUM('INFORME POR DIA'!C28)</f>
        <v>676</v>
      </c>
      <c r="C29" s="131">
        <f>SUM('INFORME POR DIA'!D1551)</f>
        <v>0</v>
      </c>
      <c r="D29" s="131">
        <f>SUM(E29:F29)</f>
        <v>568.31818181818187</v>
      </c>
      <c r="E29" s="131">
        <f>RESUMEN!F28/RESUMEN!$AO$47</f>
        <v>434.22727272727275</v>
      </c>
      <c r="F29" s="131">
        <f>RESUMEN!I28/RESUMEN!$AO$47</f>
        <v>134.09090909090909</v>
      </c>
      <c r="G29" s="131">
        <f>SUM(H29:I29)</f>
        <v>37.954545454545453</v>
      </c>
      <c r="H29" s="131">
        <f>RESUMEN!AC28/RESUMEN!$AO$47</f>
        <v>35.727272727272727</v>
      </c>
      <c r="I29" s="131">
        <f>RESUMEN!AD28/RESUMEN!$AO$47</f>
        <v>2.2272727272727271</v>
      </c>
      <c r="J29" s="131">
        <f>SUM(K29:L29)</f>
        <v>0</v>
      </c>
      <c r="K29" s="131">
        <v>0</v>
      </c>
      <c r="L29" s="223">
        <v>0</v>
      </c>
    </row>
    <row r="30" spans="1:12" ht="15.75" customHeight="1">
      <c r="A30" s="114" t="s">
        <v>34</v>
      </c>
      <c r="B30" s="131">
        <f>SUM('INFORME POR DIA'!C29)</f>
        <v>280</v>
      </c>
      <c r="C30" s="131">
        <f>SUM('INFORME POR DIA'!D1552)</f>
        <v>0</v>
      </c>
      <c r="D30" s="131">
        <f t="shared" ref="D30:D47" si="6">SUM(E30:F30)</f>
        <v>269.72727272727275</v>
      </c>
      <c r="E30" s="131">
        <f>RESUMEN!F29/RESUMEN!$AO$47</f>
        <v>0</v>
      </c>
      <c r="F30" s="131">
        <f>RESUMEN!I29/RESUMEN!$AO$47</f>
        <v>269.72727272727275</v>
      </c>
      <c r="G30" s="131">
        <f t="shared" ref="G30:G47" si="7">SUM(H30:I30)</f>
        <v>0</v>
      </c>
      <c r="H30" s="131">
        <f>RESUMEN!AC29/RESUMEN!$AO$47</f>
        <v>0</v>
      </c>
      <c r="I30" s="131">
        <f>RESUMEN!AD29/RESUMEN!$AO$47</f>
        <v>0</v>
      </c>
      <c r="J30" s="131">
        <f t="shared" ref="J30:J47" si="8">SUM(K30:L30)</f>
        <v>0</v>
      </c>
      <c r="K30" s="131">
        <v>0</v>
      </c>
      <c r="L30" s="223">
        <v>0</v>
      </c>
    </row>
    <row r="31" spans="1:12" ht="15.75" customHeight="1">
      <c r="A31" s="114" t="s">
        <v>35</v>
      </c>
      <c r="B31" s="131">
        <f>SUM('INFORME POR DIA'!C30)</f>
        <v>224</v>
      </c>
      <c r="C31" s="131">
        <f>SUM('INFORME POR DIA'!D1553)</f>
        <v>2</v>
      </c>
      <c r="D31" s="131">
        <f t="shared" si="6"/>
        <v>185.13636363636363</v>
      </c>
      <c r="E31" s="131">
        <f>RESUMEN!F30/RESUMEN!$AO$47</f>
        <v>0</v>
      </c>
      <c r="F31" s="131">
        <f>RESUMEN!I30/RESUMEN!$AO$47</f>
        <v>185.13636363636363</v>
      </c>
      <c r="G31" s="131">
        <f t="shared" si="7"/>
        <v>0</v>
      </c>
      <c r="H31" s="131">
        <f>RESUMEN!AC30/RESUMEN!$AO$47</f>
        <v>0</v>
      </c>
      <c r="I31" s="131">
        <f>RESUMEN!AD30/RESUMEN!$AO$47</f>
        <v>0</v>
      </c>
      <c r="J31" s="131">
        <f t="shared" si="8"/>
        <v>0</v>
      </c>
      <c r="K31" s="131">
        <v>0</v>
      </c>
      <c r="L31" s="223">
        <v>0</v>
      </c>
    </row>
    <row r="32" spans="1:12" ht="15.75" customHeight="1">
      <c r="A32" s="113" t="s">
        <v>162</v>
      </c>
      <c r="B32" s="131">
        <f>SUM('INFORME POR DIA'!C31)</f>
        <v>192</v>
      </c>
      <c r="C32" s="131">
        <f>SUM('INFORME POR DIA'!D1554)</f>
        <v>0</v>
      </c>
      <c r="D32" s="131">
        <f t="shared" si="6"/>
        <v>181.22727272727272</v>
      </c>
      <c r="E32" s="131">
        <f>RESUMEN!F31/RESUMEN!$AO$47</f>
        <v>0</v>
      </c>
      <c r="F32" s="131">
        <f>RESUMEN!I31/RESUMEN!$AO$47</f>
        <v>181.22727272727272</v>
      </c>
      <c r="G32" s="131">
        <f t="shared" si="7"/>
        <v>0</v>
      </c>
      <c r="H32" s="131">
        <f>RESUMEN!AC31/RESUMEN!$AO$47</f>
        <v>0</v>
      </c>
      <c r="I32" s="131">
        <f>RESUMEN!AD31/RESUMEN!$AO$47</f>
        <v>0</v>
      </c>
      <c r="J32" s="131">
        <f t="shared" si="8"/>
        <v>0</v>
      </c>
      <c r="K32" s="131">
        <v>0</v>
      </c>
      <c r="L32" s="223">
        <v>0</v>
      </c>
    </row>
    <row r="33" spans="1:12" ht="15.75" customHeight="1">
      <c r="A33" s="113" t="s">
        <v>503</v>
      </c>
      <c r="B33" s="131">
        <f>SUM('INFORME POR DIA'!C32)</f>
        <v>416</v>
      </c>
      <c r="C33" s="131">
        <f>SUM('INFORME POR DIA'!D1555)</f>
        <v>22</v>
      </c>
      <c r="D33" s="131">
        <f t="shared" si="6"/>
        <v>265.9545454545455</v>
      </c>
      <c r="E33" s="131">
        <f>RESUMEN!F32/RESUMEN!$AO$47</f>
        <v>83.5</v>
      </c>
      <c r="F33" s="131">
        <f>RESUMEN!I32/RESUMEN!$AO$47</f>
        <v>182.45454545454547</v>
      </c>
      <c r="G33" s="131">
        <f t="shared" si="7"/>
        <v>254.63636363636363</v>
      </c>
      <c r="H33" s="131">
        <f>RESUMEN!AC32/RESUMEN!$AO$47</f>
        <v>83.5</v>
      </c>
      <c r="I33" s="131">
        <f>RESUMEN!AD32/RESUMEN!$AO$47</f>
        <v>171.13636363636363</v>
      </c>
      <c r="J33" s="131">
        <f t="shared" si="8"/>
        <v>0</v>
      </c>
      <c r="K33" s="131">
        <v>0</v>
      </c>
      <c r="L33" s="223">
        <v>0</v>
      </c>
    </row>
    <row r="34" spans="1:12" ht="15.75" customHeight="1">
      <c r="A34" s="114" t="s">
        <v>37</v>
      </c>
      <c r="B34" s="131">
        <f>SUM('INFORME POR DIA'!C33)</f>
        <v>246</v>
      </c>
      <c r="C34" s="131">
        <f>SUM('INFORME POR DIA'!D1556)</f>
        <v>0</v>
      </c>
      <c r="D34" s="131">
        <f t="shared" si="6"/>
        <v>219.04545454545453</v>
      </c>
      <c r="E34" s="131">
        <f>RESUMEN!F33/RESUMEN!$AO$47</f>
        <v>189.72727272727272</v>
      </c>
      <c r="F34" s="131">
        <f>RESUMEN!I33/RESUMEN!$AO$47</f>
        <v>29.318181818181817</v>
      </c>
      <c r="G34" s="131">
        <f t="shared" si="7"/>
        <v>0</v>
      </c>
      <c r="H34" s="131">
        <f>RESUMEN!AC33/RESUMEN!$AO$47</f>
        <v>0</v>
      </c>
      <c r="I34" s="131">
        <f>RESUMEN!AD33/RESUMEN!$AO$47</f>
        <v>0</v>
      </c>
      <c r="J34" s="131">
        <f t="shared" si="8"/>
        <v>0</v>
      </c>
      <c r="K34" s="131">
        <v>0</v>
      </c>
      <c r="L34" s="223">
        <v>0</v>
      </c>
    </row>
    <row r="35" spans="1:12" ht="15.75" customHeight="1">
      <c r="A35" s="116" t="s">
        <v>141</v>
      </c>
      <c r="B35" s="131">
        <f>SUM('INFORME POR DIA'!C34)</f>
        <v>56</v>
      </c>
      <c r="C35" s="131">
        <f>SUM('INFORME POR DIA'!D1557)</f>
        <v>0</v>
      </c>
      <c r="D35" s="131">
        <f t="shared" si="6"/>
        <v>49.68181818181818</v>
      </c>
      <c r="E35" s="131">
        <f>RESUMEN!F34/RESUMEN!$AO$47</f>
        <v>0</v>
      </c>
      <c r="F35" s="131">
        <f>RESUMEN!I34/RESUMEN!$AO$47</f>
        <v>49.68181818181818</v>
      </c>
      <c r="G35" s="131">
        <f t="shared" si="7"/>
        <v>0</v>
      </c>
      <c r="H35" s="131">
        <f>RESUMEN!AC34/RESUMEN!$AO$47</f>
        <v>0</v>
      </c>
      <c r="I35" s="131">
        <f>RESUMEN!AD34/RESUMEN!$AO$47</f>
        <v>0</v>
      </c>
      <c r="J35" s="131">
        <f t="shared" si="8"/>
        <v>0</v>
      </c>
      <c r="K35" s="131">
        <v>0</v>
      </c>
      <c r="L35" s="223">
        <v>0</v>
      </c>
    </row>
    <row r="36" spans="1:12" ht="15.75" customHeight="1">
      <c r="A36" s="113" t="s">
        <v>164</v>
      </c>
      <c r="B36" s="131">
        <f>SUM('INFORME POR DIA'!C35)</f>
        <v>420</v>
      </c>
      <c r="C36" s="131">
        <f>SUM('INFORME POR DIA'!D1558)</f>
        <v>2</v>
      </c>
      <c r="D36" s="131">
        <f t="shared" si="6"/>
        <v>364.86363636363637</v>
      </c>
      <c r="E36" s="131">
        <f>RESUMEN!F35/RESUMEN!$AO$47</f>
        <v>4.6818181818181817</v>
      </c>
      <c r="F36" s="131">
        <f>RESUMEN!I35/RESUMEN!$AO$47</f>
        <v>360.18181818181819</v>
      </c>
      <c r="G36" s="131">
        <f t="shared" si="7"/>
        <v>0</v>
      </c>
      <c r="H36" s="131">
        <f>RESUMEN!AC35/RESUMEN!$AO$47</f>
        <v>0</v>
      </c>
      <c r="I36" s="131">
        <f>RESUMEN!AD35/RESUMEN!$AO$47</f>
        <v>0</v>
      </c>
      <c r="J36" s="131">
        <f t="shared" si="8"/>
        <v>0</v>
      </c>
      <c r="K36" s="224">
        <f>RESUMEN!AM35/RESUMEN!$AO$47</f>
        <v>0</v>
      </c>
      <c r="L36" s="225">
        <f>RESUMEN!AN35/RESUMEN!$AO$47</f>
        <v>0</v>
      </c>
    </row>
    <row r="37" spans="1:12" ht="15.75" customHeight="1">
      <c r="A37" s="113" t="s">
        <v>165</v>
      </c>
      <c r="B37" s="131">
        <f>SUM('INFORME POR DIA'!C36)</f>
        <v>1031</v>
      </c>
      <c r="C37" s="131">
        <f>SUM('INFORME POR DIA'!D1559)</f>
        <v>142</v>
      </c>
      <c r="D37" s="131">
        <f t="shared" si="6"/>
        <v>813.68181818181813</v>
      </c>
      <c r="E37" s="131">
        <f>RESUMEN!F36/RESUMEN!$AO$47</f>
        <v>0</v>
      </c>
      <c r="F37" s="131">
        <f>RESUMEN!I36/RESUMEN!$AO$47</f>
        <v>813.68181818181813</v>
      </c>
      <c r="G37" s="131">
        <f t="shared" si="7"/>
        <v>0.63636363636363635</v>
      </c>
      <c r="H37" s="131">
        <f>RESUMEN!AC36/RESUMEN!$AO$47</f>
        <v>0.63636363636363635</v>
      </c>
      <c r="I37" s="131">
        <f>RESUMEN!AD36/RESUMEN!$AO$47</f>
        <v>0</v>
      </c>
      <c r="J37" s="131">
        <f t="shared" si="8"/>
        <v>0</v>
      </c>
      <c r="K37" s="131">
        <v>0</v>
      </c>
      <c r="L37" s="223">
        <v>0</v>
      </c>
    </row>
    <row r="38" spans="1:12" ht="15.75" customHeight="1">
      <c r="A38" s="113" t="s">
        <v>166</v>
      </c>
      <c r="B38" s="131">
        <f>SUM('INFORME POR DIA'!C37)</f>
        <v>486</v>
      </c>
      <c r="C38" s="131">
        <f>SUM('INFORME POR DIA'!D1560)</f>
        <v>16</v>
      </c>
      <c r="D38" s="131">
        <f t="shared" si="6"/>
        <v>105.54545454545453</v>
      </c>
      <c r="E38" s="131">
        <f>RESUMEN!F37/RESUMEN!$AO$47</f>
        <v>20.227272727272727</v>
      </c>
      <c r="F38" s="131">
        <f>RESUMEN!I37/RESUMEN!$AO$47</f>
        <v>85.318181818181813</v>
      </c>
      <c r="G38" s="131">
        <f t="shared" si="7"/>
        <v>5.6363636363636367</v>
      </c>
      <c r="H38" s="131">
        <f>RESUMEN!AC37/RESUMEN!$AO$47</f>
        <v>2.7727272727272729</v>
      </c>
      <c r="I38" s="131">
        <f>RESUMEN!AD37/RESUMEN!$AO$47</f>
        <v>2.8636363636363638</v>
      </c>
      <c r="J38" s="131">
        <f t="shared" si="8"/>
        <v>0</v>
      </c>
      <c r="K38" s="131">
        <v>0</v>
      </c>
      <c r="L38" s="223">
        <v>0</v>
      </c>
    </row>
    <row r="39" spans="1:12" ht="15.75" customHeight="1">
      <c r="A39" s="114" t="s">
        <v>38</v>
      </c>
      <c r="B39" s="131">
        <f>SUM('INFORME POR DIA'!C38)</f>
        <v>28</v>
      </c>
      <c r="C39" s="131">
        <f>SUM('INFORME POR DIA'!D1561)</f>
        <v>0</v>
      </c>
      <c r="D39" s="131">
        <f t="shared" si="6"/>
        <v>21.59090909090909</v>
      </c>
      <c r="E39" s="131">
        <f>RESUMEN!F38/RESUMEN!$AO$47</f>
        <v>0</v>
      </c>
      <c r="F39" s="131">
        <f>RESUMEN!I38/RESUMEN!$AO$47</f>
        <v>21.59090909090909</v>
      </c>
      <c r="G39" s="131">
        <f t="shared" si="7"/>
        <v>0</v>
      </c>
      <c r="H39" s="131">
        <f>RESUMEN!AC38/RESUMEN!$AO$47</f>
        <v>0</v>
      </c>
      <c r="I39" s="131">
        <f>RESUMEN!AD38/RESUMEN!$AO$47</f>
        <v>0</v>
      </c>
      <c r="J39" s="131">
        <f t="shared" si="8"/>
        <v>0</v>
      </c>
      <c r="K39" s="131">
        <v>0</v>
      </c>
      <c r="L39" s="223">
        <v>0</v>
      </c>
    </row>
    <row r="40" spans="1:12" ht="15.75" customHeight="1">
      <c r="A40" s="113" t="s">
        <v>167</v>
      </c>
      <c r="B40" s="131">
        <f>SUM('INFORME POR DIA'!C39)</f>
        <v>546</v>
      </c>
      <c r="C40" s="131">
        <f>SUM('INFORME POR DIA'!D1562)</f>
        <v>30</v>
      </c>
      <c r="D40" s="131">
        <f t="shared" si="6"/>
        <v>515.5454545454545</v>
      </c>
      <c r="E40" s="131">
        <f>RESUMEN!F39/RESUMEN!$AO$47</f>
        <v>0</v>
      </c>
      <c r="F40" s="131">
        <f>RESUMEN!I39/RESUMEN!$AO$47</f>
        <v>515.5454545454545</v>
      </c>
      <c r="G40" s="131">
        <f t="shared" si="7"/>
        <v>0</v>
      </c>
      <c r="H40" s="131">
        <f>RESUMEN!AC39/RESUMEN!$AO$47</f>
        <v>0</v>
      </c>
      <c r="I40" s="131">
        <f>RESUMEN!AD39/RESUMEN!$AO$47</f>
        <v>0</v>
      </c>
      <c r="J40" s="131">
        <f t="shared" si="8"/>
        <v>0</v>
      </c>
      <c r="K40" s="131">
        <v>0</v>
      </c>
      <c r="L40" s="223">
        <v>0</v>
      </c>
    </row>
    <row r="41" spans="1:12" ht="15.75" customHeight="1">
      <c r="A41" s="114" t="s">
        <v>39</v>
      </c>
      <c r="B41" s="131">
        <f>SUM('INFORME POR DIA'!C40)</f>
        <v>152</v>
      </c>
      <c r="C41" s="131">
        <f>SUM('INFORME POR DIA'!D1563)</f>
        <v>0</v>
      </c>
      <c r="D41" s="131">
        <f t="shared" si="6"/>
        <v>150.36363636363637</v>
      </c>
      <c r="E41" s="131">
        <f>RESUMEN!F40/RESUMEN!$AO$47</f>
        <v>0</v>
      </c>
      <c r="F41" s="131">
        <f>RESUMEN!I40/RESUMEN!$AO$47</f>
        <v>150.36363636363637</v>
      </c>
      <c r="G41" s="131">
        <f t="shared" si="7"/>
        <v>0</v>
      </c>
      <c r="H41" s="131">
        <f>RESUMEN!AC40/RESUMEN!$AO$47</f>
        <v>0</v>
      </c>
      <c r="I41" s="131">
        <f>RESUMEN!AD40/RESUMEN!$AO$47</f>
        <v>0</v>
      </c>
      <c r="J41" s="131">
        <f t="shared" si="8"/>
        <v>0</v>
      </c>
      <c r="K41" s="131">
        <v>0</v>
      </c>
      <c r="L41" s="223">
        <v>0</v>
      </c>
    </row>
    <row r="42" spans="1:12" ht="15.75" customHeight="1">
      <c r="A42" s="113" t="s">
        <v>168</v>
      </c>
      <c r="B42" s="131">
        <f>SUM('INFORME POR DIA'!C41)</f>
        <v>908</v>
      </c>
      <c r="C42" s="131">
        <f>SUM('INFORME POR DIA'!D1564)</f>
        <v>25</v>
      </c>
      <c r="D42" s="131">
        <f t="shared" si="6"/>
        <v>758.77272727272725</v>
      </c>
      <c r="E42" s="131">
        <f>RESUMEN!F41/RESUMEN!$AO$47</f>
        <v>183.59090909090909</v>
      </c>
      <c r="F42" s="131">
        <f>RESUMEN!I41/RESUMEN!$AO$47</f>
        <v>575.18181818181813</v>
      </c>
      <c r="G42" s="131">
        <f t="shared" si="7"/>
        <v>19.68181818181818</v>
      </c>
      <c r="H42" s="131">
        <f>RESUMEN!AC41/RESUMEN!$AO$47</f>
        <v>18.727272727272727</v>
      </c>
      <c r="I42" s="131">
        <f>RESUMEN!AD41/RESUMEN!$AO$47</f>
        <v>0.95454545454545459</v>
      </c>
      <c r="J42" s="131">
        <f t="shared" si="8"/>
        <v>0</v>
      </c>
      <c r="K42" s="131">
        <v>0</v>
      </c>
      <c r="L42" s="223">
        <v>0</v>
      </c>
    </row>
    <row r="43" spans="1:12" ht="15.75" customHeight="1">
      <c r="A43" s="113" t="s">
        <v>182</v>
      </c>
      <c r="B43" s="131">
        <f>SUM('INFORME POR DIA'!C42)</f>
        <v>75</v>
      </c>
      <c r="C43" s="131">
        <f>SUM('INFORME POR DIA'!D1565)</f>
        <v>0</v>
      </c>
      <c r="D43" s="131">
        <f t="shared" si="6"/>
        <v>50.863636363636367</v>
      </c>
      <c r="E43" s="131">
        <f>RESUMEN!F42/RESUMEN!$AO$47</f>
        <v>0</v>
      </c>
      <c r="F43" s="131">
        <f>RESUMEN!I42/RESUMEN!$AO$47</f>
        <v>50.863636363636367</v>
      </c>
      <c r="G43" s="131">
        <f t="shared" si="7"/>
        <v>0</v>
      </c>
      <c r="H43" s="131">
        <f>RESUMEN!AC42/RESUMEN!$AO$47</f>
        <v>0</v>
      </c>
      <c r="I43" s="131">
        <f>RESUMEN!AD42/RESUMEN!$AO$47</f>
        <v>0</v>
      </c>
      <c r="J43" s="131">
        <f t="shared" si="8"/>
        <v>0</v>
      </c>
      <c r="K43" s="131">
        <v>0</v>
      </c>
      <c r="L43" s="223">
        <v>0</v>
      </c>
    </row>
    <row r="44" spans="1:12" ht="15.75" customHeight="1">
      <c r="A44" s="113" t="s">
        <v>170</v>
      </c>
      <c r="B44" s="131">
        <f>SUM('INFORME POR DIA'!C43)</f>
        <v>0</v>
      </c>
      <c r="C44" s="131">
        <f>SUM('INFORME POR DIA'!D1566)</f>
        <v>0</v>
      </c>
      <c r="D44" s="131">
        <f t="shared" si="6"/>
        <v>0</v>
      </c>
      <c r="E44" s="131">
        <f>RESUMEN!F43/RESUMEN!$AO$47</f>
        <v>0</v>
      </c>
      <c r="F44" s="131">
        <f>RESUMEN!I43/RESUMEN!$AO$47</f>
        <v>0</v>
      </c>
      <c r="G44" s="131">
        <f t="shared" si="7"/>
        <v>0</v>
      </c>
      <c r="H44" s="131">
        <f>RESUMEN!AC43/RESUMEN!$AO$47</f>
        <v>0</v>
      </c>
      <c r="I44" s="131">
        <f>RESUMEN!AD43/RESUMEN!$AO$47</f>
        <v>0</v>
      </c>
      <c r="J44" s="131">
        <f t="shared" si="8"/>
        <v>0</v>
      </c>
      <c r="K44" s="131">
        <v>0</v>
      </c>
      <c r="L44" s="223">
        <v>0</v>
      </c>
    </row>
    <row r="45" spans="1:12" ht="15.75" customHeight="1">
      <c r="A45" s="114" t="s">
        <v>41</v>
      </c>
      <c r="B45" s="131">
        <f>SUM('INFORME POR DIA'!C44)</f>
        <v>400</v>
      </c>
      <c r="C45" s="131">
        <f>SUM('INFORME POR DIA'!D1567)</f>
        <v>50</v>
      </c>
      <c r="D45" s="131">
        <f t="shared" si="6"/>
        <v>314.95454545454544</v>
      </c>
      <c r="E45" s="131">
        <f>RESUMEN!F44/RESUMEN!$AO$47</f>
        <v>0</v>
      </c>
      <c r="F45" s="131">
        <f>RESUMEN!I44/RESUMEN!$AO$47</f>
        <v>314.95454545454544</v>
      </c>
      <c r="G45" s="131">
        <f t="shared" si="7"/>
        <v>0</v>
      </c>
      <c r="H45" s="131">
        <f>RESUMEN!AC44/RESUMEN!$AO$47</f>
        <v>0</v>
      </c>
      <c r="I45" s="131">
        <f>RESUMEN!AD44/RESUMEN!$AO$47</f>
        <v>0</v>
      </c>
      <c r="J45" s="131">
        <f t="shared" si="8"/>
        <v>0</v>
      </c>
      <c r="K45" s="131">
        <v>0</v>
      </c>
      <c r="L45" s="223">
        <v>0</v>
      </c>
    </row>
    <row r="46" spans="1:12" ht="15.75" customHeight="1">
      <c r="A46" s="114" t="s">
        <v>42</v>
      </c>
      <c r="B46" s="131">
        <f>SUM('INFORME POR DIA'!C45)</f>
        <v>384</v>
      </c>
      <c r="C46" s="134">
        <f>SUM('INFORME POR DIA'!D1568)</f>
        <v>48</v>
      </c>
      <c r="D46" s="131">
        <f t="shared" si="6"/>
        <v>313.77272727272725</v>
      </c>
      <c r="E46" s="131">
        <f>RESUMEN!F45/RESUMEN!$AO$47</f>
        <v>243.77272727272728</v>
      </c>
      <c r="F46" s="131">
        <f>RESUMEN!I45/RESUMEN!$AO$47</f>
        <v>70</v>
      </c>
      <c r="G46" s="131">
        <f t="shared" si="7"/>
        <v>0</v>
      </c>
      <c r="H46" s="131">
        <f>RESUMEN!AC45/RESUMEN!$AO$47</f>
        <v>0</v>
      </c>
      <c r="I46" s="131">
        <f>RESUMEN!AD45/RESUMEN!$AO$47</f>
        <v>0</v>
      </c>
      <c r="J46" s="131">
        <f t="shared" si="8"/>
        <v>0</v>
      </c>
      <c r="K46" s="131">
        <v>0</v>
      </c>
      <c r="L46" s="223">
        <v>0</v>
      </c>
    </row>
    <row r="47" spans="1:12" ht="15.75" customHeight="1" thickBot="1">
      <c r="A47" s="120" t="s">
        <v>171</v>
      </c>
      <c r="B47" s="226">
        <f>SUM('INFORME POR DIA'!C46)</f>
        <v>24</v>
      </c>
      <c r="C47" s="137">
        <f>SUM('INFORME POR DIA'!D1569)</f>
        <v>0</v>
      </c>
      <c r="D47" s="219">
        <f t="shared" si="6"/>
        <v>23</v>
      </c>
      <c r="E47" s="219">
        <f>RESUMEN!F46/RESUMEN!$AO$47</f>
        <v>0</v>
      </c>
      <c r="F47" s="219">
        <f>RESUMEN!I46/RESUMEN!$AO$47</f>
        <v>23</v>
      </c>
      <c r="G47" s="219">
        <f t="shared" si="7"/>
        <v>0</v>
      </c>
      <c r="H47" s="219">
        <f>RESUMEN!AC46/RESUMEN!$AO$47</f>
        <v>0</v>
      </c>
      <c r="I47" s="226">
        <f>RESUMEN!AD46/RESUMEN!$AO$47</f>
        <v>0</v>
      </c>
      <c r="J47" s="226">
        <f t="shared" si="8"/>
        <v>0</v>
      </c>
      <c r="K47" s="226">
        <v>0</v>
      </c>
      <c r="L47" s="227">
        <v>0</v>
      </c>
    </row>
    <row r="48" spans="1:12" ht="12" customHeight="1">
      <c r="A48" s="334" t="s">
        <v>183</v>
      </c>
      <c r="B48" s="333"/>
      <c r="C48" s="333"/>
      <c r="H48" s="267" t="s">
        <v>529</v>
      </c>
    </row>
    <row r="49" spans="1:12" ht="12" customHeight="1">
      <c r="A49" s="333" t="s">
        <v>94</v>
      </c>
      <c r="B49" s="333"/>
      <c r="C49" s="333"/>
      <c r="D49" s="333"/>
      <c r="E49" s="333"/>
      <c r="F49" s="333"/>
      <c r="H49" s="267" t="s">
        <v>537</v>
      </c>
    </row>
    <row r="50" spans="1:12" s="30" customFormat="1" ht="12" customHeight="1">
      <c r="A50" s="121" t="s">
        <v>184</v>
      </c>
      <c r="B50" s="13"/>
      <c r="C50" s="13"/>
      <c r="H50" s="142" t="s">
        <v>538</v>
      </c>
    </row>
    <row r="51" spans="1:12">
      <c r="A51" s="267" t="s">
        <v>502</v>
      </c>
      <c r="H51" s="298" t="s">
        <v>539</v>
      </c>
    </row>
    <row r="52" spans="1:12" ht="13.5" customHeight="1">
      <c r="A52" s="54"/>
    </row>
    <row r="53" spans="1:12" ht="17.25" customHeight="1">
      <c r="A53" s="37" t="s">
        <v>501</v>
      </c>
    </row>
    <row r="54" spans="1:12" ht="17.25" customHeight="1" thickBot="1">
      <c r="A54" s="37"/>
    </row>
    <row r="55" spans="1:12">
      <c r="A55" s="34" t="s">
        <v>132</v>
      </c>
      <c r="B55" s="330" t="s">
        <v>17</v>
      </c>
      <c r="C55" s="330" t="s">
        <v>56</v>
      </c>
      <c r="D55" s="330" t="s">
        <v>3</v>
      </c>
      <c r="E55" s="330" t="s">
        <v>4</v>
      </c>
      <c r="F55" s="330" t="s">
        <v>5</v>
      </c>
      <c r="G55" s="324" t="s">
        <v>89</v>
      </c>
      <c r="H55" s="324"/>
      <c r="I55" s="324"/>
      <c r="J55" s="324" t="s">
        <v>91</v>
      </c>
      <c r="K55" s="324"/>
      <c r="L55" s="325"/>
    </row>
    <row r="56" spans="1:12">
      <c r="A56" s="35"/>
      <c r="B56" s="331"/>
      <c r="C56" s="331"/>
      <c r="D56" s="331"/>
      <c r="E56" s="331"/>
      <c r="F56" s="331"/>
      <c r="G56" s="326" t="s">
        <v>90</v>
      </c>
      <c r="H56" s="326" t="s">
        <v>4</v>
      </c>
      <c r="I56" s="326" t="s">
        <v>5</v>
      </c>
      <c r="J56" s="326" t="s">
        <v>90</v>
      </c>
      <c r="K56" s="326" t="s">
        <v>4</v>
      </c>
      <c r="L56" s="328" t="s">
        <v>5</v>
      </c>
    </row>
    <row r="57" spans="1:12" ht="13.5" thickBot="1">
      <c r="A57" s="36"/>
      <c r="B57" s="332"/>
      <c r="C57" s="332"/>
      <c r="D57" s="332"/>
      <c r="E57" s="332"/>
      <c r="F57" s="332"/>
      <c r="G57" s="327"/>
      <c r="H57" s="327"/>
      <c r="I57" s="327"/>
      <c r="J57" s="327"/>
      <c r="K57" s="327"/>
      <c r="L57" s="329"/>
    </row>
    <row r="58" spans="1:12" ht="18" customHeight="1" thickBot="1">
      <c r="A58" s="15" t="s">
        <v>93</v>
      </c>
      <c r="B58" s="50">
        <f t="shared" ref="B58:L58" si="9">SUM(B59,B76)</f>
        <v>14434</v>
      </c>
      <c r="C58" s="50">
        <f t="shared" si="9"/>
        <v>804</v>
      </c>
      <c r="D58" s="50">
        <f t="shared" si="9"/>
        <v>11301</v>
      </c>
      <c r="E58" s="50">
        <f t="shared" si="9"/>
        <v>1892</v>
      </c>
      <c r="F58" s="50">
        <f t="shared" si="9"/>
        <v>9409</v>
      </c>
      <c r="G58" s="50">
        <f t="shared" si="9"/>
        <v>416</v>
      </c>
      <c r="H58" s="50">
        <f t="shared" si="9"/>
        <v>200</v>
      </c>
      <c r="I58" s="50">
        <f t="shared" si="9"/>
        <v>216</v>
      </c>
      <c r="J58" s="50">
        <f t="shared" si="9"/>
        <v>343</v>
      </c>
      <c r="K58" s="50">
        <f t="shared" si="9"/>
        <v>89</v>
      </c>
      <c r="L58" s="51">
        <f t="shared" si="9"/>
        <v>254</v>
      </c>
    </row>
    <row r="59" spans="1:12" ht="18.75" customHeight="1" thickBot="1">
      <c r="A59" s="107" t="s">
        <v>135</v>
      </c>
      <c r="B59" s="122">
        <f t="shared" ref="B59:L59" si="10">SUM(B60:B75)</f>
        <v>7356</v>
      </c>
      <c r="C59" s="122">
        <f t="shared" si="10"/>
        <v>397</v>
      </c>
      <c r="D59" s="122">
        <f t="shared" si="10"/>
        <v>5750</v>
      </c>
      <c r="E59" s="122">
        <f t="shared" si="10"/>
        <v>720</v>
      </c>
      <c r="F59" s="122">
        <f t="shared" si="10"/>
        <v>5030</v>
      </c>
      <c r="G59" s="122">
        <f t="shared" si="10"/>
        <v>96</v>
      </c>
      <c r="H59" s="122">
        <f t="shared" si="10"/>
        <v>53</v>
      </c>
      <c r="I59" s="122">
        <f t="shared" si="10"/>
        <v>43</v>
      </c>
      <c r="J59" s="122">
        <f t="shared" si="10"/>
        <v>343</v>
      </c>
      <c r="K59" s="122">
        <f t="shared" si="10"/>
        <v>89</v>
      </c>
      <c r="L59" s="220">
        <f t="shared" si="10"/>
        <v>254</v>
      </c>
    </row>
    <row r="60" spans="1:12" ht="15.75" customHeight="1">
      <c r="A60" s="110" t="s">
        <v>25</v>
      </c>
      <c r="B60" s="123">
        <f>SUM('INFORME POR DIA'!C10)</f>
        <v>500</v>
      </c>
      <c r="C60" s="123">
        <f>SUM('INFORME POR DIA'!D10)</f>
        <v>0</v>
      </c>
      <c r="D60" s="123">
        <f t="shared" ref="D60:D74" si="11">SUM(E60:F60)</f>
        <v>415</v>
      </c>
      <c r="E60" s="123">
        <f>SUM('INFORME POR DIA'!F10)</f>
        <v>0</v>
      </c>
      <c r="F60" s="123">
        <f>SUM('INFORME POR DIA'!I10)</f>
        <v>415</v>
      </c>
      <c r="G60" s="123">
        <f t="shared" ref="G60:G74" si="12">SUM(H60:I60)</f>
        <v>0</v>
      </c>
      <c r="H60" s="123">
        <f>SUM('INFORME POR DIA'!AC10)</f>
        <v>0</v>
      </c>
      <c r="I60" s="123">
        <f>SUM('INFORME POR DIA'!AD10)</f>
        <v>0</v>
      </c>
      <c r="J60" s="123">
        <f t="shared" ref="J60:J74" si="13">SUM(K60:L60)</f>
        <v>0</v>
      </c>
      <c r="K60" s="123">
        <f>SUM('INFORME POR DIA'!AM10)</f>
        <v>0</v>
      </c>
      <c r="L60" s="124">
        <f>SUM('INFORME POR DIA'!AN10)</f>
        <v>0</v>
      </c>
    </row>
    <row r="61" spans="1:12" ht="15.75" customHeight="1">
      <c r="A61" s="113" t="s">
        <v>151</v>
      </c>
      <c r="B61" s="123">
        <f>SUM('INFORME POR DIA'!C11)</f>
        <v>450</v>
      </c>
      <c r="C61" s="123">
        <f>SUM('INFORME POR DIA'!D11)</f>
        <v>54</v>
      </c>
      <c r="D61" s="123">
        <f t="shared" si="11"/>
        <v>278</v>
      </c>
      <c r="E61" s="123">
        <f>SUM('INFORME POR DIA'!F11)</f>
        <v>0</v>
      </c>
      <c r="F61" s="123">
        <f>SUM('INFORME POR DIA'!I11)</f>
        <v>278</v>
      </c>
      <c r="G61" s="123">
        <f t="shared" si="12"/>
        <v>0</v>
      </c>
      <c r="H61" s="123">
        <f>SUM('INFORME POR DIA'!AC11)</f>
        <v>0</v>
      </c>
      <c r="I61" s="123">
        <f>SUM('INFORME POR DIA'!AD11)</f>
        <v>0</v>
      </c>
      <c r="J61" s="123">
        <f t="shared" si="13"/>
        <v>0</v>
      </c>
      <c r="K61" s="123">
        <f>SUM('INFORME POR DIA'!AM11)</f>
        <v>0</v>
      </c>
      <c r="L61" s="124">
        <f>SUM('INFORME POR DIA'!AN11)</f>
        <v>0</v>
      </c>
    </row>
    <row r="62" spans="1:12" ht="15.75" customHeight="1">
      <c r="A62" s="113" t="s">
        <v>152</v>
      </c>
      <c r="B62" s="123">
        <f>SUM('INFORME POR DIA'!C12)</f>
        <v>36</v>
      </c>
      <c r="C62" s="123">
        <f>SUM('INFORME POR DIA'!D12)</f>
        <v>0</v>
      </c>
      <c r="D62" s="123">
        <f t="shared" si="11"/>
        <v>27</v>
      </c>
      <c r="E62" s="123">
        <f>SUM('INFORME POR DIA'!F12)</f>
        <v>0</v>
      </c>
      <c r="F62" s="123">
        <f>SUM('INFORME POR DIA'!I12)</f>
        <v>27</v>
      </c>
      <c r="G62" s="123">
        <f t="shared" si="12"/>
        <v>0</v>
      </c>
      <c r="H62" s="123">
        <f>SUM('INFORME POR DIA'!AC12)</f>
        <v>0</v>
      </c>
      <c r="I62" s="123">
        <f>SUM('INFORME POR DIA'!AD12)</f>
        <v>0</v>
      </c>
      <c r="J62" s="123">
        <f t="shared" si="13"/>
        <v>0</v>
      </c>
      <c r="K62" s="123">
        <f>SUM('INFORME POR DIA'!AM12)</f>
        <v>0</v>
      </c>
      <c r="L62" s="124">
        <f>SUM('INFORME POR DIA'!AN12)</f>
        <v>0</v>
      </c>
    </row>
    <row r="63" spans="1:12" ht="15.75" customHeight="1">
      <c r="A63" s="113" t="s">
        <v>153</v>
      </c>
      <c r="B63" s="123">
        <f>SUM('INFORME POR DIA'!C13)</f>
        <v>40</v>
      </c>
      <c r="C63" s="123">
        <f>SUM('INFORME POR DIA'!D13)</f>
        <v>0</v>
      </c>
      <c r="D63" s="123">
        <f t="shared" si="11"/>
        <v>24</v>
      </c>
      <c r="E63" s="123">
        <f>SUM('INFORME POR DIA'!F13)</f>
        <v>0</v>
      </c>
      <c r="F63" s="123">
        <f>SUM('INFORME POR DIA'!I13)</f>
        <v>24</v>
      </c>
      <c r="G63" s="123">
        <f t="shared" si="12"/>
        <v>0</v>
      </c>
      <c r="H63" s="123">
        <f>SUM('INFORME POR DIA'!AC13)</f>
        <v>0</v>
      </c>
      <c r="I63" s="123">
        <f>SUM('INFORME POR DIA'!AD13)</f>
        <v>0</v>
      </c>
      <c r="J63" s="123">
        <f t="shared" si="13"/>
        <v>24</v>
      </c>
      <c r="K63" s="123">
        <f>SUM('INFORME POR DIA'!AM13)</f>
        <v>0</v>
      </c>
      <c r="L63" s="124">
        <f>SUM('INFORME POR DIA'!AN13)</f>
        <v>24</v>
      </c>
    </row>
    <row r="64" spans="1:12" ht="15.75" customHeight="1">
      <c r="A64" s="113" t="s">
        <v>180</v>
      </c>
      <c r="B64" s="123">
        <f>SUM('INFORME POR DIA'!C14)</f>
        <v>68</v>
      </c>
      <c r="C64" s="123">
        <f>SUM('INFORME POR DIA'!D14)</f>
        <v>0</v>
      </c>
      <c r="D64" s="123">
        <f t="shared" si="11"/>
        <v>42</v>
      </c>
      <c r="E64" s="123">
        <f>SUM('INFORME POR DIA'!F14)</f>
        <v>0</v>
      </c>
      <c r="F64" s="123">
        <f>SUM('INFORME POR DIA'!I14)</f>
        <v>42</v>
      </c>
      <c r="G64" s="123">
        <f t="shared" si="12"/>
        <v>0</v>
      </c>
      <c r="H64" s="123">
        <f>SUM('INFORME POR DIA'!AC14)</f>
        <v>0</v>
      </c>
      <c r="I64" s="123">
        <f>SUM('INFORME POR DIA'!AD14)</f>
        <v>0</v>
      </c>
      <c r="J64" s="123">
        <f t="shared" si="13"/>
        <v>0</v>
      </c>
      <c r="K64" s="123">
        <f>SUM('INFORME POR DIA'!AM14)</f>
        <v>0</v>
      </c>
      <c r="L64" s="124">
        <f>SUM('INFORME POR DIA'!AN14)</f>
        <v>0</v>
      </c>
    </row>
    <row r="65" spans="1:12" ht="15.75" customHeight="1">
      <c r="A65" s="113" t="s">
        <v>155</v>
      </c>
      <c r="B65" s="123">
        <f>SUM('INFORME POR DIA'!C15)</f>
        <v>108</v>
      </c>
      <c r="C65" s="123">
        <f>SUM('INFORME POR DIA'!D15)</f>
        <v>0</v>
      </c>
      <c r="D65" s="123">
        <f t="shared" si="11"/>
        <v>38</v>
      </c>
      <c r="E65" s="123">
        <f>SUM('INFORME POR DIA'!F15)</f>
        <v>32</v>
      </c>
      <c r="F65" s="123">
        <f>SUM('INFORME POR DIA'!I15)</f>
        <v>6</v>
      </c>
      <c r="G65" s="123">
        <f t="shared" si="12"/>
        <v>3</v>
      </c>
      <c r="H65" s="123">
        <f>SUM('INFORME POR DIA'!AC15)</f>
        <v>3</v>
      </c>
      <c r="I65" s="123">
        <f>SUM('INFORME POR DIA'!AD15)</f>
        <v>0</v>
      </c>
      <c r="J65" s="123">
        <f t="shared" si="13"/>
        <v>0</v>
      </c>
      <c r="K65" s="123">
        <f>SUM('INFORME POR DIA'!AM15)</f>
        <v>0</v>
      </c>
      <c r="L65" s="124">
        <f>SUM('INFORME POR DIA'!AN15)</f>
        <v>0</v>
      </c>
    </row>
    <row r="66" spans="1:12" ht="15.75" customHeight="1">
      <c r="A66" s="113" t="s">
        <v>181</v>
      </c>
      <c r="B66" s="123">
        <f>SUM('INFORME POR DIA'!C16)</f>
        <v>705</v>
      </c>
      <c r="C66" s="123">
        <f>SUM('INFORME POR DIA'!D16)</f>
        <v>76</v>
      </c>
      <c r="D66" s="123">
        <f t="shared" si="11"/>
        <v>594</v>
      </c>
      <c r="E66" s="123">
        <f>SUM('INFORME POR DIA'!F16)</f>
        <v>387</v>
      </c>
      <c r="F66" s="123">
        <f>SUM('INFORME POR DIA'!I16)</f>
        <v>207</v>
      </c>
      <c r="G66" s="123">
        <f t="shared" si="12"/>
        <v>46</v>
      </c>
      <c r="H66" s="123">
        <f>SUM('INFORME POR DIA'!AC16)</f>
        <v>39</v>
      </c>
      <c r="I66" s="123">
        <f>SUM('INFORME POR DIA'!AD16)</f>
        <v>7</v>
      </c>
      <c r="J66" s="123">
        <f t="shared" si="13"/>
        <v>0</v>
      </c>
      <c r="K66" s="123">
        <f>SUM('INFORME POR DIA'!AM16)</f>
        <v>0</v>
      </c>
      <c r="L66" s="124">
        <f>SUM('INFORME POR DIA'!AN16)</f>
        <v>0</v>
      </c>
    </row>
    <row r="67" spans="1:12" ht="15.75" customHeight="1">
      <c r="A67" s="113" t="s">
        <v>157</v>
      </c>
      <c r="B67" s="123">
        <f>SUM('INFORME POR DIA'!C17)</f>
        <v>292</v>
      </c>
      <c r="C67" s="123">
        <f>SUM('INFORME POR DIA'!D17)</f>
        <v>2</v>
      </c>
      <c r="D67" s="123">
        <f t="shared" si="11"/>
        <v>177</v>
      </c>
      <c r="E67" s="123">
        <f>SUM('INFORME POR DIA'!F17)</f>
        <v>17</v>
      </c>
      <c r="F67" s="123">
        <f>SUM('INFORME POR DIA'!I17)</f>
        <v>160</v>
      </c>
      <c r="G67" s="123">
        <f t="shared" si="12"/>
        <v>1</v>
      </c>
      <c r="H67" s="123">
        <f>SUM('INFORME POR DIA'!AC17)</f>
        <v>1</v>
      </c>
      <c r="I67" s="123">
        <f>SUM('INFORME POR DIA'!AD17)</f>
        <v>0</v>
      </c>
      <c r="J67" s="123">
        <f t="shared" si="13"/>
        <v>0</v>
      </c>
      <c r="K67" s="123">
        <f>SUM('INFORME POR DIA'!AM17)</f>
        <v>0</v>
      </c>
      <c r="L67" s="124">
        <f>SUM('INFORME POR DIA'!AN17)</f>
        <v>0</v>
      </c>
    </row>
    <row r="68" spans="1:12" ht="15.75" customHeight="1">
      <c r="A68" s="113" t="s">
        <v>158</v>
      </c>
      <c r="B68" s="123">
        <f>SUM('INFORME POR DIA'!C18)</f>
        <v>292</v>
      </c>
      <c r="C68" s="123">
        <f>SUM('INFORME POR DIA'!D18)</f>
        <v>4</v>
      </c>
      <c r="D68" s="123">
        <f t="shared" si="11"/>
        <v>285</v>
      </c>
      <c r="E68" s="123">
        <f>SUM('INFORME POR DIA'!F18)</f>
        <v>0</v>
      </c>
      <c r="F68" s="123">
        <f>SUM('INFORME POR DIA'!I18)</f>
        <v>285</v>
      </c>
      <c r="G68" s="123">
        <f t="shared" si="12"/>
        <v>0</v>
      </c>
      <c r="H68" s="123">
        <f>SUM('INFORME POR DIA'!AC18)</f>
        <v>0</v>
      </c>
      <c r="I68" s="123">
        <f>SUM('INFORME POR DIA'!AD18)</f>
        <v>0</v>
      </c>
      <c r="J68" s="123">
        <f t="shared" si="13"/>
        <v>0</v>
      </c>
      <c r="K68" s="123">
        <f>SUM('INFORME POR DIA'!AM18)</f>
        <v>0</v>
      </c>
      <c r="L68" s="124">
        <f>SUM('INFORME POR DIA'!AN18)</f>
        <v>0</v>
      </c>
    </row>
    <row r="69" spans="1:12" ht="15.75" customHeight="1">
      <c r="A69" s="113" t="s">
        <v>159</v>
      </c>
      <c r="B69" s="123">
        <f>SUM('INFORME POR DIA'!C19)</f>
        <v>1414</v>
      </c>
      <c r="C69" s="123">
        <f>SUM('INFORME POR DIA'!D19)</f>
        <v>37</v>
      </c>
      <c r="D69" s="123">
        <f t="shared" si="11"/>
        <v>1053</v>
      </c>
      <c r="E69" s="123">
        <f>SUM('INFORME POR DIA'!F19)</f>
        <v>195</v>
      </c>
      <c r="F69" s="123">
        <f>SUM('INFORME POR DIA'!I19)</f>
        <v>858</v>
      </c>
      <c r="G69" s="123">
        <f t="shared" si="12"/>
        <v>29</v>
      </c>
      <c r="H69" s="123">
        <f>SUM('INFORME POR DIA'!AC19)</f>
        <v>0</v>
      </c>
      <c r="I69" s="123">
        <f>SUM('INFORME POR DIA'!AD19)</f>
        <v>29</v>
      </c>
      <c r="J69" s="123">
        <f t="shared" si="13"/>
        <v>0</v>
      </c>
      <c r="K69" s="123">
        <f>SUM('INFORME POR DIA'!AM19)</f>
        <v>0</v>
      </c>
      <c r="L69" s="124">
        <f>SUM('INFORME POR DIA'!AN19)</f>
        <v>0</v>
      </c>
    </row>
    <row r="70" spans="1:12" ht="15.75" customHeight="1">
      <c r="A70" s="114" t="s">
        <v>27</v>
      </c>
      <c r="B70" s="123">
        <f>SUM('INFORME POR DIA'!C20)</f>
        <v>516</v>
      </c>
      <c r="C70" s="123">
        <f>SUM('INFORME POR DIA'!D20)</f>
        <v>48</v>
      </c>
      <c r="D70" s="123">
        <f t="shared" si="11"/>
        <v>462</v>
      </c>
      <c r="E70" s="123">
        <f>SUM('INFORME POR DIA'!F20)</f>
        <v>0</v>
      </c>
      <c r="F70" s="123">
        <f>SUM('INFORME POR DIA'!I20)</f>
        <v>462</v>
      </c>
      <c r="G70" s="123">
        <f t="shared" si="12"/>
        <v>0</v>
      </c>
      <c r="H70" s="123">
        <f>SUM('INFORME POR DIA'!AC20)</f>
        <v>0</v>
      </c>
      <c r="I70" s="123">
        <f>SUM('INFORME POR DIA'!AD20)</f>
        <v>0</v>
      </c>
      <c r="J70" s="123">
        <f t="shared" si="13"/>
        <v>0</v>
      </c>
      <c r="K70" s="123">
        <f>SUM('INFORME POR DIA'!AM20)</f>
        <v>0</v>
      </c>
      <c r="L70" s="124">
        <f>SUM('INFORME POR DIA'!AN20)</f>
        <v>0</v>
      </c>
    </row>
    <row r="71" spans="1:12" ht="15.75" customHeight="1">
      <c r="A71" s="114" t="s">
        <v>28</v>
      </c>
      <c r="B71" s="123">
        <f>SUM('INFORME POR DIA'!C21)</f>
        <v>320</v>
      </c>
      <c r="C71" s="123">
        <f>SUM('INFORME POR DIA'!D21)</f>
        <v>5</v>
      </c>
      <c r="D71" s="123">
        <f t="shared" si="11"/>
        <v>250</v>
      </c>
      <c r="E71" s="123">
        <f>SUM('INFORME POR DIA'!F21)</f>
        <v>0</v>
      </c>
      <c r="F71" s="123">
        <f>SUM('INFORME POR DIA'!I21)</f>
        <v>250</v>
      </c>
      <c r="G71" s="123">
        <f t="shared" si="12"/>
        <v>0</v>
      </c>
      <c r="H71" s="123">
        <f>SUM('INFORME POR DIA'!AC21)</f>
        <v>0</v>
      </c>
      <c r="I71" s="123">
        <f>SUM('INFORME POR DIA'!AD21)</f>
        <v>0</v>
      </c>
      <c r="J71" s="123">
        <f t="shared" si="13"/>
        <v>0</v>
      </c>
      <c r="K71" s="123">
        <f>SUM('INFORME POR DIA'!AM21)</f>
        <v>0</v>
      </c>
      <c r="L71" s="124">
        <f>SUM('INFORME POR DIA'!AN21)</f>
        <v>0</v>
      </c>
    </row>
    <row r="72" spans="1:12" ht="15.75" customHeight="1">
      <c r="A72" s="114" t="s">
        <v>29</v>
      </c>
      <c r="B72" s="123">
        <f>SUM('INFORME POR DIA'!C22)</f>
        <v>592</v>
      </c>
      <c r="C72" s="123">
        <f>SUM('INFORME POR DIA'!D22)</f>
        <v>0</v>
      </c>
      <c r="D72" s="123">
        <f t="shared" si="11"/>
        <v>586</v>
      </c>
      <c r="E72" s="123">
        <f>SUM('INFORME POR DIA'!F22)</f>
        <v>0</v>
      </c>
      <c r="F72" s="123">
        <f>SUM('INFORME POR DIA'!I22)</f>
        <v>586</v>
      </c>
      <c r="G72" s="123">
        <f t="shared" si="12"/>
        <v>0</v>
      </c>
      <c r="H72" s="123">
        <f>SUM('INFORME POR DIA'!AC22)</f>
        <v>0</v>
      </c>
      <c r="I72" s="123">
        <f>SUM('INFORME POR DIA'!AD22)</f>
        <v>0</v>
      </c>
      <c r="J72" s="123">
        <f t="shared" si="13"/>
        <v>0</v>
      </c>
      <c r="K72" s="123">
        <f>SUM('INFORME POR DIA'!AM22)</f>
        <v>0</v>
      </c>
      <c r="L72" s="124">
        <f>SUM('INFORME POR DIA'!AN22)</f>
        <v>0</v>
      </c>
    </row>
    <row r="73" spans="1:12" ht="15.75" customHeight="1">
      <c r="A73" s="115" t="s">
        <v>30</v>
      </c>
      <c r="B73" s="123">
        <f>SUM('INFORME POR DIA'!C23)</f>
        <v>516</v>
      </c>
      <c r="C73" s="123">
        <f>SUM('INFORME POR DIA'!D23)</f>
        <v>7</v>
      </c>
      <c r="D73" s="123">
        <f t="shared" si="11"/>
        <v>495</v>
      </c>
      <c r="E73" s="123">
        <f>SUM('INFORME POR DIA'!F23)</f>
        <v>0</v>
      </c>
      <c r="F73" s="123">
        <f>SUM('INFORME POR DIA'!I23)</f>
        <v>495</v>
      </c>
      <c r="G73" s="123">
        <f t="shared" si="12"/>
        <v>0</v>
      </c>
      <c r="H73" s="123">
        <f>SUM('INFORME POR DIA'!AC23)</f>
        <v>0</v>
      </c>
      <c r="I73" s="123">
        <f>SUM('INFORME POR DIA'!AD23)</f>
        <v>0</v>
      </c>
      <c r="J73" s="123">
        <f t="shared" si="13"/>
        <v>0</v>
      </c>
      <c r="K73" s="123">
        <f>SUM('INFORME POR DIA'!AM23)</f>
        <v>0</v>
      </c>
      <c r="L73" s="124">
        <f>SUM('INFORME POR DIA'!AN23)</f>
        <v>0</v>
      </c>
    </row>
    <row r="74" spans="1:12" ht="15.75" customHeight="1">
      <c r="A74" s="118" t="s">
        <v>160</v>
      </c>
      <c r="B74" s="123">
        <f>SUM('INFORME POR DIA'!C24)</f>
        <v>1031</v>
      </c>
      <c r="C74" s="123">
        <f>SUM('INFORME POR DIA'!D24)</f>
        <v>98</v>
      </c>
      <c r="D74" s="123">
        <f t="shared" si="11"/>
        <v>705</v>
      </c>
      <c r="E74" s="123">
        <f>SUM('INFORME POR DIA'!F24)</f>
        <v>0</v>
      </c>
      <c r="F74" s="123">
        <f>SUM('INFORME POR DIA'!I24)</f>
        <v>705</v>
      </c>
      <c r="G74" s="123">
        <f t="shared" si="12"/>
        <v>0</v>
      </c>
      <c r="H74" s="123">
        <f>SUM('INFORME POR DIA'!AC24)</f>
        <v>0</v>
      </c>
      <c r="I74" s="123">
        <f>SUM('INFORME POR DIA'!AD24)</f>
        <v>0</v>
      </c>
      <c r="J74" s="123">
        <f t="shared" si="13"/>
        <v>0</v>
      </c>
      <c r="K74" s="123">
        <f>SUM('INFORME POR DIA'!AM24)</f>
        <v>0</v>
      </c>
      <c r="L74" s="124">
        <f>SUM('INFORME POR DIA'!AN24)</f>
        <v>0</v>
      </c>
    </row>
    <row r="75" spans="1:12" ht="15.75" customHeight="1" thickBot="1">
      <c r="A75" s="119" t="s">
        <v>161</v>
      </c>
      <c r="B75" s="123">
        <f>SUM('INFORME POR DIA'!C25)</f>
        <v>476</v>
      </c>
      <c r="C75" s="123">
        <f>SUM('INFORME POR DIA'!D25)</f>
        <v>66</v>
      </c>
      <c r="D75" s="123">
        <f>SUM(E75:F75)</f>
        <v>319</v>
      </c>
      <c r="E75" s="123">
        <f>SUM('INFORME POR DIA'!F25)</f>
        <v>89</v>
      </c>
      <c r="F75" s="123">
        <f>SUM('INFORME POR DIA'!I25)</f>
        <v>230</v>
      </c>
      <c r="G75" s="123">
        <f>SUM(H75:I75)</f>
        <v>17</v>
      </c>
      <c r="H75" s="123">
        <f>SUM('INFORME POR DIA'!AC25)</f>
        <v>10</v>
      </c>
      <c r="I75" s="123">
        <f>SUM('INFORME POR DIA'!AD25)</f>
        <v>7</v>
      </c>
      <c r="J75" s="123">
        <f>SUM(K75:L75)</f>
        <v>319</v>
      </c>
      <c r="K75" s="123">
        <f>SUM('INFORME POR DIA'!AM25)</f>
        <v>89</v>
      </c>
      <c r="L75" s="124">
        <f>SUM('INFORME POR DIA'!AN25)</f>
        <v>230</v>
      </c>
    </row>
    <row r="76" spans="1:12" ht="18" customHeight="1" thickBot="1">
      <c r="A76" s="107" t="s">
        <v>136</v>
      </c>
      <c r="B76" s="122">
        <f>SUM(B77:B96)</f>
        <v>7078</v>
      </c>
      <c r="C76" s="122">
        <f t="shared" ref="C76:L76" si="14">SUM(C77:C96)</f>
        <v>407</v>
      </c>
      <c r="D76" s="122">
        <f t="shared" si="14"/>
        <v>5551</v>
      </c>
      <c r="E76" s="122">
        <f t="shared" si="14"/>
        <v>1172</v>
      </c>
      <c r="F76" s="122">
        <f t="shared" si="14"/>
        <v>4379</v>
      </c>
      <c r="G76" s="122">
        <f t="shared" si="14"/>
        <v>320</v>
      </c>
      <c r="H76" s="122">
        <f t="shared" si="14"/>
        <v>147</v>
      </c>
      <c r="I76" s="122">
        <f t="shared" si="14"/>
        <v>173</v>
      </c>
      <c r="J76" s="122">
        <f t="shared" si="14"/>
        <v>0</v>
      </c>
      <c r="K76" s="122">
        <f t="shared" si="14"/>
        <v>0</v>
      </c>
      <c r="L76" s="220">
        <f t="shared" si="14"/>
        <v>0</v>
      </c>
    </row>
    <row r="77" spans="1:12" ht="15.75" customHeight="1">
      <c r="A77" s="114" t="s">
        <v>32</v>
      </c>
      <c r="B77" s="123">
        <f>SUM('INFORME POR DIA'!C27)</f>
        <v>534</v>
      </c>
      <c r="C77" s="123">
        <f>SUM('INFORME POR DIA'!D27)</f>
        <v>56</v>
      </c>
      <c r="D77" s="123">
        <f t="shared" ref="D77:D83" si="15">SUM(E77:F77)</f>
        <v>400</v>
      </c>
      <c r="E77" s="123">
        <f>SUM('INFORME POR DIA'!F27)</f>
        <v>0</v>
      </c>
      <c r="F77" s="123">
        <f>SUM('INFORME POR DIA'!I27)</f>
        <v>400</v>
      </c>
      <c r="G77" s="123">
        <f t="shared" ref="G77:G83" si="16">SUM(H77:I77)</f>
        <v>0</v>
      </c>
      <c r="H77" s="123">
        <f>SUM('INFORME POR DIA'!AC27)</f>
        <v>0</v>
      </c>
      <c r="I77" s="123">
        <f>SUM('INFORME POR DIA'!AD27)</f>
        <v>0</v>
      </c>
      <c r="J77" s="123">
        <f t="shared" ref="J77:J83" si="17">SUM(K77:L77)</f>
        <v>0</v>
      </c>
      <c r="K77" s="123">
        <f>SUM('INFORME POR DIA'!AM27)</f>
        <v>0</v>
      </c>
      <c r="L77" s="124">
        <f>SUM('INFORME POR DIA'!AN27)</f>
        <v>0</v>
      </c>
    </row>
    <row r="78" spans="1:12" ht="15.75" customHeight="1">
      <c r="A78" s="114" t="s">
        <v>33</v>
      </c>
      <c r="B78" s="123">
        <f>SUM('INFORME POR DIA'!C28)</f>
        <v>676</v>
      </c>
      <c r="C78" s="123">
        <f>SUM('INFORME POR DIA'!D28)</f>
        <v>0</v>
      </c>
      <c r="D78" s="123">
        <f t="shared" si="15"/>
        <v>559</v>
      </c>
      <c r="E78" s="123">
        <f>SUM('INFORME POR DIA'!F28)</f>
        <v>418</v>
      </c>
      <c r="F78" s="123">
        <f>SUM('INFORME POR DIA'!I28)</f>
        <v>141</v>
      </c>
      <c r="G78" s="123">
        <f t="shared" si="16"/>
        <v>33</v>
      </c>
      <c r="H78" s="123">
        <f>SUM('INFORME POR DIA'!AC28)</f>
        <v>30</v>
      </c>
      <c r="I78" s="123">
        <f>SUM('INFORME POR DIA'!AD28)</f>
        <v>3</v>
      </c>
      <c r="J78" s="123">
        <f t="shared" si="17"/>
        <v>0</v>
      </c>
      <c r="K78" s="123">
        <f>SUM('INFORME POR DIA'!AM28)</f>
        <v>0</v>
      </c>
      <c r="L78" s="124">
        <f>SUM('INFORME POR DIA'!AN28)</f>
        <v>0</v>
      </c>
    </row>
    <row r="79" spans="1:12" ht="15.75" customHeight="1">
      <c r="A79" s="114" t="s">
        <v>34</v>
      </c>
      <c r="B79" s="123">
        <f>SUM('INFORME POR DIA'!C29)</f>
        <v>280</v>
      </c>
      <c r="C79" s="123">
        <f>SUM('INFORME POR DIA'!D29)</f>
        <v>0</v>
      </c>
      <c r="D79" s="123">
        <f t="shared" si="15"/>
        <v>267</v>
      </c>
      <c r="E79" s="123">
        <f>SUM('INFORME POR DIA'!F29)</f>
        <v>0</v>
      </c>
      <c r="F79" s="123">
        <f>SUM('INFORME POR DIA'!I29)</f>
        <v>267</v>
      </c>
      <c r="G79" s="123">
        <f t="shared" si="16"/>
        <v>0</v>
      </c>
      <c r="H79" s="123">
        <f>SUM('INFORME POR DIA'!AC29)</f>
        <v>0</v>
      </c>
      <c r="I79" s="123">
        <f>SUM('INFORME POR DIA'!AD29)</f>
        <v>0</v>
      </c>
      <c r="J79" s="123">
        <f t="shared" si="17"/>
        <v>0</v>
      </c>
      <c r="K79" s="123">
        <f>SUM('INFORME POR DIA'!AM29)</f>
        <v>0</v>
      </c>
      <c r="L79" s="124">
        <f>SUM('INFORME POR DIA'!AN29)</f>
        <v>0</v>
      </c>
    </row>
    <row r="80" spans="1:12" ht="15.75" customHeight="1">
      <c r="A80" s="114" t="s">
        <v>35</v>
      </c>
      <c r="B80" s="123">
        <f>SUM('INFORME POR DIA'!C30)</f>
        <v>224</v>
      </c>
      <c r="C80" s="123">
        <f>SUM('INFORME POR DIA'!D30)</f>
        <v>2</v>
      </c>
      <c r="D80" s="123">
        <f t="shared" si="15"/>
        <v>180</v>
      </c>
      <c r="E80" s="123">
        <f>SUM('INFORME POR DIA'!F30)</f>
        <v>0</v>
      </c>
      <c r="F80" s="123">
        <f>SUM('INFORME POR DIA'!I30)</f>
        <v>180</v>
      </c>
      <c r="G80" s="123">
        <f t="shared" si="16"/>
        <v>0</v>
      </c>
      <c r="H80" s="123">
        <f>SUM('INFORME POR DIA'!AC30)</f>
        <v>0</v>
      </c>
      <c r="I80" s="123">
        <f>SUM('INFORME POR DIA'!AD30)</f>
        <v>0</v>
      </c>
      <c r="J80" s="123">
        <f t="shared" si="17"/>
        <v>0</v>
      </c>
      <c r="K80" s="123">
        <f>SUM('INFORME POR DIA'!AM30)</f>
        <v>0</v>
      </c>
      <c r="L80" s="124">
        <f>SUM('INFORME POR DIA'!AN30)</f>
        <v>0</v>
      </c>
    </row>
    <row r="81" spans="1:12" ht="15.75" customHeight="1">
      <c r="A81" s="113" t="s">
        <v>162</v>
      </c>
      <c r="B81" s="123">
        <f>SUM('INFORME POR DIA'!C31)</f>
        <v>192</v>
      </c>
      <c r="C81" s="123">
        <f>SUM('INFORME POR DIA'!D31)</f>
        <v>0</v>
      </c>
      <c r="D81" s="123">
        <f t="shared" si="15"/>
        <v>185</v>
      </c>
      <c r="E81" s="123">
        <f>SUM('INFORME POR DIA'!F31)</f>
        <v>0</v>
      </c>
      <c r="F81" s="123">
        <f>SUM('INFORME POR DIA'!I31)</f>
        <v>185</v>
      </c>
      <c r="G81" s="123">
        <f t="shared" si="16"/>
        <v>0</v>
      </c>
      <c r="H81" s="123">
        <f>SUM('INFORME POR DIA'!AC31)</f>
        <v>0</v>
      </c>
      <c r="I81" s="123">
        <f>SUM('INFORME POR DIA'!AD31)</f>
        <v>0</v>
      </c>
      <c r="J81" s="123">
        <f t="shared" si="17"/>
        <v>0</v>
      </c>
      <c r="K81" s="123">
        <f>SUM('INFORME POR DIA'!AM31)</f>
        <v>0</v>
      </c>
      <c r="L81" s="124">
        <f>SUM('INFORME POR DIA'!AN31)</f>
        <v>0</v>
      </c>
    </row>
    <row r="82" spans="1:12" ht="15.75" customHeight="1">
      <c r="A82" s="113" t="s">
        <v>163</v>
      </c>
      <c r="B82" s="123">
        <f>SUM('INFORME POR DIA'!C32)</f>
        <v>416</v>
      </c>
      <c r="C82" s="123">
        <f>SUM('INFORME POR DIA'!D32)</f>
        <v>21</v>
      </c>
      <c r="D82" s="123">
        <f t="shared" si="15"/>
        <v>268</v>
      </c>
      <c r="E82" s="123">
        <f>SUM('INFORME POR DIA'!F32)</f>
        <v>91</v>
      </c>
      <c r="F82" s="123">
        <f>SUM('INFORME POR DIA'!I32)</f>
        <v>177</v>
      </c>
      <c r="G82" s="123">
        <f t="shared" si="16"/>
        <v>258</v>
      </c>
      <c r="H82" s="123">
        <f>SUM('INFORME POR DIA'!AC32)</f>
        <v>91</v>
      </c>
      <c r="I82" s="123">
        <f>SUM('INFORME POR DIA'!AD32)</f>
        <v>167</v>
      </c>
      <c r="J82" s="123">
        <f t="shared" si="17"/>
        <v>0</v>
      </c>
      <c r="K82" s="123">
        <f>SUM('INFORME POR DIA'!AM32)</f>
        <v>0</v>
      </c>
      <c r="L82" s="124">
        <f>SUM('INFORME POR DIA'!AN32)</f>
        <v>0</v>
      </c>
    </row>
    <row r="83" spans="1:12" ht="15.75" customHeight="1">
      <c r="A83" s="114" t="s">
        <v>37</v>
      </c>
      <c r="B83" s="123">
        <f>SUM('INFORME POR DIA'!C33)</f>
        <v>246</v>
      </c>
      <c r="C83" s="123">
        <f>SUM('INFORME POR DIA'!D33)</f>
        <v>2</v>
      </c>
      <c r="D83" s="123">
        <f t="shared" si="15"/>
        <v>225</v>
      </c>
      <c r="E83" s="123">
        <f>SUM('INFORME POR DIA'!F33)</f>
        <v>201</v>
      </c>
      <c r="F83" s="123">
        <f>SUM('INFORME POR DIA'!I33)</f>
        <v>24</v>
      </c>
      <c r="G83" s="123">
        <f t="shared" si="16"/>
        <v>0</v>
      </c>
      <c r="H83" s="123">
        <f>SUM('INFORME POR DIA'!AC33)</f>
        <v>0</v>
      </c>
      <c r="I83" s="123">
        <f>SUM('INFORME POR DIA'!AD33)</f>
        <v>0</v>
      </c>
      <c r="J83" s="123">
        <f t="shared" si="17"/>
        <v>0</v>
      </c>
      <c r="K83" s="123">
        <f>SUM('INFORME POR DIA'!AM33)</f>
        <v>0</v>
      </c>
      <c r="L83" s="124">
        <f>SUM('INFORME POR DIA'!AN33)</f>
        <v>0</v>
      </c>
    </row>
    <row r="84" spans="1:12" ht="15.75" customHeight="1">
      <c r="A84" s="116" t="s">
        <v>141</v>
      </c>
      <c r="B84" s="123">
        <f>SUM('INFORME POR DIA'!C34)</f>
        <v>56</v>
      </c>
      <c r="C84" s="123">
        <f>SUM('INFORME POR DIA'!D34)</f>
        <v>0</v>
      </c>
      <c r="D84" s="123">
        <f t="shared" ref="D84:D96" si="18">SUM(E84:F84)</f>
        <v>46</v>
      </c>
      <c r="E84" s="123">
        <f>SUM('INFORME POR DIA'!F34)</f>
        <v>0</v>
      </c>
      <c r="F84" s="123">
        <f>SUM('INFORME POR DIA'!I34)</f>
        <v>46</v>
      </c>
      <c r="G84" s="123">
        <f t="shared" ref="G84:G96" si="19">SUM(H84:I84)</f>
        <v>0</v>
      </c>
      <c r="H84" s="123">
        <f>SUM('INFORME POR DIA'!AC34)</f>
        <v>0</v>
      </c>
      <c r="I84" s="123">
        <f>SUM('INFORME POR DIA'!AD34)</f>
        <v>0</v>
      </c>
      <c r="J84" s="123">
        <f t="shared" ref="J84:J96" si="20">SUM(K84:L84)</f>
        <v>0</v>
      </c>
      <c r="K84" s="123">
        <f>SUM('INFORME POR DIA'!AM34)</f>
        <v>0</v>
      </c>
      <c r="L84" s="124">
        <f>SUM('INFORME POR DIA'!AN34)</f>
        <v>0</v>
      </c>
    </row>
    <row r="85" spans="1:12" ht="15.75" customHeight="1">
      <c r="A85" s="113" t="s">
        <v>164</v>
      </c>
      <c r="B85" s="123">
        <f>SUM('INFORME POR DIA'!C35)</f>
        <v>420</v>
      </c>
      <c r="C85" s="123">
        <f>SUM('INFORME POR DIA'!D35)</f>
        <v>2</v>
      </c>
      <c r="D85" s="123">
        <f t="shared" si="18"/>
        <v>368</v>
      </c>
      <c r="E85" s="123">
        <f>SUM('INFORME POR DIA'!F35)</f>
        <v>6</v>
      </c>
      <c r="F85" s="123">
        <f>SUM('INFORME POR DIA'!I35)</f>
        <v>362</v>
      </c>
      <c r="G85" s="123">
        <f t="shared" si="19"/>
        <v>0</v>
      </c>
      <c r="H85" s="123">
        <f>SUM('INFORME POR DIA'!AC35)</f>
        <v>0</v>
      </c>
      <c r="I85" s="123">
        <f>SUM('INFORME POR DIA'!AD35)</f>
        <v>0</v>
      </c>
      <c r="J85" s="123">
        <f t="shared" si="20"/>
        <v>0</v>
      </c>
      <c r="K85" s="123">
        <f>SUM('INFORME POR DIA'!AM35)</f>
        <v>0</v>
      </c>
      <c r="L85" s="124">
        <f>SUM('INFORME POR DIA'!AN35)</f>
        <v>0</v>
      </c>
    </row>
    <row r="86" spans="1:12" ht="15.75" customHeight="1">
      <c r="A86" s="113" t="s">
        <v>165</v>
      </c>
      <c r="B86" s="123">
        <f>SUM('INFORME POR DIA'!C36)</f>
        <v>1031</v>
      </c>
      <c r="C86" s="123">
        <f>SUM('INFORME POR DIA'!D36)</f>
        <v>142</v>
      </c>
      <c r="D86" s="123">
        <f t="shared" si="18"/>
        <v>818</v>
      </c>
      <c r="E86" s="123">
        <f>SUM('INFORME POR DIA'!F36)</f>
        <v>0</v>
      </c>
      <c r="F86" s="123">
        <f>SUM('INFORME POR DIA'!I36)</f>
        <v>818</v>
      </c>
      <c r="G86" s="123">
        <f t="shared" si="19"/>
        <v>0</v>
      </c>
      <c r="H86" s="123">
        <f>SUM('INFORME POR DIA'!AC36)</f>
        <v>0</v>
      </c>
      <c r="I86" s="123">
        <f>SUM('INFORME POR DIA'!AD36)</f>
        <v>0</v>
      </c>
      <c r="J86" s="123">
        <f t="shared" si="20"/>
        <v>0</v>
      </c>
      <c r="K86" s="123">
        <f>SUM('INFORME POR DIA'!AM36)</f>
        <v>0</v>
      </c>
      <c r="L86" s="124">
        <f>SUM('INFORME POR DIA'!AN36)</f>
        <v>0</v>
      </c>
    </row>
    <row r="87" spans="1:12" ht="15.75" customHeight="1">
      <c r="A87" s="113" t="s">
        <v>166</v>
      </c>
      <c r="B87" s="123">
        <f>SUM('INFORME POR DIA'!C37)</f>
        <v>486</v>
      </c>
      <c r="C87" s="123">
        <f>SUM('INFORME POR DIA'!D37)</f>
        <v>82</v>
      </c>
      <c r="D87" s="123">
        <f t="shared" si="18"/>
        <v>99</v>
      </c>
      <c r="E87" s="123">
        <f>SUM('INFORME POR DIA'!F37)</f>
        <v>18</v>
      </c>
      <c r="F87" s="123">
        <f>SUM('INFORME POR DIA'!I37)</f>
        <v>81</v>
      </c>
      <c r="G87" s="123">
        <f t="shared" si="19"/>
        <v>5</v>
      </c>
      <c r="H87" s="123">
        <f>SUM('INFORME POR DIA'!AC37)</f>
        <v>2</v>
      </c>
      <c r="I87" s="123">
        <f>SUM('INFORME POR DIA'!AD37)</f>
        <v>3</v>
      </c>
      <c r="J87" s="123">
        <f t="shared" si="20"/>
        <v>0</v>
      </c>
      <c r="K87" s="123">
        <f>SUM('INFORME POR DIA'!AM37)</f>
        <v>0</v>
      </c>
      <c r="L87" s="124">
        <f>SUM('INFORME POR DIA'!AN37)</f>
        <v>0</v>
      </c>
    </row>
    <row r="88" spans="1:12" ht="15.75" customHeight="1">
      <c r="A88" s="114" t="s">
        <v>38</v>
      </c>
      <c r="B88" s="123">
        <f>SUM('INFORME POR DIA'!C38)</f>
        <v>28</v>
      </c>
      <c r="C88" s="123">
        <f>SUM('INFORME POR DIA'!D38)</f>
        <v>0</v>
      </c>
      <c r="D88" s="123">
        <f t="shared" si="18"/>
        <v>23</v>
      </c>
      <c r="E88" s="123">
        <f>SUM('INFORME POR DIA'!F38)</f>
        <v>0</v>
      </c>
      <c r="F88" s="123">
        <f>SUM('INFORME POR DIA'!I38)</f>
        <v>23</v>
      </c>
      <c r="G88" s="123">
        <f t="shared" si="19"/>
        <v>0</v>
      </c>
      <c r="H88" s="123">
        <f>SUM('INFORME POR DIA'!AC38)</f>
        <v>0</v>
      </c>
      <c r="I88" s="123">
        <f>SUM('INFORME POR DIA'!AD38)</f>
        <v>0</v>
      </c>
      <c r="J88" s="123">
        <f t="shared" si="20"/>
        <v>0</v>
      </c>
      <c r="K88" s="123">
        <f>SUM('INFORME POR DIA'!AM38)</f>
        <v>0</v>
      </c>
      <c r="L88" s="124">
        <f>SUM('INFORME POR DIA'!AN38)</f>
        <v>0</v>
      </c>
    </row>
    <row r="89" spans="1:12" ht="15.75" customHeight="1">
      <c r="A89" s="113" t="s">
        <v>167</v>
      </c>
      <c r="B89" s="123">
        <f>SUM('INFORME POR DIA'!C39)</f>
        <v>546</v>
      </c>
      <c r="C89" s="123">
        <f>SUM('INFORME POR DIA'!D39)</f>
        <v>2</v>
      </c>
      <c r="D89" s="123">
        <f t="shared" si="18"/>
        <v>524</v>
      </c>
      <c r="E89" s="123">
        <f>SUM('INFORME POR DIA'!F39)</f>
        <v>0</v>
      </c>
      <c r="F89" s="123">
        <f>SUM('INFORME POR DIA'!I39)</f>
        <v>524</v>
      </c>
      <c r="G89" s="123">
        <f t="shared" si="19"/>
        <v>0</v>
      </c>
      <c r="H89" s="123">
        <f>SUM('INFORME POR DIA'!AC39)</f>
        <v>0</v>
      </c>
      <c r="I89" s="123">
        <f>SUM('INFORME POR DIA'!AD39)</f>
        <v>0</v>
      </c>
      <c r="J89" s="123">
        <f t="shared" si="20"/>
        <v>0</v>
      </c>
      <c r="K89" s="123">
        <f>SUM('INFORME POR DIA'!AM39)</f>
        <v>0</v>
      </c>
      <c r="L89" s="124">
        <f>SUM('INFORME POR DIA'!AN39)</f>
        <v>0</v>
      </c>
    </row>
    <row r="90" spans="1:12" ht="15.75" customHeight="1">
      <c r="A90" s="114" t="s">
        <v>39</v>
      </c>
      <c r="B90" s="123">
        <f>SUM('INFORME POR DIA'!C40)</f>
        <v>152</v>
      </c>
      <c r="C90" s="123">
        <f>SUM('INFORME POR DIA'!D40)</f>
        <v>0</v>
      </c>
      <c r="D90" s="123">
        <f t="shared" si="18"/>
        <v>151</v>
      </c>
      <c r="E90" s="123">
        <f>SUM('INFORME POR DIA'!F40)</f>
        <v>0</v>
      </c>
      <c r="F90" s="123">
        <f>SUM('INFORME POR DIA'!I40)</f>
        <v>151</v>
      </c>
      <c r="G90" s="123">
        <f t="shared" si="19"/>
        <v>0</v>
      </c>
      <c r="H90" s="123">
        <f>SUM('INFORME POR DIA'!AC40)</f>
        <v>0</v>
      </c>
      <c r="I90" s="123">
        <f>SUM('INFORME POR DIA'!AD40)</f>
        <v>0</v>
      </c>
      <c r="J90" s="123">
        <f t="shared" si="20"/>
        <v>0</v>
      </c>
      <c r="K90" s="123">
        <f>SUM('INFORME POR DIA'!AM40)</f>
        <v>0</v>
      </c>
      <c r="L90" s="124">
        <f>SUM('INFORME POR DIA'!AN40)</f>
        <v>0</v>
      </c>
    </row>
    <row r="91" spans="1:12" ht="15.75" customHeight="1">
      <c r="A91" s="113" t="s">
        <v>168</v>
      </c>
      <c r="B91" s="123">
        <f>SUM('INFORME POR DIA'!C41)</f>
        <v>908</v>
      </c>
      <c r="C91" s="123">
        <f>SUM('INFORME POR DIA'!D41)</f>
        <v>0</v>
      </c>
      <c r="D91" s="123">
        <f t="shared" si="18"/>
        <v>735</v>
      </c>
      <c r="E91" s="123">
        <f>SUM('INFORME POR DIA'!F41)</f>
        <v>187</v>
      </c>
      <c r="F91" s="123">
        <f>SUM('INFORME POR DIA'!I41)</f>
        <v>548</v>
      </c>
      <c r="G91" s="123">
        <f t="shared" si="19"/>
        <v>24</v>
      </c>
      <c r="H91" s="123">
        <f>SUM('INFORME POR DIA'!AC41)</f>
        <v>24</v>
      </c>
      <c r="I91" s="123">
        <f>SUM('INFORME POR DIA'!AD41)</f>
        <v>0</v>
      </c>
      <c r="J91" s="123">
        <f t="shared" si="20"/>
        <v>0</v>
      </c>
      <c r="K91" s="123">
        <f>SUM('INFORME POR DIA'!AM41)</f>
        <v>0</v>
      </c>
      <c r="L91" s="124">
        <f>SUM('INFORME POR DIA'!AN41)</f>
        <v>0</v>
      </c>
    </row>
    <row r="92" spans="1:12" ht="15.75" customHeight="1">
      <c r="A92" s="113" t="s">
        <v>182</v>
      </c>
      <c r="B92" s="123">
        <f>SUM('INFORME POR DIA'!C42)</f>
        <v>75</v>
      </c>
      <c r="C92" s="123">
        <f>SUM('INFORME POR DIA'!D42)</f>
        <v>0</v>
      </c>
      <c r="D92" s="123">
        <f t="shared" si="18"/>
        <v>53</v>
      </c>
      <c r="E92" s="123">
        <f>SUM('INFORME POR DIA'!F42)</f>
        <v>0</v>
      </c>
      <c r="F92" s="123">
        <f>SUM('INFORME POR DIA'!I42)</f>
        <v>53</v>
      </c>
      <c r="G92" s="123">
        <f t="shared" si="19"/>
        <v>0</v>
      </c>
      <c r="H92" s="123">
        <f>SUM('INFORME POR DIA'!AC42)</f>
        <v>0</v>
      </c>
      <c r="I92" s="123">
        <f>SUM('INFORME POR DIA'!AD42)</f>
        <v>0</v>
      </c>
      <c r="J92" s="123">
        <f t="shared" si="20"/>
        <v>0</v>
      </c>
      <c r="K92" s="123">
        <f>SUM('INFORME POR DIA'!AM42)</f>
        <v>0</v>
      </c>
      <c r="L92" s="124">
        <f>SUM('INFORME POR DIA'!AN42)</f>
        <v>0</v>
      </c>
    </row>
    <row r="93" spans="1:12" ht="15.75" customHeight="1">
      <c r="A93" s="113" t="s">
        <v>170</v>
      </c>
      <c r="B93" s="123">
        <f>SUM('INFORME POR DIA'!C43)</f>
        <v>0</v>
      </c>
      <c r="C93" s="123">
        <f>SUM('INFORME POR DIA'!D43)</f>
        <v>0</v>
      </c>
      <c r="D93" s="123">
        <f t="shared" si="18"/>
        <v>0</v>
      </c>
      <c r="E93" s="123">
        <f>SUM('INFORME POR DIA'!F43)</f>
        <v>0</v>
      </c>
      <c r="F93" s="123">
        <f>SUM('INFORME POR DIA'!I43)</f>
        <v>0</v>
      </c>
      <c r="G93" s="123">
        <f t="shared" si="19"/>
        <v>0</v>
      </c>
      <c r="H93" s="123">
        <f>SUM('INFORME POR DIA'!AC43)</f>
        <v>0</v>
      </c>
      <c r="I93" s="123">
        <f>SUM('INFORME POR DIA'!AD43)</f>
        <v>0</v>
      </c>
      <c r="J93" s="123">
        <f t="shared" si="20"/>
        <v>0</v>
      </c>
      <c r="K93" s="123">
        <f>SUM('INFORME POR DIA'!AM43)</f>
        <v>0</v>
      </c>
      <c r="L93" s="124">
        <f>SUM('INFORME POR DIA'!AN43)</f>
        <v>0</v>
      </c>
    </row>
    <row r="94" spans="1:12" ht="15.75" customHeight="1">
      <c r="A94" s="114" t="s">
        <v>41</v>
      </c>
      <c r="B94" s="123">
        <f>SUM('INFORME POR DIA'!C44)</f>
        <v>400</v>
      </c>
      <c r="C94" s="123">
        <f>SUM('INFORME POR DIA'!D44)</f>
        <v>50</v>
      </c>
      <c r="D94" s="123">
        <f t="shared" si="18"/>
        <v>307</v>
      </c>
      <c r="E94" s="123">
        <f>SUM('INFORME POR DIA'!F44)</f>
        <v>0</v>
      </c>
      <c r="F94" s="123">
        <f>SUM('INFORME POR DIA'!I44)</f>
        <v>307</v>
      </c>
      <c r="G94" s="123">
        <f t="shared" si="19"/>
        <v>0</v>
      </c>
      <c r="H94" s="123">
        <f>SUM('INFORME POR DIA'!AC44)</f>
        <v>0</v>
      </c>
      <c r="I94" s="123">
        <f>SUM('INFORME POR DIA'!AD44)</f>
        <v>0</v>
      </c>
      <c r="J94" s="123">
        <f t="shared" si="20"/>
        <v>0</v>
      </c>
      <c r="K94" s="123">
        <f>SUM('INFORME POR DIA'!AM44)</f>
        <v>0</v>
      </c>
      <c r="L94" s="124">
        <f>SUM('INFORME POR DIA'!AN44)</f>
        <v>0</v>
      </c>
    </row>
    <row r="95" spans="1:12" ht="15.75" customHeight="1">
      <c r="A95" s="115" t="s">
        <v>42</v>
      </c>
      <c r="B95" s="265">
        <f>SUM('INFORME POR DIA'!C45)</f>
        <v>384</v>
      </c>
      <c r="C95" s="265">
        <f>SUM('INFORME POR DIA'!D45)</f>
        <v>48</v>
      </c>
      <c r="D95" s="265">
        <f t="shared" si="18"/>
        <v>320</v>
      </c>
      <c r="E95" s="265">
        <f>SUM('INFORME POR DIA'!F45)</f>
        <v>251</v>
      </c>
      <c r="F95" s="265">
        <f>SUM('INFORME POR DIA'!I45)</f>
        <v>69</v>
      </c>
      <c r="G95" s="265">
        <f t="shared" si="19"/>
        <v>0</v>
      </c>
      <c r="H95" s="265">
        <f>SUM('INFORME POR DIA'!AC45)</f>
        <v>0</v>
      </c>
      <c r="I95" s="265">
        <f>SUM('INFORME POR DIA'!AD45)</f>
        <v>0</v>
      </c>
      <c r="J95" s="265">
        <f t="shared" si="20"/>
        <v>0</v>
      </c>
      <c r="K95" s="265">
        <f>SUM('INFORME POR DIA'!AM45)</f>
        <v>0</v>
      </c>
      <c r="L95" s="268">
        <f>SUM('INFORME POR DIA'!AN45)</f>
        <v>0</v>
      </c>
    </row>
    <row r="96" spans="1:12" ht="15.75" customHeight="1" thickBot="1">
      <c r="A96" s="269" t="s">
        <v>171</v>
      </c>
      <c r="B96" s="266">
        <f>SUM('INFORME POR DIA'!C46)</f>
        <v>24</v>
      </c>
      <c r="C96" s="266">
        <f>SUM('INFORME POR DIA'!D46)</f>
        <v>0</v>
      </c>
      <c r="D96" s="266">
        <f t="shared" si="18"/>
        <v>23</v>
      </c>
      <c r="E96" s="266">
        <f>SUM('INFORME POR DIA'!F46)</f>
        <v>0</v>
      </c>
      <c r="F96" s="266">
        <f>SUM('INFORME POR DIA'!I46)</f>
        <v>23</v>
      </c>
      <c r="G96" s="266">
        <f t="shared" si="19"/>
        <v>0</v>
      </c>
      <c r="H96" s="266">
        <f>SUM('INFORME POR DIA'!AC46)</f>
        <v>0</v>
      </c>
      <c r="I96" s="266">
        <f>SUM('INFORME POR DIA'!AD46)</f>
        <v>0</v>
      </c>
      <c r="J96" s="266">
        <f t="shared" si="20"/>
        <v>0</v>
      </c>
      <c r="K96" s="266">
        <f>SUM('INFORME POR DIA'!AM46)</f>
        <v>0</v>
      </c>
      <c r="L96" s="270">
        <f>SUM('INFORME POR DIA'!AN46)</f>
        <v>0</v>
      </c>
    </row>
    <row r="97" spans="1:14">
      <c r="A97" s="49"/>
      <c r="B97" s="49"/>
      <c r="C97" s="49"/>
      <c r="D97" s="48"/>
      <c r="E97" s="48"/>
      <c r="F97" s="48"/>
    </row>
    <row r="98" spans="1:14">
      <c r="A98" s="49" t="s">
        <v>94</v>
      </c>
      <c r="B98" s="49"/>
      <c r="C98" s="49"/>
      <c r="D98" s="49"/>
      <c r="E98" s="49"/>
      <c r="F98" s="49"/>
    </row>
    <row r="99" spans="1:14">
      <c r="A99" s="54" t="s">
        <v>140</v>
      </c>
      <c r="B99" s="49"/>
      <c r="C99" s="49"/>
      <c r="D99" s="48"/>
      <c r="E99" s="48"/>
      <c r="F99" s="48"/>
    </row>
    <row r="100" spans="1:14">
      <c r="B100" s="30"/>
      <c r="C100" s="30"/>
      <c r="D100" s="30"/>
      <c r="E100" s="30"/>
      <c r="F100" s="30"/>
    </row>
    <row r="101" spans="1:14">
      <c r="A101" s="54"/>
      <c r="B101" s="30"/>
      <c r="C101" s="30"/>
      <c r="D101" s="30"/>
      <c r="E101" s="30"/>
      <c r="F101" s="30"/>
    </row>
    <row r="102" spans="1:14">
      <c r="A102" s="54"/>
      <c r="B102" s="30"/>
      <c r="C102" s="30"/>
      <c r="D102" s="30"/>
      <c r="E102" s="30"/>
      <c r="F102" s="30"/>
    </row>
    <row r="103" spans="1:14" ht="18.75" customHeight="1"/>
    <row r="104" spans="1:14" ht="20.25" customHeight="1">
      <c r="A104" s="37" t="s">
        <v>504</v>
      </c>
    </row>
    <row r="105" spans="1:14" ht="13.5" thickBot="1">
      <c r="A105" s="37"/>
    </row>
    <row r="106" spans="1:14">
      <c r="A106" s="34" t="s">
        <v>132</v>
      </c>
      <c r="B106" s="330" t="s">
        <v>17</v>
      </c>
      <c r="C106" s="330" t="s">
        <v>56</v>
      </c>
      <c r="D106" s="330" t="s">
        <v>3</v>
      </c>
      <c r="E106" s="330" t="s">
        <v>4</v>
      </c>
      <c r="F106" s="330" t="s">
        <v>5</v>
      </c>
      <c r="G106" s="324" t="s">
        <v>89</v>
      </c>
      <c r="H106" s="324"/>
      <c r="I106" s="324"/>
      <c r="J106" s="324" t="s">
        <v>91</v>
      </c>
      <c r="K106" s="324"/>
      <c r="L106" s="325"/>
    </row>
    <row r="107" spans="1:14">
      <c r="A107" s="35"/>
      <c r="B107" s="331"/>
      <c r="C107" s="331"/>
      <c r="D107" s="331"/>
      <c r="E107" s="331"/>
      <c r="F107" s="331"/>
      <c r="G107" s="326" t="s">
        <v>90</v>
      </c>
      <c r="H107" s="326" t="s">
        <v>4</v>
      </c>
      <c r="I107" s="326" t="s">
        <v>5</v>
      </c>
      <c r="J107" s="326" t="s">
        <v>90</v>
      </c>
      <c r="K107" s="326" t="s">
        <v>4</v>
      </c>
      <c r="L107" s="328" t="s">
        <v>5</v>
      </c>
    </row>
    <row r="108" spans="1:14" ht="13.5" thickBot="1">
      <c r="A108" s="36"/>
      <c r="B108" s="332"/>
      <c r="C108" s="332"/>
      <c r="D108" s="332"/>
      <c r="E108" s="332"/>
      <c r="F108" s="332"/>
      <c r="G108" s="327"/>
      <c r="H108" s="327"/>
      <c r="I108" s="327"/>
      <c r="J108" s="327"/>
      <c r="K108" s="327"/>
      <c r="L108" s="329"/>
    </row>
    <row r="109" spans="1:14" ht="18.75" customHeight="1" thickBot="1">
      <c r="A109" s="15" t="s">
        <v>93</v>
      </c>
      <c r="B109" s="75">
        <f t="shared" ref="B109:L109" si="21">SUM(B110,B127)</f>
        <v>14434</v>
      </c>
      <c r="C109" s="75">
        <f t="shared" si="21"/>
        <v>653</v>
      </c>
      <c r="D109" s="75">
        <f t="shared" si="21"/>
        <v>11415</v>
      </c>
      <c r="E109" s="75">
        <f t="shared" si="21"/>
        <v>1923</v>
      </c>
      <c r="F109" s="75">
        <f t="shared" si="21"/>
        <v>9492</v>
      </c>
      <c r="G109" s="75">
        <f t="shared" si="21"/>
        <v>396</v>
      </c>
      <c r="H109" s="75">
        <f t="shared" si="21"/>
        <v>173</v>
      </c>
      <c r="I109" s="75">
        <f t="shared" si="21"/>
        <v>223</v>
      </c>
      <c r="J109" s="75">
        <f t="shared" si="21"/>
        <v>366</v>
      </c>
      <c r="K109" s="75">
        <f t="shared" si="21"/>
        <v>106</v>
      </c>
      <c r="L109" s="76">
        <f t="shared" si="21"/>
        <v>260</v>
      </c>
      <c r="N109" s="16"/>
    </row>
    <row r="110" spans="1:14" ht="18.75" customHeight="1" thickBot="1">
      <c r="A110" s="107" t="s">
        <v>135</v>
      </c>
      <c r="B110" s="125">
        <f t="shared" ref="B110:L110" si="22">SUM(B111:B126)</f>
        <v>7356</v>
      </c>
      <c r="C110" s="125">
        <f t="shared" si="22"/>
        <v>269</v>
      </c>
      <c r="D110" s="125">
        <f t="shared" si="22"/>
        <v>5826</v>
      </c>
      <c r="E110" s="125">
        <f t="shared" si="22"/>
        <v>783</v>
      </c>
      <c r="F110" s="125">
        <f t="shared" si="22"/>
        <v>5043</v>
      </c>
      <c r="G110" s="125">
        <f t="shared" si="22"/>
        <v>93</v>
      </c>
      <c r="H110" s="125">
        <f t="shared" si="22"/>
        <v>51</v>
      </c>
      <c r="I110" s="125">
        <f t="shared" si="22"/>
        <v>42</v>
      </c>
      <c r="J110" s="125">
        <f t="shared" si="22"/>
        <v>366</v>
      </c>
      <c r="K110" s="125">
        <f t="shared" si="22"/>
        <v>106</v>
      </c>
      <c r="L110" s="221">
        <f t="shared" si="22"/>
        <v>260</v>
      </c>
    </row>
    <row r="111" spans="1:14" ht="15.75" customHeight="1">
      <c r="A111" s="110" t="s">
        <v>25</v>
      </c>
      <c r="B111" s="126">
        <f>SUM('INFORME POR DIA'!C1533)</f>
        <v>500</v>
      </c>
      <c r="C111" s="126">
        <f>SUM('INFORME POR DIA'!D1533)</f>
        <v>0</v>
      </c>
      <c r="D111" s="111">
        <f t="shared" ref="D111:D125" si="23">SUM(E111:F111)</f>
        <v>432</v>
      </c>
      <c r="E111" s="111">
        <f>SUM('INFORME POR DIA'!F1533)</f>
        <v>0</v>
      </c>
      <c r="F111" s="111">
        <f>SUM('INFORME POR DIA'!I1533)</f>
        <v>432</v>
      </c>
      <c r="G111" s="111">
        <f t="shared" ref="G111:G125" si="24">SUM(H111:I111)</f>
        <v>0</v>
      </c>
      <c r="H111" s="111">
        <f>SUM('INFORME POR DIA'!AC1533)</f>
        <v>0</v>
      </c>
      <c r="I111" s="111">
        <f>SUM('INFORME POR DIA'!AD1533)</f>
        <v>0</v>
      </c>
      <c r="J111" s="111">
        <f t="shared" ref="J111:J125" si="25">SUM(K111:L111)</f>
        <v>0</v>
      </c>
      <c r="K111" s="111">
        <f>SUM('INFORME POR DIA'!AM1533)</f>
        <v>0</v>
      </c>
      <c r="L111" s="112">
        <f>SUM('INFORME POR DIA'!AN1483)</f>
        <v>0</v>
      </c>
    </row>
    <row r="112" spans="1:14" ht="15.75" customHeight="1">
      <c r="A112" s="113" t="s">
        <v>151</v>
      </c>
      <c r="B112" s="126">
        <f>SUM('INFORME POR DIA'!C1534)</f>
        <v>450</v>
      </c>
      <c r="C112" s="126">
        <f>SUM('INFORME POR DIA'!D1534)</f>
        <v>54</v>
      </c>
      <c r="D112" s="111">
        <f t="shared" si="23"/>
        <v>267</v>
      </c>
      <c r="E112" s="111">
        <f>SUM('INFORME POR DIA'!F1534)</f>
        <v>0</v>
      </c>
      <c r="F112" s="111">
        <f>SUM('INFORME POR DIA'!I1534)</f>
        <v>267</v>
      </c>
      <c r="G112" s="111">
        <f t="shared" si="24"/>
        <v>0</v>
      </c>
      <c r="H112" s="111">
        <f>SUM('INFORME POR DIA'!AC1534)</f>
        <v>0</v>
      </c>
      <c r="I112" s="111">
        <f>SUM('INFORME POR DIA'!AD1534)</f>
        <v>0</v>
      </c>
      <c r="J112" s="111">
        <f t="shared" si="25"/>
        <v>0</v>
      </c>
      <c r="K112" s="111">
        <f>SUM('INFORME POR DIA'!AM1534)</f>
        <v>0</v>
      </c>
      <c r="L112" s="112">
        <f>SUM('INFORME POR DIA'!AN1484)</f>
        <v>0</v>
      </c>
    </row>
    <row r="113" spans="1:12" ht="15.75" customHeight="1">
      <c r="A113" s="113" t="s">
        <v>152</v>
      </c>
      <c r="B113" s="126">
        <f>SUM('INFORME POR DIA'!C1535)</f>
        <v>36</v>
      </c>
      <c r="C113" s="126">
        <f>SUM('INFORME POR DIA'!D1535)</f>
        <v>0</v>
      </c>
      <c r="D113" s="111">
        <f t="shared" si="23"/>
        <v>33</v>
      </c>
      <c r="E113" s="111">
        <f>SUM('INFORME POR DIA'!F1535)</f>
        <v>0</v>
      </c>
      <c r="F113" s="111">
        <f>SUM('INFORME POR DIA'!I1535)</f>
        <v>33</v>
      </c>
      <c r="G113" s="111">
        <f t="shared" si="24"/>
        <v>0</v>
      </c>
      <c r="H113" s="111">
        <f>SUM('INFORME POR DIA'!AC1535)</f>
        <v>0</v>
      </c>
      <c r="I113" s="111">
        <f>SUM('INFORME POR DIA'!AD1535)</f>
        <v>0</v>
      </c>
      <c r="J113" s="111">
        <f t="shared" si="25"/>
        <v>0</v>
      </c>
      <c r="K113" s="111">
        <f>SUM('INFORME POR DIA'!AM1535)</f>
        <v>0</v>
      </c>
      <c r="L113" s="112">
        <f>SUM('INFORME POR DIA'!AN1485)</f>
        <v>0</v>
      </c>
    </row>
    <row r="114" spans="1:12" ht="15.75" customHeight="1">
      <c r="A114" s="113" t="s">
        <v>153</v>
      </c>
      <c r="B114" s="126">
        <f>SUM('INFORME POR DIA'!C1536)</f>
        <v>40</v>
      </c>
      <c r="C114" s="126">
        <f>SUM('INFORME POR DIA'!D1536)</f>
        <v>0</v>
      </c>
      <c r="D114" s="111">
        <f t="shared" si="23"/>
        <v>29</v>
      </c>
      <c r="E114" s="111">
        <f>SUM('INFORME POR DIA'!F1536)</f>
        <v>0</v>
      </c>
      <c r="F114" s="111">
        <f>SUM('INFORME POR DIA'!I1536)</f>
        <v>29</v>
      </c>
      <c r="G114" s="111">
        <f t="shared" si="24"/>
        <v>0</v>
      </c>
      <c r="H114" s="111">
        <f>SUM('INFORME POR DIA'!AC1536)</f>
        <v>0</v>
      </c>
      <c r="I114" s="111">
        <f>SUM('INFORME POR DIA'!AD1536)</f>
        <v>0</v>
      </c>
      <c r="J114" s="111">
        <f t="shared" si="25"/>
        <v>29</v>
      </c>
      <c r="K114" s="111">
        <f>SUM('INFORME POR DIA'!AM1536)</f>
        <v>0</v>
      </c>
      <c r="L114" s="112">
        <f>SUM('INFORME POR DIA'!AN1536)</f>
        <v>29</v>
      </c>
    </row>
    <row r="115" spans="1:12" ht="15.75" customHeight="1">
      <c r="A115" s="113" t="s">
        <v>180</v>
      </c>
      <c r="B115" s="126">
        <f>SUM('INFORME POR DIA'!C1537)</f>
        <v>68</v>
      </c>
      <c r="C115" s="126">
        <f>SUM('INFORME POR DIA'!D1537)</f>
        <v>0</v>
      </c>
      <c r="D115" s="111">
        <f t="shared" si="23"/>
        <v>51</v>
      </c>
      <c r="E115" s="111">
        <f>SUM('INFORME POR DIA'!F1537)</f>
        <v>0</v>
      </c>
      <c r="F115" s="111">
        <f>SUM('INFORME POR DIA'!I1537)</f>
        <v>51</v>
      </c>
      <c r="G115" s="111">
        <f t="shared" si="24"/>
        <v>0</v>
      </c>
      <c r="H115" s="111">
        <f>SUM('INFORME POR DIA'!AC1537)</f>
        <v>0</v>
      </c>
      <c r="I115" s="111">
        <f>SUM('INFORME POR DIA'!AD1537)</f>
        <v>0</v>
      </c>
      <c r="J115" s="111">
        <f t="shared" si="25"/>
        <v>0</v>
      </c>
      <c r="K115" s="111">
        <f>SUM('INFORME POR DIA'!AM1537)</f>
        <v>0</v>
      </c>
      <c r="L115" s="112">
        <f>SUM('INFORME POR DIA'!AN1487)</f>
        <v>0</v>
      </c>
    </row>
    <row r="116" spans="1:12" ht="15.75" customHeight="1">
      <c r="A116" s="113" t="s">
        <v>155</v>
      </c>
      <c r="B116" s="126">
        <f>SUM('INFORME POR DIA'!C1538)</f>
        <v>108</v>
      </c>
      <c r="C116" s="126">
        <f>SUM('INFORME POR DIA'!D1538)</f>
        <v>0</v>
      </c>
      <c r="D116" s="111">
        <f t="shared" si="23"/>
        <v>35</v>
      </c>
      <c r="E116" s="111">
        <f>SUM('INFORME POR DIA'!F1538)</f>
        <v>23</v>
      </c>
      <c r="F116" s="111">
        <f>SUM('INFORME POR DIA'!I1538)</f>
        <v>12</v>
      </c>
      <c r="G116" s="111">
        <f t="shared" si="24"/>
        <v>1</v>
      </c>
      <c r="H116" s="111">
        <f>SUM('INFORME POR DIA'!AC1538)</f>
        <v>1</v>
      </c>
      <c r="I116" s="111">
        <f>SUM('INFORME POR DIA'!AD1538)</f>
        <v>0</v>
      </c>
      <c r="J116" s="111">
        <f t="shared" si="25"/>
        <v>8</v>
      </c>
      <c r="K116" s="111">
        <f>SUM('INFORME POR DIA'!AM1538)</f>
        <v>8</v>
      </c>
      <c r="L116" s="112">
        <f>SUM('INFORME POR DIA'!AN1538)</f>
        <v>0</v>
      </c>
    </row>
    <row r="117" spans="1:12" ht="15.75" customHeight="1">
      <c r="A117" s="113" t="s">
        <v>181</v>
      </c>
      <c r="B117" s="126">
        <f>SUM('INFORME POR DIA'!C1539)</f>
        <v>705</v>
      </c>
      <c r="C117" s="126">
        <f>SUM('INFORME POR DIA'!D1539)</f>
        <v>10</v>
      </c>
      <c r="D117" s="111">
        <f t="shared" si="23"/>
        <v>620</v>
      </c>
      <c r="E117" s="111">
        <f>SUM('INFORME POR DIA'!F1539)</f>
        <v>438</v>
      </c>
      <c r="F117" s="111">
        <f>SUM('INFORME POR DIA'!I1539)</f>
        <v>182</v>
      </c>
      <c r="G117" s="111">
        <f t="shared" si="24"/>
        <v>49</v>
      </c>
      <c r="H117" s="111">
        <f>SUM('INFORME POR DIA'!AC1539)</f>
        <v>39</v>
      </c>
      <c r="I117" s="111">
        <f>SUM('INFORME POR DIA'!AD1539)</f>
        <v>10</v>
      </c>
      <c r="J117" s="111">
        <f t="shared" si="25"/>
        <v>0</v>
      </c>
      <c r="K117" s="111">
        <f>SUM('INFORME POR DIA'!AM1539)</f>
        <v>0</v>
      </c>
      <c r="L117" s="112">
        <f>SUM('INFORME POR DIA'!AN1489)</f>
        <v>0</v>
      </c>
    </row>
    <row r="118" spans="1:12" ht="15.75" customHeight="1">
      <c r="A118" s="113" t="s">
        <v>157</v>
      </c>
      <c r="B118" s="126">
        <f>SUM('INFORME POR DIA'!C1540)</f>
        <v>292</v>
      </c>
      <c r="C118" s="126">
        <f>SUM('INFORME POR DIA'!D1540)</f>
        <v>2</v>
      </c>
      <c r="D118" s="111">
        <f t="shared" si="23"/>
        <v>174</v>
      </c>
      <c r="E118" s="111">
        <f>SUM('INFORME POR DIA'!F1540)</f>
        <v>20</v>
      </c>
      <c r="F118" s="111">
        <f>SUM('INFORME POR DIA'!I1540)</f>
        <v>154</v>
      </c>
      <c r="G118" s="111">
        <f t="shared" si="24"/>
        <v>2</v>
      </c>
      <c r="H118" s="111">
        <f>SUM('INFORME POR DIA'!AC1540)</f>
        <v>2</v>
      </c>
      <c r="I118" s="111">
        <f>SUM('INFORME POR DIA'!AD1540)</f>
        <v>0</v>
      </c>
      <c r="J118" s="111">
        <f t="shared" si="25"/>
        <v>0</v>
      </c>
      <c r="K118" s="111">
        <f>SUM('INFORME POR DIA'!AM1540)</f>
        <v>0</v>
      </c>
      <c r="L118" s="112">
        <f>SUM('INFORME POR DIA'!AN1490)</f>
        <v>0</v>
      </c>
    </row>
    <row r="119" spans="1:12" ht="15.75" customHeight="1">
      <c r="A119" s="113" t="s">
        <v>158</v>
      </c>
      <c r="B119" s="126">
        <f>SUM('INFORME POR DIA'!C1541)</f>
        <v>292</v>
      </c>
      <c r="C119" s="126">
        <f>SUM('INFORME POR DIA'!D1541)</f>
        <v>4</v>
      </c>
      <c r="D119" s="111">
        <f t="shared" si="23"/>
        <v>287</v>
      </c>
      <c r="E119" s="111">
        <f>SUM('INFORME POR DIA'!F1541)</f>
        <v>0</v>
      </c>
      <c r="F119" s="111">
        <f>SUM('INFORME POR DIA'!I1541)</f>
        <v>287</v>
      </c>
      <c r="G119" s="111">
        <f t="shared" si="24"/>
        <v>0</v>
      </c>
      <c r="H119" s="111">
        <f>SUM('INFORME POR DIA'!AC1541)</f>
        <v>0</v>
      </c>
      <c r="I119" s="111">
        <f>SUM('INFORME POR DIA'!AD1541)</f>
        <v>0</v>
      </c>
      <c r="J119" s="111">
        <f t="shared" si="25"/>
        <v>0</v>
      </c>
      <c r="K119" s="111">
        <f>SUM('INFORME POR DIA'!AM1541)</f>
        <v>0</v>
      </c>
      <c r="L119" s="112">
        <f>SUM('INFORME POR DIA'!AN1491)</f>
        <v>0</v>
      </c>
    </row>
    <row r="120" spans="1:12" ht="15.75" customHeight="1">
      <c r="A120" s="113" t="s">
        <v>159</v>
      </c>
      <c r="B120" s="126">
        <f>SUM('INFORME POR DIA'!C1542)</f>
        <v>1414</v>
      </c>
      <c r="C120" s="126">
        <f>SUM('INFORME POR DIA'!D1542)</f>
        <v>37</v>
      </c>
      <c r="D120" s="111">
        <f t="shared" si="23"/>
        <v>1074</v>
      </c>
      <c r="E120" s="111">
        <f>SUM('INFORME POR DIA'!F1542)</f>
        <v>204</v>
      </c>
      <c r="F120" s="111">
        <f>SUM('INFORME POR DIA'!I1542)</f>
        <v>870</v>
      </c>
      <c r="G120" s="111">
        <f t="shared" si="24"/>
        <v>25</v>
      </c>
      <c r="H120" s="111">
        <f>SUM('INFORME POR DIA'!AC1542)</f>
        <v>0</v>
      </c>
      <c r="I120" s="111">
        <f>SUM('INFORME POR DIA'!AD1542)</f>
        <v>25</v>
      </c>
      <c r="J120" s="111">
        <f t="shared" si="25"/>
        <v>0</v>
      </c>
      <c r="K120" s="111">
        <f>SUM('INFORME POR DIA'!AM1542)</f>
        <v>0</v>
      </c>
      <c r="L120" s="112">
        <f>SUM('INFORME POR DIA'!AN1492)</f>
        <v>0</v>
      </c>
    </row>
    <row r="121" spans="1:12" ht="15.75" customHeight="1">
      <c r="A121" s="114" t="s">
        <v>27</v>
      </c>
      <c r="B121" s="126">
        <f>SUM('INFORME POR DIA'!C1543)</f>
        <v>516</v>
      </c>
      <c r="C121" s="126">
        <f>SUM('INFORME POR DIA'!D1543)</f>
        <v>48</v>
      </c>
      <c r="D121" s="111">
        <f t="shared" si="23"/>
        <v>462</v>
      </c>
      <c r="E121" s="111">
        <f>SUM('INFORME POR DIA'!F1543)</f>
        <v>0</v>
      </c>
      <c r="F121" s="111">
        <f>SUM('INFORME POR DIA'!I1543)</f>
        <v>462</v>
      </c>
      <c r="G121" s="111">
        <f t="shared" si="24"/>
        <v>0</v>
      </c>
      <c r="H121" s="111">
        <f>SUM('INFORME POR DIA'!AC1543)</f>
        <v>0</v>
      </c>
      <c r="I121" s="111">
        <f>SUM('INFORME POR DIA'!AD1543)</f>
        <v>0</v>
      </c>
      <c r="J121" s="111">
        <f t="shared" si="25"/>
        <v>0</v>
      </c>
      <c r="K121" s="111">
        <f>SUM('INFORME POR DIA'!AM1543)</f>
        <v>0</v>
      </c>
      <c r="L121" s="112">
        <f>SUM('INFORME POR DIA'!AN1493)</f>
        <v>0</v>
      </c>
    </row>
    <row r="122" spans="1:12" ht="15.75" customHeight="1">
      <c r="A122" s="114" t="s">
        <v>28</v>
      </c>
      <c r="B122" s="126">
        <f>SUM('INFORME POR DIA'!C1544)</f>
        <v>320</v>
      </c>
      <c r="C122" s="126">
        <f>SUM('INFORME POR DIA'!D1544)</f>
        <v>5</v>
      </c>
      <c r="D122" s="111">
        <f t="shared" si="23"/>
        <v>248</v>
      </c>
      <c r="E122" s="111">
        <f>SUM('INFORME POR DIA'!F1544)</f>
        <v>0</v>
      </c>
      <c r="F122" s="111">
        <f>SUM('INFORME POR DIA'!I1544)</f>
        <v>248</v>
      </c>
      <c r="G122" s="111">
        <f t="shared" si="24"/>
        <v>0</v>
      </c>
      <c r="H122" s="111">
        <f>SUM('INFORME POR DIA'!AC1544)</f>
        <v>0</v>
      </c>
      <c r="I122" s="111">
        <f>SUM('INFORME POR DIA'!AD1544)</f>
        <v>0</v>
      </c>
      <c r="J122" s="111">
        <f t="shared" si="25"/>
        <v>0</v>
      </c>
      <c r="K122" s="111">
        <f>SUM('INFORME POR DIA'!AM1544)</f>
        <v>0</v>
      </c>
      <c r="L122" s="112">
        <f>SUM('INFORME POR DIA'!AN1494)</f>
        <v>0</v>
      </c>
    </row>
    <row r="123" spans="1:12" ht="15.75" customHeight="1">
      <c r="A123" s="114" t="s">
        <v>29</v>
      </c>
      <c r="B123" s="126">
        <f>SUM('INFORME POR DIA'!C1545)</f>
        <v>592</v>
      </c>
      <c r="C123" s="126">
        <f>SUM('INFORME POR DIA'!D1545)</f>
        <v>0</v>
      </c>
      <c r="D123" s="111">
        <f t="shared" si="23"/>
        <v>581</v>
      </c>
      <c r="E123" s="111">
        <f>SUM('INFORME POR DIA'!F1545)</f>
        <v>0</v>
      </c>
      <c r="F123" s="111">
        <f>SUM('INFORME POR DIA'!I1545)</f>
        <v>581</v>
      </c>
      <c r="G123" s="111">
        <f t="shared" si="24"/>
        <v>0</v>
      </c>
      <c r="H123" s="111">
        <f>SUM('INFORME POR DIA'!AC1545)</f>
        <v>0</v>
      </c>
      <c r="I123" s="111">
        <f>SUM('INFORME POR DIA'!AD1545)</f>
        <v>0</v>
      </c>
      <c r="J123" s="111">
        <f t="shared" si="25"/>
        <v>0</v>
      </c>
      <c r="K123" s="111">
        <f>SUM('INFORME POR DIA'!AM1545)</f>
        <v>0</v>
      </c>
      <c r="L123" s="112">
        <f>SUM('INFORME POR DIA'!AN1495)</f>
        <v>0</v>
      </c>
    </row>
    <row r="124" spans="1:12" ht="15.75" customHeight="1">
      <c r="A124" s="115" t="s">
        <v>30</v>
      </c>
      <c r="B124" s="126">
        <f>SUM('INFORME POR DIA'!C1546)</f>
        <v>516</v>
      </c>
      <c r="C124" s="126">
        <f>SUM('INFORME POR DIA'!D1546)</f>
        <v>3</v>
      </c>
      <c r="D124" s="127">
        <f t="shared" si="23"/>
        <v>497</v>
      </c>
      <c r="E124" s="111">
        <f>SUM('INFORME POR DIA'!F1546)</f>
        <v>0</v>
      </c>
      <c r="F124" s="111">
        <f>SUM('INFORME POR DIA'!I1546)</f>
        <v>497</v>
      </c>
      <c r="G124" s="127">
        <f t="shared" si="24"/>
        <v>0</v>
      </c>
      <c r="H124" s="111">
        <f>SUM('INFORME POR DIA'!AC1546)</f>
        <v>0</v>
      </c>
      <c r="I124" s="111">
        <f>SUM('INFORME POR DIA'!AD1546)</f>
        <v>0</v>
      </c>
      <c r="J124" s="127">
        <f t="shared" si="25"/>
        <v>0</v>
      </c>
      <c r="K124" s="111">
        <f>SUM('INFORME POR DIA'!AM1546)</f>
        <v>0</v>
      </c>
      <c r="L124" s="112">
        <f>SUM('INFORME POR DIA'!AN1496)</f>
        <v>0</v>
      </c>
    </row>
    <row r="125" spans="1:12" ht="15.75" customHeight="1">
      <c r="A125" s="118" t="s">
        <v>160</v>
      </c>
      <c r="B125" s="126">
        <f>SUM('INFORME POR DIA'!C1547)</f>
        <v>1031</v>
      </c>
      <c r="C125" s="126">
        <f>SUM('INFORME POR DIA'!D1547)</f>
        <v>40</v>
      </c>
      <c r="D125" s="128">
        <f t="shared" si="23"/>
        <v>707</v>
      </c>
      <c r="E125" s="111">
        <f>SUM('INFORME POR DIA'!F1547)</f>
        <v>0</v>
      </c>
      <c r="F125" s="111">
        <f>SUM('INFORME POR DIA'!I1547)</f>
        <v>707</v>
      </c>
      <c r="G125" s="128">
        <f t="shared" si="24"/>
        <v>0</v>
      </c>
      <c r="H125" s="111">
        <f>SUM('INFORME POR DIA'!AC1547)</f>
        <v>0</v>
      </c>
      <c r="I125" s="111">
        <f>SUM('INFORME POR DIA'!AD1547)</f>
        <v>0</v>
      </c>
      <c r="J125" s="128">
        <f t="shared" si="25"/>
        <v>0</v>
      </c>
      <c r="K125" s="111">
        <f>SUM('INFORME POR DIA'!AM1547)</f>
        <v>0</v>
      </c>
      <c r="L125" s="112">
        <f>SUM('INFORME POR DIA'!AN1497)</f>
        <v>0</v>
      </c>
    </row>
    <row r="126" spans="1:12" ht="15.75" customHeight="1" thickBot="1">
      <c r="A126" s="269" t="s">
        <v>161</v>
      </c>
      <c r="B126" s="129">
        <f>SUM('INFORME POR DIA'!C1548)</f>
        <v>476</v>
      </c>
      <c r="C126" s="129">
        <f>SUM('INFORME POR DIA'!D1548)</f>
        <v>66</v>
      </c>
      <c r="D126" s="280">
        <f>SUM(E126:F126)</f>
        <v>329</v>
      </c>
      <c r="E126" s="117">
        <f>SUM('INFORME POR DIA'!F1548)</f>
        <v>98</v>
      </c>
      <c r="F126" s="117">
        <f>SUM('INFORME POR DIA'!I1548)</f>
        <v>231</v>
      </c>
      <c r="G126" s="280">
        <f>SUM(H126:I126)</f>
        <v>16</v>
      </c>
      <c r="H126" s="117">
        <f>SUM('INFORME POR DIA'!AC1548)</f>
        <v>9</v>
      </c>
      <c r="I126" s="117">
        <f>SUM('INFORME POR DIA'!AD1548)</f>
        <v>7</v>
      </c>
      <c r="J126" s="280">
        <f>SUM(K126:L126)</f>
        <v>329</v>
      </c>
      <c r="K126" s="117">
        <f>SUM('INFORME POR DIA'!AM1548)</f>
        <v>98</v>
      </c>
      <c r="L126" s="222">
        <f>SUM('INFORME POR DIA'!AN1548)</f>
        <v>231</v>
      </c>
    </row>
    <row r="127" spans="1:12" ht="18" customHeight="1" thickBot="1">
      <c r="A127" s="277" t="s">
        <v>136</v>
      </c>
      <c r="B127" s="278">
        <f>SUM(B128:B147)</f>
        <v>7078</v>
      </c>
      <c r="C127" s="278">
        <f t="shared" ref="C127:L127" si="26">SUM(C128:C147)</f>
        <v>384</v>
      </c>
      <c r="D127" s="278">
        <f t="shared" si="26"/>
        <v>5589</v>
      </c>
      <c r="E127" s="278">
        <f t="shared" si="26"/>
        <v>1140</v>
      </c>
      <c r="F127" s="278">
        <f t="shared" si="26"/>
        <v>4449</v>
      </c>
      <c r="G127" s="278">
        <f t="shared" si="26"/>
        <v>303</v>
      </c>
      <c r="H127" s="278">
        <f t="shared" si="26"/>
        <v>122</v>
      </c>
      <c r="I127" s="278">
        <f t="shared" si="26"/>
        <v>181</v>
      </c>
      <c r="J127" s="278">
        <f>SUM(J128:J147)</f>
        <v>0</v>
      </c>
      <c r="K127" s="278">
        <f t="shared" si="26"/>
        <v>0</v>
      </c>
      <c r="L127" s="279">
        <f t="shared" si="26"/>
        <v>0</v>
      </c>
    </row>
    <row r="128" spans="1:12" ht="15.75" customHeight="1">
      <c r="A128" s="114" t="s">
        <v>32</v>
      </c>
      <c r="B128" s="126">
        <f>SUM('INFORME POR DIA'!C1550)</f>
        <v>534</v>
      </c>
      <c r="C128" s="126">
        <f>SUM('INFORME POR DIA'!D1550)</f>
        <v>47</v>
      </c>
      <c r="D128" s="111">
        <f t="shared" ref="D128:D146" si="27">SUM(E128:F128)</f>
        <v>409</v>
      </c>
      <c r="E128" s="111">
        <f>SUM('INFORME POR DIA'!F1550)</f>
        <v>0</v>
      </c>
      <c r="F128" s="111">
        <f>SUM('INFORME POR DIA'!I1550)</f>
        <v>409</v>
      </c>
      <c r="G128" s="111">
        <f t="shared" ref="G128:G135" si="28">SUM(H128:I128)</f>
        <v>0</v>
      </c>
      <c r="H128" s="111">
        <f>SUM('INFORME POR DIA'!AC1550)</f>
        <v>0</v>
      </c>
      <c r="I128" s="111">
        <f>SUM('INFORME POR DIA'!AD1550)</f>
        <v>0</v>
      </c>
      <c r="J128" s="111">
        <f t="shared" ref="J128:J134" si="29">SUM(K128:L128)</f>
        <v>0</v>
      </c>
      <c r="K128" s="111">
        <f>SUM('INFORME POR DIA'!AM1550)</f>
        <v>0</v>
      </c>
      <c r="L128" s="112">
        <f>SUM('INFORME POR DIA'!AN1500)</f>
        <v>0</v>
      </c>
    </row>
    <row r="129" spans="1:12" ht="15.75" customHeight="1">
      <c r="A129" s="114" t="s">
        <v>33</v>
      </c>
      <c r="B129" s="126">
        <f>SUM('INFORME POR DIA'!C1551)</f>
        <v>676</v>
      </c>
      <c r="C129" s="126">
        <f>SUM('INFORME POR DIA'!D1551)</f>
        <v>0</v>
      </c>
      <c r="D129" s="111">
        <f t="shared" si="27"/>
        <v>557</v>
      </c>
      <c r="E129" s="111">
        <f>SUM('INFORME POR DIA'!F1551)</f>
        <v>427</v>
      </c>
      <c r="F129" s="111">
        <f>SUM('INFORME POR DIA'!I1551)</f>
        <v>130</v>
      </c>
      <c r="G129" s="111">
        <f t="shared" si="28"/>
        <v>44</v>
      </c>
      <c r="H129" s="111">
        <f>SUM('INFORME POR DIA'!AC1551)</f>
        <v>42</v>
      </c>
      <c r="I129" s="111">
        <f>SUM('INFORME POR DIA'!AD1551)</f>
        <v>2</v>
      </c>
      <c r="J129" s="111">
        <f t="shared" si="29"/>
        <v>0</v>
      </c>
      <c r="K129" s="111">
        <f>SUM('INFORME POR DIA'!AM1551)</f>
        <v>0</v>
      </c>
      <c r="L129" s="112">
        <f>SUM('INFORME POR DIA'!AN1501)</f>
        <v>0</v>
      </c>
    </row>
    <row r="130" spans="1:12" ht="15.75" customHeight="1">
      <c r="A130" s="114" t="s">
        <v>34</v>
      </c>
      <c r="B130" s="126">
        <f>SUM('INFORME POR DIA'!C1552)</f>
        <v>280</v>
      </c>
      <c r="C130" s="126">
        <f>SUM('INFORME POR DIA'!D1552)</f>
        <v>0</v>
      </c>
      <c r="D130" s="111">
        <f t="shared" si="27"/>
        <v>269</v>
      </c>
      <c r="E130" s="111">
        <f>SUM('INFORME POR DIA'!F1552)</f>
        <v>0</v>
      </c>
      <c r="F130" s="111">
        <f>SUM('INFORME POR DIA'!I1552)</f>
        <v>269</v>
      </c>
      <c r="G130" s="111">
        <f t="shared" si="28"/>
        <v>0</v>
      </c>
      <c r="H130" s="111">
        <f>SUM('INFORME POR DIA'!AC1552)</f>
        <v>0</v>
      </c>
      <c r="I130" s="111">
        <f>SUM('INFORME POR DIA'!AD1552)</f>
        <v>0</v>
      </c>
      <c r="J130" s="111">
        <f t="shared" si="29"/>
        <v>0</v>
      </c>
      <c r="K130" s="111">
        <f>SUM('INFORME POR DIA'!AM1552)</f>
        <v>0</v>
      </c>
      <c r="L130" s="112">
        <f>SUM('INFORME POR DIA'!AN1502)</f>
        <v>0</v>
      </c>
    </row>
    <row r="131" spans="1:12" ht="15.75" customHeight="1">
      <c r="A131" s="114" t="s">
        <v>35</v>
      </c>
      <c r="B131" s="126">
        <f>SUM('INFORME POR DIA'!C1553)</f>
        <v>224</v>
      </c>
      <c r="C131" s="126">
        <f>SUM('INFORME POR DIA'!D1553)</f>
        <v>2</v>
      </c>
      <c r="D131" s="111">
        <f t="shared" si="27"/>
        <v>190</v>
      </c>
      <c r="E131" s="111">
        <f>SUM('INFORME POR DIA'!F1553)</f>
        <v>0</v>
      </c>
      <c r="F131" s="111">
        <f>SUM('INFORME POR DIA'!I1553)</f>
        <v>190</v>
      </c>
      <c r="G131" s="111">
        <f t="shared" si="28"/>
        <v>0</v>
      </c>
      <c r="H131" s="111">
        <f>SUM('INFORME POR DIA'!AC1553)</f>
        <v>0</v>
      </c>
      <c r="I131" s="111">
        <f>SUM('INFORME POR DIA'!AD1553)</f>
        <v>0</v>
      </c>
      <c r="J131" s="111">
        <f t="shared" si="29"/>
        <v>0</v>
      </c>
      <c r="K131" s="111">
        <f>SUM('INFORME POR DIA'!AM1553)</f>
        <v>0</v>
      </c>
      <c r="L131" s="112">
        <f>SUM('INFORME POR DIA'!AN1503)</f>
        <v>0</v>
      </c>
    </row>
    <row r="132" spans="1:12" ht="15.75" customHeight="1">
      <c r="A132" s="113" t="s">
        <v>162</v>
      </c>
      <c r="B132" s="126">
        <f>SUM('INFORME POR DIA'!C1554)</f>
        <v>192</v>
      </c>
      <c r="C132" s="126">
        <f>SUM('INFORME POR DIA'!D1554)</f>
        <v>0</v>
      </c>
      <c r="D132" s="111">
        <f t="shared" si="27"/>
        <v>177</v>
      </c>
      <c r="E132" s="111">
        <f>SUM('INFORME POR DIA'!F1554)</f>
        <v>0</v>
      </c>
      <c r="F132" s="111">
        <f>SUM('INFORME POR DIA'!I1554)</f>
        <v>177</v>
      </c>
      <c r="G132" s="111">
        <f t="shared" si="28"/>
        <v>0</v>
      </c>
      <c r="H132" s="111">
        <f>SUM('INFORME POR DIA'!AC1554)</f>
        <v>0</v>
      </c>
      <c r="I132" s="111">
        <f>SUM('INFORME POR DIA'!AD1554)</f>
        <v>0</v>
      </c>
      <c r="J132" s="111">
        <f t="shared" si="29"/>
        <v>0</v>
      </c>
      <c r="K132" s="111">
        <f>SUM('INFORME POR DIA'!AM1554)</f>
        <v>0</v>
      </c>
      <c r="L132" s="112">
        <f>SUM('INFORME POR DIA'!AN1504)</f>
        <v>0</v>
      </c>
    </row>
    <row r="133" spans="1:12" ht="15.75" customHeight="1">
      <c r="A133" s="113" t="s">
        <v>163</v>
      </c>
      <c r="B133" s="126">
        <f>SUM('INFORME POR DIA'!C1555)</f>
        <v>416</v>
      </c>
      <c r="C133" s="126">
        <f>SUM('INFORME POR DIA'!D1555)</f>
        <v>22</v>
      </c>
      <c r="D133" s="111">
        <f t="shared" si="27"/>
        <v>266</v>
      </c>
      <c r="E133" s="111">
        <f>SUM('INFORME POR DIA'!F1555)</f>
        <v>76</v>
      </c>
      <c r="F133" s="111">
        <f>SUM('INFORME POR DIA'!I1555)</f>
        <v>190</v>
      </c>
      <c r="G133" s="111">
        <f t="shared" si="28"/>
        <v>251</v>
      </c>
      <c r="H133" s="111">
        <f>SUM('INFORME POR DIA'!AC1555)</f>
        <v>76</v>
      </c>
      <c r="I133" s="111">
        <f>SUM('INFORME POR DIA'!AD1555)</f>
        <v>175</v>
      </c>
      <c r="J133" s="111">
        <f t="shared" si="29"/>
        <v>0</v>
      </c>
      <c r="K133" s="111">
        <f>SUM('INFORME POR DIA'!AM1555)</f>
        <v>0</v>
      </c>
      <c r="L133" s="112">
        <f>SUM('INFORME POR DIA'!AN1505)</f>
        <v>0</v>
      </c>
    </row>
    <row r="134" spans="1:12" ht="15.75" customHeight="1">
      <c r="A134" s="114" t="s">
        <v>37</v>
      </c>
      <c r="B134" s="126">
        <f>SUM('INFORME POR DIA'!C1556)</f>
        <v>246</v>
      </c>
      <c r="C134" s="126">
        <f>SUM('INFORME POR DIA'!D1556)</f>
        <v>0</v>
      </c>
      <c r="D134" s="111">
        <f t="shared" si="27"/>
        <v>223</v>
      </c>
      <c r="E134" s="111">
        <f>SUM('INFORME POR DIA'!F1556)</f>
        <v>197</v>
      </c>
      <c r="F134" s="111">
        <f>SUM('INFORME POR DIA'!I1556)</f>
        <v>26</v>
      </c>
      <c r="G134" s="111">
        <f t="shared" si="28"/>
        <v>0</v>
      </c>
      <c r="H134" s="111">
        <f>SUM('INFORME POR DIA'!AC1556)</f>
        <v>0</v>
      </c>
      <c r="I134" s="111">
        <f>SUM('INFORME POR DIA'!AD1556)</f>
        <v>0</v>
      </c>
      <c r="J134" s="111">
        <f t="shared" si="29"/>
        <v>0</v>
      </c>
      <c r="K134" s="111">
        <f>SUM('INFORME POR DIA'!AM1556)</f>
        <v>0</v>
      </c>
      <c r="L134" s="112">
        <f>SUM('INFORME POR DIA'!AN1506)</f>
        <v>0</v>
      </c>
    </row>
    <row r="135" spans="1:12" ht="15.75" customHeight="1">
      <c r="A135" s="116" t="s">
        <v>141</v>
      </c>
      <c r="B135" s="126">
        <f>SUM('INFORME POR DIA'!C1557)</f>
        <v>56</v>
      </c>
      <c r="C135" s="126">
        <f>SUM('INFORME POR DIA'!D1557)</f>
        <v>0</v>
      </c>
      <c r="D135" s="111">
        <f>SUM(E135:F135)</f>
        <v>55</v>
      </c>
      <c r="E135" s="111">
        <f>SUM('INFORME POR DIA'!F1557)</f>
        <v>0</v>
      </c>
      <c r="F135" s="111">
        <f>SUM('INFORME POR DIA'!I1557)</f>
        <v>55</v>
      </c>
      <c r="G135" s="111">
        <f t="shared" si="28"/>
        <v>0</v>
      </c>
      <c r="H135" s="111">
        <f>SUM('INFORME POR DIA'!AC1557)</f>
        <v>0</v>
      </c>
      <c r="I135" s="111">
        <f>SUM('INFORME POR DIA'!AD1557)</f>
        <v>0</v>
      </c>
      <c r="J135" s="111">
        <f>SUM(K135:L135)</f>
        <v>0</v>
      </c>
      <c r="K135" s="111">
        <f>SUM('INFORME POR DIA'!AM1557)</f>
        <v>0</v>
      </c>
      <c r="L135" s="112">
        <f>SUM('INFORME POR DIA'!AN1507)</f>
        <v>0</v>
      </c>
    </row>
    <row r="136" spans="1:12" ht="15.75" customHeight="1">
      <c r="A136" s="113" t="s">
        <v>164</v>
      </c>
      <c r="B136" s="126">
        <f>SUM('INFORME POR DIA'!C1558)</f>
        <v>420</v>
      </c>
      <c r="C136" s="126">
        <f>SUM('INFORME POR DIA'!D1558)</f>
        <v>2</v>
      </c>
      <c r="D136" s="111">
        <f t="shared" si="27"/>
        <v>361</v>
      </c>
      <c r="E136" s="111">
        <f>SUM('INFORME POR DIA'!F1558)</f>
        <v>4</v>
      </c>
      <c r="F136" s="111">
        <f>SUM('INFORME POR DIA'!I1558)</f>
        <v>357</v>
      </c>
      <c r="G136" s="111">
        <f t="shared" ref="G136:G146" si="30">SUM(H136:I136)</f>
        <v>0</v>
      </c>
      <c r="H136" s="111">
        <f>SUM('INFORME POR DIA'!AC1558)</f>
        <v>0</v>
      </c>
      <c r="I136" s="111">
        <f>SUM('INFORME POR DIA'!AD1558)</f>
        <v>0</v>
      </c>
      <c r="J136" s="111">
        <f t="shared" ref="J136:J146" si="31">SUM(K136:L136)</f>
        <v>0</v>
      </c>
      <c r="K136" s="111">
        <f>SUM('INFORME POR DIA'!AM1558)</f>
        <v>0</v>
      </c>
      <c r="L136" s="112">
        <f>SUM('INFORME POR DIA'!AN1508)</f>
        <v>0</v>
      </c>
    </row>
    <row r="137" spans="1:12" ht="15.75" customHeight="1">
      <c r="A137" s="113" t="s">
        <v>165</v>
      </c>
      <c r="B137" s="126">
        <f>SUM('INFORME POR DIA'!C1559)</f>
        <v>1031</v>
      </c>
      <c r="C137" s="126">
        <f>SUM('INFORME POR DIA'!D1559)</f>
        <v>142</v>
      </c>
      <c r="D137" s="111">
        <f t="shared" si="27"/>
        <v>815</v>
      </c>
      <c r="E137" s="111">
        <f>SUM('INFORME POR DIA'!F1559)</f>
        <v>0</v>
      </c>
      <c r="F137" s="111">
        <f>SUM('INFORME POR DIA'!I1559)</f>
        <v>815</v>
      </c>
      <c r="G137" s="111">
        <f t="shared" si="30"/>
        <v>0</v>
      </c>
      <c r="H137" s="111">
        <f>SUM('INFORME POR DIA'!AC1559)</f>
        <v>0</v>
      </c>
      <c r="I137" s="111">
        <f>SUM('INFORME POR DIA'!AD1559)</f>
        <v>0</v>
      </c>
      <c r="J137" s="111">
        <f t="shared" si="31"/>
        <v>0</v>
      </c>
      <c r="K137" s="111">
        <f>SUM('INFORME POR DIA'!AM1559)</f>
        <v>0</v>
      </c>
      <c r="L137" s="112">
        <f>SUM('INFORME POR DIA'!AN1509)</f>
        <v>0</v>
      </c>
    </row>
    <row r="138" spans="1:12" ht="15.75" customHeight="1">
      <c r="A138" s="113" t="s">
        <v>166</v>
      </c>
      <c r="B138" s="126">
        <f>SUM('INFORME POR DIA'!C1560)</f>
        <v>486</v>
      </c>
      <c r="C138" s="126">
        <f>SUM('INFORME POR DIA'!D1560)</f>
        <v>16</v>
      </c>
      <c r="D138" s="111">
        <f t="shared" si="27"/>
        <v>103</v>
      </c>
      <c r="E138" s="111">
        <f>SUM('INFORME POR DIA'!F1560)</f>
        <v>19</v>
      </c>
      <c r="F138" s="111">
        <f>SUM('INFORME POR DIA'!I1560)</f>
        <v>84</v>
      </c>
      <c r="G138" s="111">
        <f t="shared" si="30"/>
        <v>8</v>
      </c>
      <c r="H138" s="111">
        <f>SUM('INFORME POR DIA'!AC1560)</f>
        <v>4</v>
      </c>
      <c r="I138" s="111">
        <f>SUM('INFORME POR DIA'!AD1560)</f>
        <v>4</v>
      </c>
      <c r="J138" s="111">
        <f t="shared" si="31"/>
        <v>0</v>
      </c>
      <c r="K138" s="111">
        <f>SUM('INFORME POR DIA'!AM1560)</f>
        <v>0</v>
      </c>
      <c r="L138" s="112">
        <f>SUM('INFORME POR DIA'!AN1510)</f>
        <v>0</v>
      </c>
    </row>
    <row r="139" spans="1:12" ht="15.75" customHeight="1">
      <c r="A139" s="114" t="s">
        <v>38</v>
      </c>
      <c r="B139" s="126">
        <f>SUM('INFORME POR DIA'!C1561)</f>
        <v>28</v>
      </c>
      <c r="C139" s="126">
        <f>SUM('INFORME POR DIA'!D1561)</f>
        <v>0</v>
      </c>
      <c r="D139" s="111">
        <f t="shared" si="27"/>
        <v>20</v>
      </c>
      <c r="E139" s="111">
        <f>SUM('INFORME POR DIA'!F1561)</f>
        <v>0</v>
      </c>
      <c r="F139" s="111">
        <f>SUM('INFORME POR DIA'!I1561)</f>
        <v>20</v>
      </c>
      <c r="G139" s="111">
        <f t="shared" si="30"/>
        <v>0</v>
      </c>
      <c r="H139" s="111">
        <f>SUM('INFORME POR DIA'!AC1561)</f>
        <v>0</v>
      </c>
      <c r="I139" s="111">
        <f>SUM('INFORME POR DIA'!AD1561)</f>
        <v>0</v>
      </c>
      <c r="J139" s="111">
        <f t="shared" si="31"/>
        <v>0</v>
      </c>
      <c r="K139" s="111">
        <f>SUM('INFORME POR DIA'!AM1561)</f>
        <v>0</v>
      </c>
      <c r="L139" s="112">
        <f>SUM('INFORME POR DIA'!AN1511)</f>
        <v>0</v>
      </c>
    </row>
    <row r="140" spans="1:12" ht="15.75" customHeight="1">
      <c r="A140" s="113" t="s">
        <v>167</v>
      </c>
      <c r="B140" s="126">
        <f>SUM('INFORME POR DIA'!C1562)</f>
        <v>546</v>
      </c>
      <c r="C140" s="126">
        <f>SUM('INFORME POR DIA'!D1562)</f>
        <v>30</v>
      </c>
      <c r="D140" s="111">
        <f t="shared" si="27"/>
        <v>500</v>
      </c>
      <c r="E140" s="111">
        <f>SUM('INFORME POR DIA'!F1562)</f>
        <v>0</v>
      </c>
      <c r="F140" s="111">
        <f>SUM('INFORME POR DIA'!I1562)</f>
        <v>500</v>
      </c>
      <c r="G140" s="111">
        <f t="shared" si="30"/>
        <v>0</v>
      </c>
      <c r="H140" s="111">
        <f>SUM('INFORME POR DIA'!AC1562)</f>
        <v>0</v>
      </c>
      <c r="I140" s="111">
        <f>SUM('INFORME POR DIA'!AD1562)</f>
        <v>0</v>
      </c>
      <c r="J140" s="111">
        <f t="shared" si="31"/>
        <v>0</v>
      </c>
      <c r="K140" s="111">
        <f>SUM('INFORME POR DIA'!AM1562)</f>
        <v>0</v>
      </c>
      <c r="L140" s="112">
        <f>SUM('INFORME POR DIA'!AN1512)</f>
        <v>0</v>
      </c>
    </row>
    <row r="141" spans="1:12" ht="15.75" customHeight="1">
      <c r="A141" s="114" t="s">
        <v>39</v>
      </c>
      <c r="B141" s="126">
        <f>SUM('INFORME POR DIA'!C1563)</f>
        <v>152</v>
      </c>
      <c r="C141" s="126">
        <f>SUM('INFORME POR DIA'!D1563)</f>
        <v>0</v>
      </c>
      <c r="D141" s="111">
        <f t="shared" si="27"/>
        <v>151</v>
      </c>
      <c r="E141" s="111">
        <f>SUM('INFORME POR DIA'!F1563)</f>
        <v>0</v>
      </c>
      <c r="F141" s="111">
        <f>SUM('INFORME POR DIA'!I1563)</f>
        <v>151</v>
      </c>
      <c r="G141" s="111">
        <f t="shared" si="30"/>
        <v>0</v>
      </c>
      <c r="H141" s="111">
        <f>SUM('INFORME POR DIA'!AC1563)</f>
        <v>0</v>
      </c>
      <c r="I141" s="111">
        <f>SUM('INFORME POR DIA'!AD1563)</f>
        <v>0</v>
      </c>
      <c r="J141" s="111">
        <f t="shared" si="31"/>
        <v>0</v>
      </c>
      <c r="K141" s="111">
        <f>SUM('INFORME POR DIA'!AM1563)</f>
        <v>0</v>
      </c>
      <c r="L141" s="112">
        <f>SUM('INFORME POR DIA'!AN1513)</f>
        <v>0</v>
      </c>
    </row>
    <row r="142" spans="1:12" ht="15.75" customHeight="1">
      <c r="A142" s="113" t="s">
        <v>168</v>
      </c>
      <c r="B142" s="126">
        <f>SUM('INFORME POR DIA'!C1564)</f>
        <v>908</v>
      </c>
      <c r="C142" s="126">
        <f>SUM('INFORME POR DIA'!D1564)</f>
        <v>25</v>
      </c>
      <c r="D142" s="111">
        <f t="shared" si="27"/>
        <v>780</v>
      </c>
      <c r="E142" s="111">
        <f>SUM('INFORME POR DIA'!F1564)</f>
        <v>174</v>
      </c>
      <c r="F142" s="111">
        <f>SUM('INFORME POR DIA'!I1564)</f>
        <v>606</v>
      </c>
      <c r="G142" s="111">
        <f t="shared" si="30"/>
        <v>0</v>
      </c>
      <c r="H142" s="111">
        <f>SUM('INFORME POR DIA'!AC1564)</f>
        <v>0</v>
      </c>
      <c r="I142" s="111">
        <f>SUM('INFORME POR DIA'!AD1564)</f>
        <v>0</v>
      </c>
      <c r="J142" s="111">
        <f t="shared" si="31"/>
        <v>0</v>
      </c>
      <c r="K142" s="111">
        <f>SUM('INFORME POR DIA'!AM1564)</f>
        <v>0</v>
      </c>
      <c r="L142" s="112">
        <f>SUM('INFORME POR DIA'!AN1514)</f>
        <v>0</v>
      </c>
    </row>
    <row r="143" spans="1:12" ht="15.75" customHeight="1">
      <c r="A143" s="113" t="s">
        <v>182</v>
      </c>
      <c r="B143" s="126">
        <f>SUM('INFORME POR DIA'!C1565)</f>
        <v>75</v>
      </c>
      <c r="C143" s="126">
        <f>SUM('INFORME POR DIA'!D1565)</f>
        <v>0</v>
      </c>
      <c r="D143" s="111">
        <f t="shared" si="27"/>
        <v>48</v>
      </c>
      <c r="E143" s="111">
        <f>SUM('INFORME POR DIA'!F1565)</f>
        <v>0</v>
      </c>
      <c r="F143" s="111">
        <f>SUM('INFORME POR DIA'!I1565)</f>
        <v>48</v>
      </c>
      <c r="G143" s="111">
        <f t="shared" si="30"/>
        <v>0</v>
      </c>
      <c r="H143" s="111">
        <f>SUM('INFORME POR DIA'!AC1565)</f>
        <v>0</v>
      </c>
      <c r="I143" s="111">
        <f>SUM('INFORME POR DIA'!AD1565)</f>
        <v>0</v>
      </c>
      <c r="J143" s="111">
        <f t="shared" si="31"/>
        <v>0</v>
      </c>
      <c r="K143" s="111">
        <f>SUM('INFORME POR DIA'!AM1565)</f>
        <v>0</v>
      </c>
      <c r="L143" s="112">
        <f>SUM('INFORME POR DIA'!AN1515)</f>
        <v>0</v>
      </c>
    </row>
    <row r="144" spans="1:12" ht="15.75" customHeight="1">
      <c r="A144" s="113" t="s">
        <v>170</v>
      </c>
      <c r="B144" s="126">
        <f>SUM('INFORME POR DIA'!C1566)</f>
        <v>0</v>
      </c>
      <c r="C144" s="126">
        <f>SUM('INFORME POR DIA'!D1566)</f>
        <v>0</v>
      </c>
      <c r="D144" s="111">
        <f t="shared" si="27"/>
        <v>0</v>
      </c>
      <c r="E144" s="111">
        <f>SUM('INFORME POR DIA'!F1566)</f>
        <v>0</v>
      </c>
      <c r="F144" s="111">
        <f>SUM('INFORME POR DIA'!I1566)</f>
        <v>0</v>
      </c>
      <c r="G144" s="111">
        <f t="shared" si="30"/>
        <v>0</v>
      </c>
      <c r="H144" s="111">
        <f>SUM('INFORME POR DIA'!AC1566)</f>
        <v>0</v>
      </c>
      <c r="I144" s="111">
        <f>SUM('INFORME POR DIA'!AD1566)</f>
        <v>0</v>
      </c>
      <c r="J144" s="111">
        <f t="shared" si="31"/>
        <v>0</v>
      </c>
      <c r="K144" s="111">
        <f>SUM('INFORME POR DIA'!AM1566)</f>
        <v>0</v>
      </c>
      <c r="L144" s="112">
        <f>SUM('INFORME POR DIA'!AN1516)</f>
        <v>0</v>
      </c>
    </row>
    <row r="145" spans="1:12" ht="15.75" customHeight="1">
      <c r="A145" s="114" t="s">
        <v>41</v>
      </c>
      <c r="B145" s="126">
        <f>SUM('INFORME POR DIA'!C1567)</f>
        <v>400</v>
      </c>
      <c r="C145" s="126">
        <f>SUM('INFORME POR DIA'!D1567)</f>
        <v>50</v>
      </c>
      <c r="D145" s="111">
        <f t="shared" si="27"/>
        <v>331</v>
      </c>
      <c r="E145" s="111">
        <f>SUM('INFORME POR DIA'!F1567)</f>
        <v>0</v>
      </c>
      <c r="F145" s="111">
        <f>SUM('INFORME POR DIA'!I1567)</f>
        <v>331</v>
      </c>
      <c r="G145" s="111">
        <f t="shared" si="30"/>
        <v>0</v>
      </c>
      <c r="H145" s="111">
        <f>SUM('INFORME POR DIA'!AC1567)</f>
        <v>0</v>
      </c>
      <c r="I145" s="111">
        <f>SUM('INFORME POR DIA'!AD1567)</f>
        <v>0</v>
      </c>
      <c r="J145" s="111">
        <f t="shared" si="31"/>
        <v>0</v>
      </c>
      <c r="K145" s="111">
        <f>SUM('INFORME POR DIA'!AM1567)</f>
        <v>0</v>
      </c>
      <c r="L145" s="112">
        <f>SUM('INFORME POR DIA'!AN1517)</f>
        <v>0</v>
      </c>
    </row>
    <row r="146" spans="1:12" ht="15.75" customHeight="1">
      <c r="A146" s="114" t="s">
        <v>42</v>
      </c>
      <c r="B146" s="271">
        <f>SUM('INFORME POR DIA'!C1568)</f>
        <v>384</v>
      </c>
      <c r="C146" s="271">
        <f>SUM('INFORME POR DIA'!D1568)</f>
        <v>48</v>
      </c>
      <c r="D146" s="111">
        <f t="shared" si="27"/>
        <v>312</v>
      </c>
      <c r="E146" s="127">
        <f>SUM('INFORME POR DIA'!F1568)</f>
        <v>243</v>
      </c>
      <c r="F146" s="127">
        <f>SUM('INFORME POR DIA'!I1568)</f>
        <v>69</v>
      </c>
      <c r="G146" s="111">
        <f t="shared" si="30"/>
        <v>0</v>
      </c>
      <c r="H146" s="127">
        <f>SUM('INFORME POR DIA'!AC1568)</f>
        <v>0</v>
      </c>
      <c r="I146" s="127">
        <f>SUM('INFORME POR DIA'!AD1568)</f>
        <v>0</v>
      </c>
      <c r="J146" s="111">
        <f t="shared" si="31"/>
        <v>0</v>
      </c>
      <c r="K146" s="127">
        <f>SUM('INFORME POR DIA'!AM1568)</f>
        <v>0</v>
      </c>
      <c r="L146" s="275">
        <f>SUM('INFORME POR DIA'!AN1518)</f>
        <v>0</v>
      </c>
    </row>
    <row r="147" spans="1:12" ht="15.75" customHeight="1" thickBot="1">
      <c r="A147" s="120" t="s">
        <v>171</v>
      </c>
      <c r="B147" s="272">
        <f>SUM('INFORME POR DIA'!C1569)</f>
        <v>24</v>
      </c>
      <c r="C147" s="272">
        <f>SUM('INFORME POR DIA'!D1569)</f>
        <v>0</v>
      </c>
      <c r="D147" s="117">
        <f>SUM(E147:F147)</f>
        <v>22</v>
      </c>
      <c r="E147" s="274">
        <f>SUM('INFORME POR DIA'!F1569)</f>
        <v>0</v>
      </c>
      <c r="F147" s="274">
        <f>SUM('INFORME POR DIA'!I1569)</f>
        <v>22</v>
      </c>
      <c r="G147" s="117">
        <f>SUM(H147:I147)</f>
        <v>0</v>
      </c>
      <c r="H147" s="274">
        <f>SUM('INFORME POR DIA'!AC1569)</f>
        <v>0</v>
      </c>
      <c r="I147" s="274">
        <f>SUM('INFORME POR DIA'!AD1569)</f>
        <v>0</v>
      </c>
      <c r="J147" s="117">
        <f>SUM(K147:L147)</f>
        <v>0</v>
      </c>
      <c r="K147" s="274">
        <f>SUM('INFORME POR DIA'!AM1569)</f>
        <v>0</v>
      </c>
      <c r="L147" s="276">
        <f>SUM('INFORME POR DIA'!AN1519)</f>
        <v>0</v>
      </c>
    </row>
    <row r="148" spans="1:12" s="30" customFormat="1">
      <c r="A148" s="49"/>
      <c r="B148" s="48"/>
      <c r="C148" s="48"/>
      <c r="D148" s="48"/>
      <c r="E148" s="48"/>
      <c r="F148" s="48"/>
    </row>
    <row r="149" spans="1:12" s="30" customFormat="1">
      <c r="A149" s="49" t="s">
        <v>94</v>
      </c>
      <c r="B149" s="49"/>
      <c r="C149" s="49"/>
      <c r="D149" s="49"/>
      <c r="E149" s="49"/>
      <c r="F149" s="49"/>
    </row>
    <row r="150" spans="1:12" s="30" customFormat="1">
      <c r="A150" s="121" t="s">
        <v>184</v>
      </c>
      <c r="B150" s="49"/>
      <c r="C150" s="49"/>
      <c r="D150" s="48"/>
      <c r="E150" s="48"/>
      <c r="F150" s="48"/>
    </row>
    <row r="151" spans="1:12" s="30" customFormat="1"/>
  </sheetData>
  <mergeCells count="41">
    <mergeCell ref="J6:L6"/>
    <mergeCell ref="G7:G8"/>
    <mergeCell ref="H7:H8"/>
    <mergeCell ref="I7:I8"/>
    <mergeCell ref="J7:J8"/>
    <mergeCell ref="K7:K8"/>
    <mergeCell ref="L7:L8"/>
    <mergeCell ref="G6:I6"/>
    <mergeCell ref="D6:D8"/>
    <mergeCell ref="A49:F49"/>
    <mergeCell ref="E6:E8"/>
    <mergeCell ref="F6:F8"/>
    <mergeCell ref="A48:C48"/>
    <mergeCell ref="B6:B8"/>
    <mergeCell ref="C6:C8"/>
    <mergeCell ref="G55:I55"/>
    <mergeCell ref="J55:L55"/>
    <mergeCell ref="G56:G57"/>
    <mergeCell ref="H56:H57"/>
    <mergeCell ref="I56:I57"/>
    <mergeCell ref="J56:J57"/>
    <mergeCell ref="K56:K57"/>
    <mergeCell ref="L56:L57"/>
    <mergeCell ref="F55:F57"/>
    <mergeCell ref="B55:B57"/>
    <mergeCell ref="C55:C57"/>
    <mergeCell ref="D55:D57"/>
    <mergeCell ref="E55:E57"/>
    <mergeCell ref="B106:B108"/>
    <mergeCell ref="C106:C108"/>
    <mergeCell ref="D106:D108"/>
    <mergeCell ref="E106:E108"/>
    <mergeCell ref="F106:F108"/>
    <mergeCell ref="G106:I106"/>
    <mergeCell ref="J106:L106"/>
    <mergeCell ref="G107:G108"/>
    <mergeCell ref="H107:H108"/>
    <mergeCell ref="I107:I108"/>
    <mergeCell ref="J107:J108"/>
    <mergeCell ref="K107:K108"/>
    <mergeCell ref="L107:L108"/>
  </mergeCells>
  <phoneticPr fontId="7" type="noConversion"/>
  <printOptions horizontalCentered="1"/>
  <pageMargins left="0.17" right="0.17" top="0.84" bottom="0.5" header="0.4" footer="0.16"/>
  <pageSetup scale="90" orientation="portrait" r:id="rId1"/>
  <headerFooter alignWithMargins="0">
    <oddHeader>&amp;C&amp;"Arial,Negrita"&amp;12DEPARTAMENTO DE CORRECCIÓN Y REHABILITACIÓN&amp;R&amp;8Calle Calaf # 34, Hato Rey, 
Puerto Rico
Apartado 71308, San Juan, 
Puerto Rico 00936</oddHeader>
    <oddFooter>&amp;L&amp;8Fuente: Informe de Recuento Diario,
Oficina de Control de Población&amp;C&amp;8Publicación: Mens/Anual
Fecha: Día 15 prox. mes; anual 45 días&amp;R&amp;8Oficina de Desarrollo Prográmaticos
Zulma González, Margarita Otero
(787) 277-0775; gpalau@ac.gobierno.pr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O4:R8"/>
  <sheetViews>
    <sheetView topLeftCell="E29" workbookViewId="0">
      <selection activeCell="N49" sqref="N49"/>
    </sheetView>
  </sheetViews>
  <sheetFormatPr defaultRowHeight="12.75"/>
  <cols>
    <col min="15" max="15" width="19.85546875" customWidth="1"/>
  </cols>
  <sheetData>
    <row r="4" spans="15:18">
      <c r="P4" t="s">
        <v>97</v>
      </c>
      <c r="Q4" t="s">
        <v>99</v>
      </c>
      <c r="R4" t="s">
        <v>98</v>
      </c>
    </row>
    <row r="5" spans="15:18">
      <c r="O5" t="s">
        <v>90</v>
      </c>
      <c r="P5" s="16">
        <f>PROMEDIO!D9</f>
        <v>11353.772727272726</v>
      </c>
      <c r="Q5" s="16">
        <f>PROMEDIO!E9</f>
        <v>1887.2272727272727</v>
      </c>
      <c r="R5" s="16">
        <f>PROMEDIO!F9</f>
        <v>9466.545454545454</v>
      </c>
    </row>
    <row r="6" spans="15:18">
      <c r="O6" t="s">
        <v>96</v>
      </c>
      <c r="P6" s="16">
        <f>P5-(P7+P8)</f>
        <v>10580.136363636362</v>
      </c>
      <c r="Q6" s="16">
        <f>Q5-(Q7+Q8)</f>
        <v>1590.7727272727273</v>
      </c>
      <c r="R6" s="16">
        <f>R5-(R7+R8)</f>
        <v>8989.363636363636</v>
      </c>
    </row>
    <row r="7" spans="15:18">
      <c r="O7" t="s">
        <v>91</v>
      </c>
      <c r="P7" s="16">
        <f>PROMEDIO!J9</f>
        <v>355.09090909090912</v>
      </c>
      <c r="Q7" s="16">
        <f>PROMEDIO!K9</f>
        <v>98.545454545454547</v>
      </c>
      <c r="R7" s="16">
        <f>PROMEDIO!L9</f>
        <v>256.54545454545456</v>
      </c>
    </row>
    <row r="8" spans="15:18">
      <c r="O8" t="s">
        <v>89</v>
      </c>
      <c r="P8" s="16">
        <f>PROMEDIO!G9</f>
        <v>418.5454545454545</v>
      </c>
      <c r="Q8" s="16">
        <f>PROMEDIO!H9</f>
        <v>197.90909090909088</v>
      </c>
      <c r="R8" s="16">
        <f>PROMEDIO!I9</f>
        <v>220.63636363636363</v>
      </c>
    </row>
  </sheetData>
  <phoneticPr fontId="7" type="noConversion"/>
  <printOptions horizontalCentered="1"/>
  <pageMargins left="0.75" right="0.75" top="1" bottom="1" header="0.5" footer="0.5"/>
  <pageSetup orientation="landscape" r:id="rId1"/>
  <headerFooter alignWithMargins="0">
    <oddHeader>&amp;C&amp;"Arial,Bold"&amp;11DEPARTAMENTO DE CORRECCION Y REHABILITACION</oddHeader>
    <oddFooter>&amp;R&amp;8OFICINA DE DESARROLLO PROGRAMATICO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53"/>
  <sheetViews>
    <sheetView zoomScale="110" zoomScaleNormal="110" workbookViewId="0">
      <selection activeCell="N4" sqref="N4"/>
    </sheetView>
  </sheetViews>
  <sheetFormatPr defaultRowHeight="12.75"/>
  <cols>
    <col min="15" max="15" width="31.28515625" customWidth="1"/>
  </cols>
  <sheetData>
    <row r="1" spans="1:17">
      <c r="A1" s="33" t="s">
        <v>142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>
      <c r="A2" s="92" t="s">
        <v>505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4" spans="1:17" ht="11.25" customHeight="1"/>
    <row r="5" spans="1:17" ht="11.25" customHeight="1"/>
    <row r="6" spans="1:17" ht="11.25" customHeight="1"/>
    <row r="7" spans="1:17" ht="11.25" customHeight="1">
      <c r="P7" s="16">
        <f>SUM(P12:P27,P29:P48)</f>
        <v>14434</v>
      </c>
      <c r="Q7" s="16">
        <f>SUM(Q12:Q27,Q29:Q48)</f>
        <v>11353.77272727273</v>
      </c>
    </row>
    <row r="8" spans="1:17" ht="11.25" customHeight="1"/>
    <row r="9" spans="1:17" ht="11.25" customHeight="1"/>
    <row r="10" spans="1:17" ht="11.25" customHeight="1"/>
    <row r="11" spans="1:17" ht="11.25" customHeight="1">
      <c r="O11" s="8" t="s">
        <v>24</v>
      </c>
      <c r="P11" t="s">
        <v>100</v>
      </c>
      <c r="Q11" t="s">
        <v>101</v>
      </c>
    </row>
    <row r="12" spans="1:17" ht="11.25" customHeight="1">
      <c r="O12" s="6" t="s">
        <v>25</v>
      </c>
      <c r="P12" s="16">
        <f>PROMEDIO!B11</f>
        <v>500</v>
      </c>
      <c r="Q12" s="16">
        <f>PROMEDIO!D11</f>
        <v>417.77272727272725</v>
      </c>
    </row>
    <row r="13" spans="1:17" ht="11.25" customHeight="1">
      <c r="O13" s="77" t="s">
        <v>151</v>
      </c>
      <c r="P13" s="16">
        <f>PROMEDIO!B12</f>
        <v>450</v>
      </c>
      <c r="Q13" s="16">
        <f>PROMEDIO!D12</f>
        <v>273.36363636363637</v>
      </c>
    </row>
    <row r="14" spans="1:17" ht="11.25" customHeight="1">
      <c r="O14" s="77" t="s">
        <v>152</v>
      </c>
      <c r="P14" s="16">
        <f>PROMEDIO!B13</f>
        <v>36</v>
      </c>
      <c r="Q14" s="16">
        <f>PROMEDIO!D13</f>
        <v>29.318181818181817</v>
      </c>
    </row>
    <row r="15" spans="1:17" ht="11.25" customHeight="1">
      <c r="O15" s="77" t="s">
        <v>153</v>
      </c>
      <c r="P15" s="16">
        <f>PROMEDIO!B14</f>
        <v>40</v>
      </c>
      <c r="Q15" s="16">
        <f>PROMEDIO!D14</f>
        <v>24.681818181818183</v>
      </c>
    </row>
    <row r="16" spans="1:17" ht="11.25" customHeight="1">
      <c r="O16" s="77" t="s">
        <v>154</v>
      </c>
      <c r="P16" s="16">
        <f>PROMEDIO!B15</f>
        <v>68</v>
      </c>
      <c r="Q16" s="16">
        <f>PROMEDIO!D15</f>
        <v>46.636363636363633</v>
      </c>
    </row>
    <row r="17" spans="15:17" ht="11.25" customHeight="1">
      <c r="O17" s="77" t="s">
        <v>155</v>
      </c>
      <c r="P17" s="16">
        <f>PROMEDIO!B16</f>
        <v>108</v>
      </c>
      <c r="Q17" s="16">
        <f>PROMEDIO!D16</f>
        <v>40.18181818181818</v>
      </c>
    </row>
    <row r="18" spans="15:17" ht="11.25" customHeight="1">
      <c r="O18" s="77" t="s">
        <v>156</v>
      </c>
      <c r="P18" s="16">
        <f>PROMEDIO!B17</f>
        <v>705</v>
      </c>
      <c r="Q18" s="16">
        <f>PROMEDIO!D17</f>
        <v>601.81818181818187</v>
      </c>
    </row>
    <row r="19" spans="15:17" ht="11.25" customHeight="1">
      <c r="O19" s="6" t="s">
        <v>26</v>
      </c>
      <c r="P19" s="16">
        <f>PROMEDIO!B18</f>
        <v>292</v>
      </c>
      <c r="Q19" s="16">
        <f>PROMEDIO!D18</f>
        <v>176.54545454545456</v>
      </c>
    </row>
    <row r="20" spans="15:17" ht="11.25" customHeight="1">
      <c r="O20" s="77" t="s">
        <v>158</v>
      </c>
      <c r="P20" s="16">
        <f>PROMEDIO!B19</f>
        <v>292</v>
      </c>
      <c r="Q20" s="16">
        <f>PROMEDIO!D19</f>
        <v>287.31818181818181</v>
      </c>
    </row>
    <row r="21" spans="15:17" ht="11.25" customHeight="1">
      <c r="O21" s="77" t="s">
        <v>159</v>
      </c>
      <c r="P21" s="16">
        <f>PROMEDIO!B20</f>
        <v>1414</v>
      </c>
      <c r="Q21" s="16">
        <f>PROMEDIO!D20</f>
        <v>1062.3181818181818</v>
      </c>
    </row>
    <row r="22" spans="15:17" ht="11.25" customHeight="1">
      <c r="O22" s="6" t="s">
        <v>27</v>
      </c>
      <c r="P22" s="16">
        <f>PROMEDIO!B21</f>
        <v>516</v>
      </c>
      <c r="Q22" s="16">
        <f>PROMEDIO!D21</f>
        <v>459.72727272727275</v>
      </c>
    </row>
    <row r="23" spans="15:17" ht="11.25" customHeight="1">
      <c r="O23" s="6" t="s">
        <v>28</v>
      </c>
      <c r="P23" s="16">
        <f>PROMEDIO!B22</f>
        <v>320</v>
      </c>
      <c r="Q23" s="16">
        <f>PROMEDIO!D22</f>
        <v>250.77272727272728</v>
      </c>
    </row>
    <row r="24" spans="15:17" ht="11.25" customHeight="1">
      <c r="O24" s="6" t="s">
        <v>29</v>
      </c>
      <c r="P24" s="16">
        <f>PROMEDIO!B23</f>
        <v>592</v>
      </c>
      <c r="Q24" s="16">
        <f>PROMEDIO!D23</f>
        <v>583.0454545454545</v>
      </c>
    </row>
    <row r="25" spans="15:17" ht="14.25" customHeight="1">
      <c r="O25" s="6" t="s">
        <v>30</v>
      </c>
      <c r="P25" s="16">
        <f>PROMEDIO!B24</f>
        <v>516</v>
      </c>
      <c r="Q25" s="16">
        <f>PROMEDIO!D24</f>
        <v>494.18181818181819</v>
      </c>
    </row>
    <row r="26" spans="15:17" ht="13.5" customHeight="1">
      <c r="O26" s="77" t="s">
        <v>160</v>
      </c>
      <c r="P26" s="16">
        <f>PROMEDIO!B25</f>
        <v>1031</v>
      </c>
      <c r="Q26" s="16">
        <f>PROMEDIO!D25</f>
        <v>708.18181818181813</v>
      </c>
    </row>
    <row r="27" spans="15:17" ht="12.75" customHeight="1">
      <c r="O27" s="77" t="s">
        <v>161</v>
      </c>
      <c r="P27" s="16">
        <f>PROMEDIO!B26</f>
        <v>476</v>
      </c>
      <c r="Q27" s="16">
        <f>PROMEDIO!D26</f>
        <v>323.72727272727275</v>
      </c>
    </row>
    <row r="28" spans="15:17" ht="12.75" customHeight="1">
      <c r="O28" s="141" t="s">
        <v>31</v>
      </c>
      <c r="P28" t="s">
        <v>100</v>
      </c>
      <c r="Q28" t="s">
        <v>101</v>
      </c>
    </row>
    <row r="29" spans="15:17" ht="12.75" customHeight="1">
      <c r="O29" s="6" t="s">
        <v>32</v>
      </c>
      <c r="P29" s="16">
        <f>PROMEDIO!B28</f>
        <v>534</v>
      </c>
      <c r="Q29" s="16">
        <f>PROMEDIO!D28</f>
        <v>402.13636363636363</v>
      </c>
    </row>
    <row r="30" spans="15:17" ht="12.75" customHeight="1">
      <c r="O30" s="6" t="s">
        <v>33</v>
      </c>
      <c r="P30" s="16">
        <f>PROMEDIO!B29</f>
        <v>676</v>
      </c>
      <c r="Q30" s="16">
        <f>PROMEDIO!D29</f>
        <v>568.31818181818187</v>
      </c>
    </row>
    <row r="31" spans="15:17" ht="12.75" customHeight="1">
      <c r="O31" s="6" t="s">
        <v>34</v>
      </c>
      <c r="P31" s="16">
        <f>PROMEDIO!B30</f>
        <v>280</v>
      </c>
      <c r="Q31" s="16">
        <f>PROMEDIO!D30</f>
        <v>269.72727272727275</v>
      </c>
    </row>
    <row r="32" spans="15:17" ht="12.75" customHeight="1">
      <c r="O32" s="6" t="s">
        <v>35</v>
      </c>
      <c r="P32" s="16">
        <f>PROMEDIO!B31</f>
        <v>224</v>
      </c>
      <c r="Q32" s="16">
        <f>PROMEDIO!D31</f>
        <v>185.13636363636363</v>
      </c>
    </row>
    <row r="33" spans="15:17" ht="12.75" customHeight="1">
      <c r="O33" s="77" t="s">
        <v>162</v>
      </c>
      <c r="P33" s="16">
        <f>PROMEDIO!B32</f>
        <v>192</v>
      </c>
      <c r="Q33" s="16">
        <f>PROMEDIO!D32</f>
        <v>181.22727272727272</v>
      </c>
    </row>
    <row r="34" spans="15:17" ht="12.75" customHeight="1">
      <c r="O34" s="6" t="s">
        <v>36</v>
      </c>
      <c r="P34" s="16">
        <f>PROMEDIO!B33</f>
        <v>416</v>
      </c>
      <c r="Q34" s="16">
        <f>PROMEDIO!D33</f>
        <v>265.9545454545455</v>
      </c>
    </row>
    <row r="35" spans="15:17" ht="12.75" customHeight="1">
      <c r="O35" s="6" t="s">
        <v>37</v>
      </c>
      <c r="P35" s="16">
        <f>PROMEDIO!B34</f>
        <v>246</v>
      </c>
      <c r="Q35" s="16">
        <f>PROMEDIO!D34</f>
        <v>219.04545454545453</v>
      </c>
    </row>
    <row r="36" spans="15:17" ht="12.75" customHeight="1">
      <c r="O36" s="77" t="s">
        <v>143</v>
      </c>
      <c r="P36" s="16">
        <f>PROMEDIO!B35</f>
        <v>56</v>
      </c>
      <c r="Q36" s="16">
        <f>PROMEDIO!D35</f>
        <v>49.68181818181818</v>
      </c>
    </row>
    <row r="37" spans="15:17" ht="12.75" customHeight="1">
      <c r="O37" s="77" t="s">
        <v>164</v>
      </c>
      <c r="P37" s="16">
        <f>PROMEDIO!B36</f>
        <v>420</v>
      </c>
      <c r="Q37" s="16">
        <f>PROMEDIO!D36</f>
        <v>364.86363636363637</v>
      </c>
    </row>
    <row r="38" spans="15:17" ht="12.75" customHeight="1">
      <c r="O38" s="77" t="s">
        <v>165</v>
      </c>
      <c r="P38" s="16">
        <f>PROMEDIO!B37</f>
        <v>1031</v>
      </c>
      <c r="Q38" s="16">
        <f>PROMEDIO!D37</f>
        <v>813.68181818181813</v>
      </c>
    </row>
    <row r="39" spans="15:17" ht="12.75" customHeight="1">
      <c r="O39" s="77" t="s">
        <v>179</v>
      </c>
      <c r="P39" s="16">
        <f>PROMEDIO!B38</f>
        <v>486</v>
      </c>
      <c r="Q39" s="16">
        <f>PROMEDIO!D38</f>
        <v>105.54545454545453</v>
      </c>
    </row>
    <row r="40" spans="15:17" ht="12.75" customHeight="1">
      <c r="O40" s="6" t="s">
        <v>38</v>
      </c>
      <c r="P40" s="16">
        <f>PROMEDIO!B39</f>
        <v>28</v>
      </c>
      <c r="Q40" s="16">
        <f>PROMEDIO!D39</f>
        <v>21.59090909090909</v>
      </c>
    </row>
    <row r="41" spans="15:17" ht="12.75" customHeight="1">
      <c r="O41" s="77" t="s">
        <v>167</v>
      </c>
      <c r="P41" s="16">
        <f>PROMEDIO!B40</f>
        <v>546</v>
      </c>
      <c r="Q41" s="16">
        <f>PROMEDIO!D40</f>
        <v>515.5454545454545</v>
      </c>
    </row>
    <row r="42" spans="15:17" ht="12.75" customHeight="1">
      <c r="O42" s="6" t="s">
        <v>39</v>
      </c>
      <c r="P42" s="16">
        <f>PROMEDIO!B41</f>
        <v>152</v>
      </c>
      <c r="Q42" s="16">
        <f>PROMEDIO!D41</f>
        <v>150.36363636363637</v>
      </c>
    </row>
    <row r="43" spans="15:17" ht="12.75" customHeight="1">
      <c r="O43" s="77" t="s">
        <v>168</v>
      </c>
      <c r="P43" s="16">
        <f>PROMEDIO!B42</f>
        <v>908</v>
      </c>
      <c r="Q43" s="16">
        <f>PROMEDIO!D42</f>
        <v>758.77272727272725</v>
      </c>
    </row>
    <row r="44" spans="15:17" ht="13.5" customHeight="1">
      <c r="O44" s="77" t="s">
        <v>169</v>
      </c>
      <c r="P44" s="16">
        <f>PROMEDIO!B43</f>
        <v>75</v>
      </c>
      <c r="Q44" s="16">
        <f>PROMEDIO!D43</f>
        <v>50.863636363636367</v>
      </c>
    </row>
    <row r="45" spans="15:17" ht="15" customHeight="1">
      <c r="O45" s="6" t="s">
        <v>40</v>
      </c>
      <c r="P45" s="16">
        <f>PROMEDIO!B44</f>
        <v>0</v>
      </c>
      <c r="Q45" s="16">
        <f>PROMEDIO!D44</f>
        <v>0</v>
      </c>
    </row>
    <row r="46" spans="15:17" ht="14.25" customHeight="1">
      <c r="O46" s="6" t="s">
        <v>41</v>
      </c>
      <c r="P46" s="16">
        <f>PROMEDIO!B45</f>
        <v>400</v>
      </c>
      <c r="Q46" s="16">
        <f>PROMEDIO!D45</f>
        <v>314.95454545454544</v>
      </c>
    </row>
    <row r="47" spans="15:17" ht="14.25" customHeight="1">
      <c r="O47" s="6" t="s">
        <v>42</v>
      </c>
      <c r="P47" s="16">
        <f>PROMEDIO!B46</f>
        <v>384</v>
      </c>
      <c r="Q47" s="16">
        <f>PROMEDIO!D46</f>
        <v>313.77272727272725</v>
      </c>
    </row>
    <row r="48" spans="15:17" ht="14.25" customHeight="1">
      <c r="O48" s="77" t="s">
        <v>171</v>
      </c>
      <c r="P48" s="16">
        <f>PROMEDIO!B47</f>
        <v>24</v>
      </c>
      <c r="Q48" s="16">
        <f>PROMEDIO!D47</f>
        <v>23</v>
      </c>
    </row>
    <row r="49" spans="15:17" ht="14.25" customHeight="1"/>
    <row r="50" spans="15:17" ht="14.25" customHeight="1"/>
    <row r="51" spans="15:17" ht="14.25" customHeight="1"/>
    <row r="52" spans="15:17" ht="14.25" customHeight="1"/>
    <row r="53" spans="15:17">
      <c r="O53" s="6"/>
      <c r="P53" s="16"/>
      <c r="Q53" s="16"/>
    </row>
  </sheetData>
  <phoneticPr fontId="7" type="noConversion"/>
  <printOptions horizontalCentered="1"/>
  <pageMargins left="0.75" right="0.75" top="0.38" bottom="0.17" header="0.17" footer="0.32"/>
  <pageSetup orientation="landscape" r:id="rId1"/>
  <headerFooter alignWithMargins="0">
    <oddHeader>&amp;C&amp;"Arial,Bold"DEPARTAMENTO DE CORRECCION Y REHABILITACION</oddHeader>
    <oddFooter>&amp;R&amp;8OFICINA DE DESARROLLO PROGRAMATI 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R32"/>
  <sheetViews>
    <sheetView zoomScale="85" workbookViewId="0">
      <selection sqref="A1:IV65536"/>
    </sheetView>
  </sheetViews>
  <sheetFormatPr defaultRowHeight="12.75"/>
  <cols>
    <col min="16" max="16" width="14" customWidth="1"/>
    <col min="17" max="17" width="12.7109375" bestFit="1" customWidth="1"/>
  </cols>
  <sheetData>
    <row r="2" spans="1:18" ht="15.75">
      <c r="A2" s="335" t="s">
        <v>111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spans="1:18" ht="15">
      <c r="A3" s="11" t="s">
        <v>506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10" spans="1:18">
      <c r="P10" t="s">
        <v>90</v>
      </c>
    </row>
    <row r="11" spans="1:18">
      <c r="P11" t="s">
        <v>99</v>
      </c>
      <c r="Q11" t="s">
        <v>98</v>
      </c>
    </row>
    <row r="12" spans="1:18">
      <c r="P12" s="16">
        <f>PROMEDIO!E9</f>
        <v>1887.2272727272727</v>
      </c>
      <c r="Q12" s="16">
        <f>PROMEDIO!F9</f>
        <v>9466.545454545454</v>
      </c>
      <c r="R12" s="16">
        <f>SUM(P12:Q12)</f>
        <v>11353.772727272726</v>
      </c>
    </row>
    <row r="14" spans="1:18">
      <c r="P14" t="s">
        <v>91</v>
      </c>
    </row>
    <row r="15" spans="1:18">
      <c r="P15" t="s">
        <v>99</v>
      </c>
      <c r="Q15" t="s">
        <v>98</v>
      </c>
    </row>
    <row r="16" spans="1:18">
      <c r="P16" s="16">
        <f>PROMEDIO!K9</f>
        <v>98.545454545454547</v>
      </c>
      <c r="Q16" s="16">
        <f>PROMEDIO!L9</f>
        <v>256.54545454545456</v>
      </c>
      <c r="R16" s="16">
        <f>SUM(P16:Q16)</f>
        <v>355.09090909090912</v>
      </c>
    </row>
    <row r="18" spans="16:18">
      <c r="P18" t="s">
        <v>89</v>
      </c>
    </row>
    <row r="19" spans="16:18">
      <c r="P19" t="s">
        <v>99</v>
      </c>
      <c r="Q19" t="s">
        <v>98</v>
      </c>
    </row>
    <row r="20" spans="16:18">
      <c r="P20" s="16">
        <f>PROMEDIO!H9</f>
        <v>197.90909090909088</v>
      </c>
      <c r="Q20" s="16">
        <f>PROMEDIO!I9</f>
        <v>220.63636363636363</v>
      </c>
      <c r="R20" s="16">
        <f>SUM(P20:Q20)</f>
        <v>418.5454545454545</v>
      </c>
    </row>
    <row r="22" spans="16:18">
      <c r="P22" t="s">
        <v>104</v>
      </c>
    </row>
    <row r="23" spans="16:18">
      <c r="P23" t="s">
        <v>102</v>
      </c>
      <c r="Q23" t="s">
        <v>103</v>
      </c>
    </row>
    <row r="24" spans="16:18">
      <c r="P24" s="16">
        <f>PROMEDIO!D10</f>
        <v>5779.590909090909</v>
      </c>
      <c r="Q24" s="16">
        <f>PROMEDIO!D27</f>
        <v>5574.1818181818171</v>
      </c>
    </row>
    <row r="26" spans="16:18">
      <c r="P26" t="s">
        <v>105</v>
      </c>
    </row>
    <row r="27" spans="16:18">
      <c r="P27" t="s">
        <v>106</v>
      </c>
      <c r="Q27" t="s">
        <v>107</v>
      </c>
    </row>
    <row r="28" spans="16:18">
      <c r="P28" s="16">
        <f>PROMEDIO!D9</f>
        <v>11353.772727272726</v>
      </c>
      <c r="Q28" s="16">
        <f>(PROMEDIO!B9-PROMEDIO!C9)-PROMEDIO!D9</f>
        <v>2427.2272727272739</v>
      </c>
    </row>
    <row r="30" spans="16:18">
      <c r="P30" t="s">
        <v>108</v>
      </c>
    </row>
    <row r="31" spans="16:18">
      <c r="P31" t="s">
        <v>109</v>
      </c>
      <c r="Q31" t="s">
        <v>110</v>
      </c>
    </row>
    <row r="32" spans="16:18">
      <c r="P32" s="16">
        <f>PROMEDIO!B9-PROMEDIO!C9</f>
        <v>13781</v>
      </c>
      <c r="Q32" s="16">
        <f>PROMEDIO!C9</f>
        <v>653</v>
      </c>
      <c r="R32" s="16"/>
    </row>
  </sheetData>
  <mergeCells count="1">
    <mergeCell ref="A2:O2"/>
  </mergeCells>
  <phoneticPr fontId="7" type="noConversion"/>
  <printOptions horizontalCentered="1"/>
  <pageMargins left="0.18" right="0.18" top="0.22" bottom="0.21" header="0.17" footer="0.17"/>
  <pageSetup orientation="landscape" r:id="rId1"/>
  <headerFooter alignWithMargins="0">
    <oddFooter>&amp;R&amp;8OFICINA DE DESARROLLO PROGRAMATICO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V53"/>
  <sheetViews>
    <sheetView topLeftCell="C35" workbookViewId="0">
      <selection activeCell="P51" sqref="P51"/>
    </sheetView>
  </sheetViews>
  <sheetFormatPr defaultRowHeight="12.75"/>
  <cols>
    <col min="1" max="1" width="35.42578125" customWidth="1"/>
    <col min="2" max="2" width="6.5703125" bestFit="1" customWidth="1"/>
    <col min="3" max="3" width="6.28515625" customWidth="1"/>
    <col min="4" max="4" width="6.5703125" bestFit="1" customWidth="1"/>
    <col min="5" max="5" width="5.7109375" bestFit="1" customWidth="1"/>
    <col min="6" max="6" width="6.42578125" bestFit="1" customWidth="1"/>
    <col min="7" max="7" width="5.5703125" bestFit="1" customWidth="1"/>
    <col min="8" max="8" width="7" bestFit="1" customWidth="1"/>
    <col min="9" max="9" width="5.5703125" bestFit="1" customWidth="1"/>
    <col min="10" max="10" width="7" bestFit="1" customWidth="1"/>
    <col min="11" max="11" width="5.5703125" bestFit="1" customWidth="1"/>
    <col min="12" max="12" width="7" bestFit="1" customWidth="1"/>
    <col min="13" max="13" width="4.5703125" customWidth="1"/>
    <col min="14" max="14" width="7.28515625" customWidth="1"/>
    <col min="15" max="15" width="4.85546875" customWidth="1"/>
    <col min="16" max="16" width="5.5703125" bestFit="1" customWidth="1"/>
    <col min="17" max="17" width="4.5703125" customWidth="1"/>
    <col min="18" max="18" width="5.28515625" customWidth="1"/>
    <col min="19" max="19" width="5" customWidth="1"/>
    <col min="20" max="20" width="6.5703125" customWidth="1"/>
  </cols>
  <sheetData>
    <row r="2" spans="1:22" ht="15">
      <c r="A2" s="9" t="s">
        <v>92</v>
      </c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2" ht="15">
      <c r="A3" s="9" t="s">
        <v>95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2" ht="15.75" thickBot="1">
      <c r="A4" s="90" t="s">
        <v>505</v>
      </c>
      <c r="B4" s="31"/>
      <c r="C4" s="31"/>
      <c r="D4" s="31"/>
      <c r="E4" s="31"/>
      <c r="F4" s="38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2" ht="13.5" customHeight="1" thickBot="1">
      <c r="A5" s="3"/>
      <c r="B5" s="4"/>
      <c r="C5" s="4"/>
      <c r="D5" s="4"/>
      <c r="E5" s="97"/>
      <c r="F5" s="97"/>
      <c r="G5" s="4"/>
      <c r="H5" s="4"/>
      <c r="I5" s="4"/>
      <c r="J5" s="97"/>
      <c r="K5" s="4"/>
      <c r="L5" s="4"/>
      <c r="M5" s="342" t="s">
        <v>117</v>
      </c>
      <c r="N5" s="343"/>
      <c r="O5" s="343"/>
      <c r="P5" s="343"/>
      <c r="Q5" s="343"/>
      <c r="R5" s="344"/>
      <c r="S5" s="4"/>
      <c r="T5" s="4"/>
    </row>
    <row r="6" spans="1:22">
      <c r="A6" s="336" t="s">
        <v>132</v>
      </c>
      <c r="B6" s="56"/>
      <c r="C6" s="330" t="s">
        <v>56</v>
      </c>
      <c r="D6" s="56"/>
      <c r="E6" s="56"/>
      <c r="F6" s="56"/>
      <c r="G6" s="56"/>
      <c r="H6" s="39"/>
      <c r="I6" s="39"/>
      <c r="J6" s="39"/>
      <c r="K6" s="39"/>
      <c r="L6" s="39"/>
      <c r="M6" s="339" t="s">
        <v>113</v>
      </c>
      <c r="N6" s="39"/>
      <c r="O6" s="339" t="s">
        <v>114</v>
      </c>
      <c r="P6" s="40"/>
      <c r="Q6" s="339" t="s">
        <v>115</v>
      </c>
      <c r="R6" s="40"/>
      <c r="S6" s="339" t="s">
        <v>116</v>
      </c>
      <c r="T6" s="41"/>
    </row>
    <row r="7" spans="1:22" ht="15" customHeight="1">
      <c r="A7" s="337"/>
      <c r="B7" s="63" t="s">
        <v>17</v>
      </c>
      <c r="C7" s="331"/>
      <c r="D7" s="63" t="s">
        <v>3</v>
      </c>
      <c r="E7" s="63" t="s">
        <v>4</v>
      </c>
      <c r="F7" s="63" t="s">
        <v>5</v>
      </c>
      <c r="G7" s="42" t="s">
        <v>12</v>
      </c>
      <c r="H7" s="42" t="s">
        <v>112</v>
      </c>
      <c r="I7" s="42" t="s">
        <v>13</v>
      </c>
      <c r="J7" s="42" t="s">
        <v>112</v>
      </c>
      <c r="K7" s="42" t="s">
        <v>14</v>
      </c>
      <c r="L7" s="42" t="s">
        <v>112</v>
      </c>
      <c r="M7" s="340"/>
      <c r="N7" s="42" t="s">
        <v>112</v>
      </c>
      <c r="O7" s="340"/>
      <c r="P7" s="42" t="s">
        <v>112</v>
      </c>
      <c r="Q7" s="340"/>
      <c r="R7" s="42" t="s">
        <v>112</v>
      </c>
      <c r="S7" s="340"/>
      <c r="T7" s="43" t="s">
        <v>112</v>
      </c>
    </row>
    <row r="8" spans="1:22" ht="27" customHeight="1" thickBot="1">
      <c r="A8" s="338"/>
      <c r="B8" s="57"/>
      <c r="C8" s="332"/>
      <c r="D8" s="57"/>
      <c r="E8" s="57"/>
      <c r="F8" s="57"/>
      <c r="G8" s="57"/>
      <c r="H8" s="44"/>
      <c r="I8" s="44"/>
      <c r="J8" s="44"/>
      <c r="K8" s="44"/>
      <c r="L8" s="44"/>
      <c r="M8" s="341"/>
      <c r="N8" s="44"/>
      <c r="O8" s="341"/>
      <c r="P8" s="45"/>
      <c r="Q8" s="341"/>
      <c r="R8" s="45"/>
      <c r="S8" s="341"/>
      <c r="T8" s="46"/>
    </row>
    <row r="9" spans="1:22" s="37" customFormat="1" ht="19.5" customHeight="1">
      <c r="A9" s="19" t="s">
        <v>93</v>
      </c>
      <c r="B9" s="58">
        <f t="shared" ref="B9:G9" si="0">SUM(B10,B27)</f>
        <v>14434</v>
      </c>
      <c r="C9" s="58">
        <f t="shared" si="0"/>
        <v>653</v>
      </c>
      <c r="D9" s="58">
        <f t="shared" si="0"/>
        <v>11353.772727272726</v>
      </c>
      <c r="E9" s="58">
        <f t="shared" si="0"/>
        <v>1887.2272727272727</v>
      </c>
      <c r="F9" s="58">
        <f t="shared" si="0"/>
        <v>9466.545454545454</v>
      </c>
      <c r="G9" s="58">
        <f t="shared" si="0"/>
        <v>3726.272727272727</v>
      </c>
      <c r="H9" s="85">
        <f>G9/F9*100</f>
        <v>39.362539853263165</v>
      </c>
      <c r="I9" s="86">
        <f>SUM(I10,I27)</f>
        <v>3145.272727272727</v>
      </c>
      <c r="J9" s="85">
        <f>I9/F9*100</f>
        <v>33.225137325701994</v>
      </c>
      <c r="K9" s="58">
        <f>SUM(K10,K27)</f>
        <v>1934</v>
      </c>
      <c r="L9" s="85">
        <f>K9/F9*100</f>
        <v>20.429839050435987</v>
      </c>
      <c r="M9" s="58">
        <f>SUM(M10,M27)</f>
        <v>0</v>
      </c>
      <c r="N9" s="85">
        <f>M9/F9*100</f>
        <v>0</v>
      </c>
      <c r="O9" s="58">
        <f>SUM(O10,O27)</f>
        <v>141.13636363636363</v>
      </c>
      <c r="P9" s="85">
        <f>O9/F9*100</f>
        <v>1.4908961702454577</v>
      </c>
      <c r="Q9" s="58">
        <f>SUM(Q10,Q27)</f>
        <v>224.90909090909091</v>
      </c>
      <c r="R9" s="85">
        <f>Q9/F9*100</f>
        <v>2.3758306764491222</v>
      </c>
      <c r="S9" s="58">
        <f>SUM(S10,S27)</f>
        <v>294.95454545454544</v>
      </c>
      <c r="T9" s="88">
        <f>S9/F9*100</f>
        <v>3.1157569239042755</v>
      </c>
    </row>
    <row r="10" spans="1:22" s="37" customFormat="1" ht="19.5" customHeight="1" thickBot="1">
      <c r="A10" s="130" t="s">
        <v>135</v>
      </c>
      <c r="B10" s="59">
        <f t="shared" ref="B10:G10" si="1">SUM(B11:B26)</f>
        <v>7356</v>
      </c>
      <c r="C10" s="59">
        <f t="shared" si="1"/>
        <v>269</v>
      </c>
      <c r="D10" s="59">
        <f t="shared" si="1"/>
        <v>5779.590909090909</v>
      </c>
      <c r="E10" s="59">
        <f t="shared" si="1"/>
        <v>727.5</v>
      </c>
      <c r="F10" s="59">
        <f t="shared" si="1"/>
        <v>5052.090909090909</v>
      </c>
      <c r="G10" s="59">
        <f t="shared" si="1"/>
        <v>2156.1363636363635</v>
      </c>
      <c r="H10" s="87">
        <f>G10/F10*100</f>
        <v>42.67809907688985</v>
      </c>
      <c r="I10" s="59">
        <f>SUM(I11:I26)</f>
        <v>1638.3636363636365</v>
      </c>
      <c r="J10" s="87">
        <f>I10/F10*100</f>
        <v>32.429417163010818</v>
      </c>
      <c r="K10" s="59">
        <f>SUM(K11:K26)</f>
        <v>984.09090909090901</v>
      </c>
      <c r="L10" s="87">
        <f>K10/F10*100</f>
        <v>19.478883630540007</v>
      </c>
      <c r="M10" s="59">
        <f>SUM(M11:M26)</f>
        <v>0</v>
      </c>
      <c r="N10" s="87">
        <f>M10/F10*100</f>
        <v>0</v>
      </c>
      <c r="O10" s="59">
        <f>SUM(O11:O26)</f>
        <v>29.954545454545453</v>
      </c>
      <c r="P10" s="87">
        <f>O10/F10*100</f>
        <v>0.59291382505893142</v>
      </c>
      <c r="Q10" s="59">
        <f>SUM(Q11:Q26)</f>
        <v>83.909090909090907</v>
      </c>
      <c r="R10" s="87">
        <f>Q10/F10*100</f>
        <v>1.6608784841559749</v>
      </c>
      <c r="S10" s="59">
        <f>SUM(S11:S26)</f>
        <v>159.63636363636363</v>
      </c>
      <c r="T10" s="89">
        <f>S10/F10*100</f>
        <v>3.1598078203444118</v>
      </c>
      <c r="V10" s="93">
        <f>SUM(T10:U10,G10,I10,K10,M10,O10,Q10,S10)</f>
        <v>5055.2507169112532</v>
      </c>
    </row>
    <row r="11" spans="1:22" ht="19.5" customHeight="1">
      <c r="A11" s="110" t="s">
        <v>25</v>
      </c>
      <c r="B11" s="131">
        <f>SUM(PROMEDIO!B11)</f>
        <v>500</v>
      </c>
      <c r="C11" s="131">
        <f>SUM(PROMEDIO!C11)</f>
        <v>0</v>
      </c>
      <c r="D11" s="131">
        <f>SUM(E11:F11)</f>
        <v>417.77272727272725</v>
      </c>
      <c r="E11" s="131">
        <f>RESUMEN!F10/RESUMEN!$AO$47</f>
        <v>0</v>
      </c>
      <c r="F11" s="131">
        <f>RESUMEN!I10/RESUMEN!$AO$47</f>
        <v>417.77272727272725</v>
      </c>
      <c r="G11" s="131">
        <f>RESUMEN!J10/RESUMEN!$AO$47</f>
        <v>417.77272727272725</v>
      </c>
      <c r="H11" s="132">
        <f>G11/F11*100</f>
        <v>100</v>
      </c>
      <c r="I11" s="131">
        <f>RESUMEN!L10/RESUMEN!$AO$47</f>
        <v>0</v>
      </c>
      <c r="J11" s="132">
        <f>I11/F11*100</f>
        <v>0</v>
      </c>
      <c r="K11" s="131">
        <f>RESUMEN!M10/RESUMEN!$AO$47</f>
        <v>0</v>
      </c>
      <c r="L11" s="132">
        <f>K11/F11*100</f>
        <v>0</v>
      </c>
      <c r="M11" s="131">
        <f>RESUMEN!O10/RESUMEN!$AO$47</f>
        <v>0</v>
      </c>
      <c r="N11" s="132">
        <f>M11/F11*100</f>
        <v>0</v>
      </c>
      <c r="O11" s="131">
        <f>RESUMEN!P10/RESUMEN!$AO$47</f>
        <v>0</v>
      </c>
      <c r="P11" s="132">
        <f>O11/F11*100</f>
        <v>0</v>
      </c>
      <c r="Q11" s="131">
        <f>RESUMEN!S10/RESUMEN!$AO$47</f>
        <v>0</v>
      </c>
      <c r="R11" s="132">
        <f>Q11/F11*100</f>
        <v>0</v>
      </c>
      <c r="S11" s="131">
        <f>RESUMEN!T10/RESUMEN!$AO$47</f>
        <v>0</v>
      </c>
      <c r="T11" s="133">
        <f>S11/F11*100</f>
        <v>0</v>
      </c>
    </row>
    <row r="12" spans="1:22" ht="19.5" customHeight="1">
      <c r="A12" s="113" t="s">
        <v>151</v>
      </c>
      <c r="B12" s="131">
        <f>SUM(PROMEDIO!B12)</f>
        <v>450</v>
      </c>
      <c r="C12" s="131">
        <f>SUM(PROMEDIO!C12)</f>
        <v>54</v>
      </c>
      <c r="D12" s="131">
        <f t="shared" ref="D12:D47" si="2">SUM(E12:F12)</f>
        <v>273.36363636363637</v>
      </c>
      <c r="E12" s="131">
        <f>RESUMEN!F11/RESUMEN!$AO$47</f>
        <v>0</v>
      </c>
      <c r="F12" s="131">
        <f>RESUMEN!I11/RESUMEN!$AO$47</f>
        <v>273.36363636363637</v>
      </c>
      <c r="G12" s="131">
        <f>RESUMEN!J11/RESUMEN!$AO$47</f>
        <v>262.5</v>
      </c>
      <c r="H12" s="132">
        <f t="shared" ref="H12:H47" si="3">G12/F12*100</f>
        <v>96.025939474559365</v>
      </c>
      <c r="I12" s="131">
        <f>RESUMEN!L11/RESUMEN!$AO$47</f>
        <v>0</v>
      </c>
      <c r="J12" s="132">
        <f t="shared" ref="J12:J47" si="4">I12/F12*100</f>
        <v>0</v>
      </c>
      <c r="K12" s="131">
        <f>RESUMEN!M11/RESUMEN!$AO$47</f>
        <v>0</v>
      </c>
      <c r="L12" s="132">
        <f t="shared" ref="L12:L47" si="5">K12/F12*100</f>
        <v>0</v>
      </c>
      <c r="M12" s="131">
        <f>RESUMEN!O11/RESUMEN!$AO$47</f>
        <v>0</v>
      </c>
      <c r="N12" s="132">
        <f t="shared" ref="N12:N47" si="6">M12/F12*100</f>
        <v>0</v>
      </c>
      <c r="O12" s="131">
        <f>RESUMEN!P11/RESUMEN!$AO$47</f>
        <v>0</v>
      </c>
      <c r="P12" s="132">
        <f t="shared" ref="P12:P47" si="7">O12/F12*100</f>
        <v>0</v>
      </c>
      <c r="Q12" s="131">
        <f>RESUMEN!S11/RESUMEN!$AO$47</f>
        <v>0</v>
      </c>
      <c r="R12" s="132">
        <f t="shared" ref="R12:R47" si="8">Q12/F12*100</f>
        <v>0</v>
      </c>
      <c r="S12" s="131">
        <f>RESUMEN!T11/RESUMEN!$AO$47</f>
        <v>10.863636363636363</v>
      </c>
      <c r="T12" s="133">
        <f t="shared" ref="T12:T47" si="9">S12/F12*100</f>
        <v>3.9740605254406383</v>
      </c>
    </row>
    <row r="13" spans="1:22" ht="19.5" customHeight="1">
      <c r="A13" s="113" t="s">
        <v>152</v>
      </c>
      <c r="B13" s="131">
        <f>SUM(PROMEDIO!B13)</f>
        <v>36</v>
      </c>
      <c r="C13" s="131">
        <f>SUM(PROMEDIO!C13)</f>
        <v>0</v>
      </c>
      <c r="D13" s="131">
        <f t="shared" si="2"/>
        <v>29.318181818181817</v>
      </c>
      <c r="E13" s="131">
        <f>RESUMEN!F12/RESUMEN!$AO$47</f>
        <v>0</v>
      </c>
      <c r="F13" s="131">
        <f>RESUMEN!I12/RESUMEN!$AO$47</f>
        <v>29.318181818181817</v>
      </c>
      <c r="G13" s="131">
        <f>RESUMEN!J12/RESUMEN!$AO$47</f>
        <v>0</v>
      </c>
      <c r="H13" s="132">
        <f t="shared" si="3"/>
        <v>0</v>
      </c>
      <c r="I13" s="131">
        <f>RESUMEN!L12/RESUMEN!$AO$47</f>
        <v>0</v>
      </c>
      <c r="J13" s="132">
        <f t="shared" si="4"/>
        <v>0</v>
      </c>
      <c r="K13" s="131">
        <f>RESUMEN!M12/RESUMEN!$AO$47</f>
        <v>0</v>
      </c>
      <c r="L13" s="132">
        <f t="shared" si="5"/>
        <v>0</v>
      </c>
      <c r="M13" s="131">
        <f>RESUMEN!O12/RESUMEN!$AO$47</f>
        <v>0</v>
      </c>
      <c r="N13" s="132">
        <f t="shared" si="6"/>
        <v>0</v>
      </c>
      <c r="O13" s="131">
        <f>RESUMEN!P12/RESUMEN!$AO$47</f>
        <v>0</v>
      </c>
      <c r="P13" s="132">
        <f t="shared" si="7"/>
        <v>0</v>
      </c>
      <c r="Q13" s="131">
        <f>RESUMEN!S12/RESUMEN!$AO$47</f>
        <v>0</v>
      </c>
      <c r="R13" s="132">
        <f t="shared" si="8"/>
        <v>0</v>
      </c>
      <c r="S13" s="131">
        <f>RESUMEN!T12/RESUMEN!$AO$47</f>
        <v>29.318181818181817</v>
      </c>
      <c r="T13" s="133">
        <f t="shared" si="9"/>
        <v>100</v>
      </c>
    </row>
    <row r="14" spans="1:22" ht="19.5" customHeight="1">
      <c r="A14" s="113" t="s">
        <v>153</v>
      </c>
      <c r="B14" s="131">
        <f>SUM(PROMEDIO!B14)</f>
        <v>40</v>
      </c>
      <c r="C14" s="131">
        <f>SUM(PROMEDIO!C14)</f>
        <v>0</v>
      </c>
      <c r="D14" s="131">
        <f t="shared" si="2"/>
        <v>24.681818181818183</v>
      </c>
      <c r="E14" s="131">
        <f>RESUMEN!F13/RESUMEN!$AO$47</f>
        <v>0</v>
      </c>
      <c r="F14" s="131">
        <f>RESUMEN!I13/RESUMEN!$AO$47</f>
        <v>24.681818181818183</v>
      </c>
      <c r="G14" s="131">
        <f>RESUMEN!J13/RESUMEN!$AO$47</f>
        <v>24.681818181818183</v>
      </c>
      <c r="H14" s="132">
        <f t="shared" si="3"/>
        <v>100</v>
      </c>
      <c r="I14" s="131">
        <f>RESUMEN!L13/RESUMEN!$AO$47</f>
        <v>0</v>
      </c>
      <c r="J14" s="132">
        <f t="shared" si="4"/>
        <v>0</v>
      </c>
      <c r="K14" s="131">
        <f>RESUMEN!M13/RESUMEN!$AO$47</f>
        <v>0</v>
      </c>
      <c r="L14" s="132">
        <f t="shared" si="5"/>
        <v>0</v>
      </c>
      <c r="M14" s="131">
        <f>RESUMEN!O13/RESUMEN!$AO$47</f>
        <v>0</v>
      </c>
      <c r="N14" s="132">
        <f t="shared" si="6"/>
        <v>0</v>
      </c>
      <c r="O14" s="131">
        <f>RESUMEN!P13/RESUMEN!$AO$47</f>
        <v>0</v>
      </c>
      <c r="P14" s="132">
        <f t="shared" si="7"/>
        <v>0</v>
      </c>
      <c r="Q14" s="131">
        <f>RESUMEN!S13/RESUMEN!$AO$47</f>
        <v>0</v>
      </c>
      <c r="R14" s="132">
        <f t="shared" si="8"/>
        <v>0</v>
      </c>
      <c r="S14" s="131">
        <f>RESUMEN!T13/RESUMEN!$AO$47</f>
        <v>0</v>
      </c>
      <c r="T14" s="133">
        <f t="shared" si="9"/>
        <v>0</v>
      </c>
    </row>
    <row r="15" spans="1:22" ht="19.5" customHeight="1">
      <c r="A15" s="113" t="s">
        <v>180</v>
      </c>
      <c r="B15" s="131">
        <f>SUM(PROMEDIO!B15)</f>
        <v>68</v>
      </c>
      <c r="C15" s="131">
        <f>SUM(PROMEDIO!C15)</f>
        <v>0</v>
      </c>
      <c r="D15" s="131">
        <f t="shared" si="2"/>
        <v>46.636363636363633</v>
      </c>
      <c r="E15" s="131">
        <f>RESUMEN!F14/RESUMEN!$AO$47</f>
        <v>0</v>
      </c>
      <c r="F15" s="131">
        <f>RESUMEN!I14/RESUMEN!$AO$47</f>
        <v>46.636363636363633</v>
      </c>
      <c r="G15" s="131">
        <f>RESUMEN!J14/RESUMEN!$AO$47</f>
        <v>46.636363636363633</v>
      </c>
      <c r="H15" s="132">
        <f t="shared" si="3"/>
        <v>100</v>
      </c>
      <c r="I15" s="131">
        <f>RESUMEN!L14/RESUMEN!$AO$47</f>
        <v>0</v>
      </c>
      <c r="J15" s="132">
        <f t="shared" si="4"/>
        <v>0</v>
      </c>
      <c r="K15" s="131">
        <f>RESUMEN!M14/RESUMEN!$AO$47</f>
        <v>0</v>
      </c>
      <c r="L15" s="132">
        <f t="shared" si="5"/>
        <v>0</v>
      </c>
      <c r="M15" s="131">
        <f>RESUMEN!O14/RESUMEN!$AO$47</f>
        <v>0</v>
      </c>
      <c r="N15" s="132">
        <f t="shared" si="6"/>
        <v>0</v>
      </c>
      <c r="O15" s="131">
        <f>RESUMEN!P14/RESUMEN!$AO$47</f>
        <v>0</v>
      </c>
      <c r="P15" s="132">
        <f t="shared" si="7"/>
        <v>0</v>
      </c>
      <c r="Q15" s="131">
        <f>RESUMEN!S14/RESUMEN!$AO$47</f>
        <v>0</v>
      </c>
      <c r="R15" s="132">
        <f t="shared" si="8"/>
        <v>0</v>
      </c>
      <c r="S15" s="131">
        <f>RESUMEN!T14/RESUMEN!$AO$47</f>
        <v>0</v>
      </c>
      <c r="T15" s="133">
        <f t="shared" si="9"/>
        <v>0</v>
      </c>
    </row>
    <row r="16" spans="1:22" ht="19.5" customHeight="1">
      <c r="A16" s="113" t="s">
        <v>155</v>
      </c>
      <c r="B16" s="131">
        <f>SUM(PROMEDIO!B16)</f>
        <v>108</v>
      </c>
      <c r="C16" s="131">
        <f>SUM(PROMEDIO!C16)</f>
        <v>0</v>
      </c>
      <c r="D16" s="131">
        <f t="shared" si="2"/>
        <v>40.18181818181818</v>
      </c>
      <c r="E16" s="131">
        <f>RESUMEN!F15/RESUMEN!$AO$47</f>
        <v>28.5</v>
      </c>
      <c r="F16" s="131">
        <f>RESUMEN!I15/RESUMEN!$AO$47</f>
        <v>11.681818181818182</v>
      </c>
      <c r="G16" s="131">
        <f>RESUMEN!J15/RESUMEN!$AO$47</f>
        <v>3.8181818181818183</v>
      </c>
      <c r="H16" s="132">
        <f t="shared" si="3"/>
        <v>32.684824902723733</v>
      </c>
      <c r="I16" s="131">
        <f>RESUMEN!L15/RESUMEN!$AO$47</f>
        <v>3.5454545454545454</v>
      </c>
      <c r="J16" s="132">
        <f t="shared" si="4"/>
        <v>30.350194552529182</v>
      </c>
      <c r="K16" s="131">
        <f>RESUMEN!M15/RESUMEN!$AO$47</f>
        <v>2.3181818181818183</v>
      </c>
      <c r="L16" s="132">
        <f t="shared" si="5"/>
        <v>19.844357976653697</v>
      </c>
      <c r="M16" s="131">
        <f>RESUMEN!O15/RESUMEN!$AO$47</f>
        <v>0</v>
      </c>
      <c r="N16" s="132">
        <f t="shared" si="6"/>
        <v>0</v>
      </c>
      <c r="O16" s="131">
        <f>RESUMEN!P15/RESUMEN!$AO$47</f>
        <v>0</v>
      </c>
      <c r="P16" s="132">
        <f t="shared" si="7"/>
        <v>0</v>
      </c>
      <c r="Q16" s="131">
        <f>RESUMEN!S15/RESUMEN!$AO$47</f>
        <v>1.2272727272727273</v>
      </c>
      <c r="R16" s="132">
        <f t="shared" si="8"/>
        <v>10.505836575875486</v>
      </c>
      <c r="S16" s="131">
        <f>RESUMEN!T15/RESUMEN!$AO$47</f>
        <v>0.77272727272727271</v>
      </c>
      <c r="T16" s="133">
        <f t="shared" si="9"/>
        <v>6.6147859922178993</v>
      </c>
    </row>
    <row r="17" spans="1:22" ht="19.5" customHeight="1">
      <c r="A17" s="113" t="s">
        <v>177</v>
      </c>
      <c r="B17" s="131">
        <f>SUM(PROMEDIO!B17)</f>
        <v>705</v>
      </c>
      <c r="C17" s="131">
        <f>SUM(PROMEDIO!C17)</f>
        <v>10</v>
      </c>
      <c r="D17" s="131">
        <f t="shared" si="2"/>
        <v>601.81818181818187</v>
      </c>
      <c r="E17" s="131">
        <f>RESUMEN!F16/RESUMEN!$AO$47</f>
        <v>389.40909090909093</v>
      </c>
      <c r="F17" s="131">
        <f>RESUMEN!I16/RESUMEN!$AO$47</f>
        <v>212.40909090909091</v>
      </c>
      <c r="G17" s="131">
        <f>RESUMEN!J16/RESUMEN!$AO$47</f>
        <v>47.81818181818182</v>
      </c>
      <c r="H17" s="132">
        <f t="shared" si="3"/>
        <v>22.512304729295955</v>
      </c>
      <c r="I17" s="131">
        <f>RESUMEN!L16/RESUMEN!$AO$47</f>
        <v>9.954545454545455</v>
      </c>
      <c r="J17" s="132">
        <f t="shared" si="4"/>
        <v>4.6864968970682641</v>
      </c>
      <c r="K17" s="131">
        <f>RESUMEN!M16/RESUMEN!$AO$47</f>
        <v>20.818181818181817</v>
      </c>
      <c r="L17" s="132">
        <f t="shared" si="5"/>
        <v>9.8009843783436761</v>
      </c>
      <c r="M17" s="131">
        <f>RESUMEN!O16/RESUMEN!$AO$47</f>
        <v>0</v>
      </c>
      <c r="N17" s="132">
        <f t="shared" si="6"/>
        <v>0</v>
      </c>
      <c r="O17" s="131">
        <f>RESUMEN!P16/RESUMEN!$AO$47</f>
        <v>29.545454545454547</v>
      </c>
      <c r="P17" s="132">
        <f t="shared" si="7"/>
        <v>13.909693986732293</v>
      </c>
      <c r="Q17" s="131">
        <f>RESUMEN!S16/RESUMEN!$AO$47</f>
        <v>56.045454545454547</v>
      </c>
      <c r="R17" s="132">
        <f t="shared" si="8"/>
        <v>26.385619516370639</v>
      </c>
      <c r="S17" s="131">
        <f>RESUMEN!T16/RESUMEN!$AO$47</f>
        <v>48.227272727272727</v>
      </c>
      <c r="T17" s="133">
        <f t="shared" si="9"/>
        <v>22.704900492189172</v>
      </c>
    </row>
    <row r="18" spans="1:22" ht="19.5" customHeight="1">
      <c r="A18" s="113" t="s">
        <v>157</v>
      </c>
      <c r="B18" s="131">
        <f>SUM(PROMEDIO!B18)</f>
        <v>292</v>
      </c>
      <c r="C18" s="131">
        <f>SUM(PROMEDIO!C18)</f>
        <v>2</v>
      </c>
      <c r="D18" s="131">
        <f t="shared" si="2"/>
        <v>176.54545454545456</v>
      </c>
      <c r="E18" s="131">
        <f>RESUMEN!F17/RESUMEN!$AO$47</f>
        <v>18.59090909090909</v>
      </c>
      <c r="F18" s="131">
        <f>RESUMEN!I17/RESUMEN!$AO$47</f>
        <v>157.95454545454547</v>
      </c>
      <c r="G18" s="131">
        <f>RESUMEN!J17/RESUMEN!$AO$47</f>
        <v>115.27272727272727</v>
      </c>
      <c r="H18" s="132">
        <f t="shared" si="3"/>
        <v>72.978417266187051</v>
      </c>
      <c r="I18" s="131">
        <f>RESUMEN!L17/RESUMEN!$AO$47</f>
        <v>29.59090909090909</v>
      </c>
      <c r="J18" s="132">
        <f t="shared" si="4"/>
        <v>18.733812949640285</v>
      </c>
      <c r="K18" s="131">
        <f>RESUMEN!M17/RESUMEN!$AO$47</f>
        <v>10.909090909090908</v>
      </c>
      <c r="L18" s="132">
        <f t="shared" si="5"/>
        <v>6.9064748201438837</v>
      </c>
      <c r="M18" s="131">
        <f>RESUMEN!O17/RESUMEN!$AO$47</f>
        <v>0</v>
      </c>
      <c r="N18" s="132">
        <f t="shared" si="6"/>
        <v>0</v>
      </c>
      <c r="O18" s="131">
        <f>RESUMEN!P17/RESUMEN!$AO$47</f>
        <v>9.0909090909090912E-2</v>
      </c>
      <c r="P18" s="132">
        <f t="shared" si="7"/>
        <v>5.755395683453237E-2</v>
      </c>
      <c r="Q18" s="131">
        <f>RESUMEN!S17/RESUMEN!$AO$47</f>
        <v>1.1818181818181819</v>
      </c>
      <c r="R18" s="132">
        <f t="shared" si="8"/>
        <v>0.74820143884892087</v>
      </c>
      <c r="S18" s="131">
        <f>RESUMEN!T17/RESUMEN!$AO$47</f>
        <v>0.90909090909090906</v>
      </c>
      <c r="T18" s="133">
        <f t="shared" si="9"/>
        <v>0.57553956834532372</v>
      </c>
    </row>
    <row r="19" spans="1:22" ht="19.5" customHeight="1">
      <c r="A19" s="113" t="s">
        <v>185</v>
      </c>
      <c r="B19" s="131">
        <f>SUM(PROMEDIO!B19)</f>
        <v>292</v>
      </c>
      <c r="C19" s="131">
        <f>SUM(PROMEDIO!C19)</f>
        <v>4</v>
      </c>
      <c r="D19" s="131">
        <f t="shared" si="2"/>
        <v>287.31818181818181</v>
      </c>
      <c r="E19" s="131">
        <f>RESUMEN!F18/RESUMEN!$AO$47</f>
        <v>0</v>
      </c>
      <c r="F19" s="131">
        <f>RESUMEN!I18/RESUMEN!$AO$47</f>
        <v>287.31818181818181</v>
      </c>
      <c r="G19" s="131">
        <f>RESUMEN!J18/RESUMEN!$AO$47</f>
        <v>0</v>
      </c>
      <c r="H19" s="132">
        <f t="shared" si="3"/>
        <v>0</v>
      </c>
      <c r="I19" s="131">
        <f>RESUMEN!L18/RESUMEN!$AO$47</f>
        <v>0.13636363636363635</v>
      </c>
      <c r="J19" s="132">
        <f t="shared" si="4"/>
        <v>4.7460844803037493E-2</v>
      </c>
      <c r="K19" s="131">
        <f>RESUMEN!M18/RESUMEN!$AO$47</f>
        <v>287.18181818181819</v>
      </c>
      <c r="L19" s="132">
        <f t="shared" si="5"/>
        <v>99.952539155196959</v>
      </c>
      <c r="M19" s="131">
        <f>RESUMEN!O18/RESUMEN!$AO$47</f>
        <v>0</v>
      </c>
      <c r="N19" s="132">
        <f t="shared" si="6"/>
        <v>0</v>
      </c>
      <c r="O19" s="131">
        <f>RESUMEN!P18/RESUMEN!$AO$47</f>
        <v>0</v>
      </c>
      <c r="P19" s="132">
        <f t="shared" si="7"/>
        <v>0</v>
      </c>
      <c r="Q19" s="131">
        <f>RESUMEN!S18/RESUMEN!$AO$47</f>
        <v>0</v>
      </c>
      <c r="R19" s="132">
        <f t="shared" si="8"/>
        <v>0</v>
      </c>
      <c r="S19" s="131">
        <f>RESUMEN!T18/RESUMEN!$AO$47</f>
        <v>0</v>
      </c>
      <c r="T19" s="133">
        <f t="shared" si="9"/>
        <v>0</v>
      </c>
    </row>
    <row r="20" spans="1:22" ht="19.5" customHeight="1">
      <c r="A20" s="113" t="s">
        <v>159</v>
      </c>
      <c r="B20" s="131">
        <f>SUM(PROMEDIO!B20)</f>
        <v>1414</v>
      </c>
      <c r="C20" s="131">
        <f>SUM(PROMEDIO!C20)</f>
        <v>37</v>
      </c>
      <c r="D20" s="131">
        <f t="shared" si="2"/>
        <v>1062.3181818181818</v>
      </c>
      <c r="E20" s="131">
        <f>RESUMEN!F19/RESUMEN!$AO$47</f>
        <v>198.40909090909091</v>
      </c>
      <c r="F20" s="131">
        <f>RESUMEN!I19/RESUMEN!$AO$47</f>
        <v>863.90909090909088</v>
      </c>
      <c r="G20" s="131">
        <f>RESUMEN!J19/RESUMEN!$AO$47</f>
        <v>439.13636363636363</v>
      </c>
      <c r="H20" s="132">
        <f t="shared" si="3"/>
        <v>50.831316426391673</v>
      </c>
      <c r="I20" s="131">
        <f>RESUMEN!L19/RESUMEN!$AO$47</f>
        <v>340.22727272727275</v>
      </c>
      <c r="J20" s="132">
        <f t="shared" si="4"/>
        <v>39.382300326212778</v>
      </c>
      <c r="K20" s="131">
        <f>RESUMEN!M19/RESUMEN!$AO$47</f>
        <v>3</v>
      </c>
      <c r="L20" s="132">
        <f t="shared" si="5"/>
        <v>0.34725876039145537</v>
      </c>
      <c r="M20" s="131">
        <f>RESUMEN!O19/RESUMEN!$AO$47</f>
        <v>0</v>
      </c>
      <c r="N20" s="132">
        <f t="shared" si="6"/>
        <v>0</v>
      </c>
      <c r="O20" s="131">
        <f>RESUMEN!P19/RESUMEN!$AO$47</f>
        <v>0</v>
      </c>
      <c r="P20" s="132">
        <f t="shared" si="7"/>
        <v>0</v>
      </c>
      <c r="Q20" s="131">
        <f>RESUMEN!S19/RESUMEN!$AO$47</f>
        <v>14.181818181818182</v>
      </c>
      <c r="R20" s="132">
        <f t="shared" si="8"/>
        <v>1.6415868673050615</v>
      </c>
      <c r="S20" s="131">
        <f>RESUMEN!T19/RESUMEN!$AO$47</f>
        <v>67.36363636363636</v>
      </c>
      <c r="T20" s="133">
        <f t="shared" si="9"/>
        <v>7.7975376196990425</v>
      </c>
    </row>
    <row r="21" spans="1:22" ht="19.5" customHeight="1">
      <c r="A21" s="114" t="s">
        <v>27</v>
      </c>
      <c r="B21" s="131">
        <f>SUM(PROMEDIO!B21)</f>
        <v>516</v>
      </c>
      <c r="C21" s="131">
        <f>SUM(PROMEDIO!C21)</f>
        <v>48</v>
      </c>
      <c r="D21" s="131">
        <f t="shared" si="2"/>
        <v>459.72727272727275</v>
      </c>
      <c r="E21" s="131">
        <f>RESUMEN!F20/RESUMEN!$AO$47</f>
        <v>0</v>
      </c>
      <c r="F21" s="131">
        <f>RESUMEN!I20/RESUMEN!$AO$47</f>
        <v>459.72727272727275</v>
      </c>
      <c r="G21" s="131">
        <f>RESUMEN!J20/RESUMEN!$AO$47</f>
        <v>226.59090909090909</v>
      </c>
      <c r="H21" s="132">
        <f t="shared" si="3"/>
        <v>49.288115483488234</v>
      </c>
      <c r="I21" s="131">
        <f>RESUMEN!L20/RESUMEN!$AO$47</f>
        <v>204.72727272727272</v>
      </c>
      <c r="J21" s="132">
        <f t="shared" si="4"/>
        <v>44.532331421791568</v>
      </c>
      <c r="K21" s="131">
        <f>RESUMEN!M20/RESUMEN!$AO$47</f>
        <v>28.40909090909091</v>
      </c>
      <c r="L21" s="132">
        <f t="shared" si="5"/>
        <v>6.1795530947201893</v>
      </c>
      <c r="M21" s="131">
        <f>RESUMEN!O20/RESUMEN!$AO$47</f>
        <v>0</v>
      </c>
      <c r="N21" s="132">
        <f t="shared" si="6"/>
        <v>0</v>
      </c>
      <c r="O21" s="131">
        <f>RESUMEN!P20/RESUMEN!$AO$47</f>
        <v>0</v>
      </c>
      <c r="P21" s="132">
        <f t="shared" si="7"/>
        <v>0</v>
      </c>
      <c r="Q21" s="131">
        <f>RESUMEN!S20/RESUMEN!$AO$47</f>
        <v>0</v>
      </c>
      <c r="R21" s="132">
        <f t="shared" si="8"/>
        <v>0</v>
      </c>
      <c r="S21" s="131">
        <f>RESUMEN!T20/RESUMEN!$AO$47</f>
        <v>0</v>
      </c>
      <c r="T21" s="133">
        <f t="shared" si="9"/>
        <v>0</v>
      </c>
    </row>
    <row r="22" spans="1:22" ht="19.5" customHeight="1">
      <c r="A22" s="114" t="s">
        <v>28</v>
      </c>
      <c r="B22" s="131">
        <f>SUM(PROMEDIO!B22)</f>
        <v>320</v>
      </c>
      <c r="C22" s="131">
        <f>SUM(PROMEDIO!C22)</f>
        <v>5</v>
      </c>
      <c r="D22" s="131">
        <f t="shared" si="2"/>
        <v>250.77272727272728</v>
      </c>
      <c r="E22" s="131">
        <f>RESUMEN!F21/RESUMEN!$AO$47</f>
        <v>0</v>
      </c>
      <c r="F22" s="131">
        <f>RESUMEN!I21/RESUMEN!$AO$47</f>
        <v>250.77272727272728</v>
      </c>
      <c r="G22" s="131">
        <f>RESUMEN!J21/RESUMEN!$AO$47</f>
        <v>182.40909090909091</v>
      </c>
      <c r="H22" s="132">
        <f t="shared" si="3"/>
        <v>72.738807322820364</v>
      </c>
      <c r="I22" s="131">
        <f>RESUMEN!L21/RESUMEN!$AO$47</f>
        <v>68.36363636363636</v>
      </c>
      <c r="J22" s="132">
        <f t="shared" si="4"/>
        <v>27.261192677179626</v>
      </c>
      <c r="K22" s="131">
        <f>RESUMEN!M21/RESUMEN!$AO$47</f>
        <v>0</v>
      </c>
      <c r="L22" s="132">
        <f t="shared" si="5"/>
        <v>0</v>
      </c>
      <c r="M22" s="131">
        <f>RESUMEN!O21/RESUMEN!$AO$47</f>
        <v>0</v>
      </c>
      <c r="N22" s="132">
        <f t="shared" si="6"/>
        <v>0</v>
      </c>
      <c r="O22" s="131">
        <f>RESUMEN!P21/RESUMEN!$AO$47</f>
        <v>0</v>
      </c>
      <c r="P22" s="132">
        <f t="shared" si="7"/>
        <v>0</v>
      </c>
      <c r="Q22" s="131">
        <f>RESUMEN!S21/RESUMEN!$AO$47</f>
        <v>0</v>
      </c>
      <c r="R22" s="132">
        <f t="shared" si="8"/>
        <v>0</v>
      </c>
      <c r="S22" s="131">
        <f>RESUMEN!T21/RESUMEN!$AO$47</f>
        <v>0</v>
      </c>
      <c r="T22" s="133">
        <f t="shared" si="9"/>
        <v>0</v>
      </c>
    </row>
    <row r="23" spans="1:22" ht="19.5" customHeight="1">
      <c r="A23" s="114" t="s">
        <v>29</v>
      </c>
      <c r="B23" s="131">
        <f>SUM(PROMEDIO!B23)</f>
        <v>592</v>
      </c>
      <c r="C23" s="131">
        <f>SUM(PROMEDIO!C23)</f>
        <v>0</v>
      </c>
      <c r="D23" s="131">
        <f t="shared" si="2"/>
        <v>583.0454545454545</v>
      </c>
      <c r="E23" s="131">
        <f>RESUMEN!F22/RESUMEN!$AO$47</f>
        <v>0</v>
      </c>
      <c r="F23" s="131">
        <f>RESUMEN!I22/RESUMEN!$AO$47</f>
        <v>583.0454545454545</v>
      </c>
      <c r="G23" s="131">
        <f>RESUMEN!J22/RESUMEN!$AO$47</f>
        <v>0.13636363636363635</v>
      </c>
      <c r="H23" s="132">
        <f t="shared" si="3"/>
        <v>2.3388165588212363E-2</v>
      </c>
      <c r="I23" s="131">
        <f>RESUMEN!L22/RESUMEN!$AO$47</f>
        <v>2.5909090909090908</v>
      </c>
      <c r="J23" s="132">
        <f t="shared" si="4"/>
        <v>0.44437514617603496</v>
      </c>
      <c r="K23" s="131">
        <f>RESUMEN!M22/RESUMEN!$AO$47</f>
        <v>580.31818181818187</v>
      </c>
      <c r="L23" s="132">
        <f t="shared" si="5"/>
        <v>99.53223668823577</v>
      </c>
      <c r="M23" s="131">
        <f>RESUMEN!O22/RESUMEN!$AO$47</f>
        <v>0</v>
      </c>
      <c r="N23" s="132">
        <f t="shared" si="6"/>
        <v>0</v>
      </c>
      <c r="O23" s="131">
        <f>RESUMEN!P22/RESUMEN!$AO$47</f>
        <v>0</v>
      </c>
      <c r="P23" s="132">
        <f t="shared" si="7"/>
        <v>0</v>
      </c>
      <c r="Q23" s="131">
        <f>RESUMEN!S22/RESUMEN!$AO$47</f>
        <v>0</v>
      </c>
      <c r="R23" s="132">
        <f t="shared" si="8"/>
        <v>0</v>
      </c>
      <c r="S23" s="131">
        <f>RESUMEN!T22/RESUMEN!$AO$47</f>
        <v>0</v>
      </c>
      <c r="T23" s="133">
        <f t="shared" si="9"/>
        <v>0</v>
      </c>
    </row>
    <row r="24" spans="1:22" ht="19.5" customHeight="1">
      <c r="A24" s="115" t="s">
        <v>30</v>
      </c>
      <c r="B24" s="131">
        <f>SUM(PROMEDIO!B24)</f>
        <v>516</v>
      </c>
      <c r="C24" s="131">
        <f>SUM(PROMEDIO!C24)</f>
        <v>3</v>
      </c>
      <c r="D24" s="131">
        <f t="shared" si="2"/>
        <v>494.18181818181819</v>
      </c>
      <c r="E24" s="131">
        <f>RESUMEN!F23/RESUMEN!$AO$47</f>
        <v>0</v>
      </c>
      <c r="F24" s="131">
        <f>RESUMEN!I23/RESUMEN!$AO$47</f>
        <v>494.18181818181819</v>
      </c>
      <c r="G24" s="131">
        <f>RESUMEN!J23/RESUMEN!$AO$47</f>
        <v>248.40909090909091</v>
      </c>
      <c r="H24" s="132">
        <f t="shared" si="3"/>
        <v>50.266740250183958</v>
      </c>
      <c r="I24" s="131">
        <f>RESUMEN!L23/RESUMEN!$AO$47</f>
        <v>242</v>
      </c>
      <c r="J24" s="132">
        <f t="shared" si="4"/>
        <v>48.969830757910223</v>
      </c>
      <c r="K24" s="131">
        <f>RESUMEN!M23/RESUMEN!$AO$47</f>
        <v>3.7727272727272729</v>
      </c>
      <c r="L24" s="132">
        <f t="shared" si="5"/>
        <v>0.76342899190581315</v>
      </c>
      <c r="M24" s="131">
        <f>RESUMEN!O23/RESUMEN!$AO$47</f>
        <v>0</v>
      </c>
      <c r="N24" s="132">
        <f t="shared" si="6"/>
        <v>0</v>
      </c>
      <c r="O24" s="131">
        <f>RESUMEN!P23/RESUMEN!$AO$47</f>
        <v>0</v>
      </c>
      <c r="P24" s="132">
        <f t="shared" si="7"/>
        <v>0</v>
      </c>
      <c r="Q24" s="131">
        <f>RESUMEN!S23/RESUMEN!$AO$47</f>
        <v>0</v>
      </c>
      <c r="R24" s="132">
        <f t="shared" si="8"/>
        <v>0</v>
      </c>
      <c r="S24" s="131">
        <f>RESUMEN!T23/RESUMEN!$AO$47</f>
        <v>0</v>
      </c>
      <c r="T24" s="133">
        <f t="shared" si="9"/>
        <v>0</v>
      </c>
    </row>
    <row r="25" spans="1:22" ht="19.5" customHeight="1">
      <c r="A25" s="139" t="s">
        <v>160</v>
      </c>
      <c r="B25" s="131">
        <f>SUM(PROMEDIO!B25)</f>
        <v>1031</v>
      </c>
      <c r="C25" s="131">
        <f>SUM(PROMEDIO!C25)</f>
        <v>40</v>
      </c>
      <c r="D25" s="131">
        <f t="shared" si="2"/>
        <v>708.18181818181813</v>
      </c>
      <c r="E25" s="131">
        <f>RESUMEN!F24/RESUMEN!$AO$47</f>
        <v>0</v>
      </c>
      <c r="F25" s="131">
        <f>RESUMEN!I24/RESUMEN!$AO$47</f>
        <v>708.18181818181813</v>
      </c>
      <c r="G25" s="131">
        <f>RESUMEN!J24/RESUMEN!$AO$47</f>
        <v>19</v>
      </c>
      <c r="H25" s="132">
        <f t="shared" si="3"/>
        <v>2.6829268292682928</v>
      </c>
      <c r="I25" s="131">
        <f>RESUMEN!L24/RESUMEN!$AO$47</f>
        <v>688</v>
      </c>
      <c r="J25" s="132">
        <f t="shared" si="4"/>
        <v>97.150192554557137</v>
      </c>
      <c r="K25" s="131">
        <f>RESUMEN!M24/RESUMEN!$AO$47</f>
        <v>1.1818181818181819</v>
      </c>
      <c r="L25" s="132">
        <f t="shared" si="5"/>
        <v>0.16688061617458283</v>
      </c>
      <c r="M25" s="131">
        <f>RESUMEN!O24/RESUMEN!$AO$47</f>
        <v>0</v>
      </c>
      <c r="N25" s="132">
        <f t="shared" si="6"/>
        <v>0</v>
      </c>
      <c r="O25" s="131">
        <f>RESUMEN!P24/RESUMEN!$AO$47</f>
        <v>0</v>
      </c>
      <c r="P25" s="132">
        <f t="shared" si="7"/>
        <v>0</v>
      </c>
      <c r="Q25" s="131">
        <f>RESUMEN!S24/RESUMEN!$AO$47</f>
        <v>0</v>
      </c>
      <c r="R25" s="132">
        <f t="shared" si="8"/>
        <v>0</v>
      </c>
      <c r="S25" s="131">
        <f>RESUMEN!T24/RESUMEN!$AO$47</f>
        <v>0</v>
      </c>
      <c r="T25" s="133">
        <f t="shared" si="9"/>
        <v>0</v>
      </c>
    </row>
    <row r="26" spans="1:22" ht="19.5" customHeight="1" thickBot="1">
      <c r="A26" s="281" t="s">
        <v>161</v>
      </c>
      <c r="B26" s="134">
        <f>SUM(PROMEDIO!B26)</f>
        <v>476</v>
      </c>
      <c r="C26" s="134">
        <f>SUM(PROMEDIO!C26)</f>
        <v>66</v>
      </c>
      <c r="D26" s="134">
        <f>SUM(E26:F26)</f>
        <v>323.72727272727275</v>
      </c>
      <c r="E26" s="134">
        <f>RESUMEN!F25/RESUMEN!$AO$47</f>
        <v>92.590909090909093</v>
      </c>
      <c r="F26" s="134">
        <f>RESUMEN!I25/RESUMEN!$AO$47</f>
        <v>231.13636363636363</v>
      </c>
      <c r="G26" s="134">
        <f>RESUMEN!J25/RESUMEN!$AO$47</f>
        <v>121.95454545454545</v>
      </c>
      <c r="H26" s="135">
        <f>G26/F26*100</f>
        <v>52.763028515240904</v>
      </c>
      <c r="I26" s="134">
        <f>RESUMEN!L25/RESUMEN!$AO$47</f>
        <v>49.227272727272727</v>
      </c>
      <c r="J26" s="135">
        <f>I26/F26*100</f>
        <v>21.297935103244839</v>
      </c>
      <c r="K26" s="134">
        <f>RESUMEN!M25/RESUMEN!$AO$47</f>
        <v>46.18181818181818</v>
      </c>
      <c r="L26" s="135">
        <f>K26/F26*100</f>
        <v>19.980334316617501</v>
      </c>
      <c r="M26" s="134">
        <f>RESUMEN!O25/RESUMEN!$AO$47</f>
        <v>0</v>
      </c>
      <c r="N26" s="135">
        <f>M26/F26*100</f>
        <v>0</v>
      </c>
      <c r="O26" s="134">
        <f>RESUMEN!P25/RESUMEN!$AO$47</f>
        <v>0.31818181818181818</v>
      </c>
      <c r="P26" s="135">
        <f>O26/F26*100</f>
        <v>0.1376597836774828</v>
      </c>
      <c r="Q26" s="134">
        <f>RESUMEN!S25/RESUMEN!$AO$47</f>
        <v>11.272727272727273</v>
      </c>
      <c r="R26" s="135">
        <f>Q26/F26*100</f>
        <v>4.877089478859391</v>
      </c>
      <c r="S26" s="134">
        <f>RESUMEN!T25/RESUMEN!$AO$47</f>
        <v>2.1818181818181817</v>
      </c>
      <c r="T26" s="136">
        <f>S26/F26*100</f>
        <v>0.94395280235988199</v>
      </c>
    </row>
    <row r="27" spans="1:22" s="37" customFormat="1" ht="19.5" customHeight="1" thickBot="1">
      <c r="A27" s="282" t="s">
        <v>136</v>
      </c>
      <c r="B27" s="138">
        <f>SUM(B28:B47)</f>
        <v>7078</v>
      </c>
      <c r="C27" s="138">
        <f t="shared" ref="C27:S27" si="10">SUM(C28:C47)</f>
        <v>384</v>
      </c>
      <c r="D27" s="138">
        <f t="shared" si="10"/>
        <v>5574.1818181818171</v>
      </c>
      <c r="E27" s="138">
        <f t="shared" si="10"/>
        <v>1159.7272727272727</v>
      </c>
      <c r="F27" s="138">
        <f>SUM(F28:F47)</f>
        <v>4414.454545454545</v>
      </c>
      <c r="G27" s="138">
        <f t="shared" si="10"/>
        <v>1570.1363636363635</v>
      </c>
      <c r="H27" s="283">
        <f>G27/F27*100</f>
        <v>35.568071830144774</v>
      </c>
      <c r="I27" s="138">
        <f t="shared" si="10"/>
        <v>1506.9090909090908</v>
      </c>
      <c r="J27" s="283">
        <f>I27/F27*100</f>
        <v>34.135793570707804</v>
      </c>
      <c r="K27" s="138">
        <f t="shared" si="10"/>
        <v>949.90909090909088</v>
      </c>
      <c r="L27" s="283">
        <f>K27/F27*100</f>
        <v>21.51815317448877</v>
      </c>
      <c r="M27" s="138">
        <f t="shared" si="10"/>
        <v>0</v>
      </c>
      <c r="N27" s="283">
        <f>M27/F27*100</f>
        <v>0</v>
      </c>
      <c r="O27" s="138">
        <f t="shared" si="10"/>
        <v>111.18181818181819</v>
      </c>
      <c r="P27" s="283">
        <f>O27/F27*100</f>
        <v>2.5185856380897471</v>
      </c>
      <c r="Q27" s="138">
        <f t="shared" si="10"/>
        <v>141</v>
      </c>
      <c r="R27" s="283">
        <f>Q27/F27*100</f>
        <v>3.1940525958112818</v>
      </c>
      <c r="S27" s="138">
        <f t="shared" si="10"/>
        <v>135.31818181818181</v>
      </c>
      <c r="T27" s="284">
        <f>S27/F27*100</f>
        <v>3.0653431907576354</v>
      </c>
      <c r="V27" s="93"/>
    </row>
    <row r="28" spans="1:22" ht="18.75" customHeight="1">
      <c r="A28" s="110" t="s">
        <v>32</v>
      </c>
      <c r="B28" s="131">
        <f>SUM(PROMEDIO!B28)</f>
        <v>534</v>
      </c>
      <c r="C28" s="131">
        <f>SUM(PROMEDIO!C28)</f>
        <v>47</v>
      </c>
      <c r="D28" s="131">
        <f t="shared" si="2"/>
        <v>402.13636363636363</v>
      </c>
      <c r="E28" s="131">
        <f>RESUMEN!F27/RESUMEN!$AO$47</f>
        <v>0</v>
      </c>
      <c r="F28" s="131">
        <f>RESUMEN!I27/RESUMEN!$AO$47</f>
        <v>402.13636363636363</v>
      </c>
      <c r="G28" s="131">
        <f>RESUMEN!J27/RESUMEN!$AO$47</f>
        <v>79.045454545454547</v>
      </c>
      <c r="H28" s="132">
        <f t="shared" si="3"/>
        <v>19.656380694020573</v>
      </c>
      <c r="I28" s="131">
        <f>RESUMEN!L27/RESUMEN!$AO$47</f>
        <v>318.09090909090907</v>
      </c>
      <c r="J28" s="132">
        <f t="shared" si="4"/>
        <v>79.100259975132815</v>
      </c>
      <c r="K28" s="131">
        <f>RESUMEN!M27/RESUMEN!$AO$47</f>
        <v>5</v>
      </c>
      <c r="L28" s="132">
        <f t="shared" si="5"/>
        <v>1.2433593308466147</v>
      </c>
      <c r="M28" s="131">
        <f>RESUMEN!O27/RESUMEN!$AO$47</f>
        <v>0</v>
      </c>
      <c r="N28" s="132">
        <f t="shared" si="6"/>
        <v>0</v>
      </c>
      <c r="O28" s="131">
        <f>RESUMEN!P27/RESUMEN!$AO$47</f>
        <v>0</v>
      </c>
      <c r="P28" s="132">
        <f t="shared" si="7"/>
        <v>0</v>
      </c>
      <c r="Q28" s="131">
        <f>RESUMEN!S27/RESUMEN!$AO$47</f>
        <v>0</v>
      </c>
      <c r="R28" s="132">
        <f t="shared" si="8"/>
        <v>0</v>
      </c>
      <c r="S28" s="131">
        <f>RESUMEN!T27/RESUMEN!$AO$47</f>
        <v>0</v>
      </c>
      <c r="T28" s="133">
        <f t="shared" si="9"/>
        <v>0</v>
      </c>
    </row>
    <row r="29" spans="1:22" ht="18.75" customHeight="1">
      <c r="A29" s="114" t="s">
        <v>33</v>
      </c>
      <c r="B29" s="131">
        <f>SUM(PROMEDIO!B29)</f>
        <v>676</v>
      </c>
      <c r="C29" s="131">
        <f>SUM(PROMEDIO!C29)</f>
        <v>0</v>
      </c>
      <c r="D29" s="131">
        <f t="shared" si="2"/>
        <v>568.31818181818187</v>
      </c>
      <c r="E29" s="131">
        <f>RESUMEN!F28/RESUMEN!$AO$47</f>
        <v>434.22727272727275</v>
      </c>
      <c r="F29" s="131">
        <f>RESUMEN!I28/RESUMEN!$AO$47</f>
        <v>134.09090909090909</v>
      </c>
      <c r="G29" s="131">
        <f>RESUMEN!J28/RESUMEN!$AO$47</f>
        <v>26.09090909090909</v>
      </c>
      <c r="H29" s="132">
        <f t="shared" si="3"/>
        <v>19.457627118644066</v>
      </c>
      <c r="I29" s="131">
        <f>RESUMEN!L28/RESUMEN!$AO$47</f>
        <v>6.6363636363636367</v>
      </c>
      <c r="J29" s="132">
        <f t="shared" si="4"/>
        <v>4.9491525423728815</v>
      </c>
      <c r="K29" s="131">
        <f>RESUMEN!M28/RESUMEN!$AO$47</f>
        <v>7.9090909090909092</v>
      </c>
      <c r="L29" s="132">
        <f t="shared" si="5"/>
        <v>5.898305084745763</v>
      </c>
      <c r="M29" s="131">
        <f>RESUMEN!O28/RESUMEN!$AO$47</f>
        <v>0</v>
      </c>
      <c r="N29" s="132">
        <f t="shared" si="6"/>
        <v>0</v>
      </c>
      <c r="O29" s="131">
        <f>RESUMEN!P28/RESUMEN!$AO$47</f>
        <v>22.59090909090909</v>
      </c>
      <c r="P29" s="132">
        <f t="shared" si="7"/>
        <v>16.847457627118644</v>
      </c>
      <c r="Q29" s="131">
        <f>RESUMEN!S28/RESUMEN!$AO$47</f>
        <v>34.363636363636367</v>
      </c>
      <c r="R29" s="132">
        <f t="shared" si="8"/>
        <v>25.627118644067799</v>
      </c>
      <c r="S29" s="131">
        <f>RESUMEN!T28/RESUMEN!$AO$47</f>
        <v>36.5</v>
      </c>
      <c r="T29" s="133">
        <f t="shared" si="9"/>
        <v>27.220338983050844</v>
      </c>
    </row>
    <row r="30" spans="1:22" ht="18.75" customHeight="1">
      <c r="A30" s="114" t="s">
        <v>34</v>
      </c>
      <c r="B30" s="131">
        <f>SUM(PROMEDIO!B30)</f>
        <v>280</v>
      </c>
      <c r="C30" s="131">
        <f>SUM(PROMEDIO!C30)</f>
        <v>0</v>
      </c>
      <c r="D30" s="131">
        <f t="shared" si="2"/>
        <v>269.72727272727275</v>
      </c>
      <c r="E30" s="131">
        <f>RESUMEN!F29/RESUMEN!$AO$47</f>
        <v>0</v>
      </c>
      <c r="F30" s="131">
        <f>RESUMEN!I29/RESUMEN!$AO$47</f>
        <v>269.72727272727275</v>
      </c>
      <c r="G30" s="131">
        <f>RESUMEN!J29/RESUMEN!$AO$47</f>
        <v>179.31818181818181</v>
      </c>
      <c r="H30" s="132">
        <f t="shared" si="3"/>
        <v>66.481294236602622</v>
      </c>
      <c r="I30" s="131">
        <f>RESUMEN!L29/RESUMEN!$AO$47</f>
        <v>90.409090909090907</v>
      </c>
      <c r="J30" s="132">
        <f t="shared" si="4"/>
        <v>33.518705763397364</v>
      </c>
      <c r="K30" s="131">
        <f>RESUMEN!M29/RESUMEN!$AO$47</f>
        <v>0</v>
      </c>
      <c r="L30" s="132">
        <f t="shared" si="5"/>
        <v>0</v>
      </c>
      <c r="M30" s="131">
        <f>RESUMEN!O29/RESUMEN!$AO$47</f>
        <v>0</v>
      </c>
      <c r="N30" s="132">
        <f t="shared" si="6"/>
        <v>0</v>
      </c>
      <c r="O30" s="131">
        <f>RESUMEN!P29/RESUMEN!$AO$47</f>
        <v>0</v>
      </c>
      <c r="P30" s="132">
        <f t="shared" si="7"/>
        <v>0</v>
      </c>
      <c r="Q30" s="131">
        <f>RESUMEN!S29/RESUMEN!$AO$47</f>
        <v>0</v>
      </c>
      <c r="R30" s="132">
        <f t="shared" si="8"/>
        <v>0</v>
      </c>
      <c r="S30" s="131">
        <f>RESUMEN!T29/RESUMEN!$AO$47</f>
        <v>0</v>
      </c>
      <c r="T30" s="133">
        <f t="shared" si="9"/>
        <v>0</v>
      </c>
    </row>
    <row r="31" spans="1:22" ht="18.75" customHeight="1">
      <c r="A31" s="114" t="s">
        <v>35</v>
      </c>
      <c r="B31" s="131">
        <f>SUM(PROMEDIO!B31)</f>
        <v>224</v>
      </c>
      <c r="C31" s="131">
        <f>SUM(PROMEDIO!C31)</f>
        <v>2</v>
      </c>
      <c r="D31" s="131">
        <f t="shared" si="2"/>
        <v>185.13636363636363</v>
      </c>
      <c r="E31" s="131">
        <f>RESUMEN!F30/RESUMEN!$AO$47</f>
        <v>0</v>
      </c>
      <c r="F31" s="131">
        <f>RESUMEN!I30/RESUMEN!$AO$47</f>
        <v>185.13636363636363</v>
      </c>
      <c r="G31" s="131">
        <f>RESUMEN!J30/RESUMEN!$AO$47</f>
        <v>185.13636363636363</v>
      </c>
      <c r="H31" s="132">
        <f t="shared" si="3"/>
        <v>100</v>
      </c>
      <c r="I31" s="131">
        <f>RESUMEN!L30/RESUMEN!$AO$47</f>
        <v>0</v>
      </c>
      <c r="J31" s="132">
        <f t="shared" si="4"/>
        <v>0</v>
      </c>
      <c r="K31" s="131">
        <f>RESUMEN!M30/RESUMEN!$AO$47</f>
        <v>0</v>
      </c>
      <c r="L31" s="132">
        <f t="shared" si="5"/>
        <v>0</v>
      </c>
      <c r="M31" s="131">
        <f>RESUMEN!O30/RESUMEN!$AO$47</f>
        <v>0</v>
      </c>
      <c r="N31" s="132">
        <f t="shared" si="6"/>
        <v>0</v>
      </c>
      <c r="O31" s="131">
        <f>RESUMEN!P30/RESUMEN!$AO$47</f>
        <v>0</v>
      </c>
      <c r="P31" s="132">
        <f t="shared" si="7"/>
        <v>0</v>
      </c>
      <c r="Q31" s="131">
        <f>RESUMEN!S30/RESUMEN!$AO$47</f>
        <v>0</v>
      </c>
      <c r="R31" s="132">
        <f t="shared" si="8"/>
        <v>0</v>
      </c>
      <c r="S31" s="131">
        <f>RESUMEN!T30/RESUMEN!$AO$47</f>
        <v>0</v>
      </c>
      <c r="T31" s="133">
        <f t="shared" si="9"/>
        <v>0</v>
      </c>
    </row>
    <row r="32" spans="1:22" ht="18.75" customHeight="1">
      <c r="A32" s="113" t="s">
        <v>162</v>
      </c>
      <c r="B32" s="131">
        <f>SUM(PROMEDIO!B32)</f>
        <v>192</v>
      </c>
      <c r="C32" s="131">
        <f>SUM(PROMEDIO!C32)</f>
        <v>0</v>
      </c>
      <c r="D32" s="131">
        <f t="shared" si="2"/>
        <v>181.22727272727272</v>
      </c>
      <c r="E32" s="131">
        <f>RESUMEN!F31/RESUMEN!$AO$47</f>
        <v>0</v>
      </c>
      <c r="F32" s="131">
        <f>RESUMEN!I31/RESUMEN!$AO$47</f>
        <v>181.22727272727272</v>
      </c>
      <c r="G32" s="131">
        <f>RESUMEN!J31/RESUMEN!$AO$47</f>
        <v>181.22727272727272</v>
      </c>
      <c r="H32" s="132">
        <f t="shared" si="3"/>
        <v>100</v>
      </c>
      <c r="I32" s="131">
        <f>RESUMEN!L31/RESUMEN!$AO$47</f>
        <v>0</v>
      </c>
      <c r="J32" s="132">
        <f t="shared" si="4"/>
        <v>0</v>
      </c>
      <c r="K32" s="131">
        <f>RESUMEN!M31/RESUMEN!$AO$47</f>
        <v>0</v>
      </c>
      <c r="L32" s="132">
        <f t="shared" si="5"/>
        <v>0</v>
      </c>
      <c r="M32" s="131">
        <f>RESUMEN!O31/RESUMEN!$AO$47</f>
        <v>0</v>
      </c>
      <c r="N32" s="132">
        <f t="shared" si="6"/>
        <v>0</v>
      </c>
      <c r="O32" s="131">
        <f>RESUMEN!P31/RESUMEN!$AO$47</f>
        <v>0</v>
      </c>
      <c r="P32" s="132">
        <f t="shared" si="7"/>
        <v>0</v>
      </c>
      <c r="Q32" s="131">
        <f>RESUMEN!S31/RESUMEN!$AO$47</f>
        <v>0</v>
      </c>
      <c r="R32" s="132">
        <f t="shared" si="8"/>
        <v>0</v>
      </c>
      <c r="S32" s="131">
        <f>RESUMEN!T31/RESUMEN!$AO$47</f>
        <v>0</v>
      </c>
      <c r="T32" s="133">
        <f t="shared" si="9"/>
        <v>0</v>
      </c>
    </row>
    <row r="33" spans="1:20" ht="18.75" customHeight="1">
      <c r="A33" s="114" t="s">
        <v>36</v>
      </c>
      <c r="B33" s="131">
        <f>SUM(PROMEDIO!B33)</f>
        <v>416</v>
      </c>
      <c r="C33" s="131">
        <f>SUM(PROMEDIO!C33)</f>
        <v>22</v>
      </c>
      <c r="D33" s="131">
        <f t="shared" si="2"/>
        <v>265.9545454545455</v>
      </c>
      <c r="E33" s="131">
        <f>RESUMEN!F32/RESUMEN!$AO$47</f>
        <v>83.5</v>
      </c>
      <c r="F33" s="131">
        <f>RESUMEN!I32/RESUMEN!$AO$47</f>
        <v>182.45454545454547</v>
      </c>
      <c r="G33" s="131">
        <f>RESUMEN!J32/RESUMEN!$AO$47</f>
        <v>38.590909090909093</v>
      </c>
      <c r="H33" s="132">
        <f t="shared" si="3"/>
        <v>21.150971599402094</v>
      </c>
      <c r="I33" s="131">
        <f>RESUMEN!L32/RESUMEN!$AO$47</f>
        <v>42.954545454545453</v>
      </c>
      <c r="J33" s="132">
        <f t="shared" si="4"/>
        <v>23.542600896860986</v>
      </c>
      <c r="K33" s="131">
        <f>RESUMEN!M32/RESUMEN!$AO$47</f>
        <v>94</v>
      </c>
      <c r="L33" s="132">
        <f t="shared" si="5"/>
        <v>51.519681116093665</v>
      </c>
      <c r="M33" s="131">
        <f>RESUMEN!O32/RESUMEN!$AO$47</f>
        <v>0</v>
      </c>
      <c r="N33" s="132">
        <f t="shared" si="6"/>
        <v>0</v>
      </c>
      <c r="O33" s="131">
        <f>RESUMEN!P32/RESUMEN!$AO$47</f>
        <v>0</v>
      </c>
      <c r="P33" s="132">
        <f t="shared" si="7"/>
        <v>0</v>
      </c>
      <c r="Q33" s="131">
        <f>RESUMEN!S32/RESUMEN!$AO$47</f>
        <v>5.6818181818181817</v>
      </c>
      <c r="R33" s="132">
        <f t="shared" si="8"/>
        <v>3.1141006477329345</v>
      </c>
      <c r="S33" s="131">
        <f>RESUMEN!T32/RESUMEN!$AO$47</f>
        <v>1.2272727272727273</v>
      </c>
      <c r="T33" s="133">
        <f t="shared" si="9"/>
        <v>0.67264573991031384</v>
      </c>
    </row>
    <row r="34" spans="1:20" ht="18.75" customHeight="1">
      <c r="A34" s="114" t="s">
        <v>37</v>
      </c>
      <c r="B34" s="131">
        <f>SUM(PROMEDIO!B34)</f>
        <v>246</v>
      </c>
      <c r="C34" s="131">
        <f>SUM(PROMEDIO!C34)</f>
        <v>0</v>
      </c>
      <c r="D34" s="131">
        <f t="shared" si="2"/>
        <v>219.04545454545453</v>
      </c>
      <c r="E34" s="131">
        <f>RESUMEN!F33/RESUMEN!$AO$47</f>
        <v>189.72727272727272</v>
      </c>
      <c r="F34" s="131">
        <f>RESUMEN!I33/RESUMEN!$AO$47</f>
        <v>29.318181818181817</v>
      </c>
      <c r="G34" s="131">
        <f>RESUMEN!J33/RESUMEN!$AO$47</f>
        <v>2.6363636363636362</v>
      </c>
      <c r="H34" s="132">
        <f t="shared" si="3"/>
        <v>8.9922480620155039</v>
      </c>
      <c r="I34" s="131">
        <f>RESUMEN!L33/RESUMEN!$AO$47</f>
        <v>1.3636363636363635</v>
      </c>
      <c r="J34" s="132">
        <f t="shared" si="4"/>
        <v>4.6511627906976747</v>
      </c>
      <c r="K34" s="131">
        <f>RESUMEN!M33/RESUMEN!$AO$47</f>
        <v>0</v>
      </c>
      <c r="L34" s="132">
        <f t="shared" si="5"/>
        <v>0</v>
      </c>
      <c r="M34" s="131">
        <f>RESUMEN!O33/RESUMEN!$AO$47</f>
        <v>0</v>
      </c>
      <c r="N34" s="132">
        <f t="shared" si="6"/>
        <v>0</v>
      </c>
      <c r="O34" s="131">
        <f>RESUMEN!P33/RESUMEN!$AO$47</f>
        <v>6.3636363636363633</v>
      </c>
      <c r="P34" s="132">
        <f t="shared" si="7"/>
        <v>21.705426356589147</v>
      </c>
      <c r="Q34" s="131">
        <f>RESUMEN!S33/RESUMEN!$AO$47</f>
        <v>18.954545454545453</v>
      </c>
      <c r="R34" s="132">
        <f t="shared" si="8"/>
        <v>64.651162790697668</v>
      </c>
      <c r="S34" s="131">
        <f>RESUMEN!T33/RESUMEN!$AO$47</f>
        <v>0</v>
      </c>
      <c r="T34" s="133">
        <f t="shared" si="9"/>
        <v>0</v>
      </c>
    </row>
    <row r="35" spans="1:20" ht="18.75" customHeight="1">
      <c r="A35" s="116" t="s">
        <v>141</v>
      </c>
      <c r="B35" s="131">
        <f>SUM(PROMEDIO!B35)</f>
        <v>56</v>
      </c>
      <c r="C35" s="131">
        <f>SUM(PROMEDIO!C35)</f>
        <v>0</v>
      </c>
      <c r="D35" s="131">
        <f>SUM(E35:F35)</f>
        <v>49.68181818181818</v>
      </c>
      <c r="E35" s="131">
        <f>RESUMEN!F34/RESUMEN!$AO$47</f>
        <v>0</v>
      </c>
      <c r="F35" s="131">
        <f>RESUMEN!I34/RESUMEN!$AO$47</f>
        <v>49.68181818181818</v>
      </c>
      <c r="G35" s="131">
        <f>RESUMEN!J34/RESUMEN!$AO$47</f>
        <v>6.8181818181818183</v>
      </c>
      <c r="H35" s="132">
        <f t="shared" si="3"/>
        <v>13.72369624885636</v>
      </c>
      <c r="I35" s="131">
        <f>RESUMEN!L34/RESUMEN!$AO$47</f>
        <v>0</v>
      </c>
      <c r="J35" s="132">
        <f t="shared" si="4"/>
        <v>0</v>
      </c>
      <c r="K35" s="131">
        <f>RESUMEN!M34/RESUMEN!$AO$47</f>
        <v>0</v>
      </c>
      <c r="L35" s="132">
        <f t="shared" si="5"/>
        <v>0</v>
      </c>
      <c r="M35" s="131">
        <f>RESUMEN!O34/RESUMEN!$AO$47</f>
        <v>0</v>
      </c>
      <c r="N35" s="132">
        <f t="shared" si="6"/>
        <v>0</v>
      </c>
      <c r="O35" s="131">
        <f>RESUMEN!P34/RESUMEN!$AO$47</f>
        <v>0</v>
      </c>
      <c r="P35" s="132">
        <f t="shared" si="7"/>
        <v>0</v>
      </c>
      <c r="Q35" s="131">
        <f>RESUMEN!S34/RESUMEN!$AO$47</f>
        <v>0</v>
      </c>
      <c r="R35" s="132">
        <f t="shared" si="8"/>
        <v>0</v>
      </c>
      <c r="S35" s="131">
        <f>RESUMEN!T34/RESUMEN!$AO$47</f>
        <v>42.863636363636367</v>
      </c>
      <c r="T35" s="133">
        <f t="shared" si="9"/>
        <v>86.276303751143644</v>
      </c>
    </row>
    <row r="36" spans="1:20" ht="18.75" customHeight="1">
      <c r="A36" s="113" t="s">
        <v>164</v>
      </c>
      <c r="B36" s="131">
        <f>SUM(PROMEDIO!B36)</f>
        <v>420</v>
      </c>
      <c r="C36" s="131">
        <f>SUM(PROMEDIO!C36)</f>
        <v>2</v>
      </c>
      <c r="D36" s="131">
        <f t="shared" si="2"/>
        <v>364.86363636363637</v>
      </c>
      <c r="E36" s="131">
        <f>RESUMEN!F35/RESUMEN!$AO$47</f>
        <v>4.6818181818181817</v>
      </c>
      <c r="F36" s="131">
        <f>RESUMEN!I35/RESUMEN!$AO$47</f>
        <v>360.18181818181819</v>
      </c>
      <c r="G36" s="131">
        <f>RESUMEN!J35/RESUMEN!$AO$47</f>
        <v>2</v>
      </c>
      <c r="H36" s="132">
        <f t="shared" si="3"/>
        <v>0.5552751135790005</v>
      </c>
      <c r="I36" s="131">
        <f>RESUMEN!L35/RESUMEN!$AO$47</f>
        <v>4.1818181818181817</v>
      </c>
      <c r="J36" s="132">
        <f t="shared" si="4"/>
        <v>1.1610297829379101</v>
      </c>
      <c r="K36" s="131">
        <f>RESUMEN!M35/RESUMEN!$AO$47</f>
        <v>353.22727272727275</v>
      </c>
      <c r="L36" s="132">
        <f t="shared" si="5"/>
        <v>98.069156991418481</v>
      </c>
      <c r="M36" s="131">
        <f>RESUMEN!O35/RESUMEN!$AO$47</f>
        <v>0</v>
      </c>
      <c r="N36" s="132">
        <f t="shared" si="6"/>
        <v>0</v>
      </c>
      <c r="O36" s="131">
        <f>RESUMEN!P35/RESUMEN!$AO$47</f>
        <v>0</v>
      </c>
      <c r="P36" s="132">
        <f t="shared" si="7"/>
        <v>0</v>
      </c>
      <c r="Q36" s="131">
        <f>RESUMEN!S35/RESUMEN!$AO$47</f>
        <v>0.77272727272727271</v>
      </c>
      <c r="R36" s="132">
        <f t="shared" si="8"/>
        <v>0.21453811206461382</v>
      </c>
      <c r="S36" s="131">
        <f>RESUMEN!T35/RESUMEN!$AO$47</f>
        <v>0</v>
      </c>
      <c r="T36" s="133">
        <f t="shared" si="9"/>
        <v>0</v>
      </c>
    </row>
    <row r="37" spans="1:20" ht="18.75" customHeight="1">
      <c r="A37" s="113" t="s">
        <v>165</v>
      </c>
      <c r="B37" s="131">
        <f>SUM(PROMEDIO!B37)</f>
        <v>1031</v>
      </c>
      <c r="C37" s="131">
        <f>SUM(PROMEDIO!C37)</f>
        <v>142</v>
      </c>
      <c r="D37" s="131">
        <f t="shared" si="2"/>
        <v>813.68181818181813</v>
      </c>
      <c r="E37" s="131">
        <f>RESUMEN!F36/RESUMEN!$AO$47</f>
        <v>0</v>
      </c>
      <c r="F37" s="131">
        <f>RESUMEN!I36/RESUMEN!$AO$47</f>
        <v>813.68181818181813</v>
      </c>
      <c r="G37" s="131">
        <f>RESUMEN!J36/RESUMEN!$AO$47</f>
        <v>4.9090909090909092</v>
      </c>
      <c r="H37" s="132">
        <f t="shared" si="3"/>
        <v>0.60331825037707398</v>
      </c>
      <c r="I37" s="131">
        <f>RESUMEN!L36/RESUMEN!$AO$47</f>
        <v>400.90909090909093</v>
      </c>
      <c r="J37" s="132">
        <f t="shared" si="4"/>
        <v>49.270990447461045</v>
      </c>
      <c r="K37" s="131">
        <f>RESUMEN!M36/RESUMEN!$AO$47</f>
        <v>407.86363636363637</v>
      </c>
      <c r="L37" s="132">
        <f t="shared" si="5"/>
        <v>50.12569130216189</v>
      </c>
      <c r="M37" s="131">
        <f>RESUMEN!O36/RESUMEN!$AO$47</f>
        <v>0</v>
      </c>
      <c r="N37" s="132">
        <f t="shared" si="6"/>
        <v>0</v>
      </c>
      <c r="O37" s="131">
        <f>RESUMEN!P36/RESUMEN!$AO$47</f>
        <v>0</v>
      </c>
      <c r="P37" s="132">
        <f t="shared" si="7"/>
        <v>0</v>
      </c>
      <c r="Q37" s="131">
        <f>RESUMEN!S36/RESUMEN!$AO$47</f>
        <v>0</v>
      </c>
      <c r="R37" s="132">
        <f t="shared" si="8"/>
        <v>0</v>
      </c>
      <c r="S37" s="131">
        <f>RESUMEN!T36/RESUMEN!$AO$47</f>
        <v>0</v>
      </c>
      <c r="T37" s="133">
        <f t="shared" si="9"/>
        <v>0</v>
      </c>
    </row>
    <row r="38" spans="1:20" ht="18.75" customHeight="1">
      <c r="A38" s="113" t="s">
        <v>166</v>
      </c>
      <c r="B38" s="131">
        <f>SUM(PROMEDIO!B38)</f>
        <v>486</v>
      </c>
      <c r="C38" s="131">
        <f>SUM(PROMEDIO!C38)</f>
        <v>16</v>
      </c>
      <c r="D38" s="131">
        <f t="shared" si="2"/>
        <v>105.54545454545453</v>
      </c>
      <c r="E38" s="131">
        <f>RESUMEN!F37/RESUMEN!$AO$47</f>
        <v>20.227272727272727</v>
      </c>
      <c r="F38" s="131">
        <f>RESUMEN!I37/RESUMEN!$AO$47</f>
        <v>85.318181818181813</v>
      </c>
      <c r="G38" s="131">
        <f>RESUMEN!J37/RESUMEN!$AO$47</f>
        <v>30.40909090909091</v>
      </c>
      <c r="H38" s="132">
        <f>G38/F38*100</f>
        <v>35.641981885988287</v>
      </c>
      <c r="I38" s="131">
        <f>RESUMEN!L37/RESUMEN!$AO$47</f>
        <v>28.636363636363637</v>
      </c>
      <c r="J38" s="132">
        <f>I38/F38*100</f>
        <v>33.56419818859883</v>
      </c>
      <c r="K38" s="131">
        <f>RESUMEN!M37/RESUMEN!$AO$47</f>
        <v>21.90909090909091</v>
      </c>
      <c r="L38" s="132">
        <f>K38/F38*100</f>
        <v>25.679275439531168</v>
      </c>
      <c r="M38" s="131">
        <f>RESUMEN!O37/RESUMEN!$AO$47</f>
        <v>0</v>
      </c>
      <c r="N38" s="132">
        <f t="shared" si="6"/>
        <v>0</v>
      </c>
      <c r="O38" s="131">
        <f>RESUMEN!P37/RESUMEN!$AO$47</f>
        <v>4.5454545454545456E-2</v>
      </c>
      <c r="P38" s="132">
        <f t="shared" si="7"/>
        <v>5.3276505061267986E-2</v>
      </c>
      <c r="Q38" s="131">
        <f>RESUMEN!S37/RESUMEN!$AO$47</f>
        <v>2.9545454545454546</v>
      </c>
      <c r="R38" s="132">
        <f t="shared" si="8"/>
        <v>3.4629728289824193</v>
      </c>
      <c r="S38" s="131">
        <f>RESUMEN!T37/RESUMEN!$AO$47</f>
        <v>1.3636363636363635</v>
      </c>
      <c r="T38" s="133">
        <f t="shared" si="9"/>
        <v>1.5982951518380393</v>
      </c>
    </row>
    <row r="39" spans="1:20" ht="18.75" customHeight="1">
      <c r="A39" s="114" t="s">
        <v>38</v>
      </c>
      <c r="B39" s="131">
        <f>SUM(PROMEDIO!B39)</f>
        <v>28</v>
      </c>
      <c r="C39" s="131">
        <f>SUM(PROMEDIO!C39)</f>
        <v>0</v>
      </c>
      <c r="D39" s="131">
        <f t="shared" si="2"/>
        <v>21.59090909090909</v>
      </c>
      <c r="E39" s="131">
        <f>RESUMEN!F38/RESUMEN!$AO$47</f>
        <v>0</v>
      </c>
      <c r="F39" s="131">
        <f>RESUMEN!I38/RESUMEN!$AO$47</f>
        <v>21.59090909090909</v>
      </c>
      <c r="G39" s="131">
        <f>RESUMEN!J38/RESUMEN!$AO$47</f>
        <v>21.59090909090909</v>
      </c>
      <c r="H39" s="132">
        <f t="shared" si="3"/>
        <v>100</v>
      </c>
      <c r="I39" s="131">
        <f>RESUMEN!L38/RESUMEN!$AO$47</f>
        <v>0</v>
      </c>
      <c r="J39" s="132">
        <f t="shared" si="4"/>
        <v>0</v>
      </c>
      <c r="K39" s="131">
        <f>RESUMEN!M38/RESUMEN!$AO$47</f>
        <v>0</v>
      </c>
      <c r="L39" s="132">
        <f t="shared" si="5"/>
        <v>0</v>
      </c>
      <c r="M39" s="131">
        <f>RESUMEN!O38/RESUMEN!$AO$47</f>
        <v>0</v>
      </c>
      <c r="N39" s="132">
        <f t="shared" si="6"/>
        <v>0</v>
      </c>
      <c r="O39" s="131">
        <f>RESUMEN!P38/RESUMEN!$AO$47</f>
        <v>0</v>
      </c>
      <c r="P39" s="132">
        <f t="shared" si="7"/>
        <v>0</v>
      </c>
      <c r="Q39" s="131">
        <f>RESUMEN!S38/RESUMEN!$AO$47</f>
        <v>0</v>
      </c>
      <c r="R39" s="132">
        <f t="shared" si="8"/>
        <v>0</v>
      </c>
      <c r="S39" s="131">
        <f>RESUMEN!T38/RESUMEN!$AO$47</f>
        <v>0</v>
      </c>
      <c r="T39" s="133">
        <f t="shared" si="9"/>
        <v>0</v>
      </c>
    </row>
    <row r="40" spans="1:20" ht="18.75" customHeight="1">
      <c r="A40" s="113" t="s">
        <v>167</v>
      </c>
      <c r="B40" s="131">
        <f>SUM(PROMEDIO!B40)</f>
        <v>546</v>
      </c>
      <c r="C40" s="131">
        <f>SUM(PROMEDIO!C40)</f>
        <v>30</v>
      </c>
      <c r="D40" s="131">
        <f t="shared" si="2"/>
        <v>515.5454545454545</v>
      </c>
      <c r="E40" s="131">
        <f>RESUMEN!F39/RESUMEN!$AO$47</f>
        <v>0</v>
      </c>
      <c r="F40" s="131">
        <f>RESUMEN!I39/RESUMEN!$AO$47</f>
        <v>515.5454545454545</v>
      </c>
      <c r="G40" s="131">
        <f>RESUMEN!J39/RESUMEN!$AO$47</f>
        <v>1.4090909090909092</v>
      </c>
      <c r="H40" s="132">
        <f t="shared" si="3"/>
        <v>0.27332040204549468</v>
      </c>
      <c r="I40" s="131">
        <f>RESUMEN!L39/RESUMEN!$AO$47</f>
        <v>461.45454545454544</v>
      </c>
      <c r="J40" s="132">
        <f t="shared" si="4"/>
        <v>89.508023276318113</v>
      </c>
      <c r="K40" s="131">
        <f>RESUMEN!M39/RESUMEN!$AO$47</f>
        <v>52.68181818181818</v>
      </c>
      <c r="L40" s="132">
        <f t="shared" si="5"/>
        <v>10.218656321636397</v>
      </c>
      <c r="M40" s="131">
        <f>RESUMEN!O39/RESUMEN!$AO$47</f>
        <v>0</v>
      </c>
      <c r="N40" s="132">
        <f t="shared" si="6"/>
        <v>0</v>
      </c>
      <c r="O40" s="131">
        <f>RESUMEN!P39/RESUMEN!$AO$47</f>
        <v>0</v>
      </c>
      <c r="P40" s="132">
        <f t="shared" si="7"/>
        <v>0</v>
      </c>
      <c r="Q40" s="131">
        <f>RESUMEN!S39/RESUMEN!$AO$47</f>
        <v>0</v>
      </c>
      <c r="R40" s="132">
        <f t="shared" si="8"/>
        <v>0</v>
      </c>
      <c r="S40" s="131">
        <f>RESUMEN!T39/RESUMEN!$AO$47</f>
        <v>0</v>
      </c>
      <c r="T40" s="133">
        <f t="shared" si="9"/>
        <v>0</v>
      </c>
    </row>
    <row r="41" spans="1:20" ht="18.75" customHeight="1">
      <c r="A41" s="114" t="s">
        <v>39</v>
      </c>
      <c r="B41" s="131">
        <f>SUM(PROMEDIO!B41)</f>
        <v>152</v>
      </c>
      <c r="C41" s="131">
        <f>SUM(PROMEDIO!C41)</f>
        <v>0</v>
      </c>
      <c r="D41" s="131">
        <f t="shared" si="2"/>
        <v>150.36363636363637</v>
      </c>
      <c r="E41" s="131">
        <f>RESUMEN!F40/RESUMEN!$AO$47</f>
        <v>0</v>
      </c>
      <c r="F41" s="131">
        <f>RESUMEN!I40/RESUMEN!$AO$47</f>
        <v>150.36363636363637</v>
      </c>
      <c r="G41" s="131">
        <f>RESUMEN!J40/RESUMEN!$AO$47</f>
        <v>150.36363636363637</v>
      </c>
      <c r="H41" s="132">
        <f t="shared" si="3"/>
        <v>100</v>
      </c>
      <c r="I41" s="131">
        <f>RESUMEN!L40/RESUMEN!$AO$47</f>
        <v>0</v>
      </c>
      <c r="J41" s="132">
        <f t="shared" si="4"/>
        <v>0</v>
      </c>
      <c r="K41" s="131">
        <f>RESUMEN!M40/RESUMEN!$AO$47</f>
        <v>0</v>
      </c>
      <c r="L41" s="132">
        <f t="shared" si="5"/>
        <v>0</v>
      </c>
      <c r="M41" s="131">
        <f>RESUMEN!O40/RESUMEN!$AO$47</f>
        <v>0</v>
      </c>
      <c r="N41" s="132">
        <f t="shared" si="6"/>
        <v>0</v>
      </c>
      <c r="O41" s="131">
        <f>RESUMEN!P40/RESUMEN!$AO$47</f>
        <v>0</v>
      </c>
      <c r="P41" s="132">
        <f t="shared" si="7"/>
        <v>0</v>
      </c>
      <c r="Q41" s="131">
        <f>RESUMEN!S40/RESUMEN!$AO$47</f>
        <v>0</v>
      </c>
      <c r="R41" s="132">
        <f t="shared" si="8"/>
        <v>0</v>
      </c>
      <c r="S41" s="131">
        <f>RESUMEN!T40/RESUMEN!$AO$47</f>
        <v>0</v>
      </c>
      <c r="T41" s="133">
        <f t="shared" si="9"/>
        <v>0</v>
      </c>
    </row>
    <row r="42" spans="1:20" ht="18.75" customHeight="1">
      <c r="A42" s="113" t="s">
        <v>168</v>
      </c>
      <c r="B42" s="131">
        <f>SUM(PROMEDIO!B42)</f>
        <v>908</v>
      </c>
      <c r="C42" s="131">
        <f>SUM(PROMEDIO!C42)</f>
        <v>25</v>
      </c>
      <c r="D42" s="131">
        <f t="shared" si="2"/>
        <v>758.77272727272725</v>
      </c>
      <c r="E42" s="131">
        <f>RESUMEN!F41/RESUMEN!$AO$47</f>
        <v>183.59090909090909</v>
      </c>
      <c r="F42" s="131">
        <f>RESUMEN!I41/RESUMEN!$AO$47</f>
        <v>575.18181818181813</v>
      </c>
      <c r="G42" s="131">
        <f>RESUMEN!J41/RESUMEN!$AO$47</f>
        <v>294.13636363636363</v>
      </c>
      <c r="H42" s="132">
        <f t="shared" si="3"/>
        <v>51.137980085348509</v>
      </c>
      <c r="I42" s="131">
        <f>RESUMEN!L41/RESUMEN!$AO$47</f>
        <v>152.27272727272728</v>
      </c>
      <c r="J42" s="132">
        <f t="shared" si="4"/>
        <v>26.473842263315952</v>
      </c>
      <c r="K42" s="131">
        <f>RESUMEN!M41/RESUMEN!$AO$47</f>
        <v>7.3181818181818183</v>
      </c>
      <c r="L42" s="132">
        <f t="shared" si="5"/>
        <v>1.2723249565354831</v>
      </c>
      <c r="M42" s="131">
        <f>RESUMEN!O41/RESUMEN!$AO$47</f>
        <v>0</v>
      </c>
      <c r="N42" s="132">
        <f t="shared" si="6"/>
        <v>0</v>
      </c>
      <c r="O42" s="131">
        <f>RESUMEN!P41/RESUMEN!$AO$47</f>
        <v>26.545454545454547</v>
      </c>
      <c r="P42" s="132">
        <f t="shared" si="7"/>
        <v>4.6151414572467209</v>
      </c>
      <c r="Q42" s="131">
        <f>RESUMEN!S41/RESUMEN!$AO$47</f>
        <v>64.545454545454547</v>
      </c>
      <c r="R42" s="132">
        <f t="shared" si="8"/>
        <v>11.221748063853328</v>
      </c>
      <c r="S42" s="131">
        <f>RESUMEN!T41/RESUMEN!$AO$47</f>
        <v>30.363636363636363</v>
      </c>
      <c r="T42" s="133">
        <f t="shared" si="9"/>
        <v>5.2789631737000162</v>
      </c>
    </row>
    <row r="43" spans="1:20" ht="18.75" customHeight="1">
      <c r="A43" s="113" t="s">
        <v>182</v>
      </c>
      <c r="B43" s="131">
        <f>SUM(PROMEDIO!B43)</f>
        <v>75</v>
      </c>
      <c r="C43" s="131">
        <f>SUM(PROMEDIO!C43)</f>
        <v>0</v>
      </c>
      <c r="D43" s="131">
        <f t="shared" si="2"/>
        <v>50.863636363636367</v>
      </c>
      <c r="E43" s="131">
        <f>RESUMEN!F42/RESUMEN!$AO$47</f>
        <v>0</v>
      </c>
      <c r="F43" s="131">
        <f>RESUMEN!I42/RESUMEN!$AO$47</f>
        <v>50.863636363636367</v>
      </c>
      <c r="G43" s="131">
        <f>RESUMEN!J42/RESUMEN!$AO$47</f>
        <v>50.863636363636367</v>
      </c>
      <c r="H43" s="132">
        <f t="shared" si="3"/>
        <v>100</v>
      </c>
      <c r="I43" s="131">
        <f>RESUMEN!L42/RESUMEN!$AO$47</f>
        <v>0</v>
      </c>
      <c r="J43" s="132">
        <f t="shared" si="4"/>
        <v>0</v>
      </c>
      <c r="K43" s="131">
        <f>RESUMEN!M42/RESUMEN!$AO$47</f>
        <v>0</v>
      </c>
      <c r="L43" s="132">
        <f t="shared" si="5"/>
        <v>0</v>
      </c>
      <c r="M43" s="131">
        <f>RESUMEN!O42/RESUMEN!$AO$47</f>
        <v>0</v>
      </c>
      <c r="N43" s="132">
        <f t="shared" si="6"/>
        <v>0</v>
      </c>
      <c r="O43" s="131">
        <f>RESUMEN!P42/RESUMEN!$AO$47</f>
        <v>0</v>
      </c>
      <c r="P43" s="132">
        <f t="shared" si="7"/>
        <v>0</v>
      </c>
      <c r="Q43" s="131">
        <f>RESUMEN!S42/RESUMEN!$AO$47</f>
        <v>0</v>
      </c>
      <c r="R43" s="132">
        <f t="shared" si="8"/>
        <v>0</v>
      </c>
      <c r="S43" s="131">
        <f>RESUMEN!T42/RESUMEN!$AO$47</f>
        <v>0</v>
      </c>
      <c r="T43" s="133">
        <f t="shared" si="9"/>
        <v>0</v>
      </c>
    </row>
    <row r="44" spans="1:20" ht="18.75" customHeight="1">
      <c r="A44" s="114" t="s">
        <v>40</v>
      </c>
      <c r="B44" s="131">
        <f>SUM(PROMEDIO!B44)</f>
        <v>0</v>
      </c>
      <c r="C44" s="131">
        <f>SUM(PROMEDIO!C44)</f>
        <v>0</v>
      </c>
      <c r="D44" s="131">
        <f t="shared" si="2"/>
        <v>0</v>
      </c>
      <c r="E44" s="131">
        <f>RESUMEN!F43/RESUMEN!$AO$47</f>
        <v>0</v>
      </c>
      <c r="F44" s="131">
        <f>RESUMEN!I43/RESUMEN!$AO$47</f>
        <v>0</v>
      </c>
      <c r="G44" s="131">
        <f>RESUMEN!J43/RESUMEN!$AO$47</f>
        <v>0</v>
      </c>
      <c r="H44" s="132">
        <v>0</v>
      </c>
      <c r="I44" s="131">
        <f>RESUMEN!L43/RESUMEN!$AO$47</f>
        <v>0</v>
      </c>
      <c r="J44" s="132">
        <v>0</v>
      </c>
      <c r="K44" s="131">
        <f>RESUMEN!M43/RESUMEN!$AO$47</f>
        <v>0</v>
      </c>
      <c r="L44" s="132">
        <v>0</v>
      </c>
      <c r="M44" s="131">
        <f>RESUMEN!O43/RESUMEN!$AO$47</f>
        <v>0</v>
      </c>
      <c r="N44" s="132">
        <v>0</v>
      </c>
      <c r="O44" s="131">
        <f>RESUMEN!P43/RESUMEN!$AO$47</f>
        <v>0</v>
      </c>
      <c r="P44" s="132">
        <v>0</v>
      </c>
      <c r="Q44" s="131">
        <f>RESUMEN!S43/RESUMEN!$AO$47</f>
        <v>0</v>
      </c>
      <c r="R44" s="132">
        <v>0</v>
      </c>
      <c r="S44" s="131">
        <f>RESUMEN!T43/RESUMEN!$AO$47</f>
        <v>0</v>
      </c>
      <c r="T44" s="133">
        <v>0</v>
      </c>
    </row>
    <row r="45" spans="1:20" ht="18.75" customHeight="1">
      <c r="A45" s="114" t="s">
        <v>41</v>
      </c>
      <c r="B45" s="131">
        <f>SUM(PROMEDIO!B45)</f>
        <v>400</v>
      </c>
      <c r="C45" s="131">
        <f>SUM(PROMEDIO!C45)</f>
        <v>50</v>
      </c>
      <c r="D45" s="131">
        <f t="shared" si="2"/>
        <v>314.95454545454544</v>
      </c>
      <c r="E45" s="131">
        <f>RESUMEN!F44/RESUMEN!$AO$47</f>
        <v>0</v>
      </c>
      <c r="F45" s="131">
        <f>RESUMEN!I44/RESUMEN!$AO$47</f>
        <v>314.95454545454544</v>
      </c>
      <c r="G45" s="131">
        <f>RESUMEN!J44/RESUMEN!$AO$47</f>
        <v>314.95454545454544</v>
      </c>
      <c r="H45" s="132">
        <f t="shared" si="3"/>
        <v>100</v>
      </c>
      <c r="I45" s="131">
        <f>RESUMEN!L44/RESUMEN!$AO$47</f>
        <v>0</v>
      </c>
      <c r="J45" s="132">
        <f t="shared" si="4"/>
        <v>0</v>
      </c>
      <c r="K45" s="131">
        <f>RESUMEN!M44/RESUMEN!$AO$47</f>
        <v>0</v>
      </c>
      <c r="L45" s="132">
        <f t="shared" si="5"/>
        <v>0</v>
      </c>
      <c r="M45" s="131">
        <f>RESUMEN!O44/RESUMEN!$AO$47</f>
        <v>0</v>
      </c>
      <c r="N45" s="132">
        <f t="shared" si="6"/>
        <v>0</v>
      </c>
      <c r="O45" s="131">
        <f>RESUMEN!P44/RESUMEN!$AO$47</f>
        <v>0</v>
      </c>
      <c r="P45" s="132">
        <f t="shared" si="7"/>
        <v>0</v>
      </c>
      <c r="Q45" s="131">
        <f>RESUMEN!S44/RESUMEN!$AO$47</f>
        <v>0</v>
      </c>
      <c r="R45" s="132">
        <f t="shared" si="8"/>
        <v>0</v>
      </c>
      <c r="S45" s="131">
        <f>RESUMEN!T44/RESUMEN!$AO$47</f>
        <v>0</v>
      </c>
      <c r="T45" s="133">
        <f t="shared" si="9"/>
        <v>0</v>
      </c>
    </row>
    <row r="46" spans="1:20" ht="18.75" customHeight="1">
      <c r="A46" s="114" t="s">
        <v>42</v>
      </c>
      <c r="B46" s="131">
        <f>SUM(PROMEDIO!B46)</f>
        <v>384</v>
      </c>
      <c r="C46" s="131">
        <f>SUM(PROMEDIO!C46)</f>
        <v>48</v>
      </c>
      <c r="D46" s="131">
        <f t="shared" si="2"/>
        <v>313.77272727272725</v>
      </c>
      <c r="E46" s="131">
        <f>RESUMEN!F45/RESUMEN!$AO$47</f>
        <v>243.77272727272728</v>
      </c>
      <c r="F46" s="131">
        <f>RESUMEN!I45/RESUMEN!$AO$47</f>
        <v>70</v>
      </c>
      <c r="G46" s="131">
        <f>RESUMEN!J45/RESUMEN!$AO$47</f>
        <v>0.63636363636363635</v>
      </c>
      <c r="H46" s="132">
        <f t="shared" si="3"/>
        <v>0.90909090909090906</v>
      </c>
      <c r="I46" s="131">
        <f>RESUMEN!L45/RESUMEN!$AO$47</f>
        <v>0</v>
      </c>
      <c r="J46" s="132">
        <f t="shared" si="4"/>
        <v>0</v>
      </c>
      <c r="K46" s="131">
        <f>RESUMEN!M45/RESUMEN!$AO$47</f>
        <v>0</v>
      </c>
      <c r="L46" s="132">
        <f t="shared" si="5"/>
        <v>0</v>
      </c>
      <c r="M46" s="131">
        <f>RESUMEN!O45/RESUMEN!$AO$47</f>
        <v>0</v>
      </c>
      <c r="N46" s="132">
        <f t="shared" si="6"/>
        <v>0</v>
      </c>
      <c r="O46" s="131">
        <f>RESUMEN!P45/RESUMEN!$AO$47</f>
        <v>55.636363636363633</v>
      </c>
      <c r="P46" s="132">
        <f t="shared" si="7"/>
        <v>79.480519480519476</v>
      </c>
      <c r="Q46" s="131">
        <f>RESUMEN!S45/RESUMEN!$AO$47</f>
        <v>13.727272727272727</v>
      </c>
      <c r="R46" s="132">
        <f t="shared" si="8"/>
        <v>19.610389610389607</v>
      </c>
      <c r="S46" s="131">
        <f>RESUMEN!T45/RESUMEN!$AO$47</f>
        <v>0</v>
      </c>
      <c r="T46" s="133">
        <f t="shared" si="9"/>
        <v>0</v>
      </c>
    </row>
    <row r="47" spans="1:20" ht="18.75" customHeight="1" thickBot="1">
      <c r="A47" s="120" t="s">
        <v>171</v>
      </c>
      <c r="B47" s="219">
        <f>SUM(PROMEDIO!B47)</f>
        <v>24</v>
      </c>
      <c r="C47" s="219">
        <f>SUM(PROMEDIO!C47)</f>
        <v>0</v>
      </c>
      <c r="D47" s="219">
        <f t="shared" si="2"/>
        <v>23</v>
      </c>
      <c r="E47" s="219">
        <f>RESUMEN!F46/RESUMEN!$AO$47</f>
        <v>0</v>
      </c>
      <c r="F47" s="219">
        <f>RESUMEN!I46/RESUMEN!$AO$47</f>
        <v>23</v>
      </c>
      <c r="G47" s="219">
        <f>RESUMEN!J46/RESUMEN!$AO$47</f>
        <v>0</v>
      </c>
      <c r="H47" s="285">
        <f t="shared" si="3"/>
        <v>0</v>
      </c>
      <c r="I47" s="219">
        <f>RESUMEN!L46/RESUMEN!$AO$47</f>
        <v>0</v>
      </c>
      <c r="J47" s="285">
        <f t="shared" si="4"/>
        <v>0</v>
      </c>
      <c r="K47" s="219">
        <f>RESUMEN!M46/RESUMEN!$AO$47</f>
        <v>0</v>
      </c>
      <c r="L47" s="285">
        <f t="shared" si="5"/>
        <v>0</v>
      </c>
      <c r="M47" s="219">
        <f>RESUMEN!O46/RESUMEN!$AO$47</f>
        <v>0</v>
      </c>
      <c r="N47" s="285">
        <f t="shared" si="6"/>
        <v>0</v>
      </c>
      <c r="O47" s="219">
        <f>RESUMEN!P46/RESUMEN!$AO$47</f>
        <v>0</v>
      </c>
      <c r="P47" s="285">
        <f t="shared" si="7"/>
        <v>0</v>
      </c>
      <c r="Q47" s="219">
        <f>RESUMEN!S46/RESUMEN!$AO$47</f>
        <v>0</v>
      </c>
      <c r="R47" s="285">
        <f t="shared" si="8"/>
        <v>0</v>
      </c>
      <c r="S47" s="219">
        <f>RESUMEN!T46/RESUMEN!$AO$47</f>
        <v>23</v>
      </c>
      <c r="T47" s="286">
        <f t="shared" si="9"/>
        <v>100</v>
      </c>
    </row>
    <row r="48" spans="1:20">
      <c r="A48" s="60" t="s">
        <v>183</v>
      </c>
      <c r="C48" s="61" t="s">
        <v>137</v>
      </c>
      <c r="D48" s="48"/>
      <c r="E48" s="48"/>
      <c r="F48" s="48"/>
      <c r="P48" s="267" t="s">
        <v>529</v>
      </c>
    </row>
    <row r="49" spans="1:20">
      <c r="A49" s="60" t="s">
        <v>94</v>
      </c>
      <c r="C49" s="62" t="s">
        <v>138</v>
      </c>
      <c r="D49" s="47"/>
      <c r="E49" s="47"/>
      <c r="F49" s="47"/>
      <c r="G49" s="13"/>
      <c r="H49" s="13"/>
      <c r="I49" s="13"/>
      <c r="J49" s="13"/>
      <c r="K49" s="13"/>
      <c r="L49" s="13"/>
      <c r="M49" s="13"/>
      <c r="N49" s="13"/>
      <c r="O49" s="13"/>
      <c r="P49" s="267" t="s">
        <v>537</v>
      </c>
      <c r="R49" s="13"/>
      <c r="S49" s="13"/>
      <c r="T49" s="13"/>
    </row>
    <row r="50" spans="1:20">
      <c r="A50" s="140" t="s">
        <v>186</v>
      </c>
      <c r="C50" s="62" t="s">
        <v>139</v>
      </c>
      <c r="D50" s="48"/>
      <c r="E50" s="48"/>
      <c r="F50" s="48"/>
      <c r="P50" s="142" t="s">
        <v>538</v>
      </c>
    </row>
    <row r="51" spans="1:20">
      <c r="B51" s="30"/>
      <c r="P51" s="298" t="s">
        <v>539</v>
      </c>
    </row>
    <row r="52" spans="1:20">
      <c r="A52" s="55"/>
    </row>
    <row r="53" spans="1:20">
      <c r="A53" s="55"/>
    </row>
  </sheetData>
  <mergeCells count="7">
    <mergeCell ref="A6:A8"/>
    <mergeCell ref="C6:C8"/>
    <mergeCell ref="S6:S8"/>
    <mergeCell ref="M5:R5"/>
    <mergeCell ref="M6:M8"/>
    <mergeCell ref="O6:O8"/>
    <mergeCell ref="Q6:Q8"/>
  </mergeCells>
  <phoneticPr fontId="7" type="noConversion"/>
  <printOptions horizontalCentered="1"/>
  <pageMargins left="0.17" right="0.17" top="0.44" bottom="0.4" header="0.17" footer="0.23"/>
  <pageSetup scale="70" orientation="portrait" r:id="rId1"/>
  <headerFooter alignWithMargins="0">
    <oddHeader>&amp;C&amp;"Arial,Negrita"&amp;12DEPARTAMENTO DE CORRECCION Y REHABILITACION&amp;R&amp;8Calle Calaf # 34 Hato Rey, Puerto Rico
Apartado 71308, San Juan, Puerto Rico 00936</oddHeader>
    <oddFooter>&amp;L&amp;8Fuente: Informe de Recuento Diario;
Oficina de Control de Población.&amp;C&amp;8Publicación: Mens./Anual: Fecha: Día 15 del próx. mes. Anual (45 días)&amp;R&amp;8OFICINA DE DESARROLLO PROGRAMATICO
Zulma González, Margarita Otero
(787) 277-0775;  gpalau@ac.gobierno.pr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P43"/>
  <sheetViews>
    <sheetView workbookViewId="0">
      <selection sqref="A1:IV65536"/>
    </sheetView>
  </sheetViews>
  <sheetFormatPr defaultRowHeight="12.75"/>
  <cols>
    <col min="14" max="14" width="24.28515625" customWidth="1"/>
  </cols>
  <sheetData>
    <row r="2" spans="1:16">
      <c r="A2" s="345" t="s">
        <v>111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6">
      <c r="A3" s="345" t="s">
        <v>128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</row>
    <row r="4" spans="1:16">
      <c r="A4" s="345" t="s">
        <v>129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N4" t="s">
        <v>127</v>
      </c>
    </row>
    <row r="5" spans="1:16">
      <c r="A5" s="92" t="s">
        <v>505</v>
      </c>
      <c r="B5" s="33"/>
      <c r="C5" s="33"/>
      <c r="D5" s="33"/>
      <c r="E5" s="33"/>
      <c r="F5" s="33"/>
      <c r="G5" s="33"/>
      <c r="H5" s="33"/>
      <c r="I5" s="33"/>
      <c r="J5" s="33"/>
      <c r="K5" s="33"/>
      <c r="N5" t="s">
        <v>118</v>
      </c>
      <c r="O5" s="16">
        <f>'NIVELES DE CUSTODIA'!O9</f>
        <v>141.13636363636363</v>
      </c>
      <c r="P5" s="78">
        <f t="shared" ref="P5:P11" si="0">SUM(O5/O$12)*100</f>
        <v>1.4908961702454577</v>
      </c>
    </row>
    <row r="6" spans="1:16">
      <c r="N6" t="s">
        <v>119</v>
      </c>
      <c r="O6" s="16">
        <f>'NIVELES DE CUSTODIA'!Q9</f>
        <v>224.90909090909091</v>
      </c>
      <c r="P6" s="78">
        <f t="shared" si="0"/>
        <v>2.3758306764491222</v>
      </c>
    </row>
    <row r="7" spans="1:16" ht="16.5" customHeight="1">
      <c r="N7" t="s">
        <v>120</v>
      </c>
      <c r="O7" s="16">
        <f>'NIVELES DE CUSTODIA'!M9</f>
        <v>0</v>
      </c>
      <c r="P7" s="78">
        <f t="shared" si="0"/>
        <v>0</v>
      </c>
    </row>
    <row r="8" spans="1:16" ht="16.5" customHeight="1">
      <c r="N8" t="s">
        <v>121</v>
      </c>
      <c r="O8" s="16">
        <f>'NIVELES DE CUSTODIA'!S9</f>
        <v>294.95454545454544</v>
      </c>
      <c r="P8" s="78">
        <f t="shared" si="0"/>
        <v>3.1157569239042755</v>
      </c>
    </row>
    <row r="9" spans="1:16" ht="16.5" customHeight="1">
      <c r="N9" t="s">
        <v>122</v>
      </c>
      <c r="O9" s="16">
        <f>'NIVELES DE CUSTODIA'!K9</f>
        <v>1934</v>
      </c>
      <c r="P9" s="78">
        <f t="shared" si="0"/>
        <v>20.429839050435987</v>
      </c>
    </row>
    <row r="10" spans="1:16" ht="16.5" customHeight="1">
      <c r="N10" t="s">
        <v>123</v>
      </c>
      <c r="O10" s="16">
        <f>'NIVELES DE CUSTODIA'!G9</f>
        <v>3726.272727272727</v>
      </c>
      <c r="P10" s="78">
        <f t="shared" si="0"/>
        <v>39.362539853263165</v>
      </c>
    </row>
    <row r="11" spans="1:16" ht="16.5" customHeight="1">
      <c r="N11" t="s">
        <v>124</v>
      </c>
      <c r="O11" s="16">
        <f>'NIVELES DE CUSTODIA'!I9</f>
        <v>3145.272727272727</v>
      </c>
      <c r="P11" s="78">
        <f t="shared" si="0"/>
        <v>33.225137325701994</v>
      </c>
    </row>
    <row r="12" spans="1:16" ht="16.5" customHeight="1">
      <c r="N12" t="s">
        <v>133</v>
      </c>
      <c r="O12" s="16">
        <f>SUM(O5:O11)</f>
        <v>9466.545454545454</v>
      </c>
    </row>
    <row r="13" spans="1:16" ht="16.5" customHeight="1"/>
    <row r="14" spans="1:16" ht="16.5" customHeight="1">
      <c r="N14" t="s">
        <v>126</v>
      </c>
    </row>
    <row r="15" spans="1:16" ht="16.5" customHeight="1">
      <c r="N15" t="s">
        <v>118</v>
      </c>
      <c r="O15" s="16">
        <f>'NIVELES DE CUSTODIA'!O10</f>
        <v>29.954545454545453</v>
      </c>
      <c r="P15" s="78">
        <f>SUM(O15/O$22)*100</f>
        <v>0.59291382505893142</v>
      </c>
    </row>
    <row r="16" spans="1:16" ht="16.5" customHeight="1">
      <c r="N16" t="s">
        <v>119</v>
      </c>
      <c r="O16" s="16">
        <f>'NIVELES DE CUSTODIA'!Q10</f>
        <v>83.909090909090907</v>
      </c>
      <c r="P16" s="78">
        <f t="shared" ref="P16:P21" si="1">SUM(O16/O$22)*100</f>
        <v>1.6608784841559749</v>
      </c>
    </row>
    <row r="17" spans="14:16" ht="16.5" customHeight="1">
      <c r="N17" t="s">
        <v>120</v>
      </c>
      <c r="O17" s="16">
        <f>'NIVELES DE CUSTODIA'!M10</f>
        <v>0</v>
      </c>
      <c r="P17" s="78">
        <f t="shared" si="1"/>
        <v>0</v>
      </c>
    </row>
    <row r="18" spans="14:16" ht="16.5" customHeight="1">
      <c r="N18" t="s">
        <v>121</v>
      </c>
      <c r="O18" s="16">
        <f>'NIVELES DE CUSTODIA'!S10</f>
        <v>159.63636363636363</v>
      </c>
      <c r="P18" s="78">
        <f t="shared" si="1"/>
        <v>3.1598078203444118</v>
      </c>
    </row>
    <row r="19" spans="14:16" ht="16.5" customHeight="1">
      <c r="N19" t="s">
        <v>122</v>
      </c>
      <c r="O19" s="16">
        <f>'NIVELES DE CUSTODIA'!K10</f>
        <v>984.09090909090901</v>
      </c>
      <c r="P19" s="78">
        <f t="shared" si="1"/>
        <v>19.478883630540007</v>
      </c>
    </row>
    <row r="20" spans="14:16" ht="16.5" customHeight="1">
      <c r="N20" t="s">
        <v>123</v>
      </c>
      <c r="O20" s="16">
        <f>'NIVELES DE CUSTODIA'!G10</f>
        <v>2156.1363636363635</v>
      </c>
      <c r="P20" s="78">
        <f t="shared" si="1"/>
        <v>42.67809907688985</v>
      </c>
    </row>
    <row r="21" spans="14:16" ht="16.5" customHeight="1">
      <c r="N21" t="s">
        <v>124</v>
      </c>
      <c r="O21" s="16">
        <f>'NIVELES DE CUSTODIA'!I10</f>
        <v>1638.3636363636365</v>
      </c>
      <c r="P21" s="78">
        <f t="shared" si="1"/>
        <v>32.429417163010818</v>
      </c>
    </row>
    <row r="22" spans="14:16" ht="16.5" customHeight="1">
      <c r="N22" t="s">
        <v>134</v>
      </c>
      <c r="O22" s="16">
        <f>SUM(O15:O21)</f>
        <v>5052.090909090909</v>
      </c>
      <c r="P22" s="78"/>
    </row>
    <row r="23" spans="14:16" ht="16.5" customHeight="1"/>
    <row r="24" spans="14:16" ht="16.5" customHeight="1">
      <c r="N24" t="s">
        <v>125</v>
      </c>
    </row>
    <row r="25" spans="14:16">
      <c r="N25" t="s">
        <v>118</v>
      </c>
      <c r="O25" s="16">
        <f>'NIVELES DE CUSTODIA'!O27</f>
        <v>111.18181818181819</v>
      </c>
      <c r="P25" s="78">
        <f>SUM(O25/O$32)*100</f>
        <v>2.5185856380897471</v>
      </c>
    </row>
    <row r="26" spans="14:16">
      <c r="N26" t="s">
        <v>119</v>
      </c>
      <c r="O26" s="16">
        <f>'NIVELES DE CUSTODIA'!Q27</f>
        <v>141</v>
      </c>
      <c r="P26" s="78">
        <f t="shared" ref="P26:P31" si="2">SUM(O26/O$32)*100</f>
        <v>3.1940525958112818</v>
      </c>
    </row>
    <row r="27" spans="14:16">
      <c r="N27" t="s">
        <v>120</v>
      </c>
      <c r="O27" s="16">
        <f>'NIVELES DE CUSTODIA'!M27</f>
        <v>0</v>
      </c>
      <c r="P27" s="78">
        <f t="shared" si="2"/>
        <v>0</v>
      </c>
    </row>
    <row r="28" spans="14:16">
      <c r="N28" t="s">
        <v>121</v>
      </c>
      <c r="O28" s="16">
        <f>'NIVELES DE CUSTODIA'!S27</f>
        <v>135.31818181818181</v>
      </c>
      <c r="P28" s="78">
        <f t="shared" si="2"/>
        <v>3.0653431907576354</v>
      </c>
    </row>
    <row r="29" spans="14:16" ht="19.5" customHeight="1">
      <c r="N29" t="s">
        <v>122</v>
      </c>
      <c r="O29" s="16">
        <f>'NIVELES DE CUSTODIA'!K27</f>
        <v>949.90909090909088</v>
      </c>
      <c r="P29" s="78">
        <f t="shared" si="2"/>
        <v>21.51815317448877</v>
      </c>
    </row>
    <row r="30" spans="14:16" ht="19.5" customHeight="1">
      <c r="N30" t="s">
        <v>123</v>
      </c>
      <c r="O30" s="16">
        <f>'NIVELES DE CUSTODIA'!G27</f>
        <v>1570.1363636363635</v>
      </c>
      <c r="P30" s="78">
        <f t="shared" si="2"/>
        <v>35.568071830144774</v>
      </c>
    </row>
    <row r="31" spans="14:16" ht="19.5" customHeight="1">
      <c r="N31" t="s">
        <v>124</v>
      </c>
      <c r="O31" s="16">
        <f>'NIVELES DE CUSTODIA'!I27</f>
        <v>1506.9090909090908</v>
      </c>
      <c r="P31" s="78">
        <f t="shared" si="2"/>
        <v>34.135793570707804</v>
      </c>
    </row>
    <row r="32" spans="14:16" ht="19.5" customHeight="1">
      <c r="N32" t="s">
        <v>134</v>
      </c>
      <c r="O32" s="16">
        <f>SUM(O25:O31)</f>
        <v>4414.454545454545</v>
      </c>
    </row>
    <row r="33" spans="13:15" ht="19.5" customHeight="1"/>
    <row r="34" spans="13:15" ht="19.5" customHeight="1">
      <c r="O34" s="16">
        <f>SUM(O22,O32)</f>
        <v>9466.545454545454</v>
      </c>
    </row>
    <row r="35" spans="13:15" ht="19.5" customHeight="1"/>
    <row r="36" spans="13:15" ht="19.5" customHeight="1"/>
    <row r="37" spans="13:15" ht="19.5" customHeight="1"/>
    <row r="38" spans="13:15" ht="19.5" customHeight="1"/>
    <row r="39" spans="13:15" ht="19.5" customHeight="1"/>
    <row r="40" spans="13:15" ht="19.5" customHeight="1"/>
    <row r="41" spans="13:15" ht="19.5" customHeight="1"/>
    <row r="42" spans="13:15" ht="19.5" customHeight="1">
      <c r="M42" s="84" t="s">
        <v>144</v>
      </c>
    </row>
    <row r="43" spans="13:15" ht="19.5" customHeight="1"/>
  </sheetData>
  <mergeCells count="3">
    <mergeCell ref="A2:K2"/>
    <mergeCell ref="A3:K3"/>
    <mergeCell ref="A4:K4"/>
  </mergeCells>
  <phoneticPr fontId="7" type="noConversion"/>
  <printOptions horizontalCentered="1"/>
  <pageMargins left="0.28999999999999998" right="0.26" top="0.32" bottom="0.43" header="0.17" footer="0.18"/>
  <pageSetup orientation="portrait" r:id="rId1"/>
  <headerFooter alignWithMargins="0">
    <oddFooter>&amp;R&amp;8OFICINA DE DESARROLLO PROGRAMATICO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INFORME POR DIA</vt:lpstr>
      <vt:lpstr>RESUMEN</vt:lpstr>
      <vt:lpstr>DEFINICION</vt:lpstr>
      <vt:lpstr>PROMEDIO</vt:lpstr>
      <vt:lpstr>GRAFICA 1</vt:lpstr>
      <vt:lpstr>GRAFICA 2</vt:lpstr>
      <vt:lpstr>GRAFICA 3</vt:lpstr>
      <vt:lpstr>NIVELES DE CUSTODIA</vt:lpstr>
      <vt:lpstr>GRAFICA CUST</vt:lpstr>
      <vt:lpstr>'GRAFICA 1'!Print_Area</vt:lpstr>
      <vt:lpstr>'GRAFICA 2'!Print_Area</vt:lpstr>
      <vt:lpstr>'GRAFICA 3'!Print_Area</vt:lpstr>
      <vt:lpstr>'GRAFICA CUST'!Print_Area</vt:lpstr>
      <vt:lpstr>'INFORME POR DIA'!Print_Area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ialvarez</dc:creator>
  <cp:lastModifiedBy>francisco.pesante</cp:lastModifiedBy>
  <cp:lastPrinted>2011-04-13T20:24:20Z</cp:lastPrinted>
  <dcterms:created xsi:type="dcterms:W3CDTF">2008-07-17T17:35:57Z</dcterms:created>
  <dcterms:modified xsi:type="dcterms:W3CDTF">2011-04-25T13:42:22Z</dcterms:modified>
</cp:coreProperties>
</file>