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3256" windowHeight="12528"/>
  </bookViews>
  <sheets>
    <sheet name="SUMMARY DASHBOARD" sheetId="12" r:id="rId1"/>
    <sheet name="REG+OCC BY CLASS AUGUST 2014" sheetId="1" r:id="rId2"/>
    <sheet name="REG+OCC BY CLASS FY 2014-2015" sheetId="2" r:id="rId3"/>
    <sheet name="REG+OCC BY CLASS CY 2014" sheetId="3" r:id="rId4"/>
    <sheet name="REG+OCC BY REGION AUGUST 2014" sheetId="4" r:id="rId5"/>
    <sheet name="REG+OCC BY REGION FY 2014-2015" sheetId="5" r:id="rId6"/>
    <sheet name="REG+OCC BY REGION CY 2014" sheetId="6" r:id="rId7"/>
    <sheet name="ARR$ AUGUST 2014" sheetId="7" r:id="rId8"/>
    <sheet name="ARR$ BY REGION FY 14-15" sheetId="8" r:id="rId9"/>
    <sheet name="ARR$ BY AREA FY 14-15" sheetId="9" r:id="rId10"/>
    <sheet name="ARR$ BY REGION CY 2014" sheetId="10" r:id="rId11"/>
    <sheet name="ARR$ BY AREA CY 2014" sheetId="11" r:id="rId12"/>
    <sheet name="CONTACTO" sheetId="13" r:id="rId13"/>
    <sheet name="GLOSSARY" sheetId="14" r:id="rId14"/>
  </sheets>
  <definedNames>
    <definedName name="_xlnm.Print_Area" localSheetId="11">'ARR$ BY AREA CY 2014'!$A$1:$O$39</definedName>
    <definedName name="_xlnm.Print_Area" localSheetId="9">'ARR$ BY AREA FY 14-15'!$A$1:$O$39</definedName>
    <definedName name="_xlnm.Print_Area" localSheetId="10">'ARR$ BY REGION CY 2014'!$A$1:$O$69</definedName>
    <definedName name="_xlnm.Print_Area" localSheetId="8">'ARR$ BY REGION FY 14-15'!$A$1:$O$69</definedName>
    <definedName name="_xlnm.Print_Area" localSheetId="1">'REG+OCC BY CLASS AUGUST 2014'!$A$1:$W$30</definedName>
    <definedName name="_xlnm.Print_Area" localSheetId="0">'SUMMARY DASHBOARD'!$A$1:$L$45</definedName>
  </definedNames>
  <calcPr calcId="145621"/>
</workbook>
</file>

<file path=xl/calcChain.xml><?xml version="1.0" encoding="utf-8"?>
<calcChain xmlns="http://schemas.openxmlformats.org/spreadsheetml/2006/main">
  <c r="F56" i="12" l="1"/>
  <c r="E56" i="12"/>
  <c r="F55" i="12"/>
  <c r="E55" i="12"/>
  <c r="F54" i="12"/>
  <c r="E54" i="12"/>
  <c r="G21" i="12" l="1"/>
  <c r="F21" i="12"/>
  <c r="E21" i="12"/>
  <c r="G20" i="12"/>
  <c r="F20" i="12"/>
  <c r="E20" i="12"/>
  <c r="G16" i="12"/>
  <c r="F16" i="12"/>
  <c r="E16" i="12"/>
  <c r="G15" i="12"/>
  <c r="F15" i="12"/>
  <c r="E15" i="12"/>
  <c r="G11" i="12"/>
  <c r="F11" i="12"/>
  <c r="E11" i="12"/>
  <c r="G8" i="12"/>
  <c r="F8" i="12"/>
  <c r="E8" i="12"/>
  <c r="T47" i="6" l="1"/>
  <c r="J47" i="6"/>
  <c r="G47" i="6"/>
  <c r="T46" i="6"/>
  <c r="G46" i="6"/>
  <c r="D46" i="6"/>
  <c r="T45" i="6"/>
  <c r="J45" i="6"/>
  <c r="G45" i="6"/>
  <c r="J44" i="6"/>
  <c r="W35" i="6"/>
  <c r="V35" i="6"/>
  <c r="T35" i="6"/>
  <c r="S35" i="6"/>
  <c r="Q35" i="6"/>
  <c r="P35" i="6"/>
  <c r="J35" i="6"/>
  <c r="I35" i="6"/>
  <c r="G35" i="6"/>
  <c r="W34" i="6"/>
  <c r="V34" i="6"/>
  <c r="T34" i="6"/>
  <c r="S34" i="6"/>
  <c r="P34" i="6"/>
  <c r="J34" i="6"/>
  <c r="I34" i="6"/>
  <c r="G34" i="6"/>
  <c r="F34" i="6"/>
  <c r="W33" i="6"/>
  <c r="V33" i="6"/>
  <c r="S33" i="6"/>
  <c r="J33" i="6"/>
  <c r="I33" i="6"/>
  <c r="F33" i="6"/>
  <c r="T47" i="5"/>
  <c r="J47" i="5"/>
  <c r="G47" i="5"/>
  <c r="T46" i="5"/>
  <c r="G46" i="5"/>
  <c r="D46" i="5"/>
  <c r="T45" i="5"/>
  <c r="J45" i="5"/>
  <c r="G45" i="5"/>
  <c r="D45" i="5"/>
  <c r="V35" i="5"/>
  <c r="T35" i="5"/>
  <c r="S35" i="5"/>
  <c r="Q35" i="5"/>
  <c r="P35" i="5"/>
  <c r="J35" i="5"/>
  <c r="I35" i="5"/>
  <c r="K35" i="5" s="1"/>
  <c r="G35" i="5"/>
  <c r="F35" i="5"/>
  <c r="W34" i="5"/>
  <c r="T34" i="5"/>
  <c r="S34" i="5"/>
  <c r="Q34" i="5"/>
  <c r="N34" i="5" s="1"/>
  <c r="P34" i="5"/>
  <c r="J34" i="5"/>
  <c r="I34" i="5"/>
  <c r="G34" i="5"/>
  <c r="F34" i="5"/>
  <c r="W33" i="5"/>
  <c r="V33" i="5"/>
  <c r="S33" i="5"/>
  <c r="J33" i="5"/>
  <c r="I33" i="5"/>
  <c r="F33" i="5"/>
  <c r="T47" i="4"/>
  <c r="G47" i="4"/>
  <c r="J47" i="4"/>
  <c r="T46" i="4"/>
  <c r="J46" i="4"/>
  <c r="G46" i="4"/>
  <c r="T45" i="4"/>
  <c r="J45" i="4"/>
  <c r="G45" i="4"/>
  <c r="J44" i="4"/>
  <c r="S43" i="4"/>
  <c r="J43" i="4"/>
  <c r="F43" i="4"/>
  <c r="W35" i="4"/>
  <c r="V35" i="4"/>
  <c r="T35" i="4"/>
  <c r="Q35" i="4"/>
  <c r="N35" i="4" s="1"/>
  <c r="P35" i="4"/>
  <c r="J35" i="4"/>
  <c r="I35" i="4"/>
  <c r="G35" i="4"/>
  <c r="F35" i="4"/>
  <c r="W34" i="4"/>
  <c r="V34" i="4"/>
  <c r="T34" i="4"/>
  <c r="S34" i="4"/>
  <c r="U34" i="4" s="1"/>
  <c r="Q34" i="4"/>
  <c r="P34" i="4"/>
  <c r="J34" i="4"/>
  <c r="I34" i="4"/>
  <c r="G34" i="4"/>
  <c r="F34" i="4"/>
  <c r="W33" i="4"/>
  <c r="V33" i="4"/>
  <c r="T33" i="4"/>
  <c r="S33" i="4"/>
  <c r="Q33" i="4"/>
  <c r="P33" i="4"/>
  <c r="J33" i="4"/>
  <c r="I33" i="4"/>
  <c r="G33" i="4"/>
  <c r="F33" i="4"/>
  <c r="N35" i="5" l="1"/>
  <c r="J37" i="6"/>
  <c r="G37" i="4"/>
  <c r="H34" i="4"/>
  <c r="H35" i="4"/>
  <c r="G43" i="6"/>
  <c r="P43" i="6"/>
  <c r="I44" i="6"/>
  <c r="K44" i="6" s="1"/>
  <c r="Q44" i="6"/>
  <c r="Q45" i="6"/>
  <c r="N45" i="6" s="1"/>
  <c r="W45" i="6"/>
  <c r="P47" i="6"/>
  <c r="V47" i="6"/>
  <c r="T43" i="6"/>
  <c r="X34" i="6"/>
  <c r="X35" i="6"/>
  <c r="V44" i="6"/>
  <c r="P45" i="6"/>
  <c r="I45" i="6"/>
  <c r="K45" i="6" s="1"/>
  <c r="V45" i="6"/>
  <c r="F47" i="6"/>
  <c r="H47" i="6" s="1"/>
  <c r="H34" i="6"/>
  <c r="U34" i="6"/>
  <c r="K34" i="6"/>
  <c r="K35" i="6"/>
  <c r="N35" i="6"/>
  <c r="S37" i="6"/>
  <c r="M34" i="6"/>
  <c r="M35" i="6"/>
  <c r="O35" i="6" s="1"/>
  <c r="R35" i="6"/>
  <c r="F45" i="6"/>
  <c r="H45" i="6" s="1"/>
  <c r="F46" i="6"/>
  <c r="H46" i="6" s="1"/>
  <c r="S46" i="6"/>
  <c r="U46" i="6" s="1"/>
  <c r="C47" i="6"/>
  <c r="S47" i="6"/>
  <c r="U47" i="6" s="1"/>
  <c r="I37" i="6"/>
  <c r="K37" i="6" s="1"/>
  <c r="K33" i="6"/>
  <c r="Q43" i="6"/>
  <c r="W37" i="6"/>
  <c r="S45" i="6"/>
  <c r="U45" i="6" s="1"/>
  <c r="Q46" i="6"/>
  <c r="N46" i="6" s="1"/>
  <c r="I47" i="6"/>
  <c r="K47" i="6" s="1"/>
  <c r="Q47" i="6"/>
  <c r="N47" i="6" s="1"/>
  <c r="U35" i="6"/>
  <c r="V37" i="6"/>
  <c r="X33" i="6"/>
  <c r="W44" i="6"/>
  <c r="P46" i="6"/>
  <c r="D47" i="6"/>
  <c r="Q33" i="6"/>
  <c r="F35" i="6"/>
  <c r="H35" i="6" s="1"/>
  <c r="G44" i="6"/>
  <c r="T44" i="6"/>
  <c r="J46" i="6"/>
  <c r="C33" i="6"/>
  <c r="G33" i="6"/>
  <c r="G37" i="6" s="1"/>
  <c r="P33" i="6"/>
  <c r="T33" i="6"/>
  <c r="T37" i="6" s="1"/>
  <c r="Q34" i="6"/>
  <c r="N34" i="6" s="1"/>
  <c r="S37" i="5"/>
  <c r="I44" i="5"/>
  <c r="Q44" i="5"/>
  <c r="Q45" i="5"/>
  <c r="N45" i="5" s="1"/>
  <c r="P47" i="5"/>
  <c r="G43" i="5"/>
  <c r="X33" i="5"/>
  <c r="M35" i="5"/>
  <c r="O35" i="5" s="1"/>
  <c r="R35" i="5"/>
  <c r="W44" i="5"/>
  <c r="P45" i="5"/>
  <c r="F46" i="5"/>
  <c r="H46" i="5" s="1"/>
  <c r="S46" i="5"/>
  <c r="U46" i="5" s="1"/>
  <c r="F47" i="5"/>
  <c r="H47" i="5" s="1"/>
  <c r="Q47" i="5"/>
  <c r="N47" i="5" s="1"/>
  <c r="F37" i="5"/>
  <c r="Q43" i="5"/>
  <c r="M34" i="5"/>
  <c r="O34" i="5" s="1"/>
  <c r="R34" i="5"/>
  <c r="V45" i="5"/>
  <c r="Q46" i="5"/>
  <c r="N46" i="5" s="1"/>
  <c r="S47" i="5"/>
  <c r="U47" i="5" s="1"/>
  <c r="I37" i="5"/>
  <c r="K33" i="5"/>
  <c r="P43" i="5"/>
  <c r="T43" i="5"/>
  <c r="F45" i="5"/>
  <c r="H45" i="5" s="1"/>
  <c r="S45" i="5"/>
  <c r="U45" i="5" s="1"/>
  <c r="W45" i="5"/>
  <c r="Z45" i="5" s="1"/>
  <c r="I45" i="5"/>
  <c r="K45" i="5" s="1"/>
  <c r="P46" i="5"/>
  <c r="I47" i="5"/>
  <c r="K47" i="5" s="1"/>
  <c r="K34" i="5"/>
  <c r="J37" i="5"/>
  <c r="H35" i="5"/>
  <c r="H34" i="5"/>
  <c r="U34" i="5"/>
  <c r="U35" i="5"/>
  <c r="V44" i="5"/>
  <c r="V47" i="5"/>
  <c r="D35" i="5"/>
  <c r="D47" i="5"/>
  <c r="Q33" i="5"/>
  <c r="V34" i="5"/>
  <c r="V37" i="5" s="1"/>
  <c r="W35" i="5"/>
  <c r="G44" i="5"/>
  <c r="T44" i="5"/>
  <c r="J46" i="5"/>
  <c r="G33" i="5"/>
  <c r="G37" i="5" s="1"/>
  <c r="P33" i="5"/>
  <c r="T33" i="5"/>
  <c r="T37" i="5" s="1"/>
  <c r="J44" i="5"/>
  <c r="D34" i="5"/>
  <c r="Z34" i="5" s="1"/>
  <c r="F37" i="4"/>
  <c r="H33" i="4"/>
  <c r="X34" i="4"/>
  <c r="X35" i="4"/>
  <c r="Q44" i="4"/>
  <c r="W44" i="4"/>
  <c r="F45" i="4"/>
  <c r="H45" i="4" s="1"/>
  <c r="S45" i="4"/>
  <c r="U45" i="4" s="1"/>
  <c r="I46" i="4"/>
  <c r="K46" i="4" s="1"/>
  <c r="V46" i="4"/>
  <c r="F47" i="4"/>
  <c r="H47" i="4" s="1"/>
  <c r="U33" i="4"/>
  <c r="M34" i="4"/>
  <c r="R34" i="4"/>
  <c r="R35" i="4"/>
  <c r="Q45" i="4"/>
  <c r="N45" i="4" s="1"/>
  <c r="P46" i="4"/>
  <c r="I47" i="4"/>
  <c r="K47" i="4" s="1"/>
  <c r="T37" i="4"/>
  <c r="K34" i="4"/>
  <c r="N34" i="4"/>
  <c r="K35" i="4"/>
  <c r="J37" i="4"/>
  <c r="J49" i="4"/>
  <c r="I37" i="4"/>
  <c r="K33" i="4"/>
  <c r="Q37" i="4"/>
  <c r="N37" i="4" s="1"/>
  <c r="N33" i="4"/>
  <c r="W37" i="4"/>
  <c r="F44" i="4"/>
  <c r="I44" i="4"/>
  <c r="K44" i="4" s="1"/>
  <c r="I45" i="4"/>
  <c r="K45" i="4" s="1"/>
  <c r="V45" i="4"/>
  <c r="S46" i="4"/>
  <c r="U46" i="4" s="1"/>
  <c r="R33" i="4"/>
  <c r="P37" i="4"/>
  <c r="M33" i="4"/>
  <c r="O33" i="4" s="1"/>
  <c r="S44" i="4"/>
  <c r="Q46" i="4"/>
  <c r="N46" i="4" s="1"/>
  <c r="S47" i="4"/>
  <c r="U47" i="4" s="1"/>
  <c r="W47" i="4"/>
  <c r="V37" i="4"/>
  <c r="X33" i="4"/>
  <c r="P45" i="4"/>
  <c r="G44" i="4"/>
  <c r="T44" i="4"/>
  <c r="D45" i="4"/>
  <c r="D46" i="4"/>
  <c r="D34" i="4"/>
  <c r="Z34" i="4" s="1"/>
  <c r="S35" i="4"/>
  <c r="U35" i="4" s="1"/>
  <c r="D44" i="4"/>
  <c r="C33" i="4"/>
  <c r="D47" i="4"/>
  <c r="S49" i="4" l="1"/>
  <c r="H37" i="4"/>
  <c r="Z35" i="5"/>
  <c r="N44" i="6"/>
  <c r="T49" i="6"/>
  <c r="U37" i="6"/>
  <c r="U33" i="6"/>
  <c r="H37" i="5"/>
  <c r="U33" i="5"/>
  <c r="H33" i="5"/>
  <c r="K44" i="5"/>
  <c r="M35" i="4"/>
  <c r="O35" i="4" s="1"/>
  <c r="S37" i="4"/>
  <c r="U37" i="4" s="1"/>
  <c r="N44" i="4"/>
  <c r="O34" i="4"/>
  <c r="W43" i="6"/>
  <c r="R33" i="6"/>
  <c r="P37" i="6"/>
  <c r="M33" i="6"/>
  <c r="P44" i="6"/>
  <c r="F43" i="6"/>
  <c r="W46" i="6"/>
  <c r="Z46" i="6" s="1"/>
  <c r="I43" i="6"/>
  <c r="C34" i="6"/>
  <c r="X37" i="6"/>
  <c r="X45" i="6"/>
  <c r="O34" i="6"/>
  <c r="R34" i="6"/>
  <c r="F37" i="6"/>
  <c r="H37" i="6" s="1"/>
  <c r="J43" i="6"/>
  <c r="J49" i="6" s="1"/>
  <c r="F44" i="6"/>
  <c r="H44" i="6" s="1"/>
  <c r="Q37" i="6"/>
  <c r="N37" i="6" s="1"/>
  <c r="N33" i="6"/>
  <c r="V43" i="6"/>
  <c r="C44" i="6"/>
  <c r="Y44" i="6" s="1"/>
  <c r="N43" i="6"/>
  <c r="Q49" i="6"/>
  <c r="N49" i="6" s="1"/>
  <c r="C43" i="6"/>
  <c r="X44" i="6"/>
  <c r="X47" i="6"/>
  <c r="Y47" i="6"/>
  <c r="C35" i="6"/>
  <c r="E47" i="6"/>
  <c r="D34" i="6"/>
  <c r="Z34" i="6" s="1"/>
  <c r="H33" i="6"/>
  <c r="G49" i="6"/>
  <c r="S43" i="6"/>
  <c r="I46" i="6"/>
  <c r="K46" i="6" s="1"/>
  <c r="S44" i="6"/>
  <c r="U44" i="6" s="1"/>
  <c r="D33" i="6"/>
  <c r="E33" i="6" s="1"/>
  <c r="W47" i="6"/>
  <c r="Z47" i="6" s="1"/>
  <c r="Y33" i="6"/>
  <c r="V46" i="6"/>
  <c r="D35" i="6"/>
  <c r="Z35" i="6" s="1"/>
  <c r="M46" i="6"/>
  <c r="O46" i="6" s="1"/>
  <c r="R46" i="6"/>
  <c r="M45" i="6"/>
  <c r="O45" i="6" s="1"/>
  <c r="R45" i="6"/>
  <c r="R47" i="6"/>
  <c r="M47" i="6"/>
  <c r="O47" i="6" s="1"/>
  <c r="R43" i="6"/>
  <c r="P49" i="6"/>
  <c r="M43" i="6"/>
  <c r="I46" i="5"/>
  <c r="K46" i="5" s="1"/>
  <c r="R33" i="5"/>
  <c r="P37" i="5"/>
  <c r="M33" i="5"/>
  <c r="M46" i="5"/>
  <c r="O46" i="5" s="1"/>
  <c r="R46" i="5"/>
  <c r="J43" i="5"/>
  <c r="J49" i="5" s="1"/>
  <c r="C33" i="5"/>
  <c r="S44" i="5"/>
  <c r="U44" i="5" s="1"/>
  <c r="W46" i="5"/>
  <c r="Z46" i="5" s="1"/>
  <c r="Q37" i="5"/>
  <c r="N37" i="5" s="1"/>
  <c r="N33" i="5"/>
  <c r="W47" i="5"/>
  <c r="Z47" i="5" s="1"/>
  <c r="I43" i="5"/>
  <c r="C34" i="5"/>
  <c r="E34" i="5" s="1"/>
  <c r="R47" i="5"/>
  <c r="M47" i="5"/>
  <c r="O47" i="5" s="1"/>
  <c r="S43" i="5"/>
  <c r="P44" i="5"/>
  <c r="X34" i="5"/>
  <c r="V43" i="5"/>
  <c r="X45" i="5"/>
  <c r="N43" i="5"/>
  <c r="Q49" i="5"/>
  <c r="K37" i="5"/>
  <c r="N44" i="5"/>
  <c r="W37" i="5"/>
  <c r="X37" i="5" s="1"/>
  <c r="G49" i="5"/>
  <c r="U37" i="5"/>
  <c r="F44" i="5"/>
  <c r="H44" i="5" s="1"/>
  <c r="X44" i="5"/>
  <c r="W43" i="5"/>
  <c r="F43" i="5"/>
  <c r="V46" i="5"/>
  <c r="C47" i="5"/>
  <c r="E47" i="5" s="1"/>
  <c r="R43" i="5"/>
  <c r="P49" i="5"/>
  <c r="M43" i="5"/>
  <c r="M45" i="5"/>
  <c r="O45" i="5" s="1"/>
  <c r="R45" i="5"/>
  <c r="D33" i="5"/>
  <c r="C35" i="5"/>
  <c r="T49" i="5"/>
  <c r="X35" i="5"/>
  <c r="Y33" i="4"/>
  <c r="Q47" i="4"/>
  <c r="N47" i="4" s="1"/>
  <c r="G43" i="4"/>
  <c r="W46" i="4"/>
  <c r="Z46" i="4" s="1"/>
  <c r="R37" i="4"/>
  <c r="W43" i="4"/>
  <c r="P43" i="4"/>
  <c r="P44" i="4"/>
  <c r="Q43" i="4"/>
  <c r="C35" i="4"/>
  <c r="I43" i="4"/>
  <c r="V44" i="4"/>
  <c r="T43" i="4"/>
  <c r="V43" i="4"/>
  <c r="D35" i="4"/>
  <c r="Z35" i="4" s="1"/>
  <c r="M45" i="4"/>
  <c r="O45" i="4" s="1"/>
  <c r="R45" i="4"/>
  <c r="Z47" i="4"/>
  <c r="U44" i="4"/>
  <c r="H44" i="4"/>
  <c r="K37" i="4"/>
  <c r="D33" i="4"/>
  <c r="E33" i="4" s="1"/>
  <c r="F46" i="4"/>
  <c r="C44" i="4"/>
  <c r="E44" i="4" s="1"/>
  <c r="C34" i="4"/>
  <c r="X37" i="4"/>
  <c r="C46" i="4"/>
  <c r="E46" i="4" s="1"/>
  <c r="M46" i="4"/>
  <c r="O46" i="4" s="1"/>
  <c r="R46" i="4"/>
  <c r="V47" i="4"/>
  <c r="Z44" i="4"/>
  <c r="P47" i="4"/>
  <c r="C43" i="4"/>
  <c r="W45" i="4"/>
  <c r="Z45" i="4" s="1"/>
  <c r="O43" i="5" l="1"/>
  <c r="X47" i="5"/>
  <c r="O43" i="6"/>
  <c r="Y34" i="5"/>
  <c r="X46" i="4"/>
  <c r="Y46" i="4"/>
  <c r="M37" i="4"/>
  <c r="O37" i="4" s="1"/>
  <c r="N49" i="5"/>
  <c r="D45" i="6"/>
  <c r="Z45" i="6" s="1"/>
  <c r="F49" i="6"/>
  <c r="H49" i="6" s="1"/>
  <c r="H43" i="6"/>
  <c r="W49" i="6"/>
  <c r="Z43" i="6"/>
  <c r="O33" i="6"/>
  <c r="R49" i="6"/>
  <c r="D43" i="6"/>
  <c r="C46" i="6"/>
  <c r="E46" i="6" s="1"/>
  <c r="D44" i="6"/>
  <c r="Z44" i="6" s="1"/>
  <c r="E34" i="6"/>
  <c r="Y34" i="6"/>
  <c r="K43" i="6"/>
  <c r="I49" i="6"/>
  <c r="K49" i="6" s="1"/>
  <c r="X46" i="6"/>
  <c r="S49" i="6"/>
  <c r="U49" i="6" s="1"/>
  <c r="U43" i="6"/>
  <c r="E35" i="6"/>
  <c r="Y35" i="6"/>
  <c r="X43" i="6"/>
  <c r="V49" i="6"/>
  <c r="Y43" i="6"/>
  <c r="M44" i="6"/>
  <c r="O44" i="6" s="1"/>
  <c r="R44" i="6"/>
  <c r="D37" i="6"/>
  <c r="Z37" i="6" s="1"/>
  <c r="Z33" i="6"/>
  <c r="M37" i="6"/>
  <c r="O37" i="6" s="1"/>
  <c r="R37" i="6"/>
  <c r="C45" i="6"/>
  <c r="C49" i="6" s="1"/>
  <c r="C37" i="6"/>
  <c r="D43" i="5"/>
  <c r="E35" i="5"/>
  <c r="Y35" i="5"/>
  <c r="X46" i="5"/>
  <c r="F49" i="5"/>
  <c r="H49" i="5" s="1"/>
  <c r="H43" i="5"/>
  <c r="D44" i="5"/>
  <c r="Z44" i="5" s="1"/>
  <c r="R49" i="5"/>
  <c r="X43" i="5"/>
  <c r="V49" i="5"/>
  <c r="M44" i="5"/>
  <c r="O44" i="5" s="1"/>
  <c r="R44" i="5"/>
  <c r="C45" i="5"/>
  <c r="K43" i="5"/>
  <c r="I49" i="5"/>
  <c r="K49" i="5" s="1"/>
  <c r="Y47" i="5"/>
  <c r="O33" i="5"/>
  <c r="C44" i="5"/>
  <c r="C46" i="5"/>
  <c r="E46" i="5" s="1"/>
  <c r="S49" i="5"/>
  <c r="U49" i="5" s="1"/>
  <c r="U43" i="5"/>
  <c r="C43" i="5"/>
  <c r="M37" i="5"/>
  <c r="O37" i="5" s="1"/>
  <c r="R37" i="5"/>
  <c r="D37" i="5"/>
  <c r="Z37" i="5" s="1"/>
  <c r="Z33" i="5"/>
  <c r="W49" i="5"/>
  <c r="E33" i="5"/>
  <c r="C37" i="5"/>
  <c r="Y33" i="5"/>
  <c r="D43" i="4"/>
  <c r="D49" i="4" s="1"/>
  <c r="C45" i="4"/>
  <c r="E35" i="4"/>
  <c r="Y35" i="4"/>
  <c r="C47" i="4"/>
  <c r="E47" i="4" s="1"/>
  <c r="G49" i="4"/>
  <c r="H43" i="4"/>
  <c r="R47" i="4"/>
  <c r="M47" i="4"/>
  <c r="O47" i="4" s="1"/>
  <c r="X47" i="4"/>
  <c r="H46" i="4"/>
  <c r="F49" i="4"/>
  <c r="T49" i="4"/>
  <c r="U49" i="4" s="1"/>
  <c r="U43" i="4"/>
  <c r="W49" i="4"/>
  <c r="X45" i="4"/>
  <c r="E34" i="4"/>
  <c r="Y34" i="4"/>
  <c r="D37" i="4"/>
  <c r="Z37" i="4" s="1"/>
  <c r="Z33" i="4"/>
  <c r="X43" i="4"/>
  <c r="V49" i="4"/>
  <c r="Y43" i="4"/>
  <c r="X44" i="4"/>
  <c r="Y44" i="4"/>
  <c r="K43" i="4"/>
  <c r="I49" i="4"/>
  <c r="K49" i="4" s="1"/>
  <c r="N43" i="4"/>
  <c r="Q49" i="4"/>
  <c r="M44" i="4"/>
  <c r="O44" i="4" s="1"/>
  <c r="R44" i="4"/>
  <c r="R43" i="4"/>
  <c r="P49" i="4"/>
  <c r="M43" i="4"/>
  <c r="C37" i="4"/>
  <c r="D49" i="5" l="1"/>
  <c r="Z43" i="5"/>
  <c r="E37" i="6"/>
  <c r="Y37" i="6"/>
  <c r="E45" i="6"/>
  <c r="Y45" i="6"/>
  <c r="X49" i="6"/>
  <c r="Y49" i="6"/>
  <c r="Y46" i="6"/>
  <c r="E44" i="6"/>
  <c r="D49" i="6"/>
  <c r="Z49" i="6" s="1"/>
  <c r="E43" i="6"/>
  <c r="M49" i="6"/>
  <c r="O49" i="6" s="1"/>
  <c r="E43" i="5"/>
  <c r="C49" i="5"/>
  <c r="E49" i="5" s="1"/>
  <c r="E44" i="5"/>
  <c r="Y44" i="5"/>
  <c r="E37" i="5"/>
  <c r="Y37" i="5"/>
  <c r="E45" i="5"/>
  <c r="Y45" i="5"/>
  <c r="X49" i="5"/>
  <c r="Y49" i="5"/>
  <c r="Y46" i="5"/>
  <c r="Z49" i="5"/>
  <c r="Y43" i="5"/>
  <c r="M49" i="5"/>
  <c r="O49" i="5" s="1"/>
  <c r="E37" i="4"/>
  <c r="Y37" i="4"/>
  <c r="M49" i="4"/>
  <c r="R49" i="4"/>
  <c r="X49" i="4"/>
  <c r="E45" i="4"/>
  <c r="Y45" i="4"/>
  <c r="Y47" i="4"/>
  <c r="E43" i="4"/>
  <c r="N49" i="4"/>
  <c r="Z49" i="4"/>
  <c r="C49" i="4"/>
  <c r="E49" i="4" s="1"/>
  <c r="O43" i="4"/>
  <c r="Z43" i="4"/>
  <c r="H49" i="4"/>
  <c r="E49" i="6" l="1"/>
  <c r="Y49" i="4"/>
  <c r="O49" i="4"/>
</calcChain>
</file>

<file path=xl/sharedStrings.xml><?xml version="1.0" encoding="utf-8"?>
<sst xmlns="http://schemas.openxmlformats.org/spreadsheetml/2006/main" count="1048" uniqueCount="201">
  <si>
    <t xml:space="preserve">TOTAL </t>
  </si>
  <si>
    <t>%</t>
  </si>
  <si>
    <t>NON</t>
  </si>
  <si>
    <t xml:space="preserve">CHANGE IN </t>
  </si>
  <si>
    <t>ROOM NIGHTS</t>
  </si>
  <si>
    <t>AVERAGE</t>
  </si>
  <si>
    <t>AUGUST</t>
  </si>
  <si>
    <t>REGISTRATIONS</t>
  </si>
  <si>
    <t>CHANGE</t>
  </si>
  <si>
    <t>RESIDENTS</t>
  </si>
  <si>
    <t>OCCUPANCY</t>
  </si>
  <si>
    <t>OCCUPIED</t>
  </si>
  <si>
    <t>AVAILABLE</t>
  </si>
  <si>
    <t>GUEST</t>
  </si>
  <si>
    <t>LENGTH OF STAY</t>
  </si>
  <si>
    <t>2014/2013</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</si>
  <si>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</si>
  <si>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</si>
  <si>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</si>
  <si>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</si>
  <si>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</si>
  <si>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</si>
  <si>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</si>
  <si>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</si>
  <si>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</si>
  <si>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2013-REVISED</t>
  </si>
  <si>
    <t>FISCAL-2014-2015</t>
  </si>
  <si>
    <t>ROOMS NIGHT</t>
  </si>
  <si>
    <t>AS OF</t>
  </si>
  <si>
    <t>AUGUST 2014</t>
  </si>
  <si>
    <t xml:space="preserve"> ALL HOTELS</t>
  </si>
  <si>
    <t xml:space="preserve">     METROPOLITAN TOTAL</t>
  </si>
  <si>
    <t xml:space="preserve">     NON-METRO AREA TOTAL</t>
  </si>
  <si>
    <t xml:space="preserve"> PARADORES</t>
  </si>
  <si>
    <t xml:space="preserve">     TOURIST HOTELS</t>
  </si>
  <si>
    <t xml:space="preserve">     COMMERCIAL HOTELS</t>
  </si>
  <si>
    <t>CALENDAR YEAR 2014</t>
  </si>
  <si>
    <t>(AS OF AUGUST)</t>
  </si>
  <si>
    <t>REGISTRATIONS AND OCCUPANCY RATE</t>
  </si>
  <si>
    <t>FOR THE MONTH OF AUGUST 2014</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</si>
  <si>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</si>
  <si>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</si>
  <si>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</si>
  <si>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</si>
  <si>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</si>
  <si>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</si>
  <si>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</si>
  <si>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</si>
  <si>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</si>
  <si>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</si>
  <si>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</si>
  <si>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</si>
  <si>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14/13</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</si>
  <si>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</si>
  <si>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</si>
  <si>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</si>
  <si>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</si>
  <si>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</si>
  <si>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</si>
  <si>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</si>
  <si>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</si>
  <si>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</si>
  <si>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</si>
  <si>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</si>
  <si>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</si>
  <si>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AUGUST 2014</t>
  </si>
  <si>
    <t>BY REGION AS OF AUGUST 2014</t>
  </si>
  <si>
    <t>1/ Metropolitan Region includes the following municipalities: Bayamón, Cataño, Guaynabo, San Juan and Carolina.</t>
  </si>
  <si>
    <t>2/ Includes Paradores.</t>
  </si>
  <si>
    <t>FISCAL YEAR 2014-2015</t>
  </si>
  <si>
    <t xml:space="preserve"> AS OF AUGUST 2014</t>
  </si>
  <si>
    <t>BY REGION - AUGUST 2014</t>
  </si>
  <si>
    <t>Classification by</t>
  </si>
  <si>
    <t>Average Room Rate $</t>
  </si>
  <si>
    <t>CHANGE %</t>
  </si>
  <si>
    <t>Number of Rooms</t>
  </si>
  <si>
    <t>August 2014</t>
  </si>
  <si>
    <t>August 2013</t>
  </si>
  <si>
    <t>Metropolitan</t>
  </si>
  <si>
    <t>Grand Total</t>
  </si>
  <si>
    <t>BY AREA - AUGUST 2014</t>
  </si>
  <si>
    <t>Area</t>
  </si>
  <si>
    <t>Metro</t>
  </si>
  <si>
    <t>Non Metro</t>
  </si>
  <si>
    <t>PARADORES - AUGUST 2014</t>
  </si>
  <si>
    <t>FISCAL YEAR 2014-2015 P</t>
  </si>
  <si>
    <t>Class By Num of Rooms</t>
  </si>
  <si>
    <t>2014 Jul</t>
  </si>
  <si>
    <t>2014 Aug</t>
  </si>
  <si>
    <t>2014 Sep</t>
  </si>
  <si>
    <t>2014 Oct</t>
  </si>
  <si>
    <t>2014 Nov</t>
  </si>
  <si>
    <t>2014 Dec</t>
  </si>
  <si>
    <t>2015 Jan</t>
  </si>
  <si>
    <t>2015 Feb</t>
  </si>
  <si>
    <t>2015 Mar</t>
  </si>
  <si>
    <t>2015 Apr</t>
  </si>
  <si>
    <t>2015 May</t>
  </si>
  <si>
    <t>2015 Jun</t>
  </si>
  <si>
    <t>ARR $</t>
  </si>
  <si>
    <t>FISCAL YEAR 2013-2014 R</t>
  </si>
  <si>
    <t>2013 Jul</t>
  </si>
  <si>
    <t>2013 Aug</t>
  </si>
  <si>
    <t>2013 Sep</t>
  </si>
  <si>
    <t>2013 Oct</t>
  </si>
  <si>
    <t>2013 Nov</t>
  </si>
  <si>
    <t>2013 Dec</t>
  </si>
  <si>
    <t>2014 Jan</t>
  </si>
  <si>
    <t>2014 Feb</t>
  </si>
  <si>
    <t>2014 Mar</t>
  </si>
  <si>
    <t>2014 Apr</t>
  </si>
  <si>
    <t>2014 May</t>
  </si>
  <si>
    <t>2014 Jun</t>
  </si>
  <si>
    <t>PERCENTAGE CHANGE:  FISCAL YEAR 2014-2015 vs 2013-2014</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</si>
  <si>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</si>
  <si>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</si>
  <si>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</si>
  <si>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</si>
  <si>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</si>
  <si>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</si>
  <si>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</si>
  <si>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</si>
  <si>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</si>
  <si>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</si>
  <si>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</si>
  <si>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</si>
  <si>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</si>
  <si>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</si>
  <si>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</si>
  <si>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</si>
  <si>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</si>
  <si>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</si>
  <si>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</si>
  <si>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</si>
  <si>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</si>
  <si>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</si>
  <si>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</si>
  <si>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</si>
  <si>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2014 P</t>
  </si>
  <si>
    <t>CALENDAR YEAR 2013 R</t>
  </si>
  <si>
    <t>2013 Jan</t>
  </si>
  <si>
    <t>2013 Feb</t>
  </si>
  <si>
    <t>2013 Mar</t>
  </si>
  <si>
    <t>2013 Apr</t>
  </si>
  <si>
    <t>2013 May</t>
  </si>
  <si>
    <t>2013 Jun</t>
  </si>
  <si>
    <t>PERCENTAGE CHANGE:  CALENDAR YEAR 2014 vs 2013</t>
  </si>
  <si>
    <t>ADR $</t>
  </si>
  <si>
    <t>Jul</t>
  </si>
  <si>
    <t>PRTC MONTHLY STATISTICS REPORT</t>
  </si>
  <si>
    <t>REGISTRATION AND OCCUPANCY SURVEY DATA FOR ENDORSED LODGINGS*</t>
  </si>
  <si>
    <t>Occupancy %</t>
  </si>
  <si>
    <t>ARR$</t>
  </si>
  <si>
    <t>CALENDAR YEAR 2014 VS. 2013</t>
  </si>
  <si>
    <t>Rooms Occupied</t>
  </si>
  <si>
    <t>Rooms Available</t>
  </si>
  <si>
    <t>* Sample includes 107 endorsed hotels and paradors representing over 12,500 rooms and over 95% of endorsed universe.</t>
  </si>
  <si>
    <t>PRTC - Registration and Occupancy %/ Average Room Rate (ARR$) Report Surveys</t>
  </si>
  <si>
    <t xml:space="preserve">by: Carlos Acobis </t>
  </si>
  <si>
    <t>Total Registrations</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</si>
  <si>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</si>
  <si>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</si>
  <si>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</si>
  <si>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</si>
  <si>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</si>
  <si>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</si>
  <si>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</si>
  <si>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</si>
  <si>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</si>
  <si>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</si>
  <si>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</si>
  <si>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</si>
  <si>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</si>
  <si>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</si>
  <si>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</si>
  <si>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</si>
  <si>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</si>
  <si>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</si>
  <si>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</si>
  <si>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</si>
  <si>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</si>
  <si>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</si>
  <si>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</si>
  <si>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</si>
  <si>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</si>
  <si>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</si>
  <si>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</si>
  <si>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</si>
  <si>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</si>
  <si>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</si>
  <si>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</si>
  <si>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</si>
  <si>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</si>
  <si>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</si>
  <si>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</si>
  <si>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</si>
  <si>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</si>
  <si>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</si>
  <si>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</si>
  <si>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28 de octubre de 2014</t>
  </si>
  <si>
    <r>
      <t xml:space="preserve">For the month of August 2014, the occupancy percentage dropped -1.7 points ending at 70.8%.  Total rooms occupied and available increased by 1.1% and 3.5% respectively.  Total registrations presents an increment of 3.0%, from 216,771 in 2013 to 223,291 in 2014.  Non-residents registrations exceeded last year by 6.1% while residents fell behind -2.0% for the period.  The Average Room Rate (ARR$) for the month jumped 13.3% with a selling rate of $134.66 in 2014 vs. $118.83 in 2013.  As for Paradores, the occupancy rate for August 2014 </t>
    </r>
    <r>
      <rPr>
        <sz val="9"/>
        <color theme="1"/>
        <rFont val="Arial Black"/>
        <family val="2"/>
      </rPr>
      <t>presents a</t>
    </r>
    <r>
      <rPr>
        <sz val="9"/>
        <rFont val="Arial Black"/>
        <family val="2"/>
      </rPr>
      <t xml:space="preserve"> 5.1 points increase when compared with last year 2013.  Total registrations for Paradores ended with a drop of -3.2% from 11,806 in 2013 to 11,433 in 2014.  Average Room Rate (ARR$) for Paradores surpassed 2013 by 28.2% for a total gain of $24.03.                                                                                                         Calendar Year 2014 shows no significant change on occupancy rate closing at 73.2%.  Total registrations ended with a 4.2% advance, from 1,726,319 in 2013 to 1,799,153 in 2014.  Non-residents and Residents registrations outmatch previous year by 5.7% and 1.4% respectively.  Room demand ended positive with a 1.9% rise, meanwhile, room supply also increased 2.1% when compared to calendar year 2013.  The (ARR$) for calendar period 2014 turned out 14.4% ahead of 2013, closing at $153.47 vs. $134.11 for a total gain of $19.36.</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</si>
</sst>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s>
  <fonts count="77">
    <font>
      <sz val="10"/>
      <name val="Arial"/>
      <family val="2"/>
    </font>
    <font>
      <sz val="11"/>
      <color theme="1"/>
      <name val="Calibri"/>
      <family val="2"/>
      <scheme val="minor"/>
    </font>
    <font>
      <b/>
      <sz val="11"/>
      <color theme="1"/>
      <name val="Calibri"/>
      <family val="2"/>
      <scheme val="minor"/>
    </font>
    <font>
      <sz val="20"/>
      <name val="Arial MT"/>
    </font>
    <font>
      <b/>
      <sz val="12"/>
      <color theme="0"/>
      <name val="Arial"/>
      <family val="2"/>
    </font>
    <font>
      <sz val="1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b/>
      <sz val="10"/>
      <color theme="7" tint="0.39997558519241921"/>
      <name val="Arial"/>
      <family val="2"/>
    </font>
    <font>
      <b/>
      <sz val="9"/>
      <color theme="1"/>
      <name val="Calibri"/>
      <family val="2"/>
      <scheme val="minor"/>
    </font>
    <font>
      <sz val="8"/>
      <color theme="1"/>
      <name val="Calibri"/>
      <family val="2"/>
      <scheme val="minor"/>
    </font>
    <font>
      <sz val="9"/>
      <name val="Arial"/>
      <family val="2"/>
    </font>
    <font>
      <sz val="9"/>
      <name val="Arial Black"/>
      <family val="2"/>
    </font>
    <font>
      <sz val="9"/>
      <color theme="1"/>
      <name val="Arial Black"/>
      <family val="2"/>
    </font>
    <font>
      <sz val="10"/>
      <color rgb="FFFF0000"/>
      <name val="Arial"/>
      <family val="2"/>
    </font>
    <font>
      <sz val="10"/>
      <color theme="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58">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medium">
        <color theme="3"/>
      </left>
      <right/>
      <top/>
      <bottom/>
      <diagonal/>
    </border>
    <border>
      <left/>
      <right style="medium">
        <color theme="3"/>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s>
  <cellStyleXfs count="13">
    <xf numFmtId="0" fontId="0" fillId="0" borderId="0"/>
    <xf numFmtId="164" fontId="3" fillId="0" borderId="0"/>
    <xf numFmtId="9" fontId="5" fillId="0" borderId="0" applyFont="0" applyFill="0" applyBorder="0" applyAlignment="0" applyProtection="0"/>
    <xf numFmtId="0" fontId="5" fillId="0" borderId="0"/>
    <xf numFmtId="0" fontId="5"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0" fontId="5" fillId="0" borderId="0"/>
    <xf numFmtId="9" fontId="1" fillId="0" borderId="0" applyFont="0" applyFill="0" applyBorder="0" applyAlignment="0" applyProtection="0"/>
    <xf numFmtId="0" fontId="66" fillId="0" borderId="0" applyNumberFormat="0" applyFill="0" applyBorder="0" applyAlignment="0" applyProtection="0">
      <alignment vertical="top"/>
      <protection locked="0"/>
    </xf>
  </cellStyleXfs>
  <cellXfs count="1143">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6" fillId="0" borderId="0" xfId="0" applyFont="1" applyFill="1"/>
    <xf numFmtId="0" fontId="7"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6" fillId="0" borderId="16" xfId="1" applyFont="1" applyFill="1" applyBorder="1"/>
    <xf numFmtId="164" fontId="6" fillId="0" borderId="17" xfId="1" applyFont="1" applyFill="1" applyBorder="1"/>
    <xf numFmtId="164" fontId="6" fillId="0" borderId="18" xfId="1" applyFont="1" applyFill="1" applyBorder="1"/>
    <xf numFmtId="37" fontId="6" fillId="0" borderId="17" xfId="1" applyNumberFormat="1" applyFont="1" applyFill="1" applyBorder="1" applyProtection="1"/>
    <xf numFmtId="164" fontId="6" fillId="0" borderId="19" xfId="1" applyFont="1" applyFill="1" applyBorder="1"/>
    <xf numFmtId="164" fontId="6" fillId="0" borderId="5" xfId="1" applyFont="1" applyFill="1" applyBorder="1"/>
    <xf numFmtId="165" fontId="6" fillId="0" borderId="18" xfId="1" applyNumberFormat="1" applyFont="1" applyFill="1" applyBorder="1"/>
    <xf numFmtId="0" fontId="6" fillId="0" borderId="0" xfId="0" applyFont="1"/>
    <xf numFmtId="164" fontId="6" fillId="0" borderId="20" xfId="1" applyFont="1" applyFill="1" applyBorder="1"/>
    <xf numFmtId="164" fontId="6" fillId="0" borderId="0" xfId="1" applyFont="1" applyFill="1" applyBorder="1"/>
    <xf numFmtId="164" fontId="6" fillId="0" borderId="7" xfId="1" applyFont="1" applyFill="1" applyBorder="1"/>
    <xf numFmtId="37" fontId="6" fillId="0" borderId="0" xfId="1" applyNumberFormat="1" applyFont="1" applyFill="1" applyBorder="1" applyProtection="1"/>
    <xf numFmtId="164" fontId="6" fillId="0" borderId="7" xfId="1" applyFont="1" applyFill="1" applyBorder="1" applyAlignment="1">
      <alignment horizontal="right"/>
    </xf>
    <xf numFmtId="164" fontId="6" fillId="0" borderId="8" xfId="1" applyFont="1" applyFill="1" applyBorder="1"/>
    <xf numFmtId="164" fontId="6" fillId="0" borderId="9" xfId="1" applyFont="1" applyFill="1" applyBorder="1"/>
    <xf numFmtId="165" fontId="6" fillId="0" borderId="7" xfId="1" applyNumberFormat="1" applyFont="1" applyFill="1" applyBorder="1"/>
    <xf numFmtId="164" fontId="8" fillId="0" borderId="20" xfId="1" applyFont="1" applyFill="1" applyBorder="1" applyAlignment="1">
      <alignment horizontal="left"/>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8" fontId="8" fillId="0" borderId="0" xfId="1" applyNumberFormat="1" applyFont="1" applyFill="1" applyBorder="1" applyAlignment="1" applyProtection="1">
      <alignment horizontal="center"/>
    </xf>
    <xf numFmtId="168" fontId="8" fillId="0" borderId="7" xfId="1" applyNumberFormat="1" applyFont="1" applyFill="1" applyBorder="1" applyAlignment="1" applyProtection="1">
      <alignment horizontal="center"/>
    </xf>
    <xf numFmtId="0" fontId="8" fillId="0" borderId="0" xfId="0" applyFont="1"/>
    <xf numFmtId="164" fontId="8" fillId="0" borderId="20" xfId="1" applyFont="1" applyFill="1" applyBorder="1" applyAlignment="1">
      <alignment horizontal="center"/>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4" fontId="9" fillId="0" borderId="7" xfId="1" applyFont="1" applyFill="1" applyBorder="1" applyAlignment="1">
      <alignment horizontal="center"/>
    </xf>
    <xf numFmtId="0" fontId="9" fillId="0" borderId="0" xfId="0" applyFont="1"/>
    <xf numFmtId="164" fontId="9" fillId="0" borderId="20" xfId="1" applyFont="1" applyFill="1" applyBorder="1" applyAlignment="1">
      <alignment horizontal="left"/>
    </xf>
    <xf numFmtId="164" fontId="10" fillId="0" borderId="20" xfId="1" applyFont="1" applyFill="1" applyBorder="1" applyAlignment="1">
      <alignment horizontal="left"/>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0" fontId="10" fillId="0" borderId="0" xfId="0" applyFont="1"/>
    <xf numFmtId="164" fontId="10" fillId="0" borderId="7" xfId="1" applyFont="1" applyFill="1" applyBorder="1" applyAlignment="1">
      <alignment horizontal="center"/>
    </xf>
    <xf numFmtId="164" fontId="6" fillId="0" borderId="20" xfId="1" applyFont="1" applyFill="1" applyBorder="1" applyAlignment="1">
      <alignment horizontal="right"/>
    </xf>
    <xf numFmtId="37" fontId="6" fillId="0" borderId="0" xfId="1" applyNumberFormat="1" applyFont="1" applyFill="1" applyBorder="1" applyAlignment="1" applyProtection="1">
      <alignment horizontal="center"/>
    </xf>
    <xf numFmtId="166" fontId="6" fillId="0" borderId="7" xfId="1" applyNumberFormat="1" applyFont="1" applyFill="1" applyBorder="1" applyAlignment="1" applyProtection="1">
      <alignment horizontal="center"/>
    </xf>
    <xf numFmtId="166" fontId="6" fillId="0" borderId="8" xfId="1" applyNumberFormat="1" applyFont="1" applyFill="1" applyBorder="1" applyAlignment="1" applyProtection="1">
      <alignment horizontal="center"/>
    </xf>
    <xf numFmtId="166" fontId="6" fillId="0" borderId="9" xfId="1" applyNumberFormat="1" applyFont="1" applyFill="1" applyBorder="1" applyAlignment="1" applyProtection="1">
      <alignment horizontal="center"/>
    </xf>
    <xf numFmtId="166" fontId="6" fillId="0" borderId="0" xfId="1" applyNumberFormat="1" applyFont="1" applyFill="1" applyBorder="1" applyAlignment="1" applyProtection="1">
      <alignment horizontal="center"/>
    </xf>
    <xf numFmtId="165" fontId="6" fillId="0" borderId="7" xfId="1" applyNumberFormat="1" applyFont="1" applyFill="1" applyBorder="1" applyAlignment="1" applyProtection="1">
      <alignment horizontal="center"/>
    </xf>
    <xf numFmtId="37" fontId="6" fillId="0" borderId="7" xfId="1" applyNumberFormat="1" applyFont="1" applyFill="1" applyBorder="1" applyAlignment="1" applyProtection="1">
      <alignment horizontal="center"/>
    </xf>
    <xf numFmtId="168" fontId="6" fillId="0" borderId="0" xfId="1" applyNumberFormat="1" applyFont="1" applyFill="1" applyBorder="1" applyAlignment="1" applyProtection="1">
      <alignment horizontal="center"/>
    </xf>
    <xf numFmtId="168" fontId="6" fillId="0" borderId="7" xfId="1" applyNumberFormat="1" applyFont="1" applyFill="1" applyBorder="1" applyAlignment="1" applyProtection="1">
      <alignment horizontal="center"/>
    </xf>
    <xf numFmtId="164" fontId="6" fillId="3" borderId="20" xfId="1" applyFont="1" applyFill="1" applyBorder="1" applyAlignment="1">
      <alignment horizontal="right"/>
    </xf>
    <xf numFmtId="37" fontId="6" fillId="3" borderId="0" xfId="1" applyNumberFormat="1" applyFont="1" applyFill="1" applyBorder="1" applyAlignment="1" applyProtection="1">
      <alignment horizontal="center"/>
    </xf>
    <xf numFmtId="166" fontId="6" fillId="3" borderId="7" xfId="1" applyNumberFormat="1" applyFont="1" applyFill="1" applyBorder="1" applyAlignment="1" applyProtection="1">
      <alignment horizontal="center"/>
    </xf>
    <xf numFmtId="166" fontId="6" fillId="3" borderId="8" xfId="1" applyNumberFormat="1" applyFont="1" applyFill="1" applyBorder="1" applyAlignment="1" applyProtection="1">
      <alignment horizontal="center"/>
    </xf>
    <xf numFmtId="166" fontId="6" fillId="3" borderId="9" xfId="1" applyNumberFormat="1" applyFont="1" applyFill="1" applyBorder="1" applyAlignment="1" applyProtection="1">
      <alignment horizontal="center"/>
    </xf>
    <xf numFmtId="166" fontId="6" fillId="3" borderId="0" xfId="1" applyNumberFormat="1" applyFont="1" applyFill="1" applyBorder="1" applyAlignment="1" applyProtection="1">
      <alignment horizontal="center"/>
    </xf>
    <xf numFmtId="165" fontId="6" fillId="3" borderId="7" xfId="1" applyNumberFormat="1" applyFont="1" applyFill="1" applyBorder="1" applyAlignment="1" applyProtection="1">
      <alignment horizontal="center"/>
    </xf>
    <xf numFmtId="37" fontId="6" fillId="3" borderId="7" xfId="1" applyNumberFormat="1" applyFont="1" applyFill="1" applyBorder="1" applyAlignment="1" applyProtection="1">
      <alignment horizontal="center"/>
    </xf>
    <xf numFmtId="168" fontId="6" fillId="3" borderId="0" xfId="1" applyNumberFormat="1" applyFont="1" applyFill="1" applyBorder="1" applyAlignment="1" applyProtection="1">
      <alignment horizontal="center"/>
    </xf>
    <xf numFmtId="168" fontId="6" fillId="3" borderId="7" xfId="1" applyNumberFormat="1" applyFont="1" applyFill="1" applyBorder="1" applyAlignment="1" applyProtection="1">
      <alignment horizontal="center"/>
    </xf>
    <xf numFmtId="0" fontId="6" fillId="0" borderId="0" xfId="0" applyFont="1" applyBorder="1"/>
    <xf numFmtId="164" fontId="11" fillId="0" borderId="20" xfId="1" applyFont="1" applyFill="1" applyBorder="1" applyAlignment="1">
      <alignment horizontal="center" wrapText="1"/>
    </xf>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11" fillId="0" borderId="20" xfId="1" applyFont="1" applyFill="1" applyBorder="1" applyAlignment="1">
      <alignment horizontal="left"/>
    </xf>
    <xf numFmtId="0" fontId="11" fillId="0" borderId="0" xfId="0" applyFont="1"/>
    <xf numFmtId="164" fontId="6" fillId="0" borderId="0" xfId="1" applyFont="1" applyFill="1" applyBorder="1" applyAlignment="1">
      <alignment horizontal="center"/>
    </xf>
    <xf numFmtId="164" fontId="12" fillId="0" borderId="20" xfId="1" applyFont="1" applyFill="1" applyBorder="1"/>
    <xf numFmtId="37" fontId="12" fillId="0" borderId="0"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8"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7" xfId="1" applyNumberFormat="1" applyFont="1" applyFill="1" applyBorder="1" applyAlignment="1" applyProtection="1">
      <alignment horizontal="center"/>
    </xf>
    <xf numFmtId="164" fontId="6" fillId="0" borderId="21" xfId="1" applyFont="1" applyFill="1" applyBorder="1"/>
    <xf numFmtId="164" fontId="6" fillId="0" borderId="22" xfId="1" applyFont="1" applyFill="1" applyBorder="1"/>
    <xf numFmtId="37" fontId="6" fillId="0" borderId="22" xfId="1" applyNumberFormat="1" applyFont="1" applyFill="1" applyBorder="1" applyProtection="1"/>
    <xf numFmtId="166" fontId="6" fillId="0" borderId="23" xfId="1" applyNumberFormat="1" applyFont="1" applyFill="1" applyBorder="1" applyProtection="1"/>
    <xf numFmtId="166" fontId="6" fillId="0" borderId="23" xfId="1" applyNumberFormat="1" applyFont="1" applyFill="1" applyBorder="1" applyAlignment="1" applyProtection="1">
      <alignment horizontal="right"/>
    </xf>
    <xf numFmtId="166" fontId="6" fillId="0" borderId="22" xfId="1" applyNumberFormat="1" applyFont="1" applyFill="1" applyBorder="1" applyProtection="1"/>
    <xf numFmtId="166" fontId="6" fillId="0" borderId="24" xfId="1" applyNumberFormat="1" applyFont="1" applyFill="1" applyBorder="1" applyProtection="1"/>
    <xf numFmtId="164" fontId="6" fillId="0" borderId="25" xfId="1" applyFont="1" applyFill="1" applyBorder="1"/>
    <xf numFmtId="165" fontId="6" fillId="0" borderId="23" xfId="1" applyNumberFormat="1" applyFont="1" applyFill="1" applyBorder="1" applyAlignment="1" applyProtection="1">
      <alignment horizontal="center"/>
    </xf>
    <xf numFmtId="37" fontId="6" fillId="0" borderId="23" xfId="1" applyNumberFormat="1" applyFont="1" applyFill="1" applyBorder="1" applyProtection="1"/>
    <xf numFmtId="37" fontId="6" fillId="0" borderId="22" xfId="1" applyNumberFormat="1" applyFont="1" applyFill="1" applyBorder="1" applyAlignment="1" applyProtection="1">
      <alignment horizontal="center"/>
    </xf>
    <xf numFmtId="168" fontId="6" fillId="0" borderId="23" xfId="1" applyNumberFormat="1" applyFont="1" applyFill="1" applyBorder="1" applyAlignment="1" applyProtection="1">
      <alignment horizontal="center"/>
    </xf>
    <xf numFmtId="0" fontId="13" fillId="0" borderId="0" xfId="0" applyFont="1"/>
    <xf numFmtId="165" fontId="6" fillId="0" borderId="0" xfId="0" applyNumberFormat="1" applyFont="1"/>
    <xf numFmtId="0" fontId="11" fillId="0" borderId="0" xfId="0" applyFont="1" applyBorder="1"/>
    <xf numFmtId="37" fontId="6" fillId="0" borderId="0" xfId="0" applyNumberFormat="1" applyFont="1"/>
    <xf numFmtId="0" fontId="6" fillId="0" borderId="26" xfId="0" applyFont="1" applyBorder="1"/>
    <xf numFmtId="164" fontId="14" fillId="2" borderId="27" xfId="1" applyFont="1" applyFill="1" applyBorder="1" applyAlignment="1">
      <alignment horizontal="center"/>
    </xf>
    <xf numFmtId="164" fontId="15" fillId="2" borderId="28" xfId="1" applyFont="1" applyFill="1" applyBorder="1" applyAlignment="1">
      <alignment horizontal="centerContinuous"/>
    </xf>
    <xf numFmtId="37" fontId="15" fillId="2" borderId="28"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0" xfId="1" applyNumberFormat="1" applyFont="1" applyFill="1" applyBorder="1" applyAlignment="1" applyProtection="1">
      <alignment horizontal="center"/>
    </xf>
    <xf numFmtId="164" fontId="15" fillId="2" borderId="28" xfId="1" applyFont="1" applyFill="1" applyBorder="1"/>
    <xf numFmtId="37" fontId="15" fillId="2" borderId="31" xfId="1" applyNumberFormat="1" applyFont="1" applyFill="1" applyBorder="1" applyAlignment="1" applyProtection="1">
      <alignment horizontal="center"/>
    </xf>
    <xf numFmtId="164" fontId="15" fillId="2" borderId="32" xfId="1" applyFont="1" applyFill="1" applyBorder="1"/>
    <xf numFmtId="169" fontId="15" fillId="2" borderId="30" xfId="1" applyNumberFormat="1" applyFont="1" applyFill="1" applyBorder="1" applyAlignment="1">
      <alignment horizontal="centerContinuous"/>
    </xf>
    <xf numFmtId="164" fontId="15" fillId="2" borderId="29" xfId="1" applyFont="1" applyFill="1" applyBorder="1" applyAlignment="1">
      <alignment horizontal="centerContinuous"/>
    </xf>
    <xf numFmtId="164" fontId="15" fillId="2" borderId="30" xfId="1" applyFont="1" applyFill="1" applyBorder="1"/>
    <xf numFmtId="164" fontId="15" fillId="2" borderId="33" xfId="1" applyFont="1" applyFill="1" applyBorder="1" applyAlignment="1">
      <alignment horizontal="centerContinuous"/>
    </xf>
    <xf numFmtId="0" fontId="16" fillId="0" borderId="0" xfId="0" applyFont="1"/>
    <xf numFmtId="0" fontId="15" fillId="2" borderId="34"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0" xfId="1" applyFont="1" applyFill="1" applyBorder="1" applyAlignment="1" applyProtection="1">
      <alignment horizontal="center"/>
    </xf>
    <xf numFmtId="37" fontId="15" fillId="2" borderId="26"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5"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37" fontId="15" fillId="2" borderId="0" xfId="1" applyNumberFormat="1" applyFont="1" applyFill="1" applyBorder="1" applyAlignment="1" applyProtection="1">
      <alignment horizontal="centerContinuous"/>
    </xf>
    <xf numFmtId="164" fontId="15" fillId="2" borderId="7" xfId="1" applyFont="1" applyFill="1" applyBorder="1" applyAlignment="1">
      <alignment horizontal="centerContinuous"/>
    </xf>
    <xf numFmtId="164" fontId="15" fillId="2" borderId="36" xfId="1" applyFont="1" applyFill="1" applyBorder="1" applyAlignment="1">
      <alignment horizontal="centerContinuous"/>
    </xf>
    <xf numFmtId="49" fontId="14" fillId="2" borderId="37"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11" xfId="1" applyNumberFormat="1" applyFont="1" applyFill="1" applyBorder="1"/>
    <xf numFmtId="0" fontId="15" fillId="2" borderId="14" xfId="1" applyNumberFormat="1" applyFont="1" applyFill="1" applyBorder="1" applyAlignment="1" applyProtection="1">
      <alignment horizontal="center"/>
    </xf>
    <xf numFmtId="0" fontId="15" fillId="2" borderId="12"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6" fillId="0" borderId="0" xfId="0" applyNumberFormat="1" applyFont="1"/>
    <xf numFmtId="164" fontId="17" fillId="0" borderId="38" xfId="1" applyFont="1" applyFill="1" applyBorder="1"/>
    <xf numFmtId="164" fontId="17" fillId="0" borderId="17" xfId="1" applyFont="1" applyFill="1" applyBorder="1"/>
    <xf numFmtId="37" fontId="17" fillId="0" borderId="39" xfId="1" applyNumberFormat="1" applyFont="1" applyFill="1" applyBorder="1" applyProtection="1"/>
    <xf numFmtId="164" fontId="17" fillId="0" borderId="18" xfId="1" applyFont="1" applyFill="1" applyBorder="1"/>
    <xf numFmtId="164" fontId="17" fillId="0" borderId="0" xfId="1" applyFont="1" applyFill="1" applyBorder="1"/>
    <xf numFmtId="164" fontId="17" fillId="0" borderId="5" xfId="1" applyFont="1" applyFill="1" applyBorder="1"/>
    <xf numFmtId="169" fontId="17" fillId="0" borderId="18" xfId="1" applyNumberFormat="1" applyFont="1" applyFill="1" applyBorder="1"/>
    <xf numFmtId="164" fontId="17" fillId="0" borderId="39" xfId="1" applyFont="1" applyFill="1" applyBorder="1"/>
    <xf numFmtId="164" fontId="17" fillId="0" borderId="7" xfId="1" applyFont="1" applyFill="1" applyBorder="1"/>
    <xf numFmtId="164" fontId="17" fillId="0" borderId="40" xfId="1" applyFont="1" applyFill="1" applyBorder="1"/>
    <xf numFmtId="0" fontId="18" fillId="0" borderId="0" xfId="0" applyFont="1"/>
    <xf numFmtId="164" fontId="17" fillId="0" borderId="41" xfId="1" applyFont="1" applyFill="1" applyBorder="1"/>
    <xf numFmtId="37" fontId="17" fillId="0" borderId="26" xfId="1" applyNumberFormat="1" applyFont="1" applyFill="1" applyBorder="1" applyProtection="1"/>
    <xf numFmtId="164" fontId="17" fillId="0" borderId="7" xfId="1" applyFont="1" applyFill="1" applyBorder="1" applyAlignment="1">
      <alignment horizontal="right"/>
    </xf>
    <xf numFmtId="164" fontId="17" fillId="0" borderId="9" xfId="1" applyFont="1" applyFill="1" applyBorder="1"/>
    <xf numFmtId="169" fontId="17" fillId="0" borderId="7" xfId="1" applyNumberFormat="1" applyFont="1" applyFill="1" applyBorder="1"/>
    <xf numFmtId="164" fontId="17" fillId="0" borderId="26" xfId="1" applyFont="1" applyFill="1" applyBorder="1"/>
    <xf numFmtId="164" fontId="17" fillId="0" borderId="36" xfId="1" applyFont="1" applyFill="1" applyBorder="1"/>
    <xf numFmtId="164" fontId="19" fillId="0" borderId="41" xfId="1" applyFont="1" applyFill="1" applyBorder="1" applyAlignment="1"/>
    <xf numFmtId="37" fontId="19" fillId="0" borderId="0"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0" applyFont="1"/>
    <xf numFmtId="164" fontId="19" fillId="0" borderId="41" xfId="1" applyFont="1" applyFill="1" applyBorder="1" applyAlignment="1">
      <alignment horizontal="center"/>
    </xf>
    <xf numFmtId="164" fontId="19" fillId="0" borderId="36" xfId="1" applyFont="1" applyFill="1" applyBorder="1" applyAlignment="1">
      <alignment horizontal="center"/>
    </xf>
    <xf numFmtId="164" fontId="19" fillId="0" borderId="41" xfId="1" applyFont="1" applyFill="1" applyBorder="1" applyAlignment="1">
      <alignment horizontal="left"/>
    </xf>
    <xf numFmtId="168" fontId="19" fillId="0" borderId="36" xfId="1" applyNumberFormat="1" applyFont="1" applyFill="1" applyBorder="1" applyAlignment="1" applyProtection="1">
      <alignment horizontal="center"/>
    </xf>
    <xf numFmtId="164" fontId="21" fillId="0" borderId="41" xfId="1" applyFont="1" applyFill="1" applyBorder="1"/>
    <xf numFmtId="37" fontId="21"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37" fontId="21" fillId="0" borderId="26"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166" fontId="21" fillId="0" borderId="9"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36" xfId="1" applyFont="1" applyFill="1" applyBorder="1" applyAlignment="1">
      <alignment horizontal="center"/>
    </xf>
    <xf numFmtId="0" fontId="22" fillId="0" borderId="0" xfId="0" applyFont="1"/>
    <xf numFmtId="164" fontId="23" fillId="0" borderId="41"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37" fontId="23" fillId="0" borderId="26"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23" fillId="0" borderId="41" xfId="1" applyFont="1" applyFill="1" applyBorder="1" applyAlignment="1">
      <alignment horizontal="right"/>
    </xf>
    <xf numFmtId="164" fontId="23" fillId="0" borderId="36" xfId="1" applyFont="1" applyFill="1" applyBorder="1" applyAlignment="1">
      <alignment horizontal="center"/>
    </xf>
    <xf numFmtId="164" fontId="21" fillId="0" borderId="41" xfId="1" applyFont="1" applyFill="1" applyBorder="1" applyAlignment="1">
      <alignment horizontal="right"/>
    </xf>
    <xf numFmtId="164" fontId="17" fillId="0" borderId="41"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0" fontId="17" fillId="0" borderId="26" xfId="0" applyFont="1" applyBorder="1" applyAlignment="1">
      <alignment horizontal="center"/>
    </xf>
    <xf numFmtId="166" fontId="17" fillId="0" borderId="7"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4" borderId="41" xfId="1" applyFont="1" applyFill="1" applyBorder="1"/>
    <xf numFmtId="164" fontId="17" fillId="4" borderId="0" xfId="1" applyFont="1" applyFill="1" applyBorder="1" applyAlignment="1">
      <alignment horizontal="center"/>
    </xf>
    <xf numFmtId="37" fontId="17" fillId="4" borderId="26" xfId="1" applyNumberFormat="1" applyFont="1" applyFill="1" applyBorder="1" applyAlignment="1" applyProtection="1">
      <alignment horizontal="center"/>
    </xf>
    <xf numFmtId="164" fontId="17" fillId="4" borderId="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9" xfId="1" applyFont="1" applyFill="1" applyBorder="1" applyAlignment="1">
      <alignment horizontal="center"/>
    </xf>
    <xf numFmtId="165" fontId="17" fillId="4" borderId="7" xfId="1" applyNumberFormat="1" applyFont="1" applyFill="1" applyBorder="1" applyAlignment="1">
      <alignment horizontal="center"/>
    </xf>
    <xf numFmtId="164" fontId="17" fillId="4" borderId="36" xfId="1" applyFont="1" applyFill="1" applyBorder="1" applyAlignment="1">
      <alignment horizontal="center"/>
    </xf>
    <xf numFmtId="164" fontId="13" fillId="0" borderId="41" xfId="1" applyFont="1" applyFill="1" applyBorder="1" applyAlignment="1">
      <alignment horizontal="center" wrapText="1"/>
    </xf>
    <xf numFmtId="37" fontId="13" fillId="0" borderId="0" xfId="1" applyNumberFormat="1" applyFont="1" applyFill="1" applyBorder="1" applyAlignment="1" applyProtection="1">
      <alignment horizontal="center"/>
    </xf>
    <xf numFmtId="166" fontId="13" fillId="0" borderId="0" xfId="1" applyNumberFormat="1" applyFont="1" applyFill="1" applyBorder="1" applyAlignment="1" applyProtection="1">
      <alignment horizontal="center"/>
    </xf>
    <xf numFmtId="37" fontId="13" fillId="0" borderId="26" xfId="1" applyNumberFormat="1" applyFont="1" applyFill="1" applyBorder="1" applyAlignment="1" applyProtection="1">
      <alignment horizontal="center"/>
    </xf>
    <xf numFmtId="166" fontId="13" fillId="0" borderId="7" xfId="1" applyNumberFormat="1" applyFont="1" applyFill="1" applyBorder="1" applyAlignment="1" applyProtection="1">
      <alignment horizontal="center"/>
    </xf>
    <xf numFmtId="166" fontId="13" fillId="0" borderId="9" xfId="1" applyNumberFormat="1" applyFont="1" applyFill="1" applyBorder="1" applyAlignment="1" applyProtection="1">
      <alignment horizontal="center"/>
    </xf>
    <xf numFmtId="165" fontId="13" fillId="0" borderId="7" xfId="1" applyNumberFormat="1" applyFont="1" applyFill="1" applyBorder="1" applyAlignment="1" applyProtection="1">
      <alignment horizontal="center"/>
    </xf>
    <xf numFmtId="37" fontId="13" fillId="0" borderId="7" xfId="1" applyNumberFormat="1" applyFont="1" applyFill="1" applyBorder="1" applyAlignment="1" applyProtection="1">
      <alignment horizontal="center"/>
    </xf>
    <xf numFmtId="168" fontId="13" fillId="0" borderId="0" xfId="1" applyNumberFormat="1" applyFont="1" applyFill="1" applyBorder="1" applyAlignment="1" applyProtection="1">
      <alignment horizontal="center"/>
    </xf>
    <xf numFmtId="168" fontId="13" fillId="0" borderId="36" xfId="1" applyNumberFormat="1" applyFont="1" applyFill="1" applyBorder="1" applyAlignment="1" applyProtection="1">
      <alignment horizontal="center"/>
    </xf>
    <xf numFmtId="164" fontId="13" fillId="0" borderId="41" xfId="1" applyFont="1" applyFill="1" applyBorder="1" applyAlignment="1">
      <alignment horizontal="left"/>
    </xf>
    <xf numFmtId="164" fontId="17" fillId="0" borderId="0" xfId="1" applyFont="1" applyFill="1" applyBorder="1" applyAlignment="1">
      <alignment horizontal="center"/>
    </xf>
    <xf numFmtId="164" fontId="24" fillId="0" borderId="41" xfId="1" applyFont="1" applyFill="1" applyBorder="1"/>
    <xf numFmtId="37" fontId="24" fillId="0" borderId="0"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6" fontId="24" fillId="0" borderId="9" xfId="1" applyNumberFormat="1" applyFont="1" applyFill="1" applyBorder="1" applyAlignment="1" applyProtection="1">
      <alignment horizontal="center"/>
    </xf>
    <xf numFmtId="165"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36" xfId="1" applyNumberFormat="1" applyFont="1" applyFill="1" applyBorder="1" applyAlignment="1" applyProtection="1">
      <alignment horizontal="center"/>
    </xf>
    <xf numFmtId="164" fontId="18" fillId="0" borderId="41" xfId="1" applyFont="1" applyFill="1" applyBorder="1"/>
    <xf numFmtId="37" fontId="18" fillId="0" borderId="0" xfId="1" applyNumberFormat="1" applyFont="1" applyFill="1" applyBorder="1" applyProtection="1"/>
    <xf numFmtId="166" fontId="18" fillId="0" borderId="0" xfId="1" applyNumberFormat="1" applyFont="1" applyFill="1" applyBorder="1" applyAlignment="1" applyProtection="1">
      <alignment horizontal="center"/>
    </xf>
    <xf numFmtId="37" fontId="18" fillId="0" borderId="26" xfId="1" applyNumberFormat="1" applyFont="1" applyFill="1" applyBorder="1" applyProtection="1"/>
    <xf numFmtId="166" fontId="18" fillId="0" borderId="7" xfId="1" applyNumberFormat="1" applyFont="1" applyFill="1" applyBorder="1" applyAlignment="1" applyProtection="1">
      <alignment horizontal="right"/>
    </xf>
    <xf numFmtId="166" fontId="18" fillId="0" borderId="0" xfId="1" applyNumberFormat="1" applyFont="1" applyFill="1" applyBorder="1" applyAlignment="1" applyProtection="1">
      <alignment horizontal="right"/>
    </xf>
    <xf numFmtId="166" fontId="18" fillId="0" borderId="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36" xfId="1" applyNumberFormat="1" applyFont="1" applyFill="1" applyBorder="1" applyAlignment="1" applyProtection="1">
      <alignment horizontal="center"/>
    </xf>
    <xf numFmtId="164" fontId="18" fillId="0" borderId="42" xfId="1" applyFont="1" applyFill="1" applyBorder="1"/>
    <xf numFmtId="164" fontId="18" fillId="0" borderId="22" xfId="1" applyFont="1" applyFill="1" applyBorder="1"/>
    <xf numFmtId="37" fontId="18" fillId="0" borderId="22" xfId="1" applyNumberFormat="1" applyFont="1" applyFill="1" applyBorder="1" applyProtection="1"/>
    <xf numFmtId="166" fontId="18" fillId="0" borderId="22" xfId="1" applyNumberFormat="1" applyFont="1" applyFill="1" applyBorder="1" applyProtection="1"/>
    <xf numFmtId="37" fontId="18" fillId="0" borderId="43" xfId="1" applyNumberFormat="1" applyFont="1" applyFill="1" applyBorder="1" applyProtection="1"/>
    <xf numFmtId="166" fontId="18" fillId="0" borderId="23" xfId="1" applyNumberFormat="1" applyFont="1" applyFill="1" applyBorder="1" applyAlignment="1" applyProtection="1">
      <alignment horizontal="right"/>
    </xf>
    <xf numFmtId="164" fontId="18" fillId="0" borderId="25" xfId="1" applyFont="1" applyFill="1" applyBorder="1"/>
    <xf numFmtId="169" fontId="18" fillId="0" borderId="23" xfId="1" applyNumberFormat="1" applyFont="1" applyFill="1" applyBorder="1" applyAlignment="1" applyProtection="1">
      <alignment horizontal="center"/>
    </xf>
    <xf numFmtId="166" fontId="18" fillId="0" borderId="22" xfId="1" applyNumberFormat="1" applyFont="1" applyFill="1" applyBorder="1" applyAlignment="1" applyProtection="1">
      <alignment horizontal="right"/>
    </xf>
    <xf numFmtId="37" fontId="18" fillId="0" borderId="23" xfId="1" applyNumberFormat="1" applyFont="1" applyFill="1" applyBorder="1" applyProtection="1"/>
    <xf numFmtId="37" fontId="18" fillId="0" borderId="22" xfId="1" applyNumberFormat="1" applyFont="1" applyFill="1" applyBorder="1" applyAlignment="1" applyProtection="1">
      <alignment horizontal="center"/>
    </xf>
    <xf numFmtId="168" fontId="18" fillId="0" borderId="44" xfId="1" applyNumberFormat="1" applyFont="1" applyFill="1" applyBorder="1" applyAlignment="1" applyProtection="1">
      <alignment horizontal="center"/>
    </xf>
    <xf numFmtId="169" fontId="18" fillId="0" borderId="0" xfId="0" applyNumberFormat="1" applyFont="1"/>
    <xf numFmtId="164" fontId="15" fillId="2" borderId="45" xfId="1" applyFont="1" applyFill="1" applyBorder="1" applyAlignment="1">
      <alignment horizontal="center"/>
    </xf>
    <xf numFmtId="164" fontId="15" fillId="2" borderId="2" xfId="1" applyFont="1" applyFill="1" applyBorder="1" applyAlignment="1">
      <alignment horizontal="centerContinuous"/>
    </xf>
    <xf numFmtId="37" fontId="15" fillId="2" borderId="3" xfId="1" applyNumberFormat="1" applyFont="1" applyFill="1" applyBorder="1" applyAlignment="1" applyProtection="1">
      <alignment horizontal="center"/>
    </xf>
    <xf numFmtId="37" fontId="15" fillId="2" borderId="2" xfId="1" applyNumberFormat="1" applyFont="1" applyFill="1" applyBorder="1" applyAlignment="1" applyProtection="1">
      <alignment horizontal="centerContinuous"/>
    </xf>
    <xf numFmtId="37" fontId="15" fillId="2" borderId="2" xfId="1" applyNumberFormat="1" applyFont="1" applyFill="1" applyBorder="1" applyAlignment="1" applyProtection="1">
      <alignment horizontal="center"/>
    </xf>
    <xf numFmtId="164" fontId="15" fillId="2" borderId="46" xfId="1" applyFont="1" applyFill="1" applyBorder="1"/>
    <xf numFmtId="164" fontId="15" fillId="2" borderId="2" xfId="1" applyFont="1" applyFill="1" applyBorder="1"/>
    <xf numFmtId="37" fontId="15" fillId="2" borderId="4" xfId="1" applyNumberFormat="1" applyFont="1" applyFill="1" applyBorder="1" applyAlignment="1" applyProtection="1">
      <alignment horizontal="center"/>
    </xf>
    <xf numFmtId="164" fontId="15" fillId="2" borderId="47" xfId="1" applyFont="1" applyFill="1" applyBorder="1"/>
    <xf numFmtId="169" fontId="15" fillId="2" borderId="3" xfId="1" applyNumberFormat="1" applyFont="1" applyFill="1" applyBorder="1" applyAlignment="1">
      <alignment horizontal="centerContinuous"/>
    </xf>
    <xf numFmtId="164" fontId="15" fillId="2" borderId="46" xfId="1" applyFont="1" applyFill="1" applyBorder="1" applyAlignment="1">
      <alignment horizontal="centerContinuous"/>
    </xf>
    <xf numFmtId="164" fontId="15" fillId="2" borderId="3" xfId="1" applyFont="1" applyFill="1" applyBorder="1"/>
    <xf numFmtId="164" fontId="15" fillId="2" borderId="48" xfId="1" applyFont="1" applyFill="1" applyBorder="1" applyAlignment="1">
      <alignment horizontal="centerContinuous"/>
    </xf>
    <xf numFmtId="0" fontId="17" fillId="0" borderId="0" xfId="0" applyFont="1"/>
    <xf numFmtId="0" fontId="14" fillId="2" borderId="49" xfId="1" applyNumberFormat="1" applyFont="1" applyFill="1" applyBorder="1" applyAlignment="1">
      <alignment horizontal="center"/>
    </xf>
    <xf numFmtId="164" fontId="15" fillId="2" borderId="26" xfId="1" applyFont="1" applyFill="1" applyBorder="1" applyAlignment="1">
      <alignment horizontal="centerContinuous"/>
    </xf>
    <xf numFmtId="164" fontId="15" fillId="2" borderId="50" xfId="1" applyFont="1" applyFill="1" applyBorder="1" applyAlignment="1">
      <alignment horizontal="centerContinuous"/>
    </xf>
    <xf numFmtId="0" fontId="14" fillId="2" borderId="51" xfId="1" applyNumberFormat="1" applyFont="1" applyFill="1" applyBorder="1" applyAlignment="1">
      <alignment horizontal="center"/>
    </xf>
    <xf numFmtId="0" fontId="15" fillId="2" borderId="12" xfId="1" applyNumberFormat="1" applyFont="1" applyFill="1" applyBorder="1" applyAlignment="1">
      <alignment horizontal="center"/>
    </xf>
    <xf numFmtId="0" fontId="15" fillId="2" borderId="15" xfId="1" applyNumberFormat="1" applyFont="1" applyFill="1" applyBorder="1" applyAlignment="1">
      <alignment horizontal="center"/>
    </xf>
    <xf numFmtId="0" fontId="15" fillId="2" borderId="52" xfId="1" applyNumberFormat="1" applyFont="1" applyFill="1" applyBorder="1" applyAlignment="1" applyProtection="1">
      <alignment horizontal="center"/>
    </xf>
    <xf numFmtId="0" fontId="15" fillId="2" borderId="53" xfId="1" applyNumberFormat="1" applyFont="1" applyFill="1" applyBorder="1" applyAlignment="1" applyProtection="1">
      <alignment horizontal="center"/>
    </xf>
    <xf numFmtId="0" fontId="17" fillId="0" borderId="0" xfId="0" applyNumberFormat="1" applyFont="1"/>
    <xf numFmtId="164" fontId="17" fillId="0" borderId="54" xfId="1" applyFont="1" applyFill="1" applyBorder="1"/>
    <xf numFmtId="37" fontId="17" fillId="0" borderId="17" xfId="1" applyNumberFormat="1" applyFont="1" applyFill="1" applyBorder="1" applyProtection="1"/>
    <xf numFmtId="164" fontId="17" fillId="0" borderId="55" xfId="1" applyFont="1" applyFill="1" applyBorder="1"/>
    <xf numFmtId="164" fontId="17" fillId="0" borderId="56" xfId="1" applyFont="1" applyFill="1" applyBorder="1"/>
    <xf numFmtId="37" fontId="17" fillId="0" borderId="0" xfId="1" applyNumberFormat="1" applyFont="1" applyFill="1" applyBorder="1" applyProtection="1"/>
    <xf numFmtId="164" fontId="17" fillId="0" borderId="0" xfId="1" applyFont="1" applyFill="1" applyBorder="1" applyAlignment="1">
      <alignment horizontal="right"/>
    </xf>
    <xf numFmtId="164" fontId="17" fillId="0" borderId="50" xfId="1" applyFont="1" applyFill="1" applyBorder="1"/>
    <xf numFmtId="164" fontId="19" fillId="0" borderId="56" xfId="1" applyFont="1" applyFill="1" applyBorder="1" applyAlignment="1"/>
    <xf numFmtId="168" fontId="19" fillId="0" borderId="50" xfId="1" applyNumberFormat="1" applyFont="1" applyFill="1" applyBorder="1" applyAlignment="1" applyProtection="1">
      <alignment horizontal="center"/>
    </xf>
    <xf numFmtId="0" fontId="19" fillId="0" borderId="0" xfId="0" applyFont="1"/>
    <xf numFmtId="164" fontId="19" fillId="0" borderId="56" xfId="1" applyFont="1" applyFill="1" applyBorder="1" applyAlignment="1">
      <alignment horizontal="center"/>
    </xf>
    <xf numFmtId="166" fontId="21" fillId="0" borderId="26" xfId="1" applyNumberFormat="1" applyFont="1" applyFill="1" applyBorder="1" applyAlignment="1" applyProtection="1">
      <alignment horizontal="center"/>
    </xf>
    <xf numFmtId="164" fontId="21" fillId="0" borderId="50" xfId="1" applyFont="1" applyFill="1" applyBorder="1" applyAlignment="1">
      <alignment horizontal="center"/>
    </xf>
    <xf numFmtId="0" fontId="21" fillId="0" borderId="0" xfId="0" applyFont="1"/>
    <xf numFmtId="164" fontId="19" fillId="0" borderId="56" xfId="1" applyFont="1" applyFill="1" applyBorder="1" applyAlignment="1">
      <alignment horizontal="left"/>
    </xf>
    <xf numFmtId="164" fontId="21" fillId="0" borderId="56" xfId="1" applyFont="1" applyFill="1" applyBorder="1"/>
    <xf numFmtId="164" fontId="23" fillId="0" borderId="56" xfId="1" applyFont="1" applyFill="1" applyBorder="1" applyAlignment="1">
      <alignment horizontal="left"/>
    </xf>
    <xf numFmtId="168" fontId="23" fillId="0" borderId="50" xfId="1" applyNumberFormat="1" applyFont="1" applyFill="1" applyBorder="1" applyAlignment="1" applyProtection="1">
      <alignment horizontal="center"/>
    </xf>
    <xf numFmtId="164" fontId="23" fillId="0" borderId="56" xfId="1" applyFont="1" applyFill="1" applyBorder="1" applyAlignment="1">
      <alignment horizontal="right"/>
    </xf>
    <xf numFmtId="164" fontId="23" fillId="0" borderId="50" xfId="1" applyFont="1" applyFill="1" applyBorder="1" applyAlignment="1">
      <alignment horizontal="center"/>
    </xf>
    <xf numFmtId="164" fontId="21" fillId="0" borderId="56" xfId="1" applyFont="1" applyFill="1" applyBorder="1" applyAlignment="1">
      <alignment horizontal="right"/>
    </xf>
    <xf numFmtId="164" fontId="17" fillId="0" borderId="56" xfId="1" applyFont="1" applyFill="1" applyBorder="1" applyAlignment="1">
      <alignment horizontal="right"/>
    </xf>
    <xf numFmtId="168" fontId="17" fillId="0" borderId="50" xfId="1" applyNumberFormat="1" applyFont="1" applyFill="1" applyBorder="1" applyAlignment="1" applyProtection="1">
      <alignment horizontal="center"/>
    </xf>
    <xf numFmtId="164" fontId="17" fillId="5" borderId="56" xfId="1" applyFont="1" applyFill="1" applyBorder="1"/>
    <xf numFmtId="164" fontId="17" fillId="5" borderId="0" xfId="1" applyFont="1" applyFill="1" applyBorder="1" applyAlignment="1">
      <alignment horizontal="center"/>
    </xf>
    <xf numFmtId="164" fontId="17" fillId="5" borderId="7" xfId="1" applyFont="1" applyFill="1" applyBorder="1" applyAlignment="1">
      <alignment horizontal="center"/>
    </xf>
    <xf numFmtId="37" fontId="17" fillId="5" borderId="0" xfId="1" applyNumberFormat="1" applyFont="1" applyFill="1" applyBorder="1" applyAlignment="1" applyProtection="1">
      <alignment horizontal="center"/>
    </xf>
    <xf numFmtId="37" fontId="17" fillId="5" borderId="26" xfId="1" applyNumberFormat="1" applyFont="1" applyFill="1" applyBorder="1" applyAlignment="1" applyProtection="1">
      <alignment horizontal="center"/>
    </xf>
    <xf numFmtId="164" fontId="17" fillId="5" borderId="9" xfId="1" applyFont="1" applyFill="1" applyBorder="1" applyAlignment="1">
      <alignment horizontal="center"/>
    </xf>
    <xf numFmtId="165" fontId="17" fillId="5" borderId="7" xfId="1" applyNumberFormat="1" applyFont="1" applyFill="1" applyBorder="1" applyAlignment="1">
      <alignment horizontal="center"/>
    </xf>
    <xf numFmtId="164" fontId="17" fillId="5" borderId="50" xfId="1" applyFont="1" applyFill="1" applyBorder="1" applyAlignment="1">
      <alignment horizontal="center"/>
    </xf>
    <xf numFmtId="164" fontId="13" fillId="0" borderId="56" xfId="1" applyFont="1" applyFill="1" applyBorder="1" applyAlignment="1">
      <alignment horizontal="center" wrapText="1"/>
    </xf>
    <xf numFmtId="168" fontId="13" fillId="0" borderId="50" xfId="1" applyNumberFormat="1" applyFont="1" applyFill="1" applyBorder="1" applyAlignment="1" applyProtection="1">
      <alignment horizontal="center"/>
    </xf>
    <xf numFmtId="164" fontId="13" fillId="0" borderId="56" xfId="1" applyFont="1" applyFill="1" applyBorder="1" applyAlignment="1">
      <alignment horizontal="left"/>
    </xf>
    <xf numFmtId="164" fontId="24" fillId="0" borderId="56" xfId="1" applyFont="1" applyFill="1" applyBorder="1"/>
    <xf numFmtId="168" fontId="24" fillId="0" borderId="5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right"/>
    </xf>
    <xf numFmtId="166" fontId="17" fillId="0" borderId="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166" fontId="17" fillId="0" borderId="7" xfId="1" applyNumberFormat="1" applyFont="1" applyFill="1" applyBorder="1" applyAlignment="1" applyProtection="1">
      <alignment horizontal="right"/>
    </xf>
    <xf numFmtId="37" fontId="17" fillId="0" borderId="7" xfId="1" applyNumberFormat="1" applyFont="1" applyFill="1" applyBorder="1" applyProtection="1"/>
    <xf numFmtId="164" fontId="17" fillId="0" borderId="57" xfId="1" applyFont="1" applyFill="1" applyBorder="1"/>
    <xf numFmtId="164" fontId="17" fillId="0" borderId="11" xfId="1" applyFont="1" applyFill="1" applyBorder="1"/>
    <xf numFmtId="37" fontId="17" fillId="0" borderId="11" xfId="1" applyNumberFormat="1" applyFont="1" applyFill="1" applyBorder="1" applyProtection="1"/>
    <xf numFmtId="166" fontId="17" fillId="0" borderId="12" xfId="1" applyNumberFormat="1" applyFont="1" applyFill="1" applyBorder="1" applyProtection="1"/>
    <xf numFmtId="166" fontId="17" fillId="0" borderId="11" xfId="1" applyNumberFormat="1" applyFont="1" applyFill="1" applyBorder="1" applyAlignment="1" applyProtection="1">
      <alignment horizontal="right"/>
    </xf>
    <xf numFmtId="166" fontId="17" fillId="0" borderId="14" xfId="1" applyNumberFormat="1" applyFont="1" applyFill="1" applyBorder="1" applyProtection="1"/>
    <xf numFmtId="166" fontId="17" fillId="0" borderId="11" xfId="1" applyNumberFormat="1" applyFont="1" applyFill="1" applyBorder="1" applyProtection="1"/>
    <xf numFmtId="164" fontId="17" fillId="0" borderId="13" xfId="1" applyFont="1" applyFill="1" applyBorder="1"/>
    <xf numFmtId="169" fontId="17" fillId="0" borderId="12" xfId="1" applyNumberFormat="1" applyFont="1" applyFill="1" applyBorder="1" applyAlignment="1" applyProtection="1">
      <alignment horizontal="center"/>
    </xf>
    <xf numFmtId="37" fontId="17" fillId="0" borderId="14" xfId="1" applyNumberFormat="1" applyFont="1" applyFill="1" applyBorder="1" applyProtection="1"/>
    <xf numFmtId="166" fontId="17" fillId="0" borderId="12" xfId="1" applyNumberFormat="1" applyFont="1" applyFill="1" applyBorder="1" applyAlignment="1" applyProtection="1">
      <alignment horizontal="right"/>
    </xf>
    <xf numFmtId="37" fontId="17" fillId="0" borderId="12" xfId="1" applyNumberFormat="1" applyFont="1" applyFill="1" applyBorder="1" applyProtection="1"/>
    <xf numFmtId="37" fontId="17" fillId="0" borderId="11" xfId="1" applyNumberFormat="1" applyFont="1" applyFill="1" applyBorder="1" applyAlignment="1" applyProtection="1">
      <alignment horizontal="center"/>
    </xf>
    <xf numFmtId="168" fontId="17" fillId="0" borderId="53" xfId="1" applyNumberFormat="1" applyFont="1" applyFill="1" applyBorder="1" applyAlignment="1" applyProtection="1">
      <alignment horizontal="center"/>
    </xf>
    <xf numFmtId="169" fontId="17" fillId="0" borderId="0" xfId="0" applyNumberFormat="1" applyFont="1"/>
    <xf numFmtId="0" fontId="27" fillId="0" borderId="0" xfId="0" applyFont="1"/>
    <xf numFmtId="0" fontId="28" fillId="0" borderId="0" xfId="0" applyFont="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58" xfId="0" applyFont="1" applyFill="1" applyBorder="1" applyAlignment="1">
      <alignment horizontal="center"/>
    </xf>
    <xf numFmtId="0" fontId="29" fillId="2" borderId="59" xfId="0" applyFont="1" applyFill="1" applyBorder="1" applyAlignment="1">
      <alignment horizontal="center"/>
    </xf>
    <xf numFmtId="0" fontId="29" fillId="2" borderId="60" xfId="0" applyFont="1" applyFill="1" applyBorder="1"/>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wrapText="1"/>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49" fontId="29" fillId="2" borderId="65" xfId="0" applyNumberFormat="1" applyFont="1" applyFill="1" applyBorder="1" applyAlignment="1">
      <alignment horizontal="center" vertical="center"/>
    </xf>
    <xf numFmtId="1" fontId="29" fillId="2" borderId="61" xfId="0" applyNumberFormat="1" applyFont="1" applyFill="1" applyBorder="1" applyAlignment="1">
      <alignment horizontal="center" vertical="center"/>
    </xf>
    <xf numFmtId="49" fontId="29" fillId="2" borderId="66"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7" xfId="0" applyNumberFormat="1" applyFont="1" applyBorder="1" applyAlignment="1">
      <alignment horizontal="center"/>
    </xf>
    <xf numFmtId="166" fontId="30" fillId="6" borderId="65" xfId="0" applyNumberFormat="1" applyFont="1" applyFill="1" applyBorder="1"/>
    <xf numFmtId="166" fontId="30" fillId="0" borderId="0" xfId="0" applyNumberFormat="1" applyFont="1" applyBorder="1" applyAlignment="1">
      <alignment horizontal="center"/>
    </xf>
    <xf numFmtId="165" fontId="30" fillId="0" borderId="67"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7" borderId="68" xfId="0" applyFont="1" applyFill="1" applyBorder="1"/>
    <xf numFmtId="0" fontId="30" fillId="7" borderId="69" xfId="0" applyFont="1" applyFill="1" applyBorder="1"/>
    <xf numFmtId="3" fontId="30" fillId="7" borderId="70" xfId="0" applyNumberFormat="1" applyFont="1" applyFill="1" applyBorder="1" applyAlignment="1">
      <alignment horizontal="center"/>
    </xf>
    <xf numFmtId="166" fontId="30" fillId="7" borderId="71" xfId="0" applyNumberFormat="1" applyFont="1" applyFill="1" applyBorder="1" applyAlignment="1">
      <alignment horizontal="center"/>
    </xf>
    <xf numFmtId="166" fontId="30" fillId="7" borderId="70" xfId="0" applyNumberFormat="1" applyFont="1" applyFill="1" applyBorder="1" applyAlignment="1">
      <alignment horizontal="center"/>
    </xf>
    <xf numFmtId="165" fontId="30" fillId="7" borderId="71" xfId="0" applyNumberFormat="1" applyFont="1" applyFill="1" applyBorder="1" applyAlignment="1">
      <alignment horizontal="center"/>
    </xf>
    <xf numFmtId="165" fontId="30" fillId="7" borderId="72" xfId="0" applyNumberFormat="1" applyFont="1" applyFill="1" applyBorder="1" applyAlignment="1">
      <alignment horizontal="center"/>
    </xf>
    <xf numFmtId="165" fontId="30" fillId="7" borderId="69" xfId="0" applyNumberFormat="1" applyFont="1" applyFill="1" applyBorder="1" applyAlignment="1">
      <alignment horizontal="center"/>
    </xf>
    <xf numFmtId="166" fontId="30" fillId="6" borderId="73"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0" xfId="0" applyNumberFormat="1" applyFont="1" applyFill="1" applyBorder="1"/>
    <xf numFmtId="166" fontId="30" fillId="0" borderId="0" xfId="0" applyNumberFormat="1" applyFont="1" applyFill="1" applyBorder="1" applyAlignment="1">
      <alignment horizontal="center"/>
    </xf>
    <xf numFmtId="165" fontId="30" fillId="0" borderId="70"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3" fontId="11" fillId="8" borderId="70" xfId="0" applyNumberFormat="1" applyFont="1" applyFill="1" applyBorder="1" applyAlignment="1">
      <alignment horizontal="center"/>
    </xf>
    <xf numFmtId="166" fontId="11" fillId="8" borderId="71" xfId="0" applyNumberFormat="1" applyFont="1" applyFill="1" applyBorder="1" applyAlignment="1">
      <alignment horizontal="center"/>
    </xf>
    <xf numFmtId="166" fontId="11" fillId="6" borderId="73" xfId="0" applyNumberFormat="1" applyFont="1" applyFill="1" applyBorder="1"/>
    <xf numFmtId="166" fontId="11" fillId="8" borderId="70" xfId="0" applyNumberFormat="1" applyFont="1" applyFill="1" applyBorder="1" applyAlignment="1">
      <alignment horizontal="center"/>
    </xf>
    <xf numFmtId="165" fontId="11" fillId="8" borderId="71" xfId="0" applyNumberFormat="1" applyFont="1" applyFill="1" applyBorder="1" applyAlignment="1">
      <alignment horizontal="center"/>
    </xf>
    <xf numFmtId="165" fontId="11" fillId="8" borderId="72" xfId="0" applyNumberFormat="1" applyFont="1" applyFill="1" applyBorder="1" applyAlignment="1">
      <alignment horizontal="center"/>
    </xf>
    <xf numFmtId="165" fontId="11" fillId="8" borderId="69"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3" fontId="11" fillId="9" borderId="70" xfId="0" applyNumberFormat="1" applyFont="1" applyFill="1" applyBorder="1" applyAlignment="1">
      <alignment horizontal="center"/>
    </xf>
    <xf numFmtId="166" fontId="11" fillId="9" borderId="71" xfId="0" applyNumberFormat="1" applyFont="1" applyFill="1" applyBorder="1" applyAlignment="1">
      <alignment horizontal="center"/>
    </xf>
    <xf numFmtId="166" fontId="11" fillId="6" borderId="74" xfId="0" applyNumberFormat="1" applyFont="1" applyFill="1" applyBorder="1"/>
    <xf numFmtId="166" fontId="11" fillId="9" borderId="70" xfId="0" applyNumberFormat="1" applyFont="1" applyFill="1" applyBorder="1" applyAlignment="1">
      <alignment horizontal="center"/>
    </xf>
    <xf numFmtId="165" fontId="11" fillId="9" borderId="71" xfId="0" applyNumberFormat="1" applyFont="1" applyFill="1" applyBorder="1" applyAlignment="1">
      <alignment horizontal="center"/>
    </xf>
    <xf numFmtId="165" fontId="11" fillId="9" borderId="72" xfId="0" applyNumberFormat="1" applyFont="1" applyFill="1" applyBorder="1" applyAlignment="1">
      <alignment horizontal="center"/>
    </xf>
    <xf numFmtId="165" fontId="11" fillId="9" borderId="69" xfId="0" applyNumberFormat="1" applyFont="1" applyFill="1" applyBorder="1" applyAlignment="1">
      <alignment horizontal="center"/>
    </xf>
    <xf numFmtId="0" fontId="31" fillId="0" borderId="0" xfId="0" applyFont="1" applyAlignment="1">
      <alignment horizontal="center"/>
    </xf>
    <xf numFmtId="166" fontId="30" fillId="10" borderId="65"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3" fontId="30" fillId="0" borderId="77" xfId="0" applyNumberFormat="1" applyFont="1" applyBorder="1" applyAlignment="1">
      <alignment horizontal="center"/>
    </xf>
    <xf numFmtId="166" fontId="30" fillId="0" borderId="78" xfId="0" applyNumberFormat="1" applyFont="1" applyBorder="1" applyAlignment="1">
      <alignment horizontal="center"/>
    </xf>
    <xf numFmtId="166" fontId="30" fillId="0" borderId="75" xfId="0" applyNumberFormat="1" applyFont="1" applyBorder="1" applyAlignment="1">
      <alignment horizontal="center"/>
    </xf>
    <xf numFmtId="166" fontId="30" fillId="0" borderId="77" xfId="0" applyNumberFormat="1" applyFont="1" applyBorder="1" applyAlignment="1">
      <alignment horizontal="center"/>
    </xf>
    <xf numFmtId="165" fontId="30" fillId="0" borderId="78" xfId="0" applyNumberFormat="1" applyFont="1" applyBorder="1" applyAlignment="1">
      <alignment horizontal="center"/>
    </xf>
    <xf numFmtId="170" fontId="30" fillId="0" borderId="77" xfId="0" applyNumberFormat="1" applyFont="1" applyBorder="1" applyAlignment="1">
      <alignment horizontal="center"/>
    </xf>
    <xf numFmtId="170" fontId="30" fillId="0" borderId="76" xfId="0" applyNumberFormat="1" applyFont="1" applyBorder="1" applyAlignment="1">
      <alignment horizontal="center"/>
    </xf>
    <xf numFmtId="3" fontId="30" fillId="0" borderId="61" xfId="0" applyNumberFormat="1" applyFont="1" applyBorder="1" applyAlignment="1">
      <alignment horizontal="center"/>
    </xf>
    <xf numFmtId="3" fontId="30" fillId="0" borderId="79" xfId="0" applyNumberFormat="1" applyFont="1" applyBorder="1" applyAlignment="1">
      <alignment horizontal="center"/>
    </xf>
    <xf numFmtId="166" fontId="30" fillId="0" borderId="80" xfId="0" applyNumberFormat="1" applyFont="1" applyBorder="1" applyAlignment="1">
      <alignment horizontal="center"/>
    </xf>
    <xf numFmtId="3" fontId="30" fillId="0" borderId="63" xfId="0" applyNumberFormat="1" applyFont="1" applyBorder="1" applyAlignment="1">
      <alignment horizontal="center"/>
    </xf>
    <xf numFmtId="166" fontId="30" fillId="0" borderId="64" xfId="0" applyNumberFormat="1" applyFont="1" applyBorder="1" applyAlignment="1">
      <alignment horizontal="center"/>
    </xf>
    <xf numFmtId="166" fontId="30" fillId="10" borderId="73" xfId="0" applyNumberFormat="1" applyFont="1" applyFill="1" applyBorder="1" applyAlignment="1">
      <alignment horizontal="center"/>
    </xf>
    <xf numFmtId="166" fontId="30" fillId="0" borderId="61" xfId="0" applyNumberFormat="1" applyFont="1" applyBorder="1" applyAlignment="1">
      <alignment horizontal="center"/>
    </xf>
    <xf numFmtId="166" fontId="30" fillId="0" borderId="79" xfId="0" applyNumberFormat="1" applyFont="1" applyBorder="1" applyAlignment="1">
      <alignment horizontal="center"/>
    </xf>
    <xf numFmtId="165" fontId="30" fillId="0" borderId="80" xfId="0" applyNumberFormat="1" applyFont="1" applyBorder="1" applyAlignment="1">
      <alignment horizontal="center"/>
    </xf>
    <xf numFmtId="170" fontId="30" fillId="0" borderId="63" xfId="0" applyNumberFormat="1" applyFont="1" applyBorder="1" applyAlignment="1">
      <alignment horizontal="center"/>
    </xf>
    <xf numFmtId="170" fontId="30" fillId="0" borderId="62" xfId="0" applyNumberFormat="1" applyFont="1" applyBorder="1" applyAlignment="1">
      <alignment horizontal="center"/>
    </xf>
    <xf numFmtId="166" fontId="30" fillId="0" borderId="67" xfId="0" applyNumberFormat="1" applyFont="1" applyFill="1" applyBorder="1" applyAlignment="1">
      <alignment horizontal="center"/>
    </xf>
    <xf numFmtId="166" fontId="30" fillId="0" borderId="81" xfId="0" applyNumberFormat="1" applyFont="1" applyFill="1" applyBorder="1" applyAlignment="1">
      <alignment horizontal="center"/>
    </xf>
    <xf numFmtId="165" fontId="30" fillId="0" borderId="67" xfId="0" applyNumberFormat="1" applyFont="1" applyFill="1" applyBorder="1" applyAlignment="1">
      <alignment horizontal="center"/>
    </xf>
    <xf numFmtId="170" fontId="30" fillId="0" borderId="0" xfId="0" applyNumberFormat="1" applyFont="1" applyFill="1" applyBorder="1" applyAlignment="1">
      <alignment horizontal="center"/>
    </xf>
    <xf numFmtId="166" fontId="11" fillId="6" borderId="74" xfId="0" applyNumberFormat="1" applyFont="1" applyFill="1" applyBorder="1" applyAlignment="1">
      <alignment horizontal="center"/>
    </xf>
    <xf numFmtId="170" fontId="11" fillId="8" borderId="70" xfId="0" applyNumberFormat="1" applyFont="1" applyFill="1" applyBorder="1" applyAlignment="1">
      <alignment horizontal="center"/>
    </xf>
    <xf numFmtId="170" fontId="11" fillId="8" borderId="69"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3" fontId="30" fillId="0" borderId="82" xfId="0" applyNumberFormat="1" applyFont="1" applyFill="1" applyBorder="1" applyAlignment="1">
      <alignment horizontal="center"/>
    </xf>
    <xf numFmtId="166" fontId="30" fillId="0" borderId="82"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3" fontId="30" fillId="0" borderId="77" xfId="0" applyNumberFormat="1" applyFont="1" applyFill="1" applyBorder="1" applyAlignment="1">
      <alignment horizontal="center"/>
    </xf>
    <xf numFmtId="3" fontId="30" fillId="0" borderId="83" xfId="0" applyNumberFormat="1" applyFont="1" applyFill="1" applyBorder="1" applyAlignment="1">
      <alignment horizontal="center"/>
    </xf>
    <xf numFmtId="166" fontId="30" fillId="0" borderId="78" xfId="0" applyNumberFormat="1" applyFont="1" applyFill="1" applyBorder="1" applyAlignment="1">
      <alignment horizontal="center"/>
    </xf>
    <xf numFmtId="166" fontId="30" fillId="0" borderId="75" xfId="0" applyNumberFormat="1" applyFont="1" applyFill="1" applyBorder="1" applyAlignment="1">
      <alignment horizontal="center"/>
    </xf>
    <xf numFmtId="166" fontId="30" fillId="0" borderId="83" xfId="0" applyNumberFormat="1" applyFont="1" applyFill="1" applyBorder="1" applyAlignment="1">
      <alignment horizontal="center"/>
    </xf>
    <xf numFmtId="165" fontId="30" fillId="0" borderId="78" xfId="0" applyNumberFormat="1" applyFont="1" applyFill="1" applyBorder="1" applyAlignment="1">
      <alignment horizontal="center"/>
    </xf>
    <xf numFmtId="170" fontId="30" fillId="0" borderId="77" xfId="0" applyNumberFormat="1" applyFont="1" applyFill="1" applyBorder="1" applyAlignment="1">
      <alignment horizontal="center"/>
    </xf>
    <xf numFmtId="170" fontId="30" fillId="0" borderId="76" xfId="0" applyNumberFormat="1" applyFont="1" applyFill="1" applyBorder="1" applyAlignment="1">
      <alignment horizontal="center"/>
    </xf>
    <xf numFmtId="3" fontId="30" fillId="0" borderId="63" xfId="0" applyNumberFormat="1" applyFont="1" applyFill="1" applyBorder="1" applyAlignment="1">
      <alignment horizontal="center"/>
    </xf>
    <xf numFmtId="3" fontId="30" fillId="0" borderId="79" xfId="0" applyNumberFormat="1" applyFont="1" applyFill="1" applyBorder="1" applyAlignment="1">
      <alignment horizontal="center"/>
    </xf>
    <xf numFmtId="166" fontId="30" fillId="0" borderId="64" xfId="0" applyNumberFormat="1" applyFont="1" applyFill="1" applyBorder="1" applyAlignment="1">
      <alignment horizontal="center"/>
    </xf>
    <xf numFmtId="166" fontId="30" fillId="0" borderId="63" xfId="0" applyNumberFormat="1" applyFont="1" applyFill="1" applyBorder="1" applyAlignment="1">
      <alignment horizontal="center"/>
    </xf>
    <xf numFmtId="166" fontId="30" fillId="0" borderId="79" xfId="0" applyNumberFormat="1" applyFont="1" applyFill="1" applyBorder="1" applyAlignment="1">
      <alignment horizontal="center"/>
    </xf>
    <xf numFmtId="165"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170" fontId="30" fillId="0" borderId="62" xfId="0" applyNumberFormat="1" applyFont="1" applyFill="1" applyBorder="1" applyAlignment="1">
      <alignment horizontal="center"/>
    </xf>
    <xf numFmtId="0" fontId="32" fillId="0" borderId="0" xfId="0" applyFont="1"/>
    <xf numFmtId="0" fontId="5"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58" xfId="3" applyFont="1" applyFill="1" applyBorder="1" applyAlignment="1">
      <alignment horizontal="center"/>
    </xf>
    <xf numFmtId="0" fontId="29" fillId="2" borderId="59" xfId="3" applyFont="1" applyFill="1" applyBorder="1" applyAlignment="1">
      <alignment horizontal="center"/>
    </xf>
    <xf numFmtId="0" fontId="29" fillId="2" borderId="60" xfId="3" applyFont="1" applyFill="1" applyBorder="1"/>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wrapText="1"/>
    </xf>
    <xf numFmtId="49" fontId="29" fillId="2" borderId="63" xfId="3" applyNumberFormat="1" applyFont="1" applyFill="1" applyBorder="1" applyAlignment="1">
      <alignment horizontal="center" vertical="center"/>
    </xf>
    <xf numFmtId="49" fontId="29" fillId="2" borderId="64" xfId="3" applyNumberFormat="1" applyFont="1" applyFill="1" applyBorder="1" applyAlignment="1">
      <alignment horizontal="center" vertical="center"/>
    </xf>
    <xf numFmtId="49" fontId="29" fillId="2" borderId="65" xfId="3" applyNumberFormat="1" applyFont="1" applyFill="1" applyBorder="1" applyAlignment="1">
      <alignment horizontal="center" vertical="center"/>
    </xf>
    <xf numFmtId="1" fontId="29" fillId="2" borderId="61" xfId="3" applyNumberFormat="1" applyFont="1" applyFill="1" applyBorder="1" applyAlignment="1">
      <alignment horizontal="center" vertical="center"/>
    </xf>
    <xf numFmtId="49" fontId="29" fillId="2" borderId="66"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67" xfId="3" applyNumberFormat="1" applyFont="1" applyBorder="1" applyAlignment="1">
      <alignment horizontal="center"/>
    </xf>
    <xf numFmtId="166" fontId="30" fillId="6" borderId="65"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67"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11" borderId="68" xfId="3" applyFont="1" applyFill="1" applyBorder="1"/>
    <xf numFmtId="0" fontId="30" fillId="11" borderId="69" xfId="3" applyFont="1" applyFill="1" applyBorder="1"/>
    <xf numFmtId="3" fontId="30" fillId="11" borderId="70" xfId="3" applyNumberFormat="1" applyFont="1" applyFill="1" applyBorder="1" applyAlignment="1">
      <alignment horizontal="center"/>
    </xf>
    <xf numFmtId="166" fontId="30" fillId="11" borderId="71" xfId="3" applyNumberFormat="1" applyFont="1" applyFill="1" applyBorder="1" applyAlignment="1">
      <alignment horizontal="center"/>
    </xf>
    <xf numFmtId="166" fontId="30" fillId="11" borderId="70" xfId="3" applyNumberFormat="1" applyFont="1" applyFill="1" applyBorder="1" applyAlignment="1">
      <alignment horizontal="center"/>
    </xf>
    <xf numFmtId="165" fontId="30" fillId="11" borderId="71" xfId="3" applyNumberFormat="1" applyFont="1" applyFill="1" applyBorder="1" applyAlignment="1">
      <alignment horizontal="center"/>
    </xf>
    <xf numFmtId="165" fontId="30" fillId="11" borderId="72" xfId="3" applyNumberFormat="1" applyFont="1" applyFill="1" applyBorder="1" applyAlignment="1">
      <alignment horizontal="center"/>
    </xf>
    <xf numFmtId="165" fontId="30" fillId="11" borderId="69" xfId="3" applyNumberFormat="1" applyFont="1" applyFill="1" applyBorder="1" applyAlignment="1">
      <alignment horizontal="center"/>
    </xf>
    <xf numFmtId="0" fontId="30" fillId="12" borderId="68" xfId="3" applyFont="1" applyFill="1" applyBorder="1"/>
    <xf numFmtId="0" fontId="30" fillId="12" borderId="69" xfId="3" applyFont="1" applyFill="1" applyBorder="1"/>
    <xf numFmtId="3" fontId="30" fillId="12" borderId="70" xfId="3" applyNumberFormat="1" applyFont="1" applyFill="1" applyBorder="1" applyAlignment="1">
      <alignment horizontal="center"/>
    </xf>
    <xf numFmtId="166" fontId="30" fillId="12" borderId="71" xfId="3" applyNumberFormat="1" applyFont="1" applyFill="1" applyBorder="1" applyAlignment="1">
      <alignment horizontal="center"/>
    </xf>
    <xf numFmtId="166" fontId="30" fillId="6" borderId="73" xfId="3" applyNumberFormat="1" applyFont="1" applyFill="1" applyBorder="1" applyAlignment="1">
      <alignment horizontal="center"/>
    </xf>
    <xf numFmtId="166" fontId="30" fillId="12" borderId="70" xfId="3" applyNumberFormat="1" applyFont="1" applyFill="1" applyBorder="1" applyAlignment="1">
      <alignment horizontal="center"/>
    </xf>
    <xf numFmtId="165" fontId="30" fillId="12" borderId="71" xfId="3" applyNumberFormat="1" applyFont="1" applyFill="1" applyBorder="1" applyAlignment="1">
      <alignment horizontal="center"/>
    </xf>
    <xf numFmtId="165" fontId="30" fillId="12" borderId="72" xfId="3" applyNumberFormat="1" applyFont="1" applyFill="1" applyBorder="1" applyAlignment="1">
      <alignment horizontal="center"/>
    </xf>
    <xf numFmtId="165" fontId="30" fillId="12" borderId="69"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70"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70"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3" fontId="11" fillId="13" borderId="70" xfId="3" applyNumberFormat="1" applyFont="1" applyFill="1" applyBorder="1" applyAlignment="1">
      <alignment horizontal="center"/>
    </xf>
    <xf numFmtId="166" fontId="11" fillId="13" borderId="71" xfId="3" applyNumberFormat="1" applyFont="1" applyFill="1" applyBorder="1" applyAlignment="1">
      <alignment horizontal="center"/>
    </xf>
    <xf numFmtId="166" fontId="11" fillId="6" borderId="73" xfId="3" applyNumberFormat="1" applyFont="1" applyFill="1" applyBorder="1" applyAlignment="1">
      <alignment horizontal="center"/>
    </xf>
    <xf numFmtId="166" fontId="11" fillId="13" borderId="70" xfId="3" applyNumberFormat="1" applyFont="1" applyFill="1" applyBorder="1" applyAlignment="1">
      <alignment horizontal="center"/>
    </xf>
    <xf numFmtId="165" fontId="11" fillId="13" borderId="71" xfId="3" applyNumberFormat="1" applyFont="1" applyFill="1" applyBorder="1" applyAlignment="1">
      <alignment horizontal="center"/>
    </xf>
    <xf numFmtId="165" fontId="11" fillId="13" borderId="72" xfId="3" applyNumberFormat="1" applyFont="1" applyFill="1" applyBorder="1" applyAlignment="1">
      <alignment horizontal="center"/>
    </xf>
    <xf numFmtId="165" fontId="11" fillId="13" borderId="69"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5" fillId="0" borderId="0" xfId="3" applyBorder="1"/>
    <xf numFmtId="3" fontId="11" fillId="9" borderId="70" xfId="3" applyNumberFormat="1" applyFont="1" applyFill="1" applyBorder="1" applyAlignment="1">
      <alignment horizontal="center"/>
    </xf>
    <xf numFmtId="166" fontId="11" fillId="9" borderId="71" xfId="3" applyNumberFormat="1" applyFont="1" applyFill="1" applyBorder="1" applyAlignment="1">
      <alignment horizontal="center"/>
    </xf>
    <xf numFmtId="166" fontId="11" fillId="6" borderId="74" xfId="3" applyNumberFormat="1" applyFont="1" applyFill="1" applyBorder="1" applyAlignment="1">
      <alignment horizontal="center"/>
    </xf>
    <xf numFmtId="166" fontId="11" fillId="9" borderId="70" xfId="3" applyNumberFormat="1" applyFont="1" applyFill="1" applyBorder="1" applyAlignment="1">
      <alignment horizontal="center"/>
    </xf>
    <xf numFmtId="165" fontId="11" fillId="9" borderId="71" xfId="3" applyNumberFormat="1" applyFont="1" applyFill="1" applyBorder="1" applyAlignment="1">
      <alignment horizontal="center"/>
    </xf>
    <xf numFmtId="165" fontId="11" fillId="9" borderId="72" xfId="3" applyNumberFormat="1" applyFont="1" applyFill="1" applyBorder="1" applyAlignment="1">
      <alignment horizontal="center"/>
    </xf>
    <xf numFmtId="165" fontId="11" fillId="9" borderId="69" xfId="3" applyNumberFormat="1" applyFont="1" applyFill="1" applyBorder="1" applyAlignment="1">
      <alignment horizontal="center"/>
    </xf>
    <xf numFmtId="0" fontId="31" fillId="0" borderId="0" xfId="3" applyFont="1" applyAlignment="1">
      <alignment horizontal="center"/>
    </xf>
    <xf numFmtId="3" fontId="30" fillId="0" borderId="0" xfId="3" applyNumberFormat="1" applyFont="1" applyBorder="1"/>
    <xf numFmtId="166" fontId="30" fillId="6" borderId="65"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3" fontId="30" fillId="0" borderId="77" xfId="3" applyNumberFormat="1" applyFont="1" applyBorder="1"/>
    <xf numFmtId="166" fontId="30" fillId="0" borderId="78" xfId="3" applyNumberFormat="1" applyFont="1" applyBorder="1" applyAlignment="1">
      <alignment horizontal="center"/>
    </xf>
    <xf numFmtId="166" fontId="30" fillId="0" borderId="75" xfId="3" applyNumberFormat="1" applyFont="1" applyBorder="1"/>
    <xf numFmtId="166" fontId="30" fillId="0" borderId="77" xfId="3" applyNumberFormat="1" applyFont="1" applyBorder="1"/>
    <xf numFmtId="165" fontId="30" fillId="0" borderId="78" xfId="3" applyNumberFormat="1" applyFont="1" applyBorder="1" applyAlignment="1">
      <alignment horizontal="center"/>
    </xf>
    <xf numFmtId="170" fontId="30" fillId="0" borderId="77" xfId="3" applyNumberFormat="1" applyFont="1" applyBorder="1"/>
    <xf numFmtId="170" fontId="30" fillId="0" borderId="76" xfId="3" applyNumberFormat="1" applyFont="1" applyBorder="1"/>
    <xf numFmtId="3" fontId="30" fillId="0" borderId="61" xfId="3" applyNumberFormat="1" applyFont="1" applyBorder="1"/>
    <xf numFmtId="3" fontId="30" fillId="0" borderId="79" xfId="3" applyNumberFormat="1" applyFont="1" applyBorder="1"/>
    <xf numFmtId="166" fontId="30" fillId="0" borderId="80" xfId="3" applyNumberFormat="1" applyFont="1" applyBorder="1" applyAlignment="1">
      <alignment horizontal="center"/>
    </xf>
    <xf numFmtId="3" fontId="30" fillId="0" borderId="63" xfId="3" applyNumberFormat="1" applyFont="1" applyBorder="1"/>
    <xf numFmtId="166" fontId="30" fillId="0" borderId="64" xfId="3" applyNumberFormat="1" applyFont="1" applyBorder="1" applyAlignment="1">
      <alignment horizontal="center"/>
    </xf>
    <xf numFmtId="166" fontId="30" fillId="6" borderId="73" xfId="3" applyNumberFormat="1" applyFont="1" applyFill="1" applyBorder="1"/>
    <xf numFmtId="166" fontId="30" fillId="0" borderId="61" xfId="3" applyNumberFormat="1" applyFont="1" applyBorder="1"/>
    <xf numFmtId="166" fontId="30" fillId="0" borderId="79" xfId="3" applyNumberFormat="1" applyFont="1" applyBorder="1"/>
    <xf numFmtId="165" fontId="30" fillId="0" borderId="80" xfId="3" applyNumberFormat="1" applyFont="1" applyBorder="1" applyAlignment="1">
      <alignment horizontal="center"/>
    </xf>
    <xf numFmtId="170" fontId="30" fillId="0" borderId="63" xfId="3" applyNumberFormat="1" applyFont="1" applyBorder="1"/>
    <xf numFmtId="170" fontId="30" fillId="0" borderId="62" xfId="3" applyNumberFormat="1" applyFont="1" applyBorder="1"/>
    <xf numFmtId="3" fontId="30" fillId="0" borderId="0" xfId="3" applyNumberFormat="1" applyFont="1" applyFill="1" applyBorder="1"/>
    <xf numFmtId="166" fontId="30" fillId="0" borderId="67" xfId="3" applyNumberFormat="1" applyFont="1" applyFill="1" applyBorder="1" applyAlignment="1">
      <alignment horizontal="center"/>
    </xf>
    <xf numFmtId="166" fontId="30" fillId="0" borderId="81" xfId="3" applyNumberFormat="1" applyFont="1" applyFill="1" applyBorder="1" applyAlignment="1">
      <alignment horizontal="center"/>
    </xf>
    <xf numFmtId="166" fontId="30" fillId="0" borderId="70" xfId="3" applyNumberFormat="1" applyFont="1" applyFill="1" applyBorder="1"/>
    <xf numFmtId="166" fontId="30" fillId="0" borderId="0" xfId="3" applyNumberFormat="1" applyFont="1" applyFill="1" applyBorder="1"/>
    <xf numFmtId="165" fontId="30" fillId="0" borderId="67" xfId="3" applyNumberFormat="1" applyFont="1" applyFill="1" applyBorder="1" applyAlignment="1">
      <alignment horizontal="center"/>
    </xf>
    <xf numFmtId="170" fontId="30" fillId="0" borderId="0" xfId="3" applyNumberFormat="1" applyFont="1" applyFill="1" applyBorder="1"/>
    <xf numFmtId="3" fontId="11" fillId="13" borderId="70" xfId="3" applyNumberFormat="1" applyFont="1" applyFill="1" applyBorder="1"/>
    <xf numFmtId="166" fontId="11" fillId="6" borderId="74" xfId="3" applyNumberFormat="1" applyFont="1" applyFill="1" applyBorder="1"/>
    <xf numFmtId="166" fontId="11" fillId="13" borderId="70" xfId="3" applyNumberFormat="1" applyFont="1" applyFill="1" applyBorder="1"/>
    <xf numFmtId="170" fontId="11" fillId="13" borderId="70" xfId="3" applyNumberFormat="1" applyFont="1" applyFill="1" applyBorder="1"/>
    <xf numFmtId="170" fontId="11" fillId="13" borderId="69"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5" fillId="0" borderId="0" xfId="3" applyNumberFormat="1"/>
    <xf numFmtId="3" fontId="30" fillId="0" borderId="82" xfId="3" applyNumberFormat="1" applyFont="1" applyFill="1" applyBorder="1"/>
    <xf numFmtId="166" fontId="30" fillId="0" borderId="82" xfId="3" applyNumberFormat="1" applyFont="1" applyFill="1" applyBorder="1"/>
    <xf numFmtId="170" fontId="30" fillId="0" borderId="8" xfId="3" applyNumberFormat="1" applyFont="1" applyFill="1" applyBorder="1"/>
    <xf numFmtId="0" fontId="5" fillId="0" borderId="0" xfId="3" applyFill="1" applyBorder="1"/>
    <xf numFmtId="3" fontId="30" fillId="0" borderId="77" xfId="3" applyNumberFormat="1" applyFont="1" applyFill="1" applyBorder="1"/>
    <xf numFmtId="3" fontId="30" fillId="0" borderId="83" xfId="3" applyNumberFormat="1" applyFont="1" applyFill="1" applyBorder="1"/>
    <xf numFmtId="166" fontId="30" fillId="0" borderId="78" xfId="3" applyNumberFormat="1" applyFont="1" applyFill="1" applyBorder="1" applyAlignment="1">
      <alignment horizontal="center"/>
    </xf>
    <xf numFmtId="166" fontId="30" fillId="0" borderId="75" xfId="3" applyNumberFormat="1" applyFont="1" applyFill="1" applyBorder="1"/>
    <xf numFmtId="166" fontId="30" fillId="0" borderId="83" xfId="3" applyNumberFormat="1" applyFont="1" applyFill="1" applyBorder="1"/>
    <xf numFmtId="165" fontId="30" fillId="0" borderId="78" xfId="3" applyNumberFormat="1" applyFont="1" applyFill="1" applyBorder="1" applyAlignment="1">
      <alignment horizontal="center"/>
    </xf>
    <xf numFmtId="170" fontId="30" fillId="0" borderId="77" xfId="3" applyNumberFormat="1" applyFont="1" applyFill="1" applyBorder="1"/>
    <xf numFmtId="170" fontId="30" fillId="0" borderId="76" xfId="3" applyNumberFormat="1" applyFont="1" applyFill="1" applyBorder="1"/>
    <xf numFmtId="3" fontId="30" fillId="0" borderId="63" xfId="3" applyNumberFormat="1" applyFont="1" applyFill="1" applyBorder="1"/>
    <xf numFmtId="3" fontId="30" fillId="0" borderId="79" xfId="3" applyNumberFormat="1" applyFont="1" applyFill="1" applyBorder="1"/>
    <xf numFmtId="166" fontId="30" fillId="0" borderId="64" xfId="3" applyNumberFormat="1" applyFont="1" applyFill="1" applyBorder="1" applyAlignment="1">
      <alignment horizontal="center"/>
    </xf>
    <xf numFmtId="166" fontId="30" fillId="0" borderId="63" xfId="3" applyNumberFormat="1" applyFont="1" applyFill="1" applyBorder="1"/>
    <xf numFmtId="166" fontId="30" fillId="0" borderId="79" xfId="3" applyNumberFormat="1" applyFont="1" applyFill="1" applyBorder="1"/>
    <xf numFmtId="165" fontId="30" fillId="0" borderId="64" xfId="3" applyNumberFormat="1" applyFont="1" applyFill="1" applyBorder="1" applyAlignment="1">
      <alignment horizontal="center"/>
    </xf>
    <xf numFmtId="170" fontId="30" fillId="0" borderId="63" xfId="3" applyNumberFormat="1" applyFont="1" applyFill="1" applyBorder="1"/>
    <xf numFmtId="170" fontId="30" fillId="0" borderId="62" xfId="3" applyNumberFormat="1" applyFont="1" applyFill="1" applyBorder="1"/>
    <xf numFmtId="0" fontId="32" fillId="0" borderId="0" xfId="3" applyFont="1"/>
    <xf numFmtId="0" fontId="29" fillId="2" borderId="84" xfId="3" applyFont="1" applyFill="1" applyBorder="1" applyAlignment="1">
      <alignment horizontal="center"/>
    </xf>
    <xf numFmtId="1" fontId="29" fillId="2" borderId="63" xfId="3" applyNumberFormat="1" applyFont="1" applyFill="1" applyBorder="1" applyAlignment="1">
      <alignment horizontal="center" vertical="center"/>
    </xf>
    <xf numFmtId="10" fontId="30" fillId="6" borderId="65" xfId="3" applyNumberFormat="1" applyFont="1" applyFill="1" applyBorder="1" applyAlignment="1">
      <alignment horizontal="center"/>
    </xf>
    <xf numFmtId="0" fontId="30" fillId="14" borderId="68" xfId="3" applyFont="1" applyFill="1" applyBorder="1"/>
    <xf numFmtId="0" fontId="30" fillId="14" borderId="69" xfId="3" applyFont="1" applyFill="1" applyBorder="1"/>
    <xf numFmtId="3" fontId="30" fillId="14" borderId="70" xfId="3" applyNumberFormat="1" applyFont="1" applyFill="1" applyBorder="1" applyAlignment="1">
      <alignment horizontal="center"/>
    </xf>
    <xf numFmtId="166" fontId="30" fillId="14" borderId="71" xfId="3" applyNumberFormat="1" applyFont="1" applyFill="1" applyBorder="1" applyAlignment="1">
      <alignment horizontal="center"/>
    </xf>
    <xf numFmtId="166" fontId="30" fillId="14" borderId="70" xfId="3" applyNumberFormat="1" applyFont="1" applyFill="1" applyBorder="1" applyAlignment="1">
      <alignment horizontal="center"/>
    </xf>
    <xf numFmtId="165" fontId="30" fillId="14" borderId="71" xfId="3" applyNumberFormat="1" applyFont="1" applyFill="1" applyBorder="1" applyAlignment="1">
      <alignment horizontal="center"/>
    </xf>
    <xf numFmtId="165" fontId="30" fillId="14" borderId="70" xfId="3" applyNumberFormat="1" applyFont="1" applyFill="1" applyBorder="1" applyAlignment="1">
      <alignment horizontal="center"/>
    </xf>
    <xf numFmtId="165" fontId="30" fillId="14" borderId="69" xfId="3" applyNumberFormat="1" applyFont="1" applyFill="1" applyBorder="1" applyAlignment="1">
      <alignment horizontal="center"/>
    </xf>
    <xf numFmtId="10" fontId="30" fillId="6" borderId="73" xfId="3" applyNumberFormat="1" applyFont="1" applyFill="1" applyBorder="1" applyAlignment="1">
      <alignment horizontal="center"/>
    </xf>
    <xf numFmtId="10" fontId="30" fillId="0" borderId="0" xfId="3" applyNumberFormat="1" applyFont="1" applyFill="1" applyBorder="1"/>
    <xf numFmtId="3" fontId="11" fillId="15" borderId="70" xfId="3" applyNumberFormat="1" applyFont="1" applyFill="1" applyBorder="1" applyAlignment="1">
      <alignment horizontal="center"/>
    </xf>
    <xf numFmtId="166" fontId="11" fillId="15" borderId="71" xfId="3" applyNumberFormat="1" applyFont="1" applyFill="1" applyBorder="1" applyAlignment="1">
      <alignment horizontal="center"/>
    </xf>
    <xf numFmtId="166" fontId="11" fillId="15" borderId="70" xfId="3" applyNumberFormat="1" applyFont="1" applyFill="1" applyBorder="1" applyAlignment="1">
      <alignment horizontal="center"/>
    </xf>
    <xf numFmtId="165" fontId="11" fillId="15" borderId="71" xfId="3" applyNumberFormat="1" applyFont="1" applyFill="1" applyBorder="1" applyAlignment="1">
      <alignment horizontal="center"/>
    </xf>
    <xf numFmtId="165" fontId="11" fillId="15" borderId="70" xfId="3" applyNumberFormat="1" applyFont="1" applyFill="1" applyBorder="1" applyAlignment="1">
      <alignment horizontal="center"/>
    </xf>
    <xf numFmtId="165" fontId="11" fillId="15" borderId="69" xfId="3" applyNumberFormat="1" applyFont="1" applyFill="1" applyBorder="1" applyAlignment="1">
      <alignment horizontal="center"/>
    </xf>
    <xf numFmtId="3" fontId="30" fillId="0" borderId="0" xfId="3" applyNumberFormat="1" applyFont="1" applyAlignment="1">
      <alignment horizontal="center"/>
    </xf>
    <xf numFmtId="166" fontId="30" fillId="0" borderId="0" xfId="3" applyNumberFormat="1" applyFont="1" applyAlignment="1">
      <alignment horizontal="center"/>
    </xf>
    <xf numFmtId="165" fontId="30" fillId="0" borderId="0" xfId="3" applyNumberFormat="1" applyFont="1" applyAlignment="1">
      <alignment horizontal="center"/>
    </xf>
    <xf numFmtId="165" fontId="11" fillId="9" borderId="70" xfId="3" applyNumberFormat="1" applyFont="1" applyFill="1" applyBorder="1" applyAlignment="1">
      <alignment horizontal="center"/>
    </xf>
    <xf numFmtId="0" fontId="5" fillId="0" borderId="0" xfId="3" applyAlignment="1">
      <alignment horizontal="center"/>
    </xf>
    <xf numFmtId="166" fontId="30" fillId="10" borderId="65" xfId="3" applyNumberFormat="1" applyFont="1" applyFill="1" applyBorder="1" applyAlignment="1">
      <alignment horizontal="center"/>
    </xf>
    <xf numFmtId="170" fontId="30" fillId="0" borderId="0" xfId="3" applyNumberFormat="1" applyFont="1" applyBorder="1" applyAlignment="1">
      <alignment horizontal="center"/>
    </xf>
    <xf numFmtId="170" fontId="30" fillId="0" borderId="8" xfId="3" applyNumberFormat="1" applyFont="1" applyBorder="1" applyAlignment="1">
      <alignment horizontal="center"/>
    </xf>
    <xf numFmtId="3" fontId="30" fillId="0" borderId="77" xfId="3" applyNumberFormat="1" applyFont="1" applyBorder="1" applyAlignment="1">
      <alignment horizontal="center"/>
    </xf>
    <xf numFmtId="166" fontId="30" fillId="0" borderId="75" xfId="3" applyNumberFormat="1" applyFont="1" applyBorder="1" applyAlignment="1">
      <alignment horizontal="center"/>
    </xf>
    <xf numFmtId="166" fontId="30" fillId="0" borderId="77" xfId="3" applyNumberFormat="1" applyFont="1" applyBorder="1" applyAlignment="1">
      <alignment horizontal="center"/>
    </xf>
    <xf numFmtId="170" fontId="30" fillId="0" borderId="77" xfId="3" applyNumberFormat="1" applyFont="1" applyBorder="1" applyAlignment="1">
      <alignment horizontal="center"/>
    </xf>
    <xf numFmtId="170" fontId="30" fillId="0" borderId="76" xfId="3" applyNumberFormat="1" applyFont="1" applyBorder="1" applyAlignment="1">
      <alignment horizontal="center"/>
    </xf>
    <xf numFmtId="3" fontId="30" fillId="0" borderId="61" xfId="3" applyNumberFormat="1" applyFont="1" applyBorder="1" applyAlignment="1">
      <alignment horizontal="center"/>
    </xf>
    <xf numFmtId="3" fontId="30" fillId="0" borderId="79" xfId="3" applyNumberFormat="1" applyFont="1" applyBorder="1" applyAlignment="1">
      <alignment horizontal="center"/>
    </xf>
    <xf numFmtId="166" fontId="30" fillId="0" borderId="85" xfId="3" applyNumberFormat="1" applyFont="1" applyBorder="1" applyAlignment="1">
      <alignment horizontal="center"/>
    </xf>
    <xf numFmtId="3" fontId="30" fillId="0" borderId="86" xfId="3" applyNumberFormat="1" applyFont="1" applyBorder="1" applyAlignment="1">
      <alignment horizontal="center"/>
    </xf>
    <xf numFmtId="166" fontId="30" fillId="10" borderId="73" xfId="3" applyNumberFormat="1" applyFont="1" applyFill="1" applyBorder="1" applyAlignment="1">
      <alignment horizontal="center"/>
    </xf>
    <xf numFmtId="166" fontId="30" fillId="0" borderId="61" xfId="3" applyNumberFormat="1" applyFont="1" applyBorder="1" applyAlignment="1">
      <alignment horizontal="center"/>
    </xf>
    <xf numFmtId="166" fontId="30" fillId="0" borderId="79" xfId="3" applyNumberFormat="1" applyFont="1" applyBorder="1" applyAlignment="1">
      <alignment horizontal="center"/>
    </xf>
    <xf numFmtId="165" fontId="30" fillId="0" borderId="85" xfId="3" applyNumberFormat="1" applyFont="1" applyBorder="1" applyAlignment="1">
      <alignment horizontal="center"/>
    </xf>
    <xf numFmtId="170" fontId="30" fillId="0" borderId="63" xfId="3" applyNumberFormat="1" applyFont="1" applyBorder="1" applyAlignment="1">
      <alignment horizontal="center"/>
    </xf>
    <xf numFmtId="170" fontId="30" fillId="0" borderId="62" xfId="3" applyNumberFormat="1" applyFont="1" applyBorder="1" applyAlignment="1">
      <alignment horizontal="center"/>
    </xf>
    <xf numFmtId="0" fontId="30" fillId="0" borderId="0" xfId="3" applyFont="1" applyFill="1" applyBorder="1"/>
    <xf numFmtId="170" fontId="30" fillId="0" borderId="0" xfId="3" applyNumberFormat="1" applyFont="1" applyFill="1" applyBorder="1" applyAlignment="1">
      <alignment horizontal="center"/>
    </xf>
    <xf numFmtId="170" fontId="11" fillId="15" borderId="70" xfId="3" applyNumberFormat="1" applyFont="1" applyFill="1" applyBorder="1" applyAlignment="1">
      <alignment horizontal="center"/>
    </xf>
    <xf numFmtId="170" fontId="11" fillId="15" borderId="69" xfId="3" applyNumberFormat="1" applyFont="1" applyFill="1" applyBorder="1" applyAlignment="1">
      <alignment horizontal="center"/>
    </xf>
    <xf numFmtId="3" fontId="5" fillId="0" borderId="0" xfId="3" applyNumberFormat="1" applyAlignment="1">
      <alignment horizontal="center"/>
    </xf>
    <xf numFmtId="3" fontId="30" fillId="0" borderId="82" xfId="3" applyNumberFormat="1" applyFont="1" applyFill="1" applyBorder="1" applyAlignment="1">
      <alignment horizontal="center"/>
    </xf>
    <xf numFmtId="166" fontId="30" fillId="0" borderId="82" xfId="3" applyNumberFormat="1" applyFont="1" applyFill="1" applyBorder="1" applyAlignment="1">
      <alignment horizontal="center"/>
    </xf>
    <xf numFmtId="170" fontId="30" fillId="0" borderId="8" xfId="3" applyNumberFormat="1" applyFont="1" applyFill="1" applyBorder="1" applyAlignment="1">
      <alignment horizontal="center"/>
    </xf>
    <xf numFmtId="3" fontId="30" fillId="0" borderId="77" xfId="3" applyNumberFormat="1" applyFont="1" applyFill="1" applyBorder="1" applyAlignment="1">
      <alignment horizontal="center"/>
    </xf>
    <xf numFmtId="3" fontId="30" fillId="0" borderId="83" xfId="3" applyNumberFormat="1" applyFont="1" applyFill="1" applyBorder="1" applyAlignment="1">
      <alignment horizontal="center"/>
    </xf>
    <xf numFmtId="166" fontId="30" fillId="0" borderId="75" xfId="3" applyNumberFormat="1" applyFont="1" applyFill="1" applyBorder="1" applyAlignment="1">
      <alignment horizontal="center"/>
    </xf>
    <xf numFmtId="166" fontId="30" fillId="0" borderId="83" xfId="3" applyNumberFormat="1" applyFont="1" applyFill="1" applyBorder="1" applyAlignment="1">
      <alignment horizontal="center"/>
    </xf>
    <xf numFmtId="170" fontId="30" fillId="0" borderId="77" xfId="3" applyNumberFormat="1" applyFont="1" applyFill="1" applyBorder="1" applyAlignment="1">
      <alignment horizontal="center"/>
    </xf>
    <xf numFmtId="170" fontId="30" fillId="0" borderId="76" xfId="3" applyNumberFormat="1" applyFont="1" applyFill="1" applyBorder="1" applyAlignment="1">
      <alignment horizontal="center"/>
    </xf>
    <xf numFmtId="3" fontId="30" fillId="0" borderId="63" xfId="3" applyNumberFormat="1" applyFont="1" applyFill="1" applyBorder="1" applyAlignment="1">
      <alignment horizontal="center"/>
    </xf>
    <xf numFmtId="3" fontId="30" fillId="0" borderId="79" xfId="3" applyNumberFormat="1" applyFont="1" applyFill="1" applyBorder="1" applyAlignment="1">
      <alignment horizontal="center"/>
    </xf>
    <xf numFmtId="166" fontId="30" fillId="0" borderId="63" xfId="3" applyNumberFormat="1" applyFont="1" applyFill="1" applyBorder="1" applyAlignment="1">
      <alignment horizontal="center"/>
    </xf>
    <xf numFmtId="166" fontId="30" fillId="0" borderId="79" xfId="3" applyNumberFormat="1" applyFont="1" applyFill="1" applyBorder="1" applyAlignment="1">
      <alignment horizontal="center"/>
    </xf>
    <xf numFmtId="170" fontId="30" fillId="0" borderId="63" xfId="3" applyNumberFormat="1" applyFont="1" applyFill="1" applyBorder="1" applyAlignment="1">
      <alignment horizontal="center"/>
    </xf>
    <xf numFmtId="170" fontId="30" fillId="0" borderId="62" xfId="3" applyNumberFormat="1" applyFont="1" applyFill="1" applyBorder="1" applyAlignment="1">
      <alignment horizontal="center"/>
    </xf>
    <xf numFmtId="49" fontId="36" fillId="2" borderId="60"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63" xfId="0" applyNumberFormat="1" applyFont="1" applyFill="1" applyBorder="1" applyAlignment="1">
      <alignment horizontal="center" wrapText="1"/>
    </xf>
    <xf numFmtId="49" fontId="36" fillId="2" borderId="73" xfId="0" applyNumberFormat="1" applyFont="1" applyFill="1" applyBorder="1" applyAlignment="1">
      <alignment horizontal="center" wrapText="1"/>
    </xf>
    <xf numFmtId="49" fontId="11" fillId="0" borderId="0" xfId="0" applyNumberFormat="1" applyFont="1"/>
    <xf numFmtId="0" fontId="38" fillId="17" borderId="92" xfId="0" applyFont="1" applyFill="1" applyBorder="1" applyAlignment="1">
      <alignment horizontal="left" vertical="center" wrapText="1"/>
    </xf>
    <xf numFmtId="8" fontId="38" fillId="16" borderId="93" xfId="0" applyNumberFormat="1" applyFont="1" applyFill="1" applyBorder="1" applyAlignment="1">
      <alignment horizontal="center" vertical="center"/>
    </xf>
    <xf numFmtId="8" fontId="38" fillId="16" borderId="88" xfId="0" applyNumberFormat="1" applyFont="1" applyFill="1" applyBorder="1" applyAlignment="1">
      <alignment horizontal="center" vertical="center"/>
    </xf>
    <xf numFmtId="166" fontId="32" fillId="0" borderId="92" xfId="0" applyNumberFormat="1" applyFont="1" applyBorder="1" applyAlignment="1">
      <alignment horizontal="center"/>
    </xf>
    <xf numFmtId="0" fontId="38" fillId="17" borderId="95" xfId="0" applyFont="1" applyFill="1" applyBorder="1" applyAlignment="1">
      <alignment horizontal="left" vertical="center" wrapText="1"/>
    </xf>
    <xf numFmtId="8" fontId="38" fillId="16" borderId="96" xfId="0" applyNumberFormat="1" applyFont="1" applyFill="1" applyBorder="1" applyAlignment="1">
      <alignment horizontal="center" vertical="center"/>
    </xf>
    <xf numFmtId="8" fontId="38" fillId="16" borderId="95" xfId="0" applyNumberFormat="1" applyFont="1" applyFill="1" applyBorder="1" applyAlignment="1">
      <alignment horizontal="center" vertical="center"/>
    </xf>
    <xf numFmtId="166" fontId="32" fillId="0" borderId="95" xfId="0" applyNumberFormat="1" applyFont="1" applyBorder="1" applyAlignment="1">
      <alignment horizontal="center"/>
    </xf>
    <xf numFmtId="0" fontId="37" fillId="17" borderId="98" xfId="0" applyFont="1" applyFill="1" applyBorder="1" applyAlignment="1">
      <alignment horizontal="left" vertical="center"/>
    </xf>
    <xf numFmtId="8" fontId="37" fillId="18" borderId="99" xfId="0" applyNumberFormat="1" applyFont="1" applyFill="1" applyBorder="1" applyAlignment="1">
      <alignment horizontal="center" vertical="center"/>
    </xf>
    <xf numFmtId="8" fontId="37" fillId="18" borderId="98" xfId="0" applyNumberFormat="1" applyFont="1" applyFill="1" applyBorder="1" applyAlignment="1">
      <alignment horizontal="center" vertical="center"/>
    </xf>
    <xf numFmtId="166" fontId="30" fillId="18" borderId="98" xfId="0" applyNumberFormat="1" applyFont="1" applyFill="1" applyBorder="1" applyAlignment="1">
      <alignment horizontal="center"/>
    </xf>
    <xf numFmtId="0" fontId="38" fillId="17" borderId="88" xfId="0" applyFont="1" applyFill="1" applyBorder="1" applyAlignment="1">
      <alignment horizontal="left" vertical="center" wrapText="1"/>
    </xf>
    <xf numFmtId="8" fontId="38" fillId="16" borderId="100" xfId="0" applyNumberFormat="1" applyFont="1" applyFill="1" applyBorder="1" applyAlignment="1">
      <alignment horizontal="center" vertical="center"/>
    </xf>
    <xf numFmtId="166" fontId="32" fillId="0" borderId="88" xfId="0" applyNumberFormat="1" applyFont="1" applyBorder="1" applyAlignment="1">
      <alignment horizontal="center"/>
    </xf>
    <xf numFmtId="0" fontId="37" fillId="17" borderId="90" xfId="0" applyFont="1" applyFill="1" applyBorder="1" applyAlignment="1">
      <alignment horizontal="left" vertical="center"/>
    </xf>
    <xf numFmtId="8" fontId="37" fillId="18" borderId="101" xfId="0" applyNumberFormat="1" applyFont="1" applyFill="1" applyBorder="1" applyAlignment="1">
      <alignment horizontal="center" vertical="center"/>
    </xf>
    <xf numFmtId="8" fontId="37" fillId="18" borderId="90" xfId="0" applyNumberFormat="1" applyFont="1" applyFill="1" applyBorder="1" applyAlignment="1">
      <alignment horizontal="center" vertical="center"/>
    </xf>
    <xf numFmtId="166" fontId="30" fillId="18" borderId="90" xfId="0" applyNumberFormat="1" applyFont="1" applyFill="1" applyBorder="1" applyAlignment="1">
      <alignment horizontal="center"/>
    </xf>
    <xf numFmtId="8" fontId="38" fillId="16" borderId="92" xfId="0" applyNumberFormat="1" applyFont="1" applyFill="1" applyBorder="1" applyAlignment="1">
      <alignment horizontal="center" vertical="center"/>
    </xf>
    <xf numFmtId="8" fontId="38" fillId="16" borderId="0" xfId="0" applyNumberFormat="1" applyFont="1" applyFill="1" applyBorder="1" applyAlignment="1">
      <alignment horizontal="center" vertical="center"/>
    </xf>
    <xf numFmtId="8" fontId="38" fillId="16" borderId="65" xfId="0" applyNumberFormat="1" applyFont="1" applyFill="1" applyBorder="1" applyAlignment="1">
      <alignment horizontal="center" vertical="center"/>
    </xf>
    <xf numFmtId="166" fontId="32" fillId="0" borderId="65" xfId="0" applyNumberFormat="1" applyFont="1" applyBorder="1" applyAlignment="1">
      <alignment horizontal="center"/>
    </xf>
    <xf numFmtId="8" fontId="36" fillId="2" borderId="68" xfId="0" applyNumberFormat="1" applyFont="1" applyFill="1" applyBorder="1" applyAlignment="1">
      <alignment horizontal="center" vertical="center"/>
    </xf>
    <xf numFmtId="8" fontId="36" fillId="2" borderId="73" xfId="0" applyNumberFormat="1" applyFont="1" applyFill="1" applyBorder="1" applyAlignment="1">
      <alignment horizontal="center" vertical="center"/>
    </xf>
    <xf numFmtId="166" fontId="4" fillId="2" borderId="73" xfId="0" applyNumberFormat="1" applyFont="1" applyFill="1" applyBorder="1" applyAlignment="1">
      <alignment horizontal="center"/>
    </xf>
    <xf numFmtId="0" fontId="36" fillId="2" borderId="60" xfId="0" applyFont="1" applyFill="1" applyBorder="1" applyAlignment="1">
      <alignment horizontal="center" wrapText="1"/>
    </xf>
    <xf numFmtId="0" fontId="36" fillId="2" borderId="73" xfId="0" applyFont="1" applyFill="1" applyBorder="1" applyAlignment="1">
      <alignment horizontal="center" wrapText="1"/>
    </xf>
    <xf numFmtId="166" fontId="32" fillId="0" borderId="102" xfId="0" applyNumberFormat="1" applyFont="1" applyBorder="1" applyAlignment="1">
      <alignment horizontal="center"/>
    </xf>
    <xf numFmtId="166" fontId="32" fillId="0" borderId="103" xfId="0" applyNumberFormat="1" applyFont="1" applyBorder="1" applyAlignment="1">
      <alignment horizontal="center"/>
    </xf>
    <xf numFmtId="166" fontId="30" fillId="18" borderId="104" xfId="0" applyNumberFormat="1" applyFont="1" applyFill="1" applyBorder="1" applyAlignment="1">
      <alignment horizontal="center"/>
    </xf>
    <xf numFmtId="8" fontId="36" fillId="2" borderId="66" xfId="0" applyNumberFormat="1" applyFont="1" applyFill="1" applyBorder="1" applyAlignment="1">
      <alignment horizontal="center" vertical="center"/>
    </xf>
    <xf numFmtId="166" fontId="4" fillId="2" borderId="62" xfId="0" applyNumberFormat="1" applyFont="1" applyFill="1" applyBorder="1" applyAlignment="1">
      <alignment horizontal="center"/>
    </xf>
    <xf numFmtId="0" fontId="36" fillId="2" borderId="60" xfId="3" applyFont="1" applyFill="1" applyBorder="1" applyAlignment="1">
      <alignment horizontal="center" wrapText="1"/>
    </xf>
    <xf numFmtId="0" fontId="36" fillId="2" borderId="73" xfId="3" applyFont="1" applyFill="1" applyBorder="1" applyAlignment="1">
      <alignment horizontal="center" wrapText="1"/>
    </xf>
    <xf numFmtId="49" fontId="36" fillId="2" borderId="63" xfId="3" applyNumberFormat="1" applyFont="1" applyFill="1" applyBorder="1" applyAlignment="1">
      <alignment horizontal="center" wrapText="1"/>
    </xf>
    <xf numFmtId="49" fontId="36" fillId="2" borderId="73" xfId="3" applyNumberFormat="1" applyFont="1" applyFill="1" applyBorder="1" applyAlignment="1">
      <alignment horizontal="center" wrapText="1"/>
    </xf>
    <xf numFmtId="0" fontId="37" fillId="17" borderId="74" xfId="3" applyFont="1" applyFill="1" applyBorder="1" applyAlignment="1">
      <alignment horizontal="left" vertical="center" wrapText="1"/>
    </xf>
    <xf numFmtId="0" fontId="37" fillId="17" borderId="90" xfId="3" applyFont="1" applyFill="1" applyBorder="1" applyAlignment="1">
      <alignment horizontal="left" vertical="center"/>
    </xf>
    <xf numFmtId="8" fontId="37" fillId="18" borderId="101" xfId="3" applyNumberFormat="1" applyFont="1" applyFill="1" applyBorder="1" applyAlignment="1">
      <alignment horizontal="center" vertical="center"/>
    </xf>
    <xf numFmtId="8" fontId="37" fillId="18" borderId="90" xfId="3" applyNumberFormat="1" applyFont="1" applyFill="1" applyBorder="1" applyAlignment="1">
      <alignment horizontal="center" vertical="center"/>
    </xf>
    <xf numFmtId="166" fontId="30" fillId="18" borderId="104" xfId="3" applyNumberFormat="1" applyFont="1" applyFill="1" applyBorder="1" applyAlignment="1">
      <alignment horizontal="center"/>
    </xf>
    <xf numFmtId="0" fontId="32" fillId="0" borderId="0" xfId="0" applyFont="1" applyAlignment="1">
      <alignment horizontal="center"/>
    </xf>
    <xf numFmtId="0" fontId="32" fillId="16" borderId="0" xfId="3" applyFont="1" applyFill="1"/>
    <xf numFmtId="0" fontId="38" fillId="19" borderId="28" xfId="3" applyFont="1" applyFill="1" applyBorder="1" applyAlignment="1">
      <alignment horizontal="center" vertical="center" wrapText="1"/>
    </xf>
    <xf numFmtId="0" fontId="38" fillId="19" borderId="31"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2" xfId="3" applyFont="1" applyFill="1" applyBorder="1" applyAlignment="1">
      <alignment horizontal="center" vertical="center" wrapText="1"/>
    </xf>
    <xf numFmtId="0" fontId="40" fillId="20" borderId="107" xfId="3" applyFont="1" applyFill="1" applyBorder="1" applyAlignment="1">
      <alignment horizontal="left" vertical="center" wrapText="1"/>
    </xf>
    <xf numFmtId="8" fontId="41" fillId="16" borderId="107" xfId="3" applyNumberFormat="1" applyFont="1" applyFill="1" applyBorder="1" applyAlignment="1">
      <alignment horizontal="center" vertical="center"/>
    </xf>
    <xf numFmtId="8" fontId="41" fillId="9" borderId="108" xfId="3" applyNumberFormat="1" applyFont="1" applyFill="1" applyBorder="1" applyAlignment="1">
      <alignment horizontal="center" vertical="center"/>
    </xf>
    <xf numFmtId="0" fontId="40" fillId="20" borderId="110" xfId="3" applyFont="1" applyFill="1" applyBorder="1" applyAlignment="1">
      <alignment horizontal="left" vertical="center" wrapText="1"/>
    </xf>
    <xf numFmtId="8" fontId="41" fillId="16" borderId="110" xfId="3" applyNumberFormat="1" applyFont="1" applyFill="1" applyBorder="1" applyAlignment="1">
      <alignment horizontal="center" vertical="center"/>
    </xf>
    <xf numFmtId="8" fontId="41" fillId="9" borderId="111" xfId="3" applyNumberFormat="1" applyFont="1" applyFill="1" applyBorder="1" applyAlignment="1">
      <alignment horizontal="center" vertical="center"/>
    </xf>
    <xf numFmtId="0" fontId="40" fillId="20" borderId="110" xfId="3" applyFont="1" applyFill="1" applyBorder="1" applyAlignment="1">
      <alignment horizontal="left" vertical="center"/>
    </xf>
    <xf numFmtId="8" fontId="42" fillId="10" borderId="110" xfId="3" applyNumberFormat="1" applyFont="1" applyFill="1" applyBorder="1" applyAlignment="1">
      <alignment horizontal="center" vertical="center"/>
    </xf>
    <xf numFmtId="8" fontId="42" fillId="10" borderId="111" xfId="3" applyNumberFormat="1" applyFont="1" applyFill="1" applyBorder="1" applyAlignment="1">
      <alignment horizontal="center" vertical="center"/>
    </xf>
    <xf numFmtId="0" fontId="30" fillId="16" borderId="0" xfId="3" applyFont="1" applyFill="1"/>
    <xf numFmtId="8" fontId="43" fillId="21" borderId="113" xfId="3" applyNumberFormat="1" applyFont="1" applyFill="1" applyBorder="1" applyAlignment="1">
      <alignment horizontal="center" vertical="center"/>
    </xf>
    <xf numFmtId="8" fontId="43" fillId="21" borderId="114" xfId="3" applyNumberFormat="1" applyFont="1" applyFill="1" applyBorder="1" applyAlignment="1">
      <alignment horizontal="center" vertical="center"/>
    </xf>
    <xf numFmtId="0" fontId="11" fillId="16" borderId="0" xfId="3" applyFont="1" applyFill="1"/>
    <xf numFmtId="0" fontId="32" fillId="16" borderId="0" xfId="3" applyFont="1" applyFill="1" applyAlignment="1">
      <alignment horizontal="center"/>
    </xf>
    <xf numFmtId="0" fontId="36" fillId="2" borderId="68" xfId="3" applyFont="1" applyFill="1" applyBorder="1" applyAlignment="1">
      <alignment horizontal="left" vertical="center"/>
    </xf>
    <xf numFmtId="0" fontId="36" fillId="2" borderId="70" xfId="3" applyFont="1" applyFill="1" applyBorder="1" applyAlignment="1">
      <alignment horizontal="left" vertical="center"/>
    </xf>
    <xf numFmtId="8" fontId="42" fillId="10" borderId="70" xfId="3" applyNumberFormat="1" applyFont="1" applyFill="1" applyBorder="1" applyAlignment="1">
      <alignment horizontal="center" vertical="center"/>
    </xf>
    <xf numFmtId="8" fontId="42" fillId="10" borderId="74" xfId="3" applyNumberFormat="1" applyFont="1" applyFill="1" applyBorder="1" applyAlignment="1">
      <alignment horizontal="center" vertical="center"/>
    </xf>
    <xf numFmtId="0" fontId="38" fillId="22" borderId="31" xfId="3" applyFont="1" applyFill="1" applyBorder="1" applyAlignment="1">
      <alignment horizontal="center" wrapText="1"/>
    </xf>
    <xf numFmtId="0" fontId="38" fillId="22" borderId="62" xfId="3" applyFont="1" applyFill="1" applyBorder="1" applyAlignment="1">
      <alignment horizontal="center" wrapText="1"/>
    </xf>
    <xf numFmtId="0" fontId="40" fillId="2" borderId="107" xfId="3" applyFont="1" applyFill="1" applyBorder="1" applyAlignment="1">
      <alignment horizontal="left" vertical="center" wrapText="1"/>
    </xf>
    <xf numFmtId="166" fontId="38" fillId="16" borderId="107" xfId="3" applyNumberFormat="1" applyFont="1" applyFill="1" applyBorder="1" applyAlignment="1">
      <alignment horizontal="center" vertical="center"/>
    </xf>
    <xf numFmtId="166" fontId="38" fillId="9" borderId="108" xfId="3" applyNumberFormat="1" applyFont="1" applyFill="1" applyBorder="1" applyAlignment="1">
      <alignment horizontal="center" vertical="center"/>
    </xf>
    <xf numFmtId="0" fontId="40" fillId="2" borderId="110" xfId="3" applyFont="1" applyFill="1" applyBorder="1" applyAlignment="1">
      <alignment horizontal="left" vertical="center" wrapText="1"/>
    </xf>
    <xf numFmtId="166" fontId="38" fillId="16" borderId="110" xfId="3" applyNumberFormat="1" applyFont="1" applyFill="1" applyBorder="1" applyAlignment="1">
      <alignment horizontal="center" vertical="center"/>
    </xf>
    <xf numFmtId="166" fontId="38" fillId="9" borderId="111" xfId="3" applyNumberFormat="1" applyFont="1" applyFill="1" applyBorder="1" applyAlignment="1">
      <alignment horizontal="center" vertical="center"/>
    </xf>
    <xf numFmtId="166" fontId="38" fillId="0" borderId="110" xfId="3" applyNumberFormat="1" applyFont="1" applyFill="1" applyBorder="1" applyAlignment="1">
      <alignment horizontal="center" vertical="center"/>
    </xf>
    <xf numFmtId="0" fontId="40" fillId="2" borderId="110" xfId="3" applyFont="1" applyFill="1" applyBorder="1" applyAlignment="1">
      <alignment horizontal="left" vertical="center"/>
    </xf>
    <xf numFmtId="166" fontId="37" fillId="10" borderId="110" xfId="3" applyNumberFormat="1" applyFont="1" applyFill="1" applyBorder="1" applyAlignment="1">
      <alignment horizontal="center" vertical="center"/>
    </xf>
    <xf numFmtId="166" fontId="37" fillId="10" borderId="111" xfId="3" applyNumberFormat="1" applyFont="1" applyFill="1" applyBorder="1" applyAlignment="1">
      <alignment horizontal="center" vertical="center"/>
    </xf>
    <xf numFmtId="166" fontId="41" fillId="16" borderId="110" xfId="3" applyNumberFormat="1" applyFont="1" applyFill="1" applyBorder="1" applyAlignment="1">
      <alignment horizontal="center" vertical="center"/>
    </xf>
    <xf numFmtId="166" fontId="41" fillId="9" borderId="111" xfId="3" applyNumberFormat="1" applyFont="1" applyFill="1" applyBorder="1" applyAlignment="1">
      <alignment horizontal="center" vertical="center"/>
    </xf>
    <xf numFmtId="166" fontId="42" fillId="10" borderId="110" xfId="3" applyNumberFormat="1" applyFont="1" applyFill="1" applyBorder="1" applyAlignment="1">
      <alignment horizontal="center" vertical="center"/>
    </xf>
    <xf numFmtId="166" fontId="42" fillId="10" borderId="111" xfId="3" applyNumberFormat="1" applyFont="1" applyFill="1" applyBorder="1" applyAlignment="1">
      <alignment horizontal="center" vertical="center"/>
    </xf>
    <xf numFmtId="166" fontId="43" fillId="21" borderId="113" xfId="3" applyNumberFormat="1" applyFont="1" applyFill="1" applyBorder="1" applyAlignment="1">
      <alignment horizontal="center" vertical="center"/>
    </xf>
    <xf numFmtId="166" fontId="43" fillId="21" borderId="114" xfId="3" applyNumberFormat="1" applyFont="1" applyFill="1" applyBorder="1" applyAlignment="1">
      <alignment horizontal="center" vertical="center"/>
    </xf>
    <xf numFmtId="166" fontId="42" fillId="10" borderId="70" xfId="3" applyNumberFormat="1" applyFont="1" applyFill="1" applyBorder="1" applyAlignment="1">
      <alignment horizontal="center" vertical="center"/>
    </xf>
    <xf numFmtId="166" fontId="42" fillId="10" borderId="74" xfId="3" applyNumberFormat="1" applyFont="1" applyFill="1" applyBorder="1" applyAlignment="1">
      <alignment horizontal="center" vertical="center"/>
    </xf>
    <xf numFmtId="0" fontId="44" fillId="19" borderId="68" xfId="3" applyFont="1" applyFill="1" applyBorder="1" applyAlignment="1">
      <alignment horizontal="center" vertical="center" wrapText="1"/>
    </xf>
    <xf numFmtId="0" fontId="44" fillId="19" borderId="115" xfId="3" applyFont="1" applyFill="1" applyBorder="1" applyAlignment="1">
      <alignment horizontal="center" vertical="center" wrapText="1"/>
    </xf>
    <xf numFmtId="0" fontId="44" fillId="19" borderId="116" xfId="3" applyFont="1" applyFill="1" applyBorder="1" applyAlignment="1">
      <alignment horizontal="center" vertical="center" wrapText="1"/>
    </xf>
    <xf numFmtId="0" fontId="44" fillId="19" borderId="117" xfId="3" applyFont="1" applyFill="1" applyBorder="1" applyAlignment="1">
      <alignment horizontal="center" vertical="center" wrapText="1"/>
    </xf>
    <xf numFmtId="0" fontId="5" fillId="0" borderId="0" xfId="3" applyFont="1"/>
    <xf numFmtId="0" fontId="45" fillId="23" borderId="119" xfId="3" applyFont="1" applyFill="1" applyBorder="1" applyAlignment="1">
      <alignment horizontal="left" vertical="center" wrapText="1"/>
    </xf>
    <xf numFmtId="8" fontId="41" fillId="16" borderId="119" xfId="3" applyNumberFormat="1" applyFont="1" applyFill="1" applyBorder="1" applyAlignment="1">
      <alignment horizontal="center" vertical="center"/>
    </xf>
    <xf numFmtId="8" fontId="41" fillId="9" borderId="120" xfId="3" applyNumberFormat="1" applyFont="1" applyFill="1" applyBorder="1" applyAlignment="1">
      <alignment horizontal="center" vertical="center"/>
    </xf>
    <xf numFmtId="0" fontId="45" fillId="23" borderId="121" xfId="3" applyFont="1" applyFill="1" applyBorder="1" applyAlignment="1">
      <alignment horizontal="left" vertical="center" wrapText="1"/>
    </xf>
    <xf numFmtId="0" fontId="45" fillId="23" borderId="121" xfId="3" applyFont="1" applyFill="1" applyBorder="1" applyAlignment="1">
      <alignment horizontal="left" vertical="center"/>
    </xf>
    <xf numFmtId="8" fontId="42" fillId="10" borderId="119" xfId="3" applyNumberFormat="1" applyFont="1" applyFill="1" applyBorder="1" applyAlignment="1">
      <alignment horizontal="center" vertical="center"/>
    </xf>
    <xf numFmtId="8" fontId="42" fillId="10" borderId="120" xfId="3" applyNumberFormat="1" applyFont="1" applyFill="1" applyBorder="1" applyAlignment="1">
      <alignment horizontal="center" vertical="center"/>
    </xf>
    <xf numFmtId="8" fontId="42" fillId="21" borderId="22" xfId="3" applyNumberFormat="1" applyFont="1" applyFill="1" applyBorder="1" applyAlignment="1">
      <alignment horizontal="center" vertical="center"/>
    </xf>
    <xf numFmtId="8" fontId="42" fillId="21" borderId="73" xfId="3" applyNumberFormat="1" applyFont="1" applyFill="1" applyBorder="1" applyAlignment="1">
      <alignment horizontal="center" vertical="center"/>
    </xf>
    <xf numFmtId="0" fontId="5" fillId="0" borderId="0" xfId="3" applyAlignment="1">
      <alignment horizontal="right"/>
    </xf>
    <xf numFmtId="0" fontId="36" fillId="2" borderId="124" xfId="3" applyFont="1" applyFill="1" applyBorder="1" applyAlignment="1">
      <alignment horizontal="left" vertical="center"/>
    </xf>
    <xf numFmtId="8" fontId="42" fillId="10" borderId="117" xfId="3" applyNumberFormat="1" applyFont="1" applyFill="1" applyBorder="1" applyAlignment="1">
      <alignment horizontal="center" vertical="center"/>
    </xf>
    <xf numFmtId="0" fontId="46" fillId="19" borderId="124" xfId="3" applyFont="1" applyFill="1" applyBorder="1" applyAlignment="1">
      <alignment horizontal="center" vertical="center" wrapText="1"/>
    </xf>
    <xf numFmtId="0" fontId="46" fillId="19" borderId="115" xfId="3" applyFont="1" applyFill="1" applyBorder="1" applyAlignment="1">
      <alignment horizontal="center" vertical="center" wrapText="1"/>
    </xf>
    <xf numFmtId="0" fontId="46" fillId="19" borderId="125" xfId="3" applyFont="1" applyFill="1" applyBorder="1" applyAlignment="1">
      <alignment horizontal="center" vertical="center" wrapText="1"/>
    </xf>
    <xf numFmtId="0" fontId="46" fillId="19" borderId="126" xfId="3" applyFont="1" applyFill="1" applyBorder="1" applyAlignment="1">
      <alignment horizontal="center" vertical="center" wrapText="1"/>
    </xf>
    <xf numFmtId="0" fontId="46" fillId="19" borderId="127" xfId="3" applyFont="1" applyFill="1" applyBorder="1" applyAlignment="1">
      <alignment horizontal="center" vertical="center" wrapText="1"/>
    </xf>
    <xf numFmtId="8" fontId="41" fillId="16" borderId="128" xfId="3" applyNumberFormat="1" applyFont="1" applyFill="1" applyBorder="1" applyAlignment="1">
      <alignment horizontal="center" vertical="center"/>
    </xf>
    <xf numFmtId="8" fontId="42" fillId="10" borderId="128" xfId="3" applyNumberFormat="1" applyFont="1" applyFill="1" applyBorder="1" applyAlignment="1">
      <alignment horizontal="center" vertical="center"/>
    </xf>
    <xf numFmtId="8" fontId="42" fillId="21" borderId="44" xfId="3" applyNumberFormat="1" applyFont="1" applyFill="1" applyBorder="1" applyAlignment="1">
      <alignment horizontal="center" vertical="center"/>
    </xf>
    <xf numFmtId="49" fontId="46" fillId="19" borderId="125" xfId="3" applyNumberFormat="1" applyFont="1" applyFill="1" applyBorder="1" applyAlignment="1">
      <alignment horizontal="center" vertical="center" wrapText="1"/>
    </xf>
    <xf numFmtId="49" fontId="46" fillId="19" borderId="126" xfId="3" applyNumberFormat="1" applyFont="1" applyFill="1" applyBorder="1" applyAlignment="1">
      <alignment horizontal="center" vertical="center" wrapText="1"/>
    </xf>
    <xf numFmtId="49" fontId="46" fillId="19" borderId="127" xfId="3" applyNumberFormat="1" applyFont="1" applyFill="1" applyBorder="1" applyAlignment="1">
      <alignment horizontal="center" vertical="center" wrapText="1"/>
    </xf>
    <xf numFmtId="166" fontId="45" fillId="23" borderId="119" xfId="3" applyNumberFormat="1" applyFont="1" applyFill="1" applyBorder="1" applyAlignment="1">
      <alignment horizontal="left" vertical="center" wrapText="1"/>
    </xf>
    <xf numFmtId="166" fontId="41" fillId="16" borderId="119" xfId="3" applyNumberFormat="1" applyFont="1" applyFill="1" applyBorder="1" applyAlignment="1">
      <alignment horizontal="center" vertical="center"/>
    </xf>
    <xf numFmtId="166" fontId="41" fillId="16" borderId="128" xfId="3" applyNumberFormat="1" applyFont="1" applyFill="1" applyBorder="1" applyAlignment="1">
      <alignment horizontal="center" vertical="center"/>
    </xf>
    <xf numFmtId="166" fontId="41" fillId="9" borderId="120" xfId="3" applyNumberFormat="1" applyFont="1" applyFill="1" applyBorder="1" applyAlignment="1">
      <alignment horizontal="center" vertical="center"/>
    </xf>
    <xf numFmtId="166" fontId="45" fillId="23" borderId="121" xfId="3" applyNumberFormat="1" applyFont="1" applyFill="1" applyBorder="1" applyAlignment="1">
      <alignment horizontal="left" vertical="center" wrapText="1"/>
    </xf>
    <xf numFmtId="166" fontId="45" fillId="23" borderId="121" xfId="3" applyNumberFormat="1" applyFont="1" applyFill="1" applyBorder="1" applyAlignment="1">
      <alignment horizontal="left" vertical="center"/>
    </xf>
    <xf numFmtId="166" fontId="42" fillId="10" borderId="119" xfId="3" applyNumberFormat="1" applyFont="1" applyFill="1" applyBorder="1" applyAlignment="1">
      <alignment horizontal="center" vertical="center"/>
    </xf>
    <xf numFmtId="166" fontId="42" fillId="10" borderId="128" xfId="3" applyNumberFormat="1" applyFont="1" applyFill="1" applyBorder="1" applyAlignment="1">
      <alignment horizontal="center" vertical="center"/>
    </xf>
    <xf numFmtId="166" fontId="42" fillId="10" borderId="120" xfId="3" applyNumberFormat="1" applyFont="1" applyFill="1" applyBorder="1" applyAlignment="1">
      <alignment horizontal="center" vertical="center"/>
    </xf>
    <xf numFmtId="166" fontId="42" fillId="21" borderId="22" xfId="3" applyNumberFormat="1" applyFont="1" applyFill="1" applyBorder="1" applyAlignment="1">
      <alignment horizontal="center" vertical="center"/>
    </xf>
    <xf numFmtId="166" fontId="42" fillId="21" borderId="44" xfId="3" applyNumberFormat="1" applyFont="1" applyFill="1" applyBorder="1" applyAlignment="1">
      <alignment horizontal="center" vertical="center"/>
    </xf>
    <xf numFmtId="166" fontId="42" fillId="21" borderId="73" xfId="3" applyNumberFormat="1" applyFont="1" applyFill="1" applyBorder="1" applyAlignment="1">
      <alignment horizontal="center" vertical="center"/>
    </xf>
    <xf numFmtId="166" fontId="42" fillId="10" borderId="117" xfId="3" applyNumberFormat="1" applyFont="1" applyFill="1" applyBorder="1" applyAlignment="1">
      <alignment horizontal="center" vertical="center"/>
    </xf>
    <xf numFmtId="0" fontId="40" fillId="2" borderId="130" xfId="3" applyFont="1" applyFill="1" applyBorder="1" applyAlignment="1">
      <alignment horizontal="left" vertical="center" wrapText="1"/>
    </xf>
    <xf numFmtId="8" fontId="41" fillId="16" borderId="28" xfId="3" applyNumberFormat="1" applyFont="1" applyFill="1" applyBorder="1" applyAlignment="1">
      <alignment horizontal="center" vertical="center"/>
    </xf>
    <xf numFmtId="8" fontId="41" fillId="16" borderId="28" xfId="3" applyNumberFormat="1" applyFont="1" applyFill="1" applyBorder="1" applyAlignment="1">
      <alignment horizontal="right" vertical="center"/>
    </xf>
    <xf numFmtId="8" fontId="41" fillId="9" borderId="60" xfId="3" applyNumberFormat="1" applyFont="1" applyFill="1" applyBorder="1" applyAlignment="1">
      <alignment horizontal="center" vertical="center"/>
    </xf>
    <xf numFmtId="8" fontId="32" fillId="16" borderId="0" xfId="3" applyNumberFormat="1" applyFont="1" applyFill="1"/>
    <xf numFmtId="0" fontId="40" fillId="2" borderId="132" xfId="3" applyFont="1" applyFill="1" applyBorder="1" applyAlignment="1">
      <alignment horizontal="left" vertical="center" wrapText="1"/>
    </xf>
    <xf numFmtId="8" fontId="41" fillId="16" borderId="132" xfId="3" applyNumberFormat="1" applyFont="1" applyFill="1" applyBorder="1" applyAlignment="1">
      <alignment horizontal="center" vertical="center"/>
    </xf>
    <xf numFmtId="8" fontId="41" fillId="16" borderId="132" xfId="3" applyNumberFormat="1" applyFont="1" applyFill="1" applyBorder="1" applyAlignment="1">
      <alignment horizontal="right" vertical="center"/>
    </xf>
    <xf numFmtId="8" fontId="41" fillId="9" borderId="133" xfId="3" applyNumberFormat="1" applyFont="1" applyFill="1" applyBorder="1" applyAlignment="1">
      <alignment horizontal="center" vertical="center"/>
    </xf>
    <xf numFmtId="0" fontId="40" fillId="2" borderId="132" xfId="3" applyFont="1" applyFill="1" applyBorder="1" applyAlignment="1">
      <alignment horizontal="left" vertical="center"/>
    </xf>
    <xf numFmtId="8" fontId="42" fillId="10" borderId="132" xfId="3" applyNumberFormat="1" applyFont="1" applyFill="1" applyBorder="1" applyAlignment="1">
      <alignment horizontal="center" vertical="center"/>
    </xf>
    <xf numFmtId="8" fontId="42" fillId="10" borderId="132" xfId="3" applyNumberFormat="1" applyFont="1" applyFill="1" applyBorder="1" applyAlignment="1">
      <alignment horizontal="right" vertical="center"/>
    </xf>
    <xf numFmtId="8" fontId="42" fillId="10" borderId="133" xfId="3" applyNumberFormat="1" applyFont="1" applyFill="1" applyBorder="1" applyAlignment="1">
      <alignment horizontal="center" vertical="center"/>
    </xf>
    <xf numFmtId="8" fontId="43" fillId="24" borderId="63" xfId="3" applyNumberFormat="1" applyFont="1" applyFill="1" applyBorder="1" applyAlignment="1">
      <alignment horizontal="center" vertical="center"/>
    </xf>
    <xf numFmtId="8" fontId="43" fillId="24" borderId="63" xfId="3" applyNumberFormat="1" applyFont="1" applyFill="1" applyBorder="1" applyAlignment="1">
      <alignment horizontal="right" vertical="center"/>
    </xf>
    <xf numFmtId="8" fontId="43" fillId="24" borderId="73" xfId="3" applyNumberFormat="1" applyFont="1" applyFill="1" applyBorder="1" applyAlignment="1">
      <alignment horizontal="center" vertical="center"/>
    </xf>
    <xf numFmtId="0" fontId="38" fillId="19" borderId="28" xfId="3" applyFont="1" applyFill="1" applyBorder="1" applyAlignment="1">
      <alignment horizontal="center" wrapText="1"/>
    </xf>
    <xf numFmtId="0" fontId="38" fillId="19" borderId="31" xfId="3" applyFont="1" applyFill="1" applyBorder="1" applyAlignment="1">
      <alignment horizontal="center" wrapText="1"/>
    </xf>
    <xf numFmtId="166" fontId="38" fillId="16" borderId="28" xfId="3" applyNumberFormat="1" applyFont="1" applyFill="1" applyBorder="1" applyAlignment="1">
      <alignment horizontal="center" vertical="center"/>
    </xf>
    <xf numFmtId="166" fontId="38" fillId="9" borderId="60" xfId="3" applyNumberFormat="1" applyFont="1" applyFill="1" applyBorder="1" applyAlignment="1">
      <alignment horizontal="center" vertical="center"/>
    </xf>
    <xf numFmtId="166" fontId="38" fillId="16" borderId="132" xfId="3" applyNumberFormat="1" applyFont="1" applyFill="1" applyBorder="1" applyAlignment="1">
      <alignment horizontal="center" vertical="center"/>
    </xf>
    <xf numFmtId="166" fontId="38" fillId="9" borderId="133" xfId="3" applyNumberFormat="1" applyFont="1" applyFill="1" applyBorder="1" applyAlignment="1">
      <alignment horizontal="center" vertical="center"/>
    </xf>
    <xf numFmtId="166" fontId="38" fillId="0" borderId="132" xfId="3" applyNumberFormat="1" applyFont="1" applyFill="1" applyBorder="1" applyAlignment="1">
      <alignment horizontal="center" vertical="center"/>
    </xf>
    <xf numFmtId="166" fontId="37" fillId="10" borderId="132" xfId="3" applyNumberFormat="1" applyFont="1" applyFill="1" applyBorder="1" applyAlignment="1">
      <alignment horizontal="center" vertical="center"/>
    </xf>
    <xf numFmtId="166" fontId="37" fillId="10" borderId="133" xfId="3" applyNumberFormat="1" applyFont="1" applyFill="1" applyBorder="1" applyAlignment="1">
      <alignment horizontal="center" vertical="center"/>
    </xf>
    <xf numFmtId="166" fontId="41" fillId="16" borderId="132" xfId="3" applyNumberFormat="1" applyFont="1" applyFill="1" applyBorder="1" applyAlignment="1">
      <alignment horizontal="center" vertical="center"/>
    </xf>
    <xf numFmtId="166" fontId="41" fillId="9" borderId="133" xfId="3" applyNumberFormat="1" applyFont="1" applyFill="1" applyBorder="1" applyAlignment="1">
      <alignment horizontal="center" vertical="center"/>
    </xf>
    <xf numFmtId="0" fontId="40" fillId="2" borderId="135" xfId="3" applyFont="1" applyFill="1" applyBorder="1" applyAlignment="1">
      <alignment horizontal="left" vertical="center" wrapText="1"/>
    </xf>
    <xf numFmtId="0" fontId="40" fillId="2" borderId="135" xfId="3" applyFont="1" applyFill="1" applyBorder="1" applyAlignment="1">
      <alignment horizontal="left" vertical="center"/>
    </xf>
    <xf numFmtId="166" fontId="42" fillId="10" borderId="132" xfId="3" applyNumberFormat="1" applyFont="1" applyFill="1" applyBorder="1" applyAlignment="1">
      <alignment horizontal="center" vertical="center"/>
    </xf>
    <xf numFmtId="166" fontId="42" fillId="10" borderId="133" xfId="3" applyNumberFormat="1" applyFont="1" applyFill="1" applyBorder="1" applyAlignment="1">
      <alignment horizontal="center" vertical="center"/>
    </xf>
    <xf numFmtId="166" fontId="43" fillId="24" borderId="63" xfId="3" applyNumberFormat="1" applyFont="1" applyFill="1" applyBorder="1" applyAlignment="1">
      <alignment horizontal="center" vertical="center"/>
    </xf>
    <xf numFmtId="166" fontId="43" fillId="24" borderId="73" xfId="3" applyNumberFormat="1" applyFont="1" applyFill="1" applyBorder="1" applyAlignment="1">
      <alignment horizontal="center" vertical="center"/>
    </xf>
    <xf numFmtId="166" fontId="37" fillId="10" borderId="70" xfId="3" applyNumberFormat="1" applyFont="1" applyFill="1" applyBorder="1" applyAlignment="1">
      <alignment horizontal="center" vertical="center"/>
    </xf>
    <xf numFmtId="166" fontId="37" fillId="10" borderId="117" xfId="3" applyNumberFormat="1" applyFont="1" applyFill="1" applyBorder="1" applyAlignment="1">
      <alignment horizontal="center" vertical="center"/>
    </xf>
    <xf numFmtId="0" fontId="44" fillId="19" borderId="124" xfId="3" applyFont="1" applyFill="1" applyBorder="1" applyAlignment="1">
      <alignment horizontal="center" vertical="center" wrapText="1"/>
    </xf>
    <xf numFmtId="0" fontId="44" fillId="19" borderId="125" xfId="3" applyFont="1" applyFill="1" applyBorder="1" applyAlignment="1">
      <alignment horizontal="center" vertical="center" wrapText="1"/>
    </xf>
    <xf numFmtId="0" fontId="46" fillId="19" borderId="117" xfId="3" applyFont="1" applyFill="1" applyBorder="1" applyAlignment="1">
      <alignment horizontal="center" vertical="center" wrapText="1"/>
    </xf>
    <xf numFmtId="49" fontId="46" fillId="19" borderId="117" xfId="3" applyNumberFormat="1" applyFont="1" applyFill="1" applyBorder="1" applyAlignment="1">
      <alignment horizontal="center" vertical="center" wrapText="1"/>
    </xf>
    <xf numFmtId="0" fontId="5" fillId="17" borderId="139" xfId="4" applyFill="1" applyBorder="1"/>
    <xf numFmtId="0" fontId="47" fillId="17" borderId="139" xfId="4" applyFont="1" applyFill="1" applyBorder="1"/>
    <xf numFmtId="0" fontId="5" fillId="17" borderId="140" xfId="4" applyFill="1" applyBorder="1"/>
    <xf numFmtId="0" fontId="5" fillId="0" borderId="0" xfId="4"/>
    <xf numFmtId="0" fontId="48" fillId="17" borderId="0" xfId="4" applyFont="1" applyFill="1" applyBorder="1" applyAlignment="1">
      <alignment horizontal="center" vertical="center"/>
    </xf>
    <xf numFmtId="0" fontId="5" fillId="17" borderId="0" xfId="4" applyFill="1" applyBorder="1" applyAlignment="1">
      <alignment horizontal="center" vertical="center"/>
    </xf>
    <xf numFmtId="0" fontId="5" fillId="17" borderId="0" xfId="4" applyFill="1" applyBorder="1"/>
    <xf numFmtId="0" fontId="5" fillId="17" borderId="142" xfId="4" applyFill="1" applyBorder="1"/>
    <xf numFmtId="0" fontId="49" fillId="0" borderId="0" xfId="4" applyFont="1"/>
    <xf numFmtId="0" fontId="51" fillId="17" borderId="0" xfId="4" applyFont="1" applyFill="1" applyBorder="1"/>
    <xf numFmtId="0" fontId="5" fillId="17" borderId="0" xfId="4" applyFill="1" applyBorder="1" applyAlignment="1">
      <alignment horizontal="center" vertical="center" wrapText="1"/>
    </xf>
    <xf numFmtId="17" fontId="2" fillId="17" borderId="0" xfId="5" applyNumberFormat="1" applyFont="1" applyFill="1" applyBorder="1" applyAlignment="1">
      <alignment horizontal="center" vertical="center" wrapText="1"/>
    </xf>
    <xf numFmtId="1" fontId="2" fillId="17" borderId="124" xfId="5" applyNumberFormat="1" applyFont="1" applyFill="1" applyBorder="1" applyAlignment="1">
      <alignment horizontal="center" vertical="center" wrapText="1"/>
    </xf>
    <xf numFmtId="1" fontId="2" fillId="17" borderId="117" xfId="4" applyNumberFormat="1" applyFont="1" applyFill="1" applyBorder="1" applyAlignment="1">
      <alignment horizontal="center" vertical="center" wrapText="1"/>
    </xf>
    <xf numFmtId="0" fontId="2" fillId="17" borderId="69" xfId="4" applyFont="1" applyFill="1" applyBorder="1" applyAlignment="1">
      <alignment horizontal="center" vertical="center" wrapText="1"/>
    </xf>
    <xf numFmtId="17" fontId="2" fillId="17" borderId="142" xfId="5"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7" borderId="0" xfId="4" applyFont="1" applyFill="1" applyBorder="1" applyAlignment="1">
      <alignment horizontal="center" vertical="center" wrapText="1"/>
    </xf>
    <xf numFmtId="10" fontId="5" fillId="17" borderId="0" xfId="6" applyNumberFormat="1" applyFont="1" applyFill="1" applyBorder="1" applyAlignment="1">
      <alignment horizontal="center" vertical="center" wrapText="1"/>
    </xf>
    <xf numFmtId="0" fontId="52" fillId="17" borderId="117" xfId="4" applyFont="1" applyFill="1" applyBorder="1" applyAlignment="1">
      <alignment horizontal="center" vertical="center" wrapText="1"/>
    </xf>
    <xf numFmtId="166" fontId="53" fillId="17" borderId="70" xfId="6" applyNumberFormat="1" applyFont="1" applyFill="1" applyBorder="1" applyAlignment="1">
      <alignment horizontal="center" vertical="center" wrapText="1"/>
    </xf>
    <xf numFmtId="166" fontId="32" fillId="17" borderId="117" xfId="6" applyNumberFormat="1" applyFont="1" applyFill="1" applyBorder="1" applyAlignment="1">
      <alignment horizontal="center" vertical="center" wrapText="1"/>
    </xf>
    <xf numFmtId="165" fontId="54" fillId="17" borderId="69" xfId="6" applyNumberFormat="1" applyFont="1" applyFill="1" applyBorder="1" applyAlignment="1">
      <alignment horizontal="center" vertical="center" wrapText="1"/>
    </xf>
    <xf numFmtId="10" fontId="5" fillId="17" borderId="142" xfId="6" applyNumberFormat="1" applyFont="1" applyFill="1" applyBorder="1" applyAlignment="1">
      <alignment horizontal="center" vertical="center" wrapText="1"/>
    </xf>
    <xf numFmtId="166" fontId="49" fillId="0" borderId="0" xfId="6" applyNumberFormat="1" applyFont="1" applyBorder="1" applyAlignment="1">
      <alignment horizontal="center" vertical="center" wrapText="1"/>
    </xf>
    <xf numFmtId="10" fontId="2" fillId="0" borderId="0" xfId="6" applyNumberFormat="1" applyFont="1" applyBorder="1" applyAlignment="1">
      <alignment horizontal="center" vertical="center" wrapText="1"/>
    </xf>
    <xf numFmtId="0" fontId="2" fillId="17" borderId="28" xfId="4" applyFont="1" applyFill="1" applyBorder="1" applyAlignment="1">
      <alignment horizontal="center" vertical="center" wrapText="1"/>
    </xf>
    <xf numFmtId="166" fontId="32" fillId="17" borderId="70" xfId="6" applyNumberFormat="1" applyFont="1" applyFill="1" applyBorder="1" applyAlignment="1">
      <alignment horizontal="center" vertical="center" wrapText="1"/>
    </xf>
    <xf numFmtId="0" fontId="54" fillId="17" borderId="70" xfId="6" applyNumberFormat="1" applyFont="1" applyFill="1" applyBorder="1" applyAlignment="1">
      <alignment horizontal="center" vertical="center" wrapText="1"/>
    </xf>
    <xf numFmtId="0" fontId="2" fillId="17" borderId="62" xfId="4" applyFont="1" applyFill="1" applyBorder="1" applyAlignment="1">
      <alignment horizontal="center" vertical="center" wrapText="1"/>
    </xf>
    <xf numFmtId="8" fontId="5" fillId="17" borderId="0" xfId="4" applyNumberFormat="1" applyFill="1" applyBorder="1" applyAlignment="1">
      <alignment horizontal="center" vertical="center" wrapText="1"/>
    </xf>
    <xf numFmtId="0" fontId="2" fillId="17" borderId="73" xfId="4" applyFont="1" applyFill="1" applyBorder="1" applyAlignment="1">
      <alignment horizontal="center" vertical="center" wrapText="1"/>
    </xf>
    <xf numFmtId="8" fontId="32" fillId="17" borderId="63" xfId="4" applyNumberFormat="1" applyFont="1" applyFill="1" applyBorder="1" applyAlignment="1">
      <alignment horizontal="center" vertical="center" wrapText="1"/>
    </xf>
    <xf numFmtId="8" fontId="32" fillId="17" borderId="73" xfId="4" applyNumberFormat="1" applyFont="1" applyFill="1" applyBorder="1" applyAlignment="1">
      <alignment horizontal="center" vertical="center" wrapText="1"/>
    </xf>
    <xf numFmtId="166" fontId="2" fillId="17" borderId="62" xfId="6" applyNumberFormat="1" applyFont="1" applyFill="1" applyBorder="1" applyAlignment="1" applyProtection="1">
      <alignment horizontal="center" vertical="center" wrapText="1"/>
    </xf>
    <xf numFmtId="8" fontId="5" fillId="17" borderId="142" xfId="4" applyNumberFormat="1" applyFill="1" applyBorder="1" applyAlignment="1">
      <alignment horizontal="center" vertical="center" wrapText="1"/>
    </xf>
    <xf numFmtId="8" fontId="49" fillId="0" borderId="0" xfId="4" applyNumberFormat="1" applyFont="1" applyBorder="1" applyAlignment="1">
      <alignment horizontal="center" vertical="center" wrapText="1"/>
    </xf>
    <xf numFmtId="8" fontId="32" fillId="17" borderId="0" xfId="4" applyNumberFormat="1" applyFont="1" applyFill="1" applyBorder="1" applyAlignment="1">
      <alignment horizontal="center" vertical="center" wrapText="1"/>
    </xf>
    <xf numFmtId="166" fontId="2" fillId="17" borderId="0" xfId="6" applyNumberFormat="1" applyFont="1" applyFill="1" applyBorder="1" applyAlignment="1" applyProtection="1">
      <alignment horizontal="center" vertical="center" wrapText="1"/>
    </xf>
    <xf numFmtId="166" fontId="32" fillId="17" borderId="63" xfId="4" applyNumberFormat="1" applyFont="1" applyFill="1" applyBorder="1" applyAlignment="1">
      <alignment horizontal="center" vertical="center" wrapText="1"/>
    </xf>
    <xf numFmtId="166" fontId="32" fillId="17" borderId="73" xfId="4" applyNumberFormat="1" applyFont="1" applyFill="1" applyBorder="1" applyAlignment="1">
      <alignment horizontal="center" vertical="center" wrapText="1"/>
    </xf>
    <xf numFmtId="165" fontId="2" fillId="17" borderId="62" xfId="6" applyNumberFormat="1" applyFont="1" applyFill="1" applyBorder="1" applyAlignment="1" applyProtection="1">
      <alignment horizontal="center" vertical="center" wrapText="1"/>
    </xf>
    <xf numFmtId="8" fontId="32" fillId="17" borderId="117" xfId="4" applyNumberFormat="1" applyFont="1" applyFill="1" applyBorder="1" applyAlignment="1">
      <alignment horizontal="center" vertical="center" wrapText="1"/>
    </xf>
    <xf numFmtId="166" fontId="2" fillId="17" borderId="117" xfId="6" applyNumberFormat="1" applyFont="1" applyFill="1" applyBorder="1" applyAlignment="1" applyProtection="1">
      <alignment horizontal="center" vertical="center" wrapText="1"/>
    </xf>
    <xf numFmtId="0" fontId="5" fillId="17" borderId="0" xfId="4" applyFill="1" applyBorder="1" applyAlignment="1"/>
    <xf numFmtId="0" fontId="2" fillId="17" borderId="117" xfId="4" applyFont="1" applyFill="1" applyBorder="1" applyAlignment="1">
      <alignment horizontal="center" vertical="center" wrapText="1"/>
    </xf>
    <xf numFmtId="3" fontId="32" fillId="17" borderId="63" xfId="4" applyNumberFormat="1" applyFont="1" applyFill="1" applyBorder="1" applyAlignment="1">
      <alignment horizontal="center" vertical="center" wrapText="1"/>
    </xf>
    <xf numFmtId="3" fontId="32" fillId="17" borderId="73" xfId="4" applyNumberFormat="1" applyFont="1" applyFill="1" applyBorder="1" applyAlignment="1">
      <alignment horizontal="center" vertical="center" wrapText="1"/>
    </xf>
    <xf numFmtId="38" fontId="32" fillId="17" borderId="117" xfId="4" applyNumberFormat="1" applyFont="1" applyFill="1" applyBorder="1" applyAlignment="1">
      <alignment horizontal="center" vertical="center" wrapText="1"/>
    </xf>
    <xf numFmtId="0" fontId="5" fillId="17" borderId="0" xfId="4" applyFill="1" applyBorder="1" applyAlignment="1">
      <alignment horizontal="left" vertical="center"/>
    </xf>
    <xf numFmtId="0" fontId="56" fillId="17" borderId="0" xfId="4" applyFont="1" applyFill="1" applyBorder="1" applyAlignment="1"/>
    <xf numFmtId="0" fontId="58" fillId="17" borderId="0" xfId="4" applyFont="1" applyFill="1" applyBorder="1" applyAlignment="1">
      <alignment horizontal="center" vertical="center" wrapText="1"/>
    </xf>
    <xf numFmtId="0" fontId="5" fillId="17" borderId="0" xfId="4" applyFill="1" applyBorder="1" applyAlignment="1">
      <alignment horizontal="center"/>
    </xf>
    <xf numFmtId="3" fontId="49" fillId="0" borderId="0" xfId="4" applyNumberFormat="1" applyFont="1"/>
    <xf numFmtId="0" fontId="61" fillId="17" borderId="141" xfId="4" applyFont="1" applyFill="1" applyBorder="1"/>
    <xf numFmtId="0" fontId="61" fillId="17" borderId="0" xfId="4" applyFont="1" applyFill="1" applyBorder="1"/>
    <xf numFmtId="0" fontId="61" fillId="17" borderId="142" xfId="4" applyFont="1" applyFill="1" applyBorder="1"/>
    <xf numFmtId="0" fontId="5" fillId="17" borderId="141" xfId="4" applyFill="1" applyBorder="1"/>
    <xf numFmtId="0" fontId="5" fillId="17" borderId="141" xfId="4" applyFill="1" applyBorder="1" applyAlignment="1"/>
    <xf numFmtId="0" fontId="5" fillId="17" borderId="142" xfId="4" applyFill="1" applyBorder="1" applyAlignment="1"/>
    <xf numFmtId="0" fontId="49" fillId="0" borderId="0" xfId="4" applyFont="1" applyFill="1"/>
    <xf numFmtId="0" fontId="5" fillId="0" borderId="0" xfId="4" applyFill="1"/>
    <xf numFmtId="0" fontId="5" fillId="17" borderId="147" xfId="4" applyFill="1" applyBorder="1"/>
    <xf numFmtId="0" fontId="5" fillId="17" borderId="148" xfId="4" applyFill="1" applyBorder="1"/>
    <xf numFmtId="0" fontId="49" fillId="17" borderId="147" xfId="4" applyFont="1" applyFill="1" applyBorder="1"/>
    <xf numFmtId="0" fontId="49" fillId="17" borderId="0" xfId="4" applyFont="1" applyFill="1" applyBorder="1"/>
    <xf numFmtId="0" fontId="49" fillId="17" borderId="148" xfId="4" applyFont="1" applyFill="1" applyBorder="1"/>
    <xf numFmtId="0" fontId="49" fillId="17" borderId="152" xfId="4" applyFont="1" applyFill="1" applyBorder="1"/>
    <xf numFmtId="0" fontId="49" fillId="17" borderId="153" xfId="4" applyFont="1" applyFill="1" applyBorder="1"/>
    <xf numFmtId="0" fontId="49" fillId="17" borderId="154" xfId="4" applyFont="1" applyFill="1" applyBorder="1"/>
    <xf numFmtId="8" fontId="49" fillId="0" borderId="0" xfId="4" applyNumberFormat="1" applyFont="1"/>
    <xf numFmtId="0" fontId="62" fillId="0" borderId="0" xfId="4" applyFont="1"/>
    <xf numFmtId="37" fontId="62" fillId="0" borderId="0" xfId="4" applyNumberFormat="1" applyFont="1"/>
    <xf numFmtId="0" fontId="61" fillId="0" borderId="0" xfId="4" applyFont="1"/>
    <xf numFmtId="0" fontId="63" fillId="25" borderId="0" xfId="4" applyFont="1" applyFill="1"/>
    <xf numFmtId="0" fontId="5" fillId="25" borderId="0" xfId="4" applyFill="1"/>
    <xf numFmtId="0" fontId="5" fillId="25" borderId="0" xfId="4" applyFill="1" applyAlignment="1">
      <alignment horizontal="left"/>
    </xf>
    <xf numFmtId="0" fontId="65" fillId="25" borderId="117" xfId="4" applyFont="1" applyFill="1" applyBorder="1" applyAlignment="1">
      <alignment wrapText="1"/>
    </xf>
    <xf numFmtId="0" fontId="64" fillId="25" borderId="155" xfId="4" applyFont="1" applyFill="1" applyBorder="1" applyAlignment="1">
      <alignment horizontal="right" wrapText="1"/>
    </xf>
    <xf numFmtId="0" fontId="64" fillId="25" borderId="0" xfId="4" applyFont="1" applyFill="1" applyBorder="1" applyAlignment="1">
      <alignment wrapText="1"/>
    </xf>
    <xf numFmtId="0" fontId="64" fillId="25" borderId="65" xfId="4" applyFont="1" applyFill="1" applyBorder="1" applyAlignment="1">
      <alignment horizontal="right" wrapText="1"/>
    </xf>
    <xf numFmtId="0" fontId="65" fillId="25" borderId="32" xfId="4" applyFont="1" applyFill="1" applyBorder="1" applyAlignment="1"/>
    <xf numFmtId="0" fontId="64" fillId="25" borderId="31" xfId="4" applyFont="1" applyFill="1" applyBorder="1" applyAlignment="1"/>
    <xf numFmtId="0" fontId="66" fillId="0" borderId="124" xfId="12" applyBorder="1" applyAlignment="1" applyProtection="1"/>
    <xf numFmtId="0" fontId="64" fillId="25" borderId="70" xfId="4" applyFont="1" applyFill="1" applyBorder="1" applyAlignment="1"/>
    <xf numFmtId="0" fontId="64" fillId="25" borderId="69" xfId="4" applyFont="1" applyFill="1" applyBorder="1" applyAlignment="1"/>
    <xf numFmtId="0" fontId="67" fillId="25" borderId="0" xfId="4" applyFont="1" applyFill="1" applyAlignment="1">
      <alignment vertical="center"/>
    </xf>
    <xf numFmtId="0" fontId="5" fillId="25" borderId="0" xfId="4" applyFill="1" applyAlignment="1">
      <alignment vertical="center"/>
    </xf>
    <xf numFmtId="0" fontId="63" fillId="25" borderId="0" xfId="4" applyFont="1" applyFill="1" applyAlignment="1">
      <alignment vertical="center"/>
    </xf>
    <xf numFmtId="0" fontId="69" fillId="25" borderId="124" xfId="4" applyFont="1" applyFill="1" applyBorder="1" applyAlignment="1">
      <alignment horizontal="left" vertical="center" wrapText="1" indent="1"/>
    </xf>
    <xf numFmtId="0" fontId="68" fillId="25" borderId="32" xfId="4" applyFont="1" applyFill="1" applyBorder="1" applyAlignment="1"/>
    <xf numFmtId="0" fontId="68" fillId="25" borderId="28" xfId="4" applyFont="1" applyFill="1" applyBorder="1" applyAlignment="1"/>
    <xf numFmtId="0" fontId="71" fillId="25" borderId="28" xfId="12" applyFont="1" applyFill="1" applyBorder="1" applyAlignment="1" applyProtection="1"/>
    <xf numFmtId="0" fontId="66" fillId="25" borderId="28" xfId="12" applyFill="1" applyBorder="1" applyAlignment="1" applyProtection="1"/>
    <xf numFmtId="0" fontId="66" fillId="25" borderId="31" xfId="12" applyFill="1" applyBorder="1" applyAlignment="1" applyProtection="1"/>
    <xf numFmtId="0" fontId="5" fillId="25" borderId="8" xfId="4" applyFill="1" applyBorder="1"/>
    <xf numFmtId="0" fontId="5" fillId="25" borderId="62" xfId="4" applyFill="1" applyBorder="1"/>
    <xf numFmtId="0" fontId="67" fillId="25" borderId="0" xfId="4" applyFont="1" applyFill="1"/>
    <xf numFmtId="0" fontId="67" fillId="25" borderId="0" xfId="4" applyFont="1" applyFill="1" applyAlignment="1">
      <alignment horizontal="left" indent="4"/>
    </xf>
    <xf numFmtId="0" fontId="72" fillId="0" borderId="157" xfId="0" applyFont="1" applyBorder="1" applyAlignment="1">
      <alignment horizontal="center"/>
    </xf>
    <xf numFmtId="0" fontId="11" fillId="0" borderId="0" xfId="0" applyFont="1" applyAlignment="1">
      <alignment horizontal="justify"/>
    </xf>
    <xf numFmtId="0" fontId="6" fillId="0" borderId="0" xfId="0" applyFont="1" applyAlignment="1">
      <alignment horizontal="justify"/>
    </xf>
    <xf numFmtId="0" fontId="75" fillId="0" borderId="0" xfId="0" applyFont="1" applyAlignment="1">
      <alignment horizontal="left" wrapText="1" readingOrder="1"/>
    </xf>
    <xf numFmtId="8" fontId="32" fillId="0" borderId="0" xfId="0" applyNumberFormat="1" applyFont="1"/>
    <xf numFmtId="0" fontId="5" fillId="17" borderId="0" xfId="4" applyFill="1" applyBorder="1" applyAlignment="1"/>
    <xf numFmtId="0" fontId="0" fillId="17" borderId="0" xfId="0" applyFill="1" applyBorder="1" applyAlignment="1"/>
    <xf numFmtId="0" fontId="0" fillId="17" borderId="142" xfId="0" applyFill="1" applyBorder="1" applyAlignment="1"/>
    <xf numFmtId="0" fontId="5" fillId="17" borderId="138" xfId="4" applyFill="1" applyBorder="1" applyAlignment="1"/>
    <xf numFmtId="0" fontId="5" fillId="17" borderId="141" xfId="4" applyFill="1" applyBorder="1" applyAlignment="1"/>
    <xf numFmtId="0" fontId="48" fillId="17" borderId="0" xfId="4" applyFont="1" applyFill="1" applyBorder="1" applyAlignment="1">
      <alignment horizontal="center" vertical="center"/>
    </xf>
    <xf numFmtId="49" fontId="50" fillId="17" borderId="0" xfId="4" applyNumberFormat="1" applyFont="1" applyFill="1" applyBorder="1" applyAlignment="1">
      <alignment horizontal="center" vertical="center"/>
    </xf>
    <xf numFmtId="0" fontId="51" fillId="17" borderId="0" xfId="4" applyFont="1" applyFill="1" applyBorder="1" applyAlignment="1">
      <alignment horizontal="center" vertical="center"/>
    </xf>
    <xf numFmtId="49" fontId="53" fillId="17" borderId="63" xfId="4" applyNumberFormat="1" applyFont="1" applyFill="1" applyBorder="1" applyAlignment="1">
      <alignment horizontal="center" vertical="center" wrapText="1"/>
    </xf>
    <xf numFmtId="49" fontId="49" fillId="0" borderId="63" xfId="4" applyNumberFormat="1" applyFont="1" applyBorder="1" applyAlignment="1">
      <alignment horizontal="center" vertical="center" wrapText="1"/>
    </xf>
    <xf numFmtId="49" fontId="55" fillId="17" borderId="63" xfId="4" applyNumberFormat="1" applyFont="1" applyFill="1" applyBorder="1" applyAlignment="1">
      <alignment horizontal="center" vertical="center" wrapText="1"/>
    </xf>
    <xf numFmtId="49" fontId="47" fillId="0" borderId="63" xfId="4" applyNumberFormat="1" applyFont="1" applyBorder="1" applyAlignment="1">
      <alignment horizontal="center" vertical="center" wrapText="1"/>
    </xf>
    <xf numFmtId="0" fontId="57" fillId="17" borderId="0" xfId="4" applyFont="1" applyFill="1" applyBorder="1" applyAlignment="1">
      <alignment horizontal="left" vertical="center" wrapText="1"/>
    </xf>
    <xf numFmtId="0" fontId="52" fillId="17" borderId="0" xfId="4" applyFont="1" applyFill="1" applyBorder="1" applyAlignment="1">
      <alignment horizontal="left" vertical="center"/>
    </xf>
    <xf numFmtId="0" fontId="56" fillId="17" borderId="0" xfId="4" applyFont="1" applyFill="1" applyBorder="1" applyAlignment="1"/>
    <xf numFmtId="0" fontId="59" fillId="17" borderId="143" xfId="4" applyFont="1" applyFill="1" applyBorder="1" applyAlignment="1">
      <alignment horizontal="center" vertical="center" wrapText="1"/>
    </xf>
    <xf numFmtId="0" fontId="0" fillId="0" borderId="144" xfId="0" applyBorder="1" applyAlignment="1">
      <alignment wrapText="1"/>
    </xf>
    <xf numFmtId="0" fontId="0" fillId="0" borderId="145" xfId="0" applyBorder="1" applyAlignment="1">
      <alignment wrapText="1"/>
    </xf>
    <xf numFmtId="0" fontId="0" fillId="0" borderId="9" xfId="0" applyBorder="1" applyAlignment="1">
      <alignment wrapText="1"/>
    </xf>
    <xf numFmtId="0" fontId="0" fillId="0" borderId="0" xfId="0" applyBorder="1" applyAlignment="1">
      <alignment wrapText="1"/>
    </xf>
    <xf numFmtId="0" fontId="0" fillId="0" borderId="146" xfId="0" applyBorder="1" applyAlignment="1">
      <alignment wrapText="1"/>
    </xf>
    <xf numFmtId="0" fontId="0" fillId="0" borderId="9" xfId="0" applyBorder="1" applyAlignment="1"/>
    <xf numFmtId="0" fontId="0" fillId="0" borderId="0" xfId="0" applyBorder="1" applyAlignment="1"/>
    <xf numFmtId="0" fontId="0" fillId="0" borderId="146" xfId="0" applyBorder="1" applyAlignment="1"/>
    <xf numFmtId="0" fontId="0" fillId="0" borderId="149" xfId="0" applyBorder="1" applyAlignment="1"/>
    <xf numFmtId="0" fontId="0" fillId="0" borderId="150" xfId="0" applyBorder="1" applyAlignment="1"/>
    <xf numFmtId="0" fontId="0" fillId="0" borderId="151" xfId="0" applyBorder="1" applyAlignment="1"/>
    <xf numFmtId="0" fontId="30" fillId="0" borderId="32" xfId="0" applyFont="1" applyBorder="1" applyAlignment="1">
      <alignment horizontal="center" vertical="center"/>
    </xf>
    <xf numFmtId="0" fontId="30" fillId="0" borderId="61" xfId="0" applyFont="1" applyBorder="1" applyAlignment="1">
      <alignment horizontal="center" vertical="center"/>
    </xf>
    <xf numFmtId="0" fontId="25" fillId="0" borderId="0" xfId="0" applyFont="1" applyAlignment="1">
      <alignment horizontal="center"/>
    </xf>
    <xf numFmtId="0" fontId="26" fillId="0" borderId="0" xfId="0" applyFont="1" applyAlignment="1">
      <alignment horizontal="center"/>
    </xf>
    <xf numFmtId="0" fontId="28" fillId="0" borderId="0" xfId="0" applyFont="1" applyFill="1" applyAlignment="1">
      <alignment horizontal="center"/>
    </xf>
    <xf numFmtId="0" fontId="29" fillId="2" borderId="28" xfId="0" applyFont="1" applyFill="1" applyBorder="1" applyAlignment="1">
      <alignment horizontal="center"/>
    </xf>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0" fontId="30" fillId="0" borderId="35" xfId="0" applyFont="1" applyBorder="1" applyAlignment="1">
      <alignment horizontal="center" vertical="center"/>
    </xf>
    <xf numFmtId="0" fontId="11" fillId="8" borderId="68" xfId="0" applyFont="1" applyFill="1" applyBorder="1" applyAlignment="1">
      <alignment horizontal="center"/>
    </xf>
    <xf numFmtId="0" fontId="11" fillId="8" borderId="69" xfId="0" applyFont="1" applyFill="1" applyBorder="1" applyAlignment="1">
      <alignment horizontal="center"/>
    </xf>
    <xf numFmtId="0" fontId="11" fillId="9" borderId="68" xfId="0" applyFont="1" applyFill="1" applyBorder="1" applyAlignment="1">
      <alignment horizontal="center" vertical="center"/>
    </xf>
    <xf numFmtId="0" fontId="11" fillId="9" borderId="69" xfId="0" applyFont="1" applyFill="1" applyBorder="1" applyAlignment="1">
      <alignment horizontal="center" vertical="center"/>
    </xf>
    <xf numFmtId="0" fontId="28" fillId="0" borderId="0" xfId="0" applyFont="1" applyAlignment="1">
      <alignment horizontal="center"/>
    </xf>
    <xf numFmtId="49" fontId="29" fillId="2" borderId="61" xfId="0" applyNumberFormat="1" applyFont="1" applyFill="1" applyBorder="1" applyAlignment="1">
      <alignment horizontal="center" wrapText="1"/>
    </xf>
    <xf numFmtId="49" fontId="29" fillId="2" borderId="62"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0" fontId="30" fillId="0" borderId="75" xfId="0" applyFont="1" applyBorder="1" applyAlignment="1">
      <alignment horizontal="left"/>
    </xf>
    <xf numFmtId="0" fontId="30" fillId="0" borderId="76" xfId="0" applyFont="1" applyBorder="1" applyAlignment="1">
      <alignment horizontal="left"/>
    </xf>
    <xf numFmtId="0" fontId="30" fillId="0" borderId="61" xfId="0" applyFont="1" applyBorder="1" applyAlignment="1">
      <alignment horizontal="left"/>
    </xf>
    <xf numFmtId="0" fontId="30" fillId="0" borderId="62" xfId="0" applyFont="1" applyBorder="1" applyAlignment="1">
      <alignment horizontal="left"/>
    </xf>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0" fontId="30" fillId="0" borderId="75" xfId="0" applyFont="1" applyFill="1" applyBorder="1" applyAlignment="1">
      <alignment horizontal="left"/>
    </xf>
    <xf numFmtId="0" fontId="30" fillId="0" borderId="76" xfId="0" applyFont="1" applyFill="1" applyBorder="1" applyAlignment="1">
      <alignment horizontal="left"/>
    </xf>
    <xf numFmtId="0" fontId="30" fillId="0" borderId="61" xfId="0" applyFont="1" applyFill="1" applyBorder="1" applyAlignment="1">
      <alignment horizontal="left"/>
    </xf>
    <xf numFmtId="0" fontId="30" fillId="0" borderId="62" xfId="0" applyFont="1" applyFill="1" applyBorder="1" applyAlignment="1">
      <alignment horizontal="left"/>
    </xf>
    <xf numFmtId="0" fontId="30" fillId="0" borderId="32" xfId="3" applyFont="1" applyBorder="1" applyAlignment="1">
      <alignment horizontal="center" vertical="center"/>
    </xf>
    <xf numFmtId="0" fontId="30" fillId="0" borderId="61" xfId="3" applyFont="1" applyBorder="1" applyAlignment="1">
      <alignment horizontal="center" vertical="center"/>
    </xf>
    <xf numFmtId="0" fontId="33" fillId="0" borderId="0" xfId="3" applyFont="1" applyAlignment="1">
      <alignment horizontal="center"/>
    </xf>
    <xf numFmtId="0" fontId="28" fillId="0" borderId="63" xfId="3" applyFont="1" applyBorder="1" applyAlignment="1">
      <alignment horizontal="center"/>
    </xf>
    <xf numFmtId="0" fontId="29" fillId="2" borderId="28" xfId="3" applyFont="1" applyFill="1" applyBorder="1" applyAlignment="1">
      <alignment horizontal="center"/>
    </xf>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0" fontId="30" fillId="0" borderId="35" xfId="3" applyFont="1" applyBorder="1" applyAlignment="1">
      <alignment horizontal="center" vertical="center"/>
    </xf>
    <xf numFmtId="0" fontId="11" fillId="13" borderId="68" xfId="3" applyFont="1" applyFill="1" applyBorder="1" applyAlignment="1">
      <alignment horizontal="center"/>
    </xf>
    <xf numFmtId="0" fontId="11" fillId="13" borderId="69" xfId="3" applyFont="1" applyFill="1" applyBorder="1" applyAlignment="1">
      <alignment horizontal="center"/>
    </xf>
    <xf numFmtId="0" fontId="11" fillId="9" borderId="68" xfId="3" applyFont="1" applyFill="1" applyBorder="1" applyAlignment="1">
      <alignment horizontal="center" vertical="center"/>
    </xf>
    <xf numFmtId="0" fontId="11" fillId="9" borderId="69" xfId="3" applyFont="1" applyFill="1" applyBorder="1" applyAlignment="1">
      <alignment horizontal="center" vertical="center"/>
    </xf>
    <xf numFmtId="0" fontId="28" fillId="0" borderId="0" xfId="3" applyFont="1" applyAlignment="1">
      <alignment horizontal="center"/>
    </xf>
    <xf numFmtId="49" fontId="29" fillId="2" borderId="61" xfId="3" applyNumberFormat="1" applyFont="1" applyFill="1" applyBorder="1" applyAlignment="1">
      <alignment horizontal="center" wrapText="1"/>
    </xf>
    <xf numFmtId="49" fontId="29" fillId="2" borderId="62"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0" fontId="30" fillId="0" borderId="75" xfId="3" applyFont="1" applyBorder="1" applyAlignment="1">
      <alignment horizontal="left"/>
    </xf>
    <xf numFmtId="0" fontId="30" fillId="0" borderId="76" xfId="3" applyFont="1" applyBorder="1" applyAlignment="1">
      <alignment horizontal="left"/>
    </xf>
    <xf numFmtId="0" fontId="30" fillId="0" borderId="61" xfId="3" applyFont="1" applyBorder="1" applyAlignment="1">
      <alignment horizontal="left"/>
    </xf>
    <xf numFmtId="0" fontId="30" fillId="0" borderId="62" xfId="3" applyFont="1" applyBorder="1" applyAlignment="1">
      <alignment horizontal="left"/>
    </xf>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0" fontId="30" fillId="0" borderId="75" xfId="3" applyFont="1" applyFill="1" applyBorder="1" applyAlignment="1">
      <alignment horizontal="left"/>
    </xf>
    <xf numFmtId="0" fontId="30" fillId="0" borderId="76" xfId="3" applyFont="1" applyFill="1" applyBorder="1" applyAlignment="1">
      <alignment horizontal="left"/>
    </xf>
    <xf numFmtId="0" fontId="30" fillId="0" borderId="61" xfId="3" applyFont="1" applyFill="1" applyBorder="1" applyAlignment="1">
      <alignment horizontal="left"/>
    </xf>
    <xf numFmtId="0" fontId="30" fillId="0" borderId="62" xfId="3" applyFont="1" applyFill="1" applyBorder="1" applyAlignment="1">
      <alignment horizontal="left"/>
    </xf>
    <xf numFmtId="0" fontId="11" fillId="15" borderId="68" xfId="3" applyFont="1" applyFill="1" applyBorder="1" applyAlignment="1">
      <alignment horizontal="center"/>
    </xf>
    <xf numFmtId="0" fontId="11" fillId="15" borderId="69" xfId="3" applyFont="1" applyFill="1" applyBorder="1" applyAlignment="1">
      <alignment horizontal="center"/>
    </xf>
    <xf numFmtId="0" fontId="36" fillId="2" borderId="87" xfId="0" applyFont="1" applyFill="1" applyBorder="1" applyAlignment="1">
      <alignment horizontal="center" vertical="center" wrapText="1"/>
    </xf>
    <xf numFmtId="0" fontId="36" fillId="2" borderId="89" xfId="0" applyFont="1" applyFill="1" applyBorder="1" applyAlignment="1">
      <alignment horizontal="center" vertical="center" wrapText="1"/>
    </xf>
    <xf numFmtId="0" fontId="36" fillId="2" borderId="28" xfId="0" applyFont="1" applyFill="1" applyBorder="1" applyAlignment="1">
      <alignment horizontal="center" wrapText="1"/>
    </xf>
    <xf numFmtId="0" fontId="36" fillId="2" borderId="88" xfId="0" applyFont="1" applyFill="1" applyBorder="1" applyAlignment="1">
      <alignment horizontal="center" vertical="center"/>
    </xf>
    <xf numFmtId="0" fontId="36" fillId="2" borderId="90" xfId="0" applyFont="1" applyFill="1" applyBorder="1" applyAlignment="1">
      <alignment horizontal="center" vertical="center"/>
    </xf>
    <xf numFmtId="0" fontId="35" fillId="16" borderId="0" xfId="0" applyFont="1" applyFill="1" applyBorder="1" applyAlignment="1">
      <alignment horizontal="center"/>
    </xf>
    <xf numFmtId="49" fontId="36" fillId="2" borderId="87" xfId="0" applyNumberFormat="1" applyFont="1" applyFill="1" applyBorder="1" applyAlignment="1">
      <alignment horizontal="center" vertical="center" wrapText="1"/>
    </xf>
    <xf numFmtId="49" fontId="36" fillId="2" borderId="89" xfId="0" applyNumberFormat="1" applyFont="1" applyFill="1" applyBorder="1" applyAlignment="1">
      <alignment horizontal="center" vertical="center" wrapText="1"/>
    </xf>
    <xf numFmtId="49" fontId="36" fillId="2" borderId="88" xfId="0" applyNumberFormat="1" applyFont="1" applyFill="1" applyBorder="1" applyAlignment="1">
      <alignment horizontal="center" vertical="center" wrapText="1"/>
    </xf>
    <xf numFmtId="49" fontId="36" fillId="2" borderId="90" xfId="0" applyNumberFormat="1" applyFont="1" applyFill="1" applyBorder="1" applyAlignment="1">
      <alignment horizontal="center" vertical="center" wrapText="1"/>
    </xf>
    <xf numFmtId="0" fontId="37" fillId="17" borderId="91" xfId="0" applyFont="1" applyFill="1" applyBorder="1" applyAlignment="1">
      <alignment horizontal="left" vertical="center" wrapText="1"/>
    </xf>
    <xf numFmtId="0" fontId="37" fillId="17" borderId="94" xfId="0" applyFont="1" applyFill="1" applyBorder="1" applyAlignment="1">
      <alignment horizontal="left" vertical="center" wrapText="1"/>
    </xf>
    <xf numFmtId="0" fontId="37" fillId="17" borderId="97" xfId="0" applyFont="1" applyFill="1" applyBorder="1" applyAlignment="1">
      <alignment horizontal="left" vertical="center" wrapText="1"/>
    </xf>
    <xf numFmtId="0" fontId="37" fillId="17" borderId="87" xfId="0" applyFont="1" applyFill="1" applyBorder="1" applyAlignment="1">
      <alignment horizontal="left" vertical="center" wrapText="1"/>
    </xf>
    <xf numFmtId="0" fontId="37" fillId="17" borderId="89" xfId="0" applyFont="1" applyFill="1" applyBorder="1" applyAlignment="1">
      <alignment horizontal="left" vertical="center" wrapText="1"/>
    </xf>
    <xf numFmtId="0" fontId="37" fillId="17" borderId="35" xfId="0" applyFont="1" applyFill="1" applyBorder="1" applyAlignment="1">
      <alignment horizontal="left" vertical="center" wrapText="1"/>
    </xf>
    <xf numFmtId="0" fontId="36" fillId="2" borderId="61" xfId="0" applyFont="1" applyFill="1" applyBorder="1" applyAlignment="1">
      <alignment horizontal="center" vertical="center"/>
    </xf>
    <xf numFmtId="0" fontId="36" fillId="2" borderId="63" xfId="0" applyFont="1" applyFill="1" applyBorder="1" applyAlignment="1">
      <alignment horizontal="center" vertical="center"/>
    </xf>
    <xf numFmtId="0" fontId="35" fillId="16" borderId="0" xfId="0" applyFont="1" applyFill="1" applyAlignment="1">
      <alignment horizontal="center"/>
    </xf>
    <xf numFmtId="0" fontId="36" fillId="2" borderId="68" xfId="0" applyFont="1" applyFill="1" applyBorder="1" applyAlignment="1">
      <alignment horizontal="center" vertical="center"/>
    </xf>
    <xf numFmtId="0" fontId="36" fillId="2" borderId="105" xfId="0" applyFont="1" applyFill="1" applyBorder="1" applyAlignment="1">
      <alignment horizontal="center" vertical="center"/>
    </xf>
    <xf numFmtId="0" fontId="35" fillId="16" borderId="0" xfId="3" applyFont="1" applyFill="1" applyAlignment="1">
      <alignment horizontal="center"/>
    </xf>
    <xf numFmtId="0" fontId="36" fillId="2" borderId="87" xfId="3" applyFont="1" applyFill="1" applyBorder="1" applyAlignment="1">
      <alignment horizontal="center" vertical="center" wrapText="1"/>
    </xf>
    <xf numFmtId="0" fontId="36" fillId="2" borderId="89" xfId="3" applyFont="1" applyFill="1" applyBorder="1" applyAlignment="1">
      <alignment horizontal="center" vertical="center" wrapText="1"/>
    </xf>
    <xf numFmtId="0" fontId="36" fillId="2" borderId="28" xfId="3" applyFont="1" applyFill="1" applyBorder="1" applyAlignment="1">
      <alignment horizontal="center" wrapText="1"/>
    </xf>
    <xf numFmtId="0" fontId="36" fillId="2" borderId="88" xfId="3" applyFont="1" applyFill="1" applyBorder="1" applyAlignment="1">
      <alignment horizontal="center" vertical="center"/>
    </xf>
    <xf numFmtId="0" fontId="36" fillId="2" borderId="90" xfId="3" applyFont="1" applyFill="1" applyBorder="1" applyAlignment="1">
      <alignment horizontal="center" vertical="center"/>
    </xf>
    <xf numFmtId="0" fontId="40" fillId="20" borderId="109" xfId="3" applyFont="1" applyFill="1" applyBorder="1" applyAlignment="1">
      <alignment horizontal="left" vertical="center" wrapText="1"/>
    </xf>
    <xf numFmtId="0" fontId="39" fillId="2" borderId="68" xfId="3" applyFont="1" applyFill="1" applyBorder="1" applyAlignment="1">
      <alignment horizontal="center" vertical="center"/>
    </xf>
    <xf numFmtId="0" fontId="39" fillId="2" borderId="70" xfId="3" applyFont="1" applyFill="1" applyBorder="1" applyAlignment="1">
      <alignment horizontal="center" vertical="center"/>
    </xf>
    <xf numFmtId="0" fontId="39" fillId="2" borderId="69" xfId="3" applyFont="1" applyFill="1" applyBorder="1" applyAlignment="1">
      <alignment horizontal="center" vertical="center"/>
    </xf>
    <xf numFmtId="0" fontId="38" fillId="19" borderId="32" xfId="3" applyFont="1" applyFill="1" applyBorder="1" applyAlignment="1">
      <alignment horizontal="center" vertical="center" wrapText="1"/>
    </xf>
    <xf numFmtId="0" fontId="38" fillId="19" borderId="61"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40" fillId="20" borderId="106" xfId="3" applyFont="1" applyFill="1" applyBorder="1" applyAlignment="1">
      <alignment horizontal="left" vertical="center" wrapText="1"/>
    </xf>
    <xf numFmtId="0" fontId="36" fillId="20" borderId="112" xfId="3" applyFont="1" applyFill="1" applyBorder="1" applyAlignment="1">
      <alignment horizontal="left" vertical="center"/>
    </xf>
    <xf numFmtId="0" fontId="36" fillId="20" borderId="113" xfId="3" applyFont="1" applyFill="1" applyBorder="1" applyAlignment="1">
      <alignment horizontal="left" vertical="center"/>
    </xf>
    <xf numFmtId="0" fontId="40" fillId="2" borderId="106" xfId="3" applyFont="1" applyFill="1" applyBorder="1" applyAlignment="1">
      <alignment horizontal="left" vertical="center" wrapText="1"/>
    </xf>
    <xf numFmtId="0" fontId="40" fillId="2" borderId="109" xfId="3" applyFont="1" applyFill="1" applyBorder="1" applyAlignment="1">
      <alignment horizontal="left" vertical="center" wrapText="1"/>
    </xf>
    <xf numFmtId="0" fontId="38" fillId="22" borderId="32" xfId="3" applyFont="1" applyFill="1" applyBorder="1" applyAlignment="1">
      <alignment horizontal="center" vertical="center" wrapText="1"/>
    </xf>
    <xf numFmtId="0" fontId="38" fillId="22" borderId="61" xfId="3" applyFont="1" applyFill="1" applyBorder="1" applyAlignment="1">
      <alignment horizontal="center" vertical="center" wrapText="1"/>
    </xf>
    <xf numFmtId="0" fontId="38" fillId="22" borderId="28" xfId="3" applyFont="1" applyFill="1" applyBorder="1" applyAlignment="1">
      <alignment horizontal="center" vertical="center" wrapText="1"/>
    </xf>
    <xf numFmtId="0" fontId="38" fillId="22" borderId="63" xfId="3" applyFont="1" applyFill="1" applyBorder="1" applyAlignment="1">
      <alignment horizontal="center" vertical="center" wrapText="1"/>
    </xf>
    <xf numFmtId="0" fontId="36" fillId="2" borderId="112" xfId="3" applyFont="1" applyFill="1" applyBorder="1" applyAlignment="1">
      <alignment horizontal="left" vertical="center"/>
    </xf>
    <xf numFmtId="0" fontId="36" fillId="2" borderId="113" xfId="3" applyFont="1" applyFill="1" applyBorder="1" applyAlignment="1">
      <alignment horizontal="left" vertical="center"/>
    </xf>
    <xf numFmtId="0" fontId="39" fillId="2" borderId="68" xfId="3" applyFont="1" applyFill="1" applyBorder="1" applyAlignment="1">
      <alignment horizontal="center"/>
    </xf>
    <xf numFmtId="0" fontId="39" fillId="2" borderId="70" xfId="3" applyFont="1" applyFill="1" applyBorder="1" applyAlignment="1">
      <alignment horizontal="center"/>
    </xf>
    <xf numFmtId="0" fontId="39" fillId="2" borderId="69" xfId="3" applyFont="1" applyFill="1" applyBorder="1" applyAlignment="1">
      <alignment horizontal="center"/>
    </xf>
    <xf numFmtId="0" fontId="45" fillId="23" borderId="118" xfId="3" applyFont="1" applyFill="1" applyBorder="1" applyAlignment="1">
      <alignment horizontal="left" vertical="center" wrapText="1"/>
    </xf>
    <xf numFmtId="0" fontId="45" fillId="23" borderId="122" xfId="3" applyFont="1" applyFill="1" applyBorder="1" applyAlignment="1">
      <alignment horizontal="left" vertical="center" wrapText="1"/>
    </xf>
    <xf numFmtId="0" fontId="45" fillId="23" borderId="123" xfId="3" applyFont="1" applyFill="1" applyBorder="1" applyAlignment="1">
      <alignment horizontal="left" vertical="center" wrapText="1"/>
    </xf>
    <xf numFmtId="0" fontId="39" fillId="2" borderId="0" xfId="3" applyFont="1" applyFill="1" applyAlignment="1">
      <alignment horizontal="center"/>
    </xf>
    <xf numFmtId="0" fontId="39" fillId="2" borderId="124" xfId="3" applyFont="1" applyFill="1" applyBorder="1" applyAlignment="1">
      <alignment horizontal="center"/>
    </xf>
    <xf numFmtId="166" fontId="45" fillId="23" borderId="118" xfId="3" applyNumberFormat="1" applyFont="1" applyFill="1" applyBorder="1" applyAlignment="1">
      <alignment horizontal="left" vertical="center" wrapText="1"/>
    </xf>
    <xf numFmtId="166" fontId="45" fillId="23" borderId="122" xfId="3" applyNumberFormat="1" applyFont="1" applyFill="1" applyBorder="1" applyAlignment="1">
      <alignment horizontal="left" vertical="center" wrapText="1"/>
    </xf>
    <xf numFmtId="166" fontId="45" fillId="23" borderId="123" xfId="3" applyNumberFormat="1" applyFont="1" applyFill="1" applyBorder="1" applyAlignment="1">
      <alignment horizontal="left" vertical="center" wrapText="1"/>
    </xf>
    <xf numFmtId="0" fontId="40" fillId="2" borderId="131" xfId="3" applyFont="1" applyFill="1" applyBorder="1" applyAlignment="1">
      <alignment horizontal="left" vertical="center" wrapText="1"/>
    </xf>
    <xf numFmtId="0" fontId="39" fillId="2" borderId="124" xfId="3" applyFont="1" applyFill="1" applyBorder="1" applyAlignment="1">
      <alignment horizontal="center" vertical="center"/>
    </xf>
    <xf numFmtId="0" fontId="40" fillId="2" borderId="129" xfId="3" applyFont="1" applyFill="1" applyBorder="1" applyAlignment="1">
      <alignment horizontal="left" vertical="center" wrapText="1"/>
    </xf>
    <xf numFmtId="0" fontId="36" fillId="2" borderId="61" xfId="3" applyFont="1" applyFill="1" applyBorder="1" applyAlignment="1">
      <alignment horizontal="left" vertical="center"/>
    </xf>
    <xf numFmtId="0" fontId="36" fillId="2" borderId="63" xfId="3" applyFont="1" applyFill="1" applyBorder="1" applyAlignment="1">
      <alignment horizontal="left" vertical="center"/>
    </xf>
    <xf numFmtId="0" fontId="40" fillId="2" borderId="134" xfId="3" applyFont="1" applyFill="1" applyBorder="1" applyAlignment="1">
      <alignment horizontal="left" vertical="center" wrapText="1"/>
    </xf>
    <xf numFmtId="0" fontId="36" fillId="2" borderId="136" xfId="3" applyFont="1" applyFill="1" applyBorder="1" applyAlignment="1">
      <alignment horizontal="left" vertical="center"/>
    </xf>
    <xf numFmtId="0" fontId="36" fillId="2" borderId="137" xfId="3" applyFont="1" applyFill="1" applyBorder="1" applyAlignment="1">
      <alignment horizontal="left" vertical="center"/>
    </xf>
    <xf numFmtId="0" fontId="64" fillId="25" borderId="124" xfId="4" applyFont="1" applyFill="1" applyBorder="1" applyAlignment="1">
      <alignment wrapText="1"/>
    </xf>
    <xf numFmtId="0" fontId="64" fillId="25" borderId="69" xfId="4" applyFont="1" applyFill="1" applyBorder="1" applyAlignment="1">
      <alignment wrapText="1"/>
    </xf>
    <xf numFmtId="0" fontId="64" fillId="25" borderId="124" xfId="4" applyFont="1" applyFill="1" applyBorder="1" applyAlignment="1">
      <alignment horizontal="center" wrapText="1"/>
    </xf>
    <xf numFmtId="0" fontId="64" fillId="25" borderId="69" xfId="4" applyFont="1" applyFill="1" applyBorder="1" applyAlignment="1">
      <alignment horizontal="center" wrapText="1"/>
    </xf>
    <xf numFmtId="0" fontId="64" fillId="25" borderId="124" xfId="4" applyFont="1" applyFill="1" applyBorder="1" applyAlignment="1">
      <alignment horizontal="left" wrapText="1"/>
    </xf>
    <xf numFmtId="0" fontId="64" fillId="25" borderId="70" xfId="4" applyFont="1" applyFill="1" applyBorder="1" applyAlignment="1">
      <alignment horizontal="left" wrapText="1"/>
    </xf>
    <xf numFmtId="0" fontId="64" fillId="25" borderId="69" xfId="4" applyFont="1" applyFill="1" applyBorder="1" applyAlignment="1">
      <alignment horizontal="left" wrapText="1"/>
    </xf>
    <xf numFmtId="0" fontId="64" fillId="25" borderId="156" xfId="4" applyFont="1" applyFill="1" applyBorder="1" applyAlignment="1">
      <alignment wrapText="1"/>
    </xf>
    <xf numFmtId="0" fontId="64" fillId="25" borderId="31" xfId="4" applyFont="1" applyFill="1" applyBorder="1" applyAlignment="1">
      <alignment wrapText="1"/>
    </xf>
    <xf numFmtId="0" fontId="64" fillId="25" borderId="70" xfId="4" applyFont="1" applyFill="1" applyBorder="1" applyAlignment="1">
      <alignment horizontal="left"/>
    </xf>
    <xf numFmtId="0" fontId="64" fillId="25" borderId="69" xfId="4" applyFont="1" applyFill="1" applyBorder="1" applyAlignment="1">
      <alignment horizontal="left"/>
    </xf>
    <xf numFmtId="0" fontId="68" fillId="25" borderId="61" xfId="4" applyFont="1" applyFill="1" applyBorder="1" applyAlignment="1">
      <alignment horizontal="left" vertical="center"/>
    </xf>
    <xf numFmtId="0" fontId="68" fillId="25" borderId="63" xfId="4" applyFont="1" applyFill="1" applyBorder="1" applyAlignment="1">
      <alignment horizontal="left" vertical="center"/>
    </xf>
    <xf numFmtId="0" fontId="68" fillId="25" borderId="124" xfId="4" applyFont="1" applyFill="1" applyBorder="1" applyAlignment="1">
      <alignment horizontal="left" vertical="center" wrapText="1"/>
    </xf>
    <xf numFmtId="0" fontId="68" fillId="25" borderId="70" xfId="4" applyFont="1" applyFill="1" applyBorder="1" applyAlignment="1">
      <alignment horizontal="left" vertical="center" wrapText="1"/>
    </xf>
    <xf numFmtId="0" fontId="68" fillId="25" borderId="69" xfId="4" applyFont="1" applyFill="1" applyBorder="1" applyAlignment="1">
      <alignment horizontal="left" vertical="center" wrapText="1"/>
    </xf>
    <xf numFmtId="0" fontId="68" fillId="25" borderId="124" xfId="4" applyFont="1" applyFill="1" applyBorder="1" applyAlignment="1">
      <alignment horizontal="left" vertical="top" wrapText="1"/>
    </xf>
    <xf numFmtId="0" fontId="68" fillId="25" borderId="70" xfId="4" applyFont="1" applyFill="1" applyBorder="1" applyAlignment="1">
      <alignment horizontal="left" vertical="top" wrapText="1"/>
    </xf>
    <xf numFmtId="0" fontId="68" fillId="25" borderId="69" xfId="4" applyFont="1" applyFill="1" applyBorder="1" applyAlignment="1">
      <alignment horizontal="left" vertical="top" wrapText="1"/>
    </xf>
    <xf numFmtId="0" fontId="64" fillId="25" borderId="124" xfId="4" applyFont="1" applyFill="1" applyBorder="1" applyAlignment="1"/>
    <xf numFmtId="0" fontId="64" fillId="25" borderId="69" xfId="4" applyFont="1" applyFill="1" applyBorder="1" applyAlignment="1"/>
    <xf numFmtId="0" fontId="68" fillId="25" borderId="124" xfId="4" applyFont="1" applyFill="1" applyBorder="1" applyAlignment="1">
      <alignment horizontal="left" vertical="center" wrapText="1" indent="1"/>
    </xf>
    <xf numFmtId="0" fontId="68" fillId="25" borderId="70" xfId="4" applyFont="1" applyFill="1" applyBorder="1" applyAlignment="1">
      <alignment horizontal="left" vertical="center" wrapText="1" indent="1"/>
    </xf>
    <xf numFmtId="0" fontId="68" fillId="25" borderId="69" xfId="4" applyFont="1" applyFill="1" applyBorder="1" applyAlignment="1">
      <alignment horizontal="left" vertical="center" wrapText="1" indent="1"/>
    </xf>
    <xf numFmtId="0" fontId="64" fillId="25" borderId="124" xfId="4" applyFont="1" applyFill="1" applyBorder="1" applyAlignment="1">
      <alignment horizontal="left" vertical="center" wrapText="1" indent="1"/>
    </xf>
    <xf numFmtId="0" fontId="64" fillId="25" borderId="70" xfId="4" applyFont="1" applyFill="1" applyBorder="1" applyAlignment="1">
      <alignment horizontal="left" vertical="center" wrapText="1" indent="1"/>
    </xf>
    <xf numFmtId="0" fontId="64" fillId="25" borderId="69" xfId="4" applyFont="1" applyFill="1" applyBorder="1" applyAlignment="1">
      <alignment horizontal="left" vertical="center" wrapText="1" indent="1"/>
    </xf>
    <xf numFmtId="0" fontId="68" fillId="25" borderId="35" xfId="4" applyNumberFormat="1" applyFont="1" applyFill="1" applyBorder="1" applyAlignment="1">
      <alignment horizontal="left" wrapText="1"/>
    </xf>
    <xf numFmtId="0" fontId="68" fillId="25" borderId="0" xfId="4" applyNumberFormat="1" applyFont="1" applyFill="1" applyBorder="1" applyAlignment="1">
      <alignment horizontal="left" wrapText="1"/>
    </xf>
    <xf numFmtId="0" fontId="68" fillId="25" borderId="8" xfId="4" applyNumberFormat="1" applyFont="1" applyFill="1" applyBorder="1" applyAlignment="1">
      <alignment horizontal="left" wrapText="1"/>
    </xf>
    <xf numFmtId="0" fontId="68" fillId="25" borderId="35" xfId="4" applyFont="1" applyFill="1" applyBorder="1" applyAlignment="1">
      <alignment horizontal="left" vertical="center" wrapText="1"/>
    </xf>
    <xf numFmtId="0" fontId="68" fillId="25" borderId="0" xfId="4" applyFont="1" applyFill="1" applyBorder="1" applyAlignment="1">
      <alignment horizontal="left" vertical="center"/>
    </xf>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8"/>
    </mc:Choice>
    <mc:Fallback>
      <c:style val="48"/>
    </mc:Fallback>
  </mc:AlternateContent>
  <c:chart>
    <c:title>
      <c:tx>
        <c:rich>
          <a:bodyPr/>
          <a:lstStyle/>
          <a:p>
            <a:pPr>
              <a:defRPr sz="1200" b="1" i="0" u="none" strike="noStrike" baseline="0">
                <a:solidFill>
                  <a:srgbClr val="FFFFFF"/>
                </a:solidFill>
                <a:latin typeface="Calibri"/>
                <a:ea typeface="Calibri"/>
                <a:cs typeface="Calibri"/>
              </a:defRPr>
            </a:pPr>
            <a:r>
              <a:rPr lang="en-US"/>
              <a:t>Occupancy % August 2014</a:t>
            </a:r>
          </a:p>
        </c:rich>
      </c:tx>
      <c:layout>
        <c:manualLayout>
          <c:xMode val="edge"/>
          <c:yMode val="edge"/>
          <c:x val="0.23518023854613193"/>
          <c:y val="4.5307594615189413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7011914520148724"/>
          <c:y val="0.20720740004587102"/>
          <c:w val="0.73575068100714569"/>
          <c:h val="0.63125609298839136"/>
        </c:manualLayout>
      </c:layout>
      <c:bar3DChart>
        <c:barDir val="col"/>
        <c:grouping val="clustered"/>
        <c:varyColors val="0"/>
        <c:ser>
          <c:idx val="0"/>
          <c:order val="0"/>
          <c:tx>
            <c:strRef>
              <c:f>'SUMMARY DASHBOARD'!$D$8</c:f>
              <c:strCache>
                <c:ptCount val="1"/>
                <c:pt idx="0">
                  <c:v>Occupancy %</c:v>
                </c:pt>
              </c:strCache>
            </c:strRef>
          </c:tx>
          <c:invertIfNegative val="0"/>
          <c:dLbls>
            <c:numFmt formatCode="0.0%" sourceLinked="0"/>
            <c:txPr>
              <a:bodyPr/>
              <a:lstStyle/>
              <a:p>
                <a:pPr>
                  <a:defRPr sz="1000" b="1" i="0" u="none" strike="noStrike" baseline="0">
                    <a:solidFill>
                      <a:srgbClr val="FFFFFF"/>
                    </a:solidFill>
                    <a:latin typeface="Calibri"/>
                    <a:ea typeface="Calibri"/>
                    <a:cs typeface="Calibri"/>
                  </a:defRPr>
                </a:pPr>
                <a:endParaRPr lang="en-US"/>
              </a:p>
            </c:txPr>
            <c:showLegendKey val="0"/>
            <c:showVal val="1"/>
            <c:showCatName val="0"/>
            <c:showSerName val="0"/>
            <c:showPercent val="0"/>
            <c:showBubbleSize val="0"/>
            <c:showLeaderLines val="0"/>
          </c:dLbls>
          <c:cat>
            <c:numRef>
              <c:f>'SUMMARY DASHBOARD'!$E$7:$F$7</c:f>
              <c:numCache>
                <c:formatCode>0</c:formatCode>
                <c:ptCount val="2"/>
                <c:pt idx="0">
                  <c:v>2014</c:v>
                </c:pt>
                <c:pt idx="1">
                  <c:v>2013</c:v>
                </c:pt>
              </c:numCache>
            </c:numRef>
          </c:cat>
          <c:val>
            <c:numRef>
              <c:f>'SUMMARY DASHBOARD'!$E$8:$F$8</c:f>
              <c:numCache>
                <c:formatCode>0.0%</c:formatCode>
                <c:ptCount val="2"/>
                <c:pt idx="0">
                  <c:v>0.70773406471389322</c:v>
                </c:pt>
                <c:pt idx="1">
                  <c:v>0.72466668303582393</c:v>
                </c:pt>
              </c:numCache>
            </c:numRef>
          </c:val>
        </c:ser>
        <c:dLbls>
          <c:showLegendKey val="0"/>
          <c:showVal val="0"/>
          <c:showCatName val="0"/>
          <c:showSerName val="0"/>
          <c:showPercent val="0"/>
          <c:showBubbleSize val="0"/>
        </c:dLbls>
        <c:gapWidth val="150"/>
        <c:shape val="box"/>
        <c:axId val="75756544"/>
        <c:axId val="142616256"/>
        <c:axId val="0"/>
      </c:bar3DChart>
      <c:dateAx>
        <c:axId val="75756544"/>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42616256"/>
        <c:crosses val="autoZero"/>
        <c:auto val="0"/>
        <c:lblOffset val="100"/>
        <c:baseTimeUnit val="days"/>
      </c:dateAx>
      <c:valAx>
        <c:axId val="142616256"/>
        <c:scaling>
          <c:orientation val="minMax"/>
          <c:max val="0.9"/>
          <c:min val="0.30000000000000032"/>
        </c:scaling>
        <c:delete val="0"/>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75756544"/>
        <c:crosses val="autoZero"/>
        <c:crossBetween val="between"/>
      </c:valAx>
      <c:spPr>
        <a:noFill/>
        <a:ln w="25400">
          <a:noFill/>
        </a:ln>
      </c:spPr>
    </c:plotArea>
    <c:plotVisOnly val="1"/>
    <c:dispBlanksAs val="gap"/>
    <c:showDLblsOverMax val="0"/>
  </c:chart>
  <c:spPr>
    <a:ln cap="rnd">
      <a:solidFill>
        <a:srgbClr val="4F81BD"/>
      </a:solidFill>
    </a:ln>
    <a:effectLst>
      <a:outerShdw blurRad="76200" dist="38100" dir="1800000" sx="103000" sy="103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1277" l="0.70000000000000062" r="0.70000000000000062" t="0.75000000000001277"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a:pPr>
            <a:r>
              <a:rPr lang="en-US" sz="1200" baseline="0"/>
              <a:t>Average Room Rate (ARR$)</a:t>
            </a:r>
          </a:p>
          <a:p>
            <a:pPr>
              <a:defRPr/>
            </a:pPr>
            <a:r>
              <a:rPr lang="en-US" sz="1200" baseline="0"/>
              <a:t>August 2014</a:t>
            </a:r>
          </a:p>
        </c:rich>
      </c:tx>
      <c:layout>
        <c:manualLayout>
          <c:xMode val="edge"/>
          <c:yMode val="edge"/>
          <c:x val="0.22546408971605841"/>
          <c:y val="1.2789764965409728E-2"/>
        </c:manualLayout>
      </c:layout>
      <c:overlay val="0"/>
    </c:title>
    <c:autoTitleDeleted val="0"/>
    <c:view3D>
      <c:rotX val="20"/>
      <c:rotY val="40"/>
      <c:rAngAx val="1"/>
    </c:view3D>
    <c:floor>
      <c:thickness val="0"/>
    </c:floor>
    <c:sideWall>
      <c:thickness val="0"/>
    </c:sideWall>
    <c:backWall>
      <c:thickness val="0"/>
    </c:backWall>
    <c:plotArea>
      <c:layout>
        <c:manualLayout>
          <c:layoutTarget val="inner"/>
          <c:xMode val="edge"/>
          <c:yMode val="edge"/>
          <c:x val="0.17005655556587621"/>
          <c:y val="0.22527227837978467"/>
          <c:w val="0.66819393731660937"/>
          <c:h val="0.59437450018828886"/>
        </c:manualLayout>
      </c:layout>
      <c:bar3DChart>
        <c:barDir val="bar"/>
        <c:grouping val="clustered"/>
        <c:varyColors val="0"/>
        <c:ser>
          <c:idx val="0"/>
          <c:order val="0"/>
          <c:tx>
            <c:strRef>
              <c:f>'SUMMARY DASHBOARD'!$D$11</c:f>
              <c:strCache>
                <c:ptCount val="1"/>
                <c:pt idx="0">
                  <c:v>ARR$</c:v>
                </c:pt>
              </c:strCache>
            </c:strRef>
          </c:tx>
          <c:invertIfNegative val="0"/>
          <c:dLbls>
            <c:dLbl>
              <c:idx val="0"/>
              <c:layout>
                <c:manualLayout>
                  <c:x val="5.4336468129572442E-2"/>
                  <c:y val="-2.0151138830239609E-2"/>
                </c:manualLayout>
              </c:layout>
              <c:showLegendKey val="0"/>
              <c:showVal val="1"/>
              <c:showCatName val="0"/>
              <c:showSerName val="0"/>
              <c:showPercent val="0"/>
              <c:showBubbleSize val="0"/>
            </c:dLbl>
            <c:dLbl>
              <c:idx val="1"/>
              <c:layout>
                <c:manualLayout>
                  <c:x val="5.0156739811913015E-2"/>
                  <c:y val="0"/>
                </c:manualLayout>
              </c:layout>
              <c:showLegendKey val="0"/>
              <c:showVal val="1"/>
              <c:showCatName val="0"/>
              <c:showSerName val="0"/>
              <c:showPercent val="0"/>
              <c:showBubbleSize val="0"/>
            </c:dLbl>
            <c:txPr>
              <a:bodyPr/>
              <a:lstStyle/>
              <a:p>
                <a:pPr>
                  <a:defRPr b="1"/>
                </a:pPr>
                <a:endParaRPr lang="en-US"/>
              </a:p>
            </c:txPr>
            <c:showLegendKey val="0"/>
            <c:showVal val="1"/>
            <c:showCatName val="0"/>
            <c:showSerName val="0"/>
            <c:showPercent val="0"/>
            <c:showBubbleSize val="0"/>
            <c:showLeaderLines val="0"/>
          </c:dLbls>
          <c:cat>
            <c:numRef>
              <c:f>'SUMMARY DASHBOARD'!$E$10:$F$10</c:f>
              <c:numCache>
                <c:formatCode>0</c:formatCode>
                <c:ptCount val="2"/>
                <c:pt idx="0">
                  <c:v>2014</c:v>
                </c:pt>
                <c:pt idx="1">
                  <c:v>2013</c:v>
                </c:pt>
              </c:numCache>
            </c:numRef>
          </c:cat>
          <c:val>
            <c:numRef>
              <c:f>'SUMMARY DASHBOARD'!$E$11:$F$11</c:f>
              <c:numCache>
                <c:formatCode>"$"#,##0.00_);[Red]\("$"#,##0.00\)</c:formatCode>
                <c:ptCount val="2"/>
                <c:pt idx="0">
                  <c:v>134.6596226415094</c:v>
                </c:pt>
                <c:pt idx="1">
                  <c:v>118.82644230769235</c:v>
                </c:pt>
              </c:numCache>
            </c:numRef>
          </c:val>
        </c:ser>
        <c:dLbls>
          <c:showLegendKey val="0"/>
          <c:showVal val="0"/>
          <c:showCatName val="0"/>
          <c:showSerName val="0"/>
          <c:showPercent val="0"/>
          <c:showBubbleSize val="0"/>
        </c:dLbls>
        <c:gapWidth val="150"/>
        <c:shape val="box"/>
        <c:axId val="75758592"/>
        <c:axId val="142618560"/>
        <c:axId val="0"/>
      </c:bar3DChart>
      <c:catAx>
        <c:axId val="75758592"/>
        <c:scaling>
          <c:orientation val="minMax"/>
        </c:scaling>
        <c:delete val="0"/>
        <c:axPos val="l"/>
        <c:numFmt formatCode="0" sourceLinked="1"/>
        <c:majorTickMark val="out"/>
        <c:minorTickMark val="none"/>
        <c:tickLblPos val="nextTo"/>
        <c:txPr>
          <a:bodyPr/>
          <a:lstStyle/>
          <a:p>
            <a:pPr>
              <a:defRPr b="1" i="0" baseline="0"/>
            </a:pPr>
            <a:endParaRPr lang="en-US"/>
          </a:p>
        </c:txPr>
        <c:crossAx val="142618560"/>
        <c:crosses val="autoZero"/>
        <c:auto val="1"/>
        <c:lblAlgn val="ctr"/>
        <c:lblOffset val="100"/>
        <c:noMultiLvlLbl val="0"/>
      </c:catAx>
      <c:valAx>
        <c:axId val="142618560"/>
        <c:scaling>
          <c:orientation val="minMax"/>
          <c:max val="155"/>
          <c:min val="100"/>
        </c:scaling>
        <c:delete val="0"/>
        <c:axPos val="b"/>
        <c:majorGridlines>
          <c:spPr>
            <a:ln>
              <a:solidFill>
                <a:srgbClr val="4F81BD"/>
              </a:solidFill>
            </a:ln>
          </c:spPr>
        </c:majorGridlines>
        <c:numFmt formatCode="&quot;$&quot;#,##0.00_);[Red]\(&quot;$&quot;#,##0.00\)" sourceLinked="1"/>
        <c:majorTickMark val="out"/>
        <c:minorTickMark val="none"/>
        <c:tickLblPos val="nextTo"/>
        <c:txPr>
          <a:bodyPr/>
          <a:lstStyle/>
          <a:p>
            <a:pPr>
              <a:defRPr b="1" i="0" baseline="0"/>
            </a:pPr>
            <a:endParaRPr lang="en-US"/>
          </a:p>
        </c:txPr>
        <c:crossAx val="75758592"/>
        <c:crosses val="autoZero"/>
        <c:crossBetween val="between"/>
        <c:majorUnit val="15"/>
      </c:valAx>
    </c:plotArea>
    <c:legend>
      <c:legendPos val="r"/>
      <c:legendEntry>
        <c:idx val="0"/>
        <c:txPr>
          <a:bodyPr/>
          <a:lstStyle/>
          <a:p>
            <a:pPr>
              <a:defRPr sz="900" b="1" i="0" baseline="0"/>
            </a:pPr>
            <a:endParaRPr lang="en-US"/>
          </a:p>
        </c:txPr>
      </c:legendEntry>
      <c:layout>
        <c:manualLayout>
          <c:xMode val="edge"/>
          <c:yMode val="edge"/>
          <c:x val="0.81932548400102023"/>
          <c:y val="0.44529838494704638"/>
          <c:w val="0.15395694306540497"/>
          <c:h val="0.1412176359781124"/>
        </c:manualLayout>
      </c:layout>
      <c:overlay val="0"/>
      <c:txPr>
        <a:bodyPr/>
        <a:lstStyle/>
        <a:p>
          <a:pPr>
            <a:defRPr sz="900" baseline="0"/>
          </a:pPr>
          <a:endParaRPr lang="en-US"/>
        </a:p>
      </c:txPr>
    </c:legend>
    <c:plotVisOnly val="1"/>
    <c:dispBlanksAs val="gap"/>
    <c:showDLblsOverMax val="0"/>
  </c:chart>
  <c:spPr>
    <a:ln>
      <a:solidFill>
        <a:schemeClr val="accent1"/>
      </a:solidFill>
    </a:ln>
    <a:effectLst>
      <a:outerShdw blurRad="76200" dist="50800" dir="3600000" sx="103000" sy="103000" algn="tl" rotWithShape="0">
        <a:prstClr val="black">
          <a:alpha val="57000"/>
        </a:prstClr>
      </a:outerShdw>
    </a:effectLst>
  </c:spPr>
  <c:printSettings>
    <c:headerFooter/>
    <c:pageMargins b="0.75000000000000744" l="0.70000000000000062" r="0.70000000000000062" t="0.75000000000000744"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7"/>
    </mc:Choice>
    <mc:Fallback>
      <c:style val="47"/>
    </mc:Fallback>
  </mc:AlternateContent>
  <c:chart>
    <c:autoTitleDeleted val="0"/>
    <c:view3D>
      <c:rotX val="10"/>
      <c:rotY val="30"/>
      <c:rAngAx val="1"/>
    </c:view3D>
    <c:floor>
      <c:thickness val="0"/>
      <c:spPr>
        <a:solidFill>
          <a:schemeClr val="tx1">
            <a:lumMod val="65000"/>
            <a:lumOff val="35000"/>
          </a:schemeClr>
        </a:solidFill>
        <a:ln>
          <a:solidFill>
            <a:srgbClr val="FC2E4B"/>
          </a:solidFill>
        </a:ln>
      </c:spPr>
    </c:floor>
    <c:sideWall>
      <c:thickness val="0"/>
      <c:spPr>
        <a:solidFill>
          <a:schemeClr val="tx1">
            <a:lumMod val="75000"/>
            <a:lumOff val="25000"/>
          </a:schemeClr>
        </a:solidFill>
        <a:ln>
          <a:solidFill>
            <a:srgbClr val="4F81BD"/>
          </a:solidFill>
        </a:ln>
      </c:spPr>
    </c:sideWall>
    <c:backWall>
      <c:thickness val="0"/>
      <c:spPr>
        <a:solidFill>
          <a:schemeClr val="tx1">
            <a:lumMod val="75000"/>
            <a:lumOff val="25000"/>
          </a:schemeClr>
        </a:solidFill>
        <a:ln>
          <a:solidFill>
            <a:srgbClr val="FC2E4B"/>
          </a:solidFill>
        </a:ln>
      </c:spPr>
    </c:backWall>
    <c:plotArea>
      <c:layout>
        <c:manualLayout>
          <c:layoutTarget val="inner"/>
          <c:xMode val="edge"/>
          <c:yMode val="edge"/>
          <c:x val="0.1797829056856852"/>
          <c:y val="0.17010185775264858"/>
          <c:w val="0.70711774592844656"/>
          <c:h val="0.60614936845836742"/>
        </c:manualLayout>
      </c:layout>
      <c:bar3DChart>
        <c:barDir val="col"/>
        <c:grouping val="clustered"/>
        <c:varyColors val="0"/>
        <c:ser>
          <c:idx val="0"/>
          <c:order val="0"/>
          <c:tx>
            <c:strRef>
              <c:f>'SUMMARY DASHBOARD'!$E$53</c:f>
              <c:strCache>
                <c:ptCount val="1"/>
                <c:pt idx="0">
                  <c:v>2014</c:v>
                </c:pt>
              </c:strCache>
            </c:strRef>
          </c:tx>
          <c:spPr>
            <a:solidFill>
              <a:schemeClr val="accent5">
                <a:lumMod val="75000"/>
              </a:schemeClr>
            </a:solidFill>
          </c:spPr>
          <c:invertIfNegative val="0"/>
          <c:dLbls>
            <c:dLbl>
              <c:idx val="0"/>
              <c:layout>
                <c:manualLayout>
                  <c:x val="1.1256852387122505E-2"/>
                  <c:y val="1.1704853095256125E-2"/>
                </c:manualLayout>
              </c:layout>
              <c:showLegendKey val="0"/>
              <c:showVal val="1"/>
              <c:showCatName val="0"/>
              <c:showSerName val="0"/>
              <c:showPercent val="0"/>
              <c:showBubbleSize val="0"/>
            </c:dLbl>
            <c:dLbl>
              <c:idx val="1"/>
              <c:layout>
                <c:manualLayout>
                  <c:x val="-1.2658227848101266E-2"/>
                  <c:y val="-6.2353873452077437E-3"/>
                </c:manualLayout>
              </c:layout>
              <c:showLegendKey val="0"/>
              <c:showVal val="1"/>
              <c:showCatName val="0"/>
              <c:showSerName val="0"/>
              <c:showPercent val="0"/>
              <c:showBubbleSize val="0"/>
            </c:dLbl>
            <c:dLbl>
              <c:idx val="2"/>
              <c:layout>
                <c:manualLayout>
                  <c:x val="-5.1563174856307601E-4"/>
                  <c:y val="3.4388406696511484E-2"/>
                </c:manualLayout>
              </c:layout>
              <c:showLegendKey val="0"/>
              <c:showVal val="1"/>
              <c:showCatName val="0"/>
              <c:showSerName val="0"/>
              <c:showPercent val="0"/>
              <c:showBubbleSize val="0"/>
            </c:dLbl>
            <c:txPr>
              <a:bodyPr/>
              <a:lstStyle/>
              <a:p>
                <a:pPr>
                  <a:defRPr sz="800" b="1"/>
                </a:pPr>
                <a:endParaRPr lang="en-US"/>
              </a:p>
            </c:txPr>
            <c:showLegendKey val="0"/>
            <c:showVal val="1"/>
            <c:showCatName val="0"/>
            <c:showSerName val="0"/>
            <c:showPercent val="0"/>
            <c:showBubbleSize val="0"/>
            <c:showLeaderLines val="0"/>
          </c:dLbls>
          <c:cat>
            <c:strRef>
              <c:f>'SUMMARY DASHBOARD'!$D$54:$D$56</c:f>
              <c:strCache>
                <c:ptCount val="3"/>
                <c:pt idx="0">
                  <c:v>Total Registrations</c:v>
                </c:pt>
                <c:pt idx="1">
                  <c:v>Non-Residents</c:v>
                </c:pt>
                <c:pt idx="2">
                  <c:v>Residents</c:v>
                </c:pt>
              </c:strCache>
            </c:strRef>
          </c:cat>
          <c:val>
            <c:numRef>
              <c:f>'SUMMARY DASHBOARD'!$E$54:$E$56</c:f>
              <c:numCache>
                <c:formatCode>#,##0_);\(#,##0\)</c:formatCode>
                <c:ptCount val="3"/>
                <c:pt idx="0">
                  <c:v>223291</c:v>
                </c:pt>
                <c:pt idx="1">
                  <c:v>141168</c:v>
                </c:pt>
                <c:pt idx="2">
                  <c:v>82123</c:v>
                </c:pt>
              </c:numCache>
            </c:numRef>
          </c:val>
        </c:ser>
        <c:ser>
          <c:idx val="1"/>
          <c:order val="1"/>
          <c:tx>
            <c:strRef>
              <c:f>'SUMMARY DASHBOARD'!$F$53</c:f>
              <c:strCache>
                <c:ptCount val="1"/>
                <c:pt idx="0">
                  <c:v>2013</c:v>
                </c:pt>
              </c:strCache>
            </c:strRef>
          </c:tx>
          <c:spPr>
            <a:solidFill>
              <a:schemeClr val="accent5">
                <a:lumMod val="40000"/>
                <a:lumOff val="60000"/>
              </a:schemeClr>
            </a:solidFill>
          </c:spPr>
          <c:invertIfNegative val="0"/>
          <c:dLbls>
            <c:dLbl>
              <c:idx val="0"/>
              <c:layout>
                <c:manualLayout>
                  <c:x val="8.1223960928934524E-2"/>
                  <c:y val="1.8706162035623211E-2"/>
                </c:manualLayout>
              </c:layout>
              <c:showLegendKey val="0"/>
              <c:showVal val="1"/>
              <c:showCatName val="0"/>
              <c:showSerName val="0"/>
              <c:showPercent val="0"/>
              <c:showBubbleSize val="0"/>
            </c:dLbl>
            <c:dLbl>
              <c:idx val="1"/>
              <c:layout>
                <c:manualLayout>
                  <c:x val="5.6784943021362826E-2"/>
                  <c:y val="-1.24707746904155E-2"/>
                </c:manualLayout>
              </c:layout>
              <c:showLegendKey val="0"/>
              <c:showVal val="1"/>
              <c:showCatName val="0"/>
              <c:showSerName val="0"/>
              <c:showPercent val="0"/>
              <c:showBubbleSize val="0"/>
            </c:dLbl>
            <c:dLbl>
              <c:idx val="2"/>
              <c:layout>
                <c:manualLayout>
                  <c:x val="6.7595268945812192E-2"/>
                  <c:y val="2.655194863219169E-2"/>
                </c:manualLayout>
              </c:layout>
              <c:showLegendKey val="0"/>
              <c:showVal val="1"/>
              <c:showCatName val="0"/>
              <c:showSerName val="0"/>
              <c:showPercent val="0"/>
              <c:showBubbleSize val="0"/>
            </c:dLbl>
            <c:txPr>
              <a:bodyPr/>
              <a:lstStyle/>
              <a:p>
                <a:pPr>
                  <a:defRPr sz="800" b="1"/>
                </a:pPr>
                <a:endParaRPr lang="en-US"/>
              </a:p>
            </c:txPr>
            <c:showLegendKey val="0"/>
            <c:showVal val="1"/>
            <c:showCatName val="0"/>
            <c:showSerName val="0"/>
            <c:showPercent val="0"/>
            <c:showBubbleSize val="0"/>
            <c:showLeaderLines val="0"/>
          </c:dLbls>
          <c:cat>
            <c:strRef>
              <c:f>'SUMMARY DASHBOARD'!$D$54:$D$56</c:f>
              <c:strCache>
                <c:ptCount val="3"/>
                <c:pt idx="0">
                  <c:v>Total Registrations</c:v>
                </c:pt>
                <c:pt idx="1">
                  <c:v>Non-Residents</c:v>
                </c:pt>
                <c:pt idx="2">
                  <c:v>Residents</c:v>
                </c:pt>
              </c:strCache>
            </c:strRef>
          </c:cat>
          <c:val>
            <c:numRef>
              <c:f>'SUMMARY DASHBOARD'!$F$54:$F$56</c:f>
              <c:numCache>
                <c:formatCode>#,##0_);\(#,##0\)</c:formatCode>
                <c:ptCount val="3"/>
                <c:pt idx="0">
                  <c:v>216771</c:v>
                </c:pt>
                <c:pt idx="1">
                  <c:v>132999</c:v>
                </c:pt>
                <c:pt idx="2">
                  <c:v>83772</c:v>
                </c:pt>
              </c:numCache>
            </c:numRef>
          </c:val>
        </c:ser>
        <c:dLbls>
          <c:showLegendKey val="0"/>
          <c:showVal val="0"/>
          <c:showCatName val="0"/>
          <c:showSerName val="0"/>
          <c:showPercent val="0"/>
          <c:showBubbleSize val="0"/>
        </c:dLbls>
        <c:gapWidth val="150"/>
        <c:shape val="box"/>
        <c:axId val="116681216"/>
        <c:axId val="142619712"/>
        <c:axId val="0"/>
      </c:bar3DChart>
      <c:catAx>
        <c:axId val="116681216"/>
        <c:scaling>
          <c:orientation val="minMax"/>
        </c:scaling>
        <c:delete val="0"/>
        <c:axPos val="b"/>
        <c:numFmt formatCode="General" sourceLinked="1"/>
        <c:majorTickMark val="out"/>
        <c:minorTickMark val="none"/>
        <c:tickLblPos val="nextTo"/>
        <c:txPr>
          <a:bodyPr rot="-480000" anchor="b" anchorCtr="1"/>
          <a:lstStyle/>
          <a:p>
            <a:pPr>
              <a:defRPr sz="800" b="1"/>
            </a:pPr>
            <a:endParaRPr lang="en-US"/>
          </a:p>
        </c:txPr>
        <c:crossAx val="142619712"/>
        <c:crosses val="autoZero"/>
        <c:auto val="1"/>
        <c:lblAlgn val="ctr"/>
        <c:lblOffset val="100"/>
        <c:tickLblSkip val="1"/>
        <c:noMultiLvlLbl val="0"/>
      </c:catAx>
      <c:valAx>
        <c:axId val="142619712"/>
        <c:scaling>
          <c:orientation val="minMax"/>
          <c:max val="300000"/>
        </c:scaling>
        <c:delete val="0"/>
        <c:axPos val="l"/>
        <c:majorGridlines>
          <c:spPr>
            <a:ln>
              <a:solidFill>
                <a:srgbClr val="FC2E4B"/>
              </a:solidFill>
            </a:ln>
          </c:spPr>
        </c:majorGridlines>
        <c:numFmt formatCode="#,##0_);\(#,##0\)" sourceLinked="1"/>
        <c:majorTickMark val="out"/>
        <c:minorTickMark val="none"/>
        <c:tickLblPos val="nextTo"/>
        <c:spPr>
          <a:noFill/>
          <a:ln cap="rnd">
            <a:solidFill>
              <a:srgbClr val="FC2E4B"/>
            </a:solidFill>
          </a:ln>
        </c:spPr>
        <c:txPr>
          <a:bodyPr/>
          <a:lstStyle/>
          <a:p>
            <a:pPr>
              <a:defRPr sz="800" b="1"/>
            </a:pPr>
            <a:endParaRPr lang="en-US"/>
          </a:p>
        </c:txPr>
        <c:crossAx val="116681216"/>
        <c:crosses val="autoZero"/>
        <c:crossBetween val="between"/>
        <c:majorUnit val="50000"/>
      </c:valAx>
    </c:plotArea>
    <c:legend>
      <c:legendPos val="r"/>
      <c:layout>
        <c:manualLayout>
          <c:xMode val="edge"/>
          <c:yMode val="edge"/>
          <c:x val="0.86895716899740849"/>
          <c:y val="0.38002354845831177"/>
          <c:w val="0.13042483254261991"/>
          <c:h val="0.19523143719184807"/>
        </c:manualLayout>
      </c:layout>
      <c:overlay val="0"/>
      <c:txPr>
        <a:bodyPr/>
        <a:lstStyle/>
        <a:p>
          <a:pPr>
            <a:defRPr sz="800" b="1"/>
          </a:pPr>
          <a:endParaRPr lang="en-US"/>
        </a:p>
      </c:txPr>
    </c:legend>
    <c:plotVisOnly val="1"/>
    <c:dispBlanksAs val="gap"/>
    <c:showDLblsOverMax val="0"/>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0444" l="0.70000000000000062" r="0.70000000000000062" t="0.75000000000000444"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27361053552557"/>
          <c:y val="0.20830468030009142"/>
          <c:w val="0.67512900510078233"/>
          <c:h val="0.6489097935380127"/>
        </c:manualLayout>
      </c:layout>
      <c:barChart>
        <c:barDir val="col"/>
        <c:grouping val="clustered"/>
        <c:varyColors val="0"/>
        <c:ser>
          <c:idx val="1"/>
          <c:order val="1"/>
          <c:tx>
            <c:strRef>
              <c:f>'SUMMARY DASHBOARD'!$D$16</c:f>
              <c:strCache>
                <c:ptCount val="1"/>
                <c:pt idx="0">
                  <c:v>ARR$</c:v>
                </c:pt>
              </c:strCache>
            </c:strRef>
          </c:tx>
          <c:spPr>
            <a:gradFill flip="none" rotWithShape="1">
              <a:gsLst>
                <a:gs pos="17000">
                  <a:srgbClr val="DDEBCF">
                    <a:alpha val="71000"/>
                  </a:srgbClr>
                </a:gs>
                <a:gs pos="50000">
                  <a:srgbClr val="9CB86E"/>
                </a:gs>
                <a:gs pos="100000">
                  <a:srgbClr val="156B13"/>
                </a:gs>
              </a:gsLst>
              <a:lin ang="12000000" scaled="0"/>
              <a:tileRect/>
            </a:gradFill>
            <a:ln w="28575" cap="rnd">
              <a:solidFill>
                <a:srgbClr val="4F81BD"/>
              </a:solidFill>
              <a:bevel/>
            </a:ln>
            <a:effectLst>
              <a:outerShdw blurRad="50800" dist="38100" dir="2700000" algn="tl" rotWithShape="0">
                <a:prstClr val="black">
                  <a:alpha val="40000"/>
                </a:prstClr>
              </a:outerShdw>
            </a:effectLst>
            <a:scene3d>
              <a:camera prst="orthographicFront"/>
              <a:lightRig rig="threePt" dir="t"/>
            </a:scene3d>
            <a:sp3d prstMaterial="dkEdge">
              <a:bevelT w="184150" h="107950" prst="softRound"/>
              <a:bevelB/>
            </a:sp3d>
          </c:spPr>
          <c:invertIfNegative val="0"/>
          <c:dLbls>
            <c:txPr>
              <a:bodyPr/>
              <a:lstStyle/>
              <a:p>
                <a:pPr>
                  <a:defRPr sz="800" b="1">
                    <a:solidFill>
                      <a:schemeClr val="bg1"/>
                    </a:solidFill>
                  </a:defRPr>
                </a:pPr>
                <a:endParaRPr lang="en-US"/>
              </a:p>
            </c:txPr>
            <c:showLegendKey val="0"/>
            <c:showVal val="1"/>
            <c:showCatName val="0"/>
            <c:showSerName val="0"/>
            <c:showPercent val="0"/>
            <c:showBubbleSize val="0"/>
            <c:showLeaderLines val="0"/>
          </c:dLbls>
          <c:cat>
            <c:numRef>
              <c:f>'SUMMARY DASHBOARD'!$E$14:$F$14</c:f>
              <c:numCache>
                <c:formatCode>0</c:formatCode>
                <c:ptCount val="2"/>
                <c:pt idx="0">
                  <c:v>2014</c:v>
                </c:pt>
                <c:pt idx="1">
                  <c:v>2013</c:v>
                </c:pt>
              </c:numCache>
            </c:numRef>
          </c:cat>
          <c:val>
            <c:numRef>
              <c:f>'SUMMARY DASHBOARD'!$E$16:$F$16</c:f>
              <c:numCache>
                <c:formatCode>"$"#,##0.00_);[Red]\("$"#,##0.00\)</c:formatCode>
                <c:ptCount val="2"/>
                <c:pt idx="0">
                  <c:v>153.47</c:v>
                </c:pt>
                <c:pt idx="1">
                  <c:v>134.11000000000001</c:v>
                </c:pt>
              </c:numCache>
            </c:numRef>
          </c:val>
        </c:ser>
        <c:dLbls>
          <c:showLegendKey val="0"/>
          <c:showVal val="0"/>
          <c:showCatName val="0"/>
          <c:showSerName val="0"/>
          <c:showPercent val="0"/>
          <c:showBubbleSize val="0"/>
        </c:dLbls>
        <c:gapWidth val="150"/>
        <c:axId val="145254400"/>
        <c:axId val="145195008"/>
      </c:barChart>
      <c:lineChart>
        <c:grouping val="standard"/>
        <c:varyColors val="0"/>
        <c:ser>
          <c:idx val="0"/>
          <c:order val="0"/>
          <c:tx>
            <c:strRef>
              <c:f>'SUMMARY DASHBOARD'!$D$15</c:f>
              <c:strCache>
                <c:ptCount val="1"/>
                <c:pt idx="0">
                  <c:v>Occupancy %</c:v>
                </c:pt>
              </c:strCache>
            </c:strRef>
          </c:tx>
          <c:spPr>
            <a:ln w="50800" cmpd="tri">
              <a:solidFill>
                <a:srgbClr val="FFC000"/>
              </a:solidFill>
            </a:ln>
            <a:effectLst>
              <a:outerShdw blurRad="50800" dist="38100" dir="2700000" algn="tl" rotWithShape="0">
                <a:prstClr val="black">
                  <a:alpha val="40000"/>
                </a:prstClr>
              </a:outerShdw>
            </a:effectLst>
          </c:spPr>
          <c:marker>
            <c:symbol val="circle"/>
            <c:size val="7"/>
            <c:spPr>
              <a:solidFill>
                <a:srgbClr val="E41616">
                  <a:alpha val="55000"/>
                </a:srgbClr>
              </a:solidFill>
              <a:ln>
                <a:solidFill>
                  <a:schemeClr val="tx2">
                    <a:lumMod val="60000"/>
                    <a:lumOff val="40000"/>
                  </a:schemeClr>
                </a:solidFill>
              </a:ln>
              <a:effectLst>
                <a:outerShdw blurRad="50800" dist="38100" dir="2700000" algn="tl" rotWithShape="0">
                  <a:prstClr val="black">
                    <a:alpha val="40000"/>
                  </a:prstClr>
                </a:outerShdw>
              </a:effectLst>
            </c:spPr>
          </c:marker>
          <c:dLbls>
            <c:dLbl>
              <c:idx val="0"/>
              <c:layout>
                <c:manualLayout>
                  <c:x val="-0.10292684768562023"/>
                  <c:y val="-6.2877523739394273E-2"/>
                </c:manualLayout>
              </c:layout>
              <c:showLegendKey val="0"/>
              <c:showVal val="1"/>
              <c:showCatName val="0"/>
              <c:showSerName val="0"/>
              <c:showPercent val="0"/>
              <c:showBubbleSize val="0"/>
            </c:dLbl>
            <c:dLbl>
              <c:idx val="1"/>
              <c:layout>
                <c:manualLayout>
                  <c:x val="-4.8865247898110434E-2"/>
                  <c:y val="-6.9135618501511814E-2"/>
                </c:manualLayout>
              </c:layout>
              <c:showLegendKey val="0"/>
              <c:showVal val="1"/>
              <c:showCatName val="0"/>
              <c:showSerName val="0"/>
              <c:showPercent val="0"/>
              <c:showBubbleSize val="0"/>
            </c:dLbl>
            <c:txPr>
              <a:bodyPr/>
              <a:lstStyle/>
              <a:p>
                <a:pPr>
                  <a:defRPr sz="800" b="1">
                    <a:solidFill>
                      <a:schemeClr val="bg1"/>
                    </a:solidFill>
                  </a:defRPr>
                </a:pPr>
                <a:endParaRPr lang="en-US"/>
              </a:p>
            </c:txPr>
            <c:showLegendKey val="0"/>
            <c:showVal val="1"/>
            <c:showCatName val="0"/>
            <c:showSerName val="0"/>
            <c:showPercent val="0"/>
            <c:showBubbleSize val="0"/>
            <c:showLeaderLines val="0"/>
          </c:dLbls>
          <c:cat>
            <c:numRef>
              <c:f>'SUMMARY DASHBOARD'!$E$14:$F$14</c:f>
              <c:numCache>
                <c:formatCode>0</c:formatCode>
                <c:ptCount val="2"/>
                <c:pt idx="0">
                  <c:v>2014</c:v>
                </c:pt>
                <c:pt idx="1">
                  <c:v>2013</c:v>
                </c:pt>
              </c:numCache>
            </c:numRef>
          </c:cat>
          <c:val>
            <c:numRef>
              <c:f>'SUMMARY DASHBOARD'!$E$15:$F$15</c:f>
              <c:numCache>
                <c:formatCode>0.0%</c:formatCode>
                <c:ptCount val="2"/>
                <c:pt idx="0">
                  <c:v>0.7322648676050052</c:v>
                </c:pt>
                <c:pt idx="1">
                  <c:v>0.73327861820788154</c:v>
                </c:pt>
              </c:numCache>
            </c:numRef>
          </c:val>
          <c:smooth val="1"/>
        </c:ser>
        <c:dLbls>
          <c:showLegendKey val="0"/>
          <c:showVal val="0"/>
          <c:showCatName val="0"/>
          <c:showSerName val="0"/>
          <c:showPercent val="0"/>
          <c:showBubbleSize val="0"/>
        </c:dLbls>
        <c:marker val="1"/>
        <c:smooth val="0"/>
        <c:axId val="145252352"/>
        <c:axId val="142622016"/>
      </c:lineChart>
      <c:catAx>
        <c:axId val="145252352"/>
        <c:scaling>
          <c:orientation val="minMax"/>
        </c:scaling>
        <c:delete val="0"/>
        <c:axPos val="b"/>
        <c:numFmt formatCode="0" sourceLinked="1"/>
        <c:majorTickMark val="out"/>
        <c:minorTickMark val="none"/>
        <c:tickLblPos val="none"/>
        <c:txPr>
          <a:bodyPr anchor="t" anchorCtr="0"/>
          <a:lstStyle/>
          <a:p>
            <a:pPr>
              <a:defRPr sz="900" b="1">
                <a:solidFill>
                  <a:schemeClr val="bg1"/>
                </a:solidFill>
              </a:defRPr>
            </a:pPr>
            <a:endParaRPr lang="en-US"/>
          </a:p>
        </c:txPr>
        <c:crossAx val="142622016"/>
        <c:crosses val="autoZero"/>
        <c:auto val="1"/>
        <c:lblAlgn val="ctr"/>
        <c:lblOffset val="100"/>
        <c:noMultiLvlLbl val="0"/>
      </c:catAx>
      <c:valAx>
        <c:axId val="142622016"/>
        <c:scaling>
          <c:orientation val="minMax"/>
          <c:min val="0.5"/>
        </c:scaling>
        <c:delete val="0"/>
        <c:axPos val="l"/>
        <c:majorGridlines>
          <c:spPr>
            <a:ln>
              <a:solidFill>
                <a:schemeClr val="tx2">
                  <a:lumMod val="60000"/>
                  <a:lumOff val="40000"/>
                </a:schemeClr>
              </a:solidFill>
            </a:ln>
          </c:spPr>
        </c:majorGridlines>
        <c:numFmt formatCode="0.0%" sourceLinked="1"/>
        <c:majorTickMark val="out"/>
        <c:minorTickMark val="none"/>
        <c:tickLblPos val="nextTo"/>
        <c:spPr>
          <a:ln cap="rnd">
            <a:solidFill>
              <a:srgbClr val="1F497D">
                <a:lumMod val="60000"/>
                <a:lumOff val="40000"/>
              </a:srgbClr>
            </a:solidFill>
          </a:ln>
        </c:spPr>
        <c:txPr>
          <a:bodyPr/>
          <a:lstStyle/>
          <a:p>
            <a:pPr>
              <a:defRPr sz="800" b="1">
                <a:solidFill>
                  <a:schemeClr val="bg1"/>
                </a:solidFill>
              </a:defRPr>
            </a:pPr>
            <a:endParaRPr lang="en-US"/>
          </a:p>
        </c:txPr>
        <c:crossAx val="145252352"/>
        <c:crosses val="autoZero"/>
        <c:crossBetween val="between"/>
      </c:valAx>
      <c:valAx>
        <c:axId val="145195008"/>
        <c:scaling>
          <c:orientation val="minMax"/>
          <c:max val="190"/>
          <c:min val="100"/>
        </c:scaling>
        <c:delete val="0"/>
        <c:axPos val="r"/>
        <c:numFmt formatCode="&quot;$&quot;#,##0.00_);[Red]\(&quot;$&quot;#,##0.00\)" sourceLinked="1"/>
        <c:majorTickMark val="out"/>
        <c:minorTickMark val="none"/>
        <c:tickLblPos val="nextTo"/>
        <c:spPr>
          <a:ln>
            <a:solidFill>
              <a:srgbClr val="4F81BD"/>
            </a:solidFill>
          </a:ln>
        </c:spPr>
        <c:txPr>
          <a:bodyPr/>
          <a:lstStyle/>
          <a:p>
            <a:pPr>
              <a:defRPr sz="800" b="1">
                <a:solidFill>
                  <a:schemeClr val="bg1"/>
                </a:solidFill>
              </a:defRPr>
            </a:pPr>
            <a:endParaRPr lang="en-US"/>
          </a:p>
        </c:txPr>
        <c:crossAx val="145254400"/>
        <c:crosses val="max"/>
        <c:crossBetween val="between"/>
        <c:majorUnit val="20"/>
      </c:valAx>
      <c:catAx>
        <c:axId val="145254400"/>
        <c:scaling>
          <c:orientation val="minMax"/>
        </c:scaling>
        <c:delete val="1"/>
        <c:axPos val="b"/>
        <c:numFmt formatCode="0" sourceLinked="1"/>
        <c:majorTickMark val="out"/>
        <c:minorTickMark val="none"/>
        <c:tickLblPos val="nextTo"/>
        <c:crossAx val="145195008"/>
        <c:crosses val="autoZero"/>
        <c:auto val="1"/>
        <c:lblAlgn val="ctr"/>
        <c:lblOffset val="100"/>
        <c:noMultiLvlLbl val="0"/>
      </c:catAx>
      <c:spPr>
        <a:solidFill>
          <a:schemeClr val="tx1">
            <a:lumMod val="75000"/>
            <a:lumOff val="25000"/>
          </a:schemeClr>
        </a:solidFill>
      </c:spPr>
    </c:plotArea>
    <c:legend>
      <c:legendPos val="b"/>
      <c:legendEntry>
        <c:idx val="0"/>
        <c:txPr>
          <a:bodyPr/>
          <a:lstStyle/>
          <a:p>
            <a:pPr>
              <a:defRPr sz="800" b="1">
                <a:solidFill>
                  <a:schemeClr val="bg1"/>
                </a:solidFill>
              </a:defRPr>
            </a:pPr>
            <a:endParaRPr lang="en-US"/>
          </a:p>
        </c:txPr>
      </c:legendEntry>
      <c:layout>
        <c:manualLayout>
          <c:xMode val="edge"/>
          <c:yMode val="edge"/>
          <c:x val="0.20627247065814885"/>
          <c:y val="0.88354187944080265"/>
          <c:w val="0.58273411650416462"/>
          <c:h val="0.1040069922298312"/>
        </c:manualLayout>
      </c:layout>
      <c:overlay val="1"/>
      <c:txPr>
        <a:bodyPr/>
        <a:lstStyle/>
        <a:p>
          <a:pPr>
            <a:defRPr sz="900" b="1">
              <a:solidFill>
                <a:schemeClr val="bg1"/>
              </a:solidFill>
            </a:defRPr>
          </a:pPr>
          <a:endParaRPr lang="en-US"/>
        </a:p>
      </c:txPr>
    </c:legend>
    <c:plotVisOnly val="1"/>
    <c:dispBlanksAs val="gap"/>
    <c:showDLblsOverMax val="0"/>
  </c:chart>
  <c:spPr>
    <a:solidFill>
      <a:schemeClr val="tx1"/>
    </a:solidFill>
    <a:ln w="12700" cap="rnd">
      <a:solidFill>
        <a:srgbClr val="4F81BD"/>
      </a:solidFill>
    </a:ln>
    <a:effectLst>
      <a:outerShdw blurRad="88900" dist="12700" dir="6000000" sx="104000" sy="104000" algn="tl" rotWithShape="0">
        <a:prstClr val="black">
          <a:alpha val="58000"/>
        </a:prstClr>
      </a:outerShdw>
    </a:effectLst>
  </c:spPr>
  <c:printSettings>
    <c:headerFooter/>
    <c:pageMargins b="0.75000000000000244" l="0.70000000000000062" r="0.70000000000000062" t="0.75000000000000244"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eg"/><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8</xdr:col>
      <xdr:colOff>257175</xdr:colOff>
      <xdr:row>0</xdr:row>
      <xdr:rowOff>904875</xdr:rowOff>
    </xdr:from>
    <xdr:to>
      <xdr:col>11</xdr:col>
      <xdr:colOff>790575</xdr:colOff>
      <xdr:row>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8</xdr:col>
      <xdr:colOff>266699</xdr:colOff>
      <xdr:row>9</xdr:row>
      <xdr:rowOff>109539</xdr:rowOff>
    </xdr:from>
    <xdr:to>
      <xdr:col>11</xdr:col>
      <xdr:colOff>819149</xdr:colOff>
      <xdr:row>15</xdr:row>
      <xdr:rowOff>114301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295275</xdr:colOff>
      <xdr:row>15</xdr:row>
      <xdr:rowOff>304801</xdr:rowOff>
    </xdr:from>
    <xdr:to>
      <xdr:col>11</xdr:col>
      <xdr:colOff>828675</xdr:colOff>
      <xdr:row>22</xdr:row>
      <xdr:rowOff>142876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295275</xdr:colOff>
      <xdr:row>23</xdr:row>
      <xdr:rowOff>76202</xdr:rowOff>
    </xdr:from>
    <xdr:to>
      <xdr:col>11</xdr:col>
      <xdr:colOff>828676</xdr:colOff>
      <xdr:row>35</xdr:row>
      <xdr:rowOff>9525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9</xdr:col>
      <xdr:colOff>287108</xdr:colOff>
      <xdr:row>29</xdr:row>
      <xdr:rowOff>117874</xdr:rowOff>
    </xdr:from>
    <xdr:ext cx="248851" cy="444737"/>
    <xdr:sp macro="" textlink="">
      <xdr:nvSpPr>
        <xdr:cNvPr id="7" name="TextBox 6"/>
        <xdr:cNvSpPr txBox="1"/>
      </xdr:nvSpPr>
      <xdr:spPr>
        <a:xfrm rot="5400000">
          <a:off x="6294690" y="8635917"/>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000" b="1">
              <a:solidFill>
                <a:schemeClr val="tx1"/>
              </a:solidFill>
            </a:rPr>
            <a:t>2014</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0.56782</cdr:x>
      <cdr:y>0.36408</cdr:y>
    </cdr:to>
    <cdr:sp macro="" textlink="">
      <cdr:nvSpPr>
        <cdr:cNvPr id="8" name="TextBox 7"/>
        <cdr:cNvSpPr txBox="1"/>
      </cdr:nvSpPr>
      <cdr:spPr>
        <a:xfrm xmlns:a="http://schemas.openxmlformats.org/drawingml/2006/main">
          <a:off x="1485918" y="476253"/>
          <a:ext cx="228581" cy="23812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000" b="1">
              <a:solidFill>
                <a:srgbClr val="FF0000"/>
              </a:solidFill>
            </a:rPr>
            <a:t>1.7</a:t>
          </a:r>
        </a:p>
      </cdr:txBody>
    </cdr:sp>
  </cdr:relSizeAnchor>
  <cdr:relSizeAnchor xmlns:cdr="http://schemas.openxmlformats.org/drawingml/2006/chartDrawing">
    <cdr:from>
      <cdr:x>0.51001</cdr:x>
      <cdr:y>0.36087</cdr:y>
    </cdr:from>
    <cdr:to>
      <cdr:x>0.58571</cdr:x>
      <cdr:y>0.39</cdr:y>
    </cdr:to>
    <cdr:cxnSp macro="">
      <cdr:nvCxnSpPr>
        <cdr:cNvPr id="4" name="Straight Arrow Connector 3"/>
        <cdr:cNvCxnSpPr/>
      </cdr:nvCxnSpPr>
      <cdr:spPr>
        <a:xfrm xmlns:a="http://schemas.openxmlformats.org/drawingml/2006/main" rot="-1860000">
          <a:off x="1535080" y="710373"/>
          <a:ext cx="227850" cy="57342"/>
        </a:xfrm>
        <a:prstGeom xmlns:a="http://schemas.openxmlformats.org/drawingml/2006/main" prst="straightConnector1">
          <a:avLst/>
        </a:prstGeom>
        <a:ln xmlns:a="http://schemas.openxmlformats.org/drawingml/2006/main" w="25400" cap="rnd">
          <a:solidFill>
            <a:srgbClr val="FF0000"/>
          </a:solidFill>
          <a:tailEnd type="arrow"/>
        </a:ln>
        <a:effectLst xmlns:a="http://schemas.openxmlformats.org/drawingml/2006/main">
          <a:outerShdw blurRad="50800" dist="38100" dir="2700000" algn="tl" rotWithShape="0">
            <a:prstClr val="black"/>
          </a:outerShdw>
        </a:effectLst>
        <a:scene3d xmlns:a="http://schemas.openxmlformats.org/drawingml/2006/main">
          <a:camera prst="orthographicFront">
            <a:rot lat="21354966" lon="20295861" rev="19673045"/>
          </a:camera>
          <a:lightRig rig="threePt" dir="t"/>
        </a:scene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0.70183</cdr:x>
      <cdr:y>0.39633</cdr:y>
    </cdr:from>
    <cdr:to>
      <cdr:x>0.7802</cdr:x>
      <cdr:y>0.44671</cdr:y>
    </cdr:to>
    <cdr:sp macro="" textlink="">
      <cdr:nvSpPr>
        <cdr:cNvPr id="3" name="Straight Arrow Connector 2"/>
        <cdr:cNvSpPr/>
      </cdr:nvSpPr>
      <cdr:spPr>
        <a:xfrm xmlns:a="http://schemas.openxmlformats.org/drawingml/2006/main" flipV="1">
          <a:off x="2125810" y="753744"/>
          <a:ext cx="237378" cy="95814"/>
        </a:xfrm>
        <a:prstGeom xmlns:a="http://schemas.openxmlformats.org/drawingml/2006/main" prst="straightConnector1">
          <a:avLst/>
        </a:prstGeom>
        <a:ln xmlns:a="http://schemas.openxmlformats.org/drawingml/2006/main" w="22225" cap="rnd">
          <a:solidFill>
            <a:srgbClr val="92D050"/>
          </a:solidFill>
          <a:tailEnd type="arrow"/>
        </a:ln>
        <a:effectLst xmlns:a="http://schemas.openxmlformats.org/drawingml/2006/main">
          <a:outerShdw blurRad="50800" dist="38100" dir="2700000" algn="tl" rotWithShape="0">
            <a:prstClr val="black"/>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0.6746</cdr:x>
      <cdr:y>0.44743</cdr:y>
    </cdr:from>
    <cdr:to>
      <cdr:x>0.80556</cdr:x>
      <cdr:y>0.56427</cdr:y>
    </cdr:to>
    <cdr:sp macro="" textlink="">
      <cdr:nvSpPr>
        <cdr:cNvPr id="4" name="TextBox 3"/>
        <cdr:cNvSpPr txBox="1"/>
      </cdr:nvSpPr>
      <cdr:spPr>
        <a:xfrm xmlns:a="http://schemas.openxmlformats.org/drawingml/2006/main">
          <a:off x="2043318" y="850942"/>
          <a:ext cx="396671" cy="22220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000" b="1">
              <a:solidFill>
                <a:srgbClr val="92D050"/>
              </a:solidFill>
            </a:rPr>
            <a:t>13.3%</a:t>
          </a:r>
        </a:p>
      </cdr:txBody>
    </cdr:sp>
  </cdr:relSizeAnchor>
</c:userShapes>
</file>

<file path=xl/drawings/drawing4.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August 2014</a:t>
          </a:r>
          <a:endParaRPr lang="en-US" sz="1200" b="1">
            <a:solidFill>
              <a:schemeClr val="bg1"/>
            </a:solidFill>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0.23683</cdr:x>
      <cdr:y>0.02757</cdr:y>
    </cdr:from>
    <cdr:to>
      <cdr:x>0.77354</cdr:x>
      <cdr:y>0.14644</cdr:y>
    </cdr:to>
    <cdr:sp macro="" textlink="">
      <cdr:nvSpPr>
        <cdr:cNvPr id="2" name="TextBox 1"/>
        <cdr:cNvSpPr txBox="1"/>
      </cdr:nvSpPr>
      <cdr:spPr>
        <a:xfrm xmlns:a="http://schemas.openxmlformats.org/drawingml/2006/main">
          <a:off x="715080" y="56982"/>
          <a:ext cx="1620553" cy="24570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Calendar</a:t>
          </a:r>
          <a:r>
            <a:rPr lang="en-US" sz="1200" b="1" baseline="0">
              <a:solidFill>
                <a:schemeClr val="bg1"/>
              </a:solidFill>
            </a:rPr>
            <a:t> </a:t>
          </a:r>
          <a:r>
            <a:rPr lang="en-US" sz="1100" b="1">
              <a:solidFill>
                <a:schemeClr val="bg1"/>
              </a:solidFill>
            </a:rPr>
            <a:t>Year 2014 vs. 2013</a:t>
          </a:r>
        </a:p>
      </cdr:txBody>
    </cdr:sp>
  </cdr:relSizeAnchor>
  <cdr:relSizeAnchor xmlns:cdr="http://schemas.openxmlformats.org/drawingml/2006/chartDrawing">
    <cdr:from>
      <cdr:x>0.60693</cdr:x>
      <cdr:y>0.62039</cdr:y>
    </cdr:from>
    <cdr:to>
      <cdr:x>0.68869</cdr:x>
      <cdr:y>0.81682</cdr:y>
    </cdr:to>
    <cdr:sp macro="" textlink="">
      <cdr:nvSpPr>
        <cdr:cNvPr id="3" name="TextBox 2"/>
        <cdr:cNvSpPr txBox="1"/>
      </cdr:nvSpPr>
      <cdr:spPr>
        <a:xfrm xmlns:a="http://schemas.openxmlformats.org/drawingml/2006/main" rot="5400000">
          <a:off x="1753007" y="1361870"/>
          <a:ext cx="406003" cy="24687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000" b="1">
              <a:solidFill>
                <a:schemeClr val="tx1"/>
              </a:solidFill>
            </a:rPr>
            <a:t>2013</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5"/>
  <sheetViews>
    <sheetView tabSelected="1" zoomScale="120" zoomScaleNormal="120" workbookViewId="0">
      <selection sqref="A1:A32"/>
    </sheetView>
  </sheetViews>
  <sheetFormatPr defaultRowHeight="13.2"/>
  <cols>
    <col min="1" max="1" width="1.88671875" style="854" customWidth="1"/>
    <col min="2" max="2" width="2.6640625" style="854" customWidth="1"/>
    <col min="3" max="11" width="12.44140625" style="854" customWidth="1"/>
    <col min="12" max="12" width="15.33203125" style="854" customWidth="1"/>
    <col min="13" max="18" width="12.44140625" style="854" customWidth="1"/>
    <col min="19" max="256" width="9.109375" style="854"/>
    <col min="257" max="257" width="1.88671875" style="854" customWidth="1"/>
    <col min="258" max="258" width="2.6640625" style="854" customWidth="1"/>
    <col min="259" max="274" width="12.44140625" style="854" customWidth="1"/>
    <col min="275" max="512" width="9.109375" style="854"/>
    <col min="513" max="513" width="1.88671875" style="854" customWidth="1"/>
    <col min="514" max="514" width="2.6640625" style="854" customWidth="1"/>
    <col min="515" max="530" width="12.44140625" style="854" customWidth="1"/>
    <col min="531" max="768" width="9.109375" style="854"/>
    <col min="769" max="769" width="1.88671875" style="854" customWidth="1"/>
    <col min="770" max="770" width="2.6640625" style="854" customWidth="1"/>
    <col min="771" max="786" width="12.44140625" style="854" customWidth="1"/>
    <col min="787" max="1024" width="9.109375" style="854"/>
    <col min="1025" max="1025" width="1.88671875" style="854" customWidth="1"/>
    <col min="1026" max="1026" width="2.6640625" style="854" customWidth="1"/>
    <col min="1027" max="1042" width="12.44140625" style="854" customWidth="1"/>
    <col min="1043" max="1280" width="9.109375" style="854"/>
    <col min="1281" max="1281" width="1.88671875" style="854" customWidth="1"/>
    <col min="1282" max="1282" width="2.6640625" style="854" customWidth="1"/>
    <col min="1283" max="1298" width="12.44140625" style="854" customWidth="1"/>
    <col min="1299" max="1536" width="9.109375" style="854"/>
    <col min="1537" max="1537" width="1.88671875" style="854" customWidth="1"/>
    <col min="1538" max="1538" width="2.6640625" style="854" customWidth="1"/>
    <col min="1539" max="1554" width="12.44140625" style="854" customWidth="1"/>
    <col min="1555" max="1792" width="9.109375" style="854"/>
    <col min="1793" max="1793" width="1.88671875" style="854" customWidth="1"/>
    <col min="1794" max="1794" width="2.6640625" style="854" customWidth="1"/>
    <col min="1795" max="1810" width="12.44140625" style="854" customWidth="1"/>
    <col min="1811" max="2048" width="9.109375" style="854"/>
    <col min="2049" max="2049" width="1.88671875" style="854" customWidth="1"/>
    <col min="2050" max="2050" width="2.6640625" style="854" customWidth="1"/>
    <col min="2051" max="2066" width="12.44140625" style="854" customWidth="1"/>
    <col min="2067" max="2304" width="9.109375" style="854"/>
    <col min="2305" max="2305" width="1.88671875" style="854" customWidth="1"/>
    <col min="2306" max="2306" width="2.6640625" style="854" customWidth="1"/>
    <col min="2307" max="2322" width="12.44140625" style="854" customWidth="1"/>
    <col min="2323" max="2560" width="9.109375" style="854"/>
    <col min="2561" max="2561" width="1.88671875" style="854" customWidth="1"/>
    <col min="2562" max="2562" width="2.6640625" style="854" customWidth="1"/>
    <col min="2563" max="2578" width="12.44140625" style="854" customWidth="1"/>
    <col min="2579" max="2816" width="9.109375" style="854"/>
    <col min="2817" max="2817" width="1.88671875" style="854" customWidth="1"/>
    <col min="2818" max="2818" width="2.6640625" style="854" customWidth="1"/>
    <col min="2819" max="2834" width="12.44140625" style="854" customWidth="1"/>
    <col min="2835" max="3072" width="9.109375" style="854"/>
    <col min="3073" max="3073" width="1.88671875" style="854" customWidth="1"/>
    <col min="3074" max="3074" width="2.6640625" style="854" customWidth="1"/>
    <col min="3075" max="3090" width="12.44140625" style="854" customWidth="1"/>
    <col min="3091" max="3328" width="9.109375" style="854"/>
    <col min="3329" max="3329" width="1.88671875" style="854" customWidth="1"/>
    <col min="3330" max="3330" width="2.6640625" style="854" customWidth="1"/>
    <col min="3331" max="3346" width="12.44140625" style="854" customWidth="1"/>
    <col min="3347" max="3584" width="9.109375" style="854"/>
    <col min="3585" max="3585" width="1.88671875" style="854" customWidth="1"/>
    <col min="3586" max="3586" width="2.6640625" style="854" customWidth="1"/>
    <col min="3587" max="3602" width="12.44140625" style="854" customWidth="1"/>
    <col min="3603" max="3840" width="9.109375" style="854"/>
    <col min="3841" max="3841" width="1.88671875" style="854" customWidth="1"/>
    <col min="3842" max="3842" width="2.6640625" style="854" customWidth="1"/>
    <col min="3843" max="3858" width="12.44140625" style="854" customWidth="1"/>
    <col min="3859" max="4096" width="9.109375" style="854"/>
    <col min="4097" max="4097" width="1.88671875" style="854" customWidth="1"/>
    <col min="4098" max="4098" width="2.6640625" style="854" customWidth="1"/>
    <col min="4099" max="4114" width="12.44140625" style="854" customWidth="1"/>
    <col min="4115" max="4352" width="9.109375" style="854"/>
    <col min="4353" max="4353" width="1.88671875" style="854" customWidth="1"/>
    <col min="4354" max="4354" width="2.6640625" style="854" customWidth="1"/>
    <col min="4355" max="4370" width="12.44140625" style="854" customWidth="1"/>
    <col min="4371" max="4608" width="9.109375" style="854"/>
    <col min="4609" max="4609" width="1.88671875" style="854" customWidth="1"/>
    <col min="4610" max="4610" width="2.6640625" style="854" customWidth="1"/>
    <col min="4611" max="4626" width="12.44140625" style="854" customWidth="1"/>
    <col min="4627" max="4864" width="9.109375" style="854"/>
    <col min="4865" max="4865" width="1.88671875" style="854" customWidth="1"/>
    <col min="4866" max="4866" width="2.6640625" style="854" customWidth="1"/>
    <col min="4867" max="4882" width="12.44140625" style="854" customWidth="1"/>
    <col min="4883" max="5120" width="9.109375" style="854"/>
    <col min="5121" max="5121" width="1.88671875" style="854" customWidth="1"/>
    <col min="5122" max="5122" width="2.6640625" style="854" customWidth="1"/>
    <col min="5123" max="5138" width="12.44140625" style="854" customWidth="1"/>
    <col min="5139" max="5376" width="9.109375" style="854"/>
    <col min="5377" max="5377" width="1.88671875" style="854" customWidth="1"/>
    <col min="5378" max="5378" width="2.6640625" style="854" customWidth="1"/>
    <col min="5379" max="5394" width="12.44140625" style="854" customWidth="1"/>
    <col min="5395" max="5632" width="9.109375" style="854"/>
    <col min="5633" max="5633" width="1.88671875" style="854" customWidth="1"/>
    <col min="5634" max="5634" width="2.6640625" style="854" customWidth="1"/>
    <col min="5635" max="5650" width="12.44140625" style="854" customWidth="1"/>
    <col min="5651" max="5888" width="9.109375" style="854"/>
    <col min="5889" max="5889" width="1.88671875" style="854" customWidth="1"/>
    <col min="5890" max="5890" width="2.6640625" style="854" customWidth="1"/>
    <col min="5891" max="5906" width="12.44140625" style="854" customWidth="1"/>
    <col min="5907" max="6144" width="9.109375" style="854"/>
    <col min="6145" max="6145" width="1.88671875" style="854" customWidth="1"/>
    <col min="6146" max="6146" width="2.6640625" style="854" customWidth="1"/>
    <col min="6147" max="6162" width="12.44140625" style="854" customWidth="1"/>
    <col min="6163" max="6400" width="9.109375" style="854"/>
    <col min="6401" max="6401" width="1.88671875" style="854" customWidth="1"/>
    <col min="6402" max="6402" width="2.6640625" style="854" customWidth="1"/>
    <col min="6403" max="6418" width="12.44140625" style="854" customWidth="1"/>
    <col min="6419" max="6656" width="9.109375" style="854"/>
    <col min="6657" max="6657" width="1.88671875" style="854" customWidth="1"/>
    <col min="6658" max="6658" width="2.6640625" style="854" customWidth="1"/>
    <col min="6659" max="6674" width="12.44140625" style="854" customWidth="1"/>
    <col min="6675" max="6912" width="9.109375" style="854"/>
    <col min="6913" max="6913" width="1.88671875" style="854" customWidth="1"/>
    <col min="6914" max="6914" width="2.6640625" style="854" customWidth="1"/>
    <col min="6915" max="6930" width="12.44140625" style="854" customWidth="1"/>
    <col min="6931" max="7168" width="9.109375" style="854"/>
    <col min="7169" max="7169" width="1.88671875" style="854" customWidth="1"/>
    <col min="7170" max="7170" width="2.6640625" style="854" customWidth="1"/>
    <col min="7171" max="7186" width="12.44140625" style="854" customWidth="1"/>
    <col min="7187" max="7424" width="9.109375" style="854"/>
    <col min="7425" max="7425" width="1.88671875" style="854" customWidth="1"/>
    <col min="7426" max="7426" width="2.6640625" style="854" customWidth="1"/>
    <col min="7427" max="7442" width="12.44140625" style="854" customWidth="1"/>
    <col min="7443" max="7680" width="9.109375" style="854"/>
    <col min="7681" max="7681" width="1.88671875" style="854" customWidth="1"/>
    <col min="7682" max="7682" width="2.6640625" style="854" customWidth="1"/>
    <col min="7683" max="7698" width="12.44140625" style="854" customWidth="1"/>
    <col min="7699" max="7936" width="9.109375" style="854"/>
    <col min="7937" max="7937" width="1.88671875" style="854" customWidth="1"/>
    <col min="7938" max="7938" width="2.6640625" style="854" customWidth="1"/>
    <col min="7939" max="7954" width="12.44140625" style="854" customWidth="1"/>
    <col min="7955" max="8192" width="9.109375" style="854"/>
    <col min="8193" max="8193" width="1.88671875" style="854" customWidth="1"/>
    <col min="8194" max="8194" width="2.6640625" style="854" customWidth="1"/>
    <col min="8195" max="8210" width="12.44140625" style="854" customWidth="1"/>
    <col min="8211" max="8448" width="9.109375" style="854"/>
    <col min="8449" max="8449" width="1.88671875" style="854" customWidth="1"/>
    <col min="8450" max="8450" width="2.6640625" style="854" customWidth="1"/>
    <col min="8451" max="8466" width="12.44140625" style="854" customWidth="1"/>
    <col min="8467" max="8704" width="9.109375" style="854"/>
    <col min="8705" max="8705" width="1.88671875" style="854" customWidth="1"/>
    <col min="8706" max="8706" width="2.6640625" style="854" customWidth="1"/>
    <col min="8707" max="8722" width="12.44140625" style="854" customWidth="1"/>
    <col min="8723" max="8960" width="9.109375" style="854"/>
    <col min="8961" max="8961" width="1.88671875" style="854" customWidth="1"/>
    <col min="8962" max="8962" width="2.6640625" style="854" customWidth="1"/>
    <col min="8963" max="8978" width="12.44140625" style="854" customWidth="1"/>
    <col min="8979" max="9216" width="9.109375" style="854"/>
    <col min="9217" max="9217" width="1.88671875" style="854" customWidth="1"/>
    <col min="9218" max="9218" width="2.6640625" style="854" customWidth="1"/>
    <col min="9219" max="9234" width="12.44140625" style="854" customWidth="1"/>
    <col min="9235" max="9472" width="9.109375" style="854"/>
    <col min="9473" max="9473" width="1.88671875" style="854" customWidth="1"/>
    <col min="9474" max="9474" width="2.6640625" style="854" customWidth="1"/>
    <col min="9475" max="9490" width="12.44140625" style="854" customWidth="1"/>
    <col min="9491" max="9728" width="9.109375" style="854"/>
    <col min="9729" max="9729" width="1.88671875" style="854" customWidth="1"/>
    <col min="9730" max="9730" width="2.6640625" style="854" customWidth="1"/>
    <col min="9731" max="9746" width="12.44140625" style="854" customWidth="1"/>
    <col min="9747" max="9984" width="9.109375" style="854"/>
    <col min="9985" max="9985" width="1.88671875" style="854" customWidth="1"/>
    <col min="9986" max="9986" width="2.6640625" style="854" customWidth="1"/>
    <col min="9987" max="10002" width="12.44140625" style="854" customWidth="1"/>
    <col min="10003" max="10240" width="9.109375" style="854"/>
    <col min="10241" max="10241" width="1.88671875" style="854" customWidth="1"/>
    <col min="10242" max="10242" width="2.6640625" style="854" customWidth="1"/>
    <col min="10243" max="10258" width="12.44140625" style="854" customWidth="1"/>
    <col min="10259" max="10496" width="9.109375" style="854"/>
    <col min="10497" max="10497" width="1.88671875" style="854" customWidth="1"/>
    <col min="10498" max="10498" width="2.6640625" style="854" customWidth="1"/>
    <col min="10499" max="10514" width="12.44140625" style="854" customWidth="1"/>
    <col min="10515" max="10752" width="9.109375" style="854"/>
    <col min="10753" max="10753" width="1.88671875" style="854" customWidth="1"/>
    <col min="10754" max="10754" width="2.6640625" style="854" customWidth="1"/>
    <col min="10755" max="10770" width="12.44140625" style="854" customWidth="1"/>
    <col min="10771" max="11008" width="9.109375" style="854"/>
    <col min="11009" max="11009" width="1.88671875" style="854" customWidth="1"/>
    <col min="11010" max="11010" width="2.6640625" style="854" customWidth="1"/>
    <col min="11011" max="11026" width="12.44140625" style="854" customWidth="1"/>
    <col min="11027" max="11264" width="9.109375" style="854"/>
    <col min="11265" max="11265" width="1.88671875" style="854" customWidth="1"/>
    <col min="11266" max="11266" width="2.6640625" style="854" customWidth="1"/>
    <col min="11267" max="11282" width="12.44140625" style="854" customWidth="1"/>
    <col min="11283" max="11520" width="9.109375" style="854"/>
    <col min="11521" max="11521" width="1.88671875" style="854" customWidth="1"/>
    <col min="11522" max="11522" width="2.6640625" style="854" customWidth="1"/>
    <col min="11523" max="11538" width="12.44140625" style="854" customWidth="1"/>
    <col min="11539" max="11776" width="9.109375" style="854"/>
    <col min="11777" max="11777" width="1.88671875" style="854" customWidth="1"/>
    <col min="11778" max="11778" width="2.6640625" style="854" customWidth="1"/>
    <col min="11779" max="11794" width="12.44140625" style="854" customWidth="1"/>
    <col min="11795" max="12032" width="9.109375" style="854"/>
    <col min="12033" max="12033" width="1.88671875" style="854" customWidth="1"/>
    <col min="12034" max="12034" width="2.6640625" style="854" customWidth="1"/>
    <col min="12035" max="12050" width="12.44140625" style="854" customWidth="1"/>
    <col min="12051" max="12288" width="9.109375" style="854"/>
    <col min="12289" max="12289" width="1.88671875" style="854" customWidth="1"/>
    <col min="12290" max="12290" width="2.6640625" style="854" customWidth="1"/>
    <col min="12291" max="12306" width="12.44140625" style="854" customWidth="1"/>
    <col min="12307" max="12544" width="9.109375" style="854"/>
    <col min="12545" max="12545" width="1.88671875" style="854" customWidth="1"/>
    <col min="12546" max="12546" width="2.6640625" style="854" customWidth="1"/>
    <col min="12547" max="12562" width="12.44140625" style="854" customWidth="1"/>
    <col min="12563" max="12800" width="9.109375" style="854"/>
    <col min="12801" max="12801" width="1.88671875" style="854" customWidth="1"/>
    <col min="12802" max="12802" width="2.6640625" style="854" customWidth="1"/>
    <col min="12803" max="12818" width="12.44140625" style="854" customWidth="1"/>
    <col min="12819" max="13056" width="9.109375" style="854"/>
    <col min="13057" max="13057" width="1.88671875" style="854" customWidth="1"/>
    <col min="13058" max="13058" width="2.6640625" style="854" customWidth="1"/>
    <col min="13059" max="13074" width="12.44140625" style="854" customWidth="1"/>
    <col min="13075" max="13312" width="9.109375" style="854"/>
    <col min="13313" max="13313" width="1.88671875" style="854" customWidth="1"/>
    <col min="13314" max="13314" width="2.6640625" style="854" customWidth="1"/>
    <col min="13315" max="13330" width="12.44140625" style="854" customWidth="1"/>
    <col min="13331" max="13568" width="9.109375" style="854"/>
    <col min="13569" max="13569" width="1.88671875" style="854" customWidth="1"/>
    <col min="13570" max="13570" width="2.6640625" style="854" customWidth="1"/>
    <col min="13571" max="13586" width="12.44140625" style="854" customWidth="1"/>
    <col min="13587" max="13824" width="9.109375" style="854"/>
    <col min="13825" max="13825" width="1.88671875" style="854" customWidth="1"/>
    <col min="13826" max="13826" width="2.6640625" style="854" customWidth="1"/>
    <col min="13827" max="13842" width="12.44140625" style="854" customWidth="1"/>
    <col min="13843" max="14080" width="9.109375" style="854"/>
    <col min="14081" max="14081" width="1.88671875" style="854" customWidth="1"/>
    <col min="14082" max="14082" width="2.6640625" style="854" customWidth="1"/>
    <col min="14083" max="14098" width="12.44140625" style="854" customWidth="1"/>
    <col min="14099" max="14336" width="9.109375" style="854"/>
    <col min="14337" max="14337" width="1.88671875" style="854" customWidth="1"/>
    <col min="14338" max="14338" width="2.6640625" style="854" customWidth="1"/>
    <col min="14339" max="14354" width="12.44140625" style="854" customWidth="1"/>
    <col min="14355" max="14592" width="9.109375" style="854"/>
    <col min="14593" max="14593" width="1.88671875" style="854" customWidth="1"/>
    <col min="14594" max="14594" width="2.6640625" style="854" customWidth="1"/>
    <col min="14595" max="14610" width="12.44140625" style="854" customWidth="1"/>
    <col min="14611" max="14848" width="9.109375" style="854"/>
    <col min="14849" max="14849" width="1.88671875" style="854" customWidth="1"/>
    <col min="14850" max="14850" width="2.6640625" style="854" customWidth="1"/>
    <col min="14851" max="14866" width="12.44140625" style="854" customWidth="1"/>
    <col min="14867" max="15104" width="9.109375" style="854"/>
    <col min="15105" max="15105" width="1.88671875" style="854" customWidth="1"/>
    <col min="15106" max="15106" width="2.6640625" style="854" customWidth="1"/>
    <col min="15107" max="15122" width="12.44140625" style="854" customWidth="1"/>
    <col min="15123" max="15360" width="9.109375" style="854"/>
    <col min="15361" max="15361" width="1.88671875" style="854" customWidth="1"/>
    <col min="15362" max="15362" width="2.6640625" style="854" customWidth="1"/>
    <col min="15363" max="15378" width="12.44140625" style="854" customWidth="1"/>
    <col min="15379" max="15616" width="9.109375" style="854"/>
    <col min="15617" max="15617" width="1.88671875" style="854" customWidth="1"/>
    <col min="15618" max="15618" width="2.6640625" style="854" customWidth="1"/>
    <col min="15619" max="15634" width="12.44140625" style="854" customWidth="1"/>
    <col min="15635" max="15872" width="9.109375" style="854"/>
    <col min="15873" max="15873" width="1.88671875" style="854" customWidth="1"/>
    <col min="15874" max="15874" width="2.6640625" style="854" customWidth="1"/>
    <col min="15875" max="15890" width="12.44140625" style="854" customWidth="1"/>
    <col min="15891" max="16128" width="9.109375" style="854"/>
    <col min="16129" max="16129" width="1.88671875" style="854" customWidth="1"/>
    <col min="16130" max="16130" width="2.6640625" style="854" customWidth="1"/>
    <col min="16131" max="16146" width="12.44140625" style="854" customWidth="1"/>
    <col min="16147" max="16384" width="9.109375" style="854"/>
  </cols>
  <sheetData>
    <row r="1" spans="1:29" ht="74.25" customHeight="1">
      <c r="A1" s="959"/>
      <c r="B1" s="851"/>
      <c r="C1" s="851"/>
      <c r="D1" s="851"/>
      <c r="E1" s="851"/>
      <c r="F1" s="851"/>
      <c r="G1" s="852"/>
      <c r="H1" s="851"/>
      <c r="I1" s="851"/>
      <c r="J1" s="851"/>
      <c r="K1" s="851"/>
      <c r="L1" s="853"/>
    </row>
    <row r="2" spans="1:29" ht="28.8">
      <c r="A2" s="960"/>
      <c r="B2" s="855"/>
      <c r="C2" s="961" t="s">
        <v>149</v>
      </c>
      <c r="D2" s="961"/>
      <c r="E2" s="961"/>
      <c r="F2" s="961"/>
      <c r="G2" s="961"/>
      <c r="H2" s="961"/>
      <c r="I2" s="856"/>
      <c r="J2" s="856"/>
      <c r="K2" s="857"/>
      <c r="L2" s="858"/>
      <c r="M2" s="859"/>
      <c r="N2" s="859"/>
      <c r="O2" s="859"/>
      <c r="P2" s="859"/>
      <c r="Q2" s="859"/>
      <c r="R2" s="859"/>
      <c r="S2" s="859"/>
      <c r="T2" s="859"/>
      <c r="U2" s="859"/>
      <c r="V2" s="859"/>
      <c r="W2" s="859"/>
      <c r="X2" s="859"/>
      <c r="Y2" s="859"/>
      <c r="Z2" s="859"/>
      <c r="AA2" s="859"/>
      <c r="AB2" s="859"/>
      <c r="AC2" s="859"/>
    </row>
    <row r="3" spans="1:29" ht="18">
      <c r="A3" s="960"/>
      <c r="B3" s="857"/>
      <c r="C3" s="857"/>
      <c r="D3" s="962" t="s">
        <v>29</v>
      </c>
      <c r="E3" s="962"/>
      <c r="F3" s="962"/>
      <c r="G3" s="962"/>
      <c r="H3" s="857"/>
      <c r="I3" s="857"/>
      <c r="J3" s="857"/>
      <c r="K3" s="857"/>
      <c r="L3" s="858"/>
      <c r="M3" s="859"/>
      <c r="N3" s="859"/>
      <c r="O3" s="859"/>
      <c r="P3" s="859"/>
      <c r="Q3" s="859"/>
      <c r="R3" s="859"/>
      <c r="S3" s="859"/>
      <c r="T3" s="859"/>
      <c r="U3" s="859"/>
      <c r="V3" s="859"/>
      <c r="W3" s="859"/>
      <c r="X3" s="859"/>
      <c r="Y3" s="859"/>
      <c r="Z3" s="859"/>
      <c r="AA3" s="859"/>
      <c r="AB3" s="859"/>
      <c r="AC3" s="859"/>
    </row>
    <row r="4" spans="1:29">
      <c r="A4" s="960"/>
      <c r="B4" s="857"/>
      <c r="C4" s="857"/>
      <c r="D4" s="857"/>
      <c r="E4" s="857"/>
      <c r="F4" s="857"/>
      <c r="G4" s="857"/>
      <c r="H4" s="857"/>
      <c r="I4" s="857"/>
      <c r="J4" s="857"/>
      <c r="K4" s="857"/>
      <c r="L4" s="858"/>
      <c r="M4" s="859"/>
      <c r="N4" s="859"/>
      <c r="O4" s="859"/>
      <c r="P4" s="859"/>
      <c r="Q4" s="859"/>
      <c r="R4" s="859"/>
      <c r="S4" s="859"/>
      <c r="T4" s="859"/>
      <c r="U4" s="859"/>
      <c r="V4" s="859"/>
      <c r="W4" s="859"/>
      <c r="X4" s="859"/>
      <c r="Y4" s="859"/>
      <c r="Z4" s="859"/>
      <c r="AA4" s="859"/>
      <c r="AB4" s="859"/>
      <c r="AC4" s="859"/>
    </row>
    <row r="5" spans="1:29" ht="15.6">
      <c r="A5" s="960"/>
      <c r="B5" s="860"/>
      <c r="C5" s="963" t="s">
        <v>150</v>
      </c>
      <c r="D5" s="963"/>
      <c r="E5" s="963"/>
      <c r="F5" s="963"/>
      <c r="G5" s="963"/>
      <c r="H5" s="963"/>
      <c r="I5" s="857"/>
      <c r="J5" s="857"/>
      <c r="K5" s="857"/>
      <c r="L5" s="858"/>
      <c r="M5" s="859"/>
      <c r="N5" s="859"/>
      <c r="O5" s="859"/>
      <c r="P5" s="859"/>
      <c r="Q5" s="859"/>
      <c r="R5" s="859"/>
      <c r="S5" s="859"/>
      <c r="T5" s="859"/>
      <c r="U5" s="859"/>
      <c r="V5" s="859"/>
      <c r="W5" s="859"/>
      <c r="X5" s="859"/>
      <c r="Y5" s="859"/>
      <c r="Z5" s="859"/>
      <c r="AA5" s="859"/>
      <c r="AB5" s="859"/>
      <c r="AC5" s="859"/>
    </row>
    <row r="6" spans="1:29" ht="13.8" thickBot="1">
      <c r="A6" s="960"/>
      <c r="B6" s="857"/>
      <c r="C6" s="857"/>
      <c r="D6" s="857"/>
      <c r="E6" s="857"/>
      <c r="F6" s="857"/>
      <c r="G6" s="857"/>
      <c r="H6" s="857"/>
      <c r="I6" s="857"/>
      <c r="J6" s="857"/>
      <c r="K6" s="857"/>
      <c r="L6" s="858"/>
      <c r="M6" s="859"/>
      <c r="N6" s="859"/>
      <c r="O6" s="859"/>
      <c r="P6" s="859"/>
      <c r="Q6" s="859"/>
      <c r="R6" s="859"/>
      <c r="S6" s="859"/>
      <c r="T6" s="859"/>
      <c r="U6" s="859"/>
      <c r="V6" s="859"/>
      <c r="W6" s="859"/>
      <c r="X6" s="859"/>
      <c r="Y6" s="859"/>
      <c r="Z6" s="859"/>
      <c r="AA6" s="859"/>
      <c r="AB6" s="859"/>
      <c r="AC6" s="859"/>
    </row>
    <row r="7" spans="1:29" ht="25.5" customHeight="1" thickBot="1">
      <c r="A7" s="960"/>
      <c r="B7" s="861"/>
      <c r="C7" s="862"/>
      <c r="D7" s="861"/>
      <c r="E7" s="863">
        <v>2014</v>
      </c>
      <c r="F7" s="864">
        <v>2013</v>
      </c>
      <c r="G7" s="865" t="s">
        <v>8</v>
      </c>
      <c r="H7" s="857"/>
      <c r="I7" s="857"/>
      <c r="J7" s="857"/>
      <c r="K7" s="861"/>
      <c r="L7" s="866"/>
      <c r="M7" s="867"/>
      <c r="N7" s="868"/>
      <c r="O7" s="859"/>
      <c r="P7" s="859"/>
      <c r="Q7" s="859"/>
      <c r="R7" s="859"/>
      <c r="S7" s="859"/>
      <c r="T7" s="859"/>
      <c r="U7" s="859"/>
      <c r="V7" s="859"/>
      <c r="W7" s="859"/>
      <c r="X7" s="859"/>
      <c r="Y7" s="859"/>
      <c r="Z7" s="859"/>
      <c r="AA7" s="859"/>
      <c r="AB7" s="859"/>
      <c r="AC7" s="859"/>
    </row>
    <row r="8" spans="1:29" ht="25.5" customHeight="1" thickBot="1">
      <c r="A8" s="960"/>
      <c r="B8" s="869"/>
      <c r="C8" s="870"/>
      <c r="D8" s="871" t="s">
        <v>151</v>
      </c>
      <c r="E8" s="872">
        <f>'REG+OCC BY CLASS AUGUST 2014'!K6</f>
        <v>0.70773406471389322</v>
      </c>
      <c r="F8" s="873">
        <f>'REG+OCC BY CLASS AUGUST 2014'!L6</f>
        <v>0.72466668303582393</v>
      </c>
      <c r="G8" s="874">
        <f>'REG+OCC BY CLASS AUGUST 2014'!M6</f>
        <v>-1.7000000000000002</v>
      </c>
      <c r="H8" s="857"/>
      <c r="I8" s="857"/>
      <c r="J8" s="857"/>
      <c r="K8" s="869"/>
      <c r="L8" s="875"/>
      <c r="M8" s="876"/>
      <c r="N8" s="877"/>
      <c r="O8" s="859"/>
      <c r="P8" s="859"/>
      <c r="Q8" s="859"/>
      <c r="R8" s="859"/>
      <c r="S8" s="859"/>
      <c r="T8" s="859"/>
      <c r="U8" s="859"/>
      <c r="V8" s="859"/>
      <c r="W8" s="859"/>
      <c r="X8" s="859"/>
      <c r="Y8" s="859"/>
      <c r="Z8" s="859"/>
      <c r="AA8" s="859"/>
      <c r="AB8" s="859"/>
      <c r="AC8" s="859"/>
    </row>
    <row r="9" spans="1:29" ht="17.25" customHeight="1" thickBot="1">
      <c r="A9" s="960"/>
      <c r="B9" s="869"/>
      <c r="C9" s="870"/>
      <c r="D9" s="878"/>
      <c r="E9" s="879"/>
      <c r="F9" s="879"/>
      <c r="G9" s="880"/>
      <c r="H9" s="857"/>
      <c r="I9" s="857"/>
      <c r="J9" s="857"/>
      <c r="K9" s="869"/>
      <c r="L9" s="875"/>
      <c r="M9" s="876"/>
      <c r="N9" s="877"/>
      <c r="O9" s="859"/>
      <c r="P9" s="859"/>
      <c r="Q9" s="859"/>
      <c r="R9" s="859"/>
      <c r="S9" s="859"/>
      <c r="T9" s="859"/>
      <c r="U9" s="859"/>
      <c r="V9" s="859"/>
      <c r="W9" s="859"/>
      <c r="X9" s="859"/>
      <c r="Y9" s="859"/>
      <c r="Z9" s="859"/>
      <c r="AA9" s="859"/>
      <c r="AB9" s="859"/>
      <c r="AC9" s="859"/>
    </row>
    <row r="10" spans="1:29" ht="25.5" customHeight="1" thickBot="1">
      <c r="A10" s="960"/>
      <c r="B10" s="869"/>
      <c r="C10" s="870"/>
      <c r="D10" s="881"/>
      <c r="E10" s="863">
        <v>2014</v>
      </c>
      <c r="F10" s="864">
        <v>2013</v>
      </c>
      <c r="G10" s="865" t="s">
        <v>8</v>
      </c>
      <c r="H10" s="857"/>
      <c r="I10" s="857"/>
      <c r="J10" s="857"/>
      <c r="K10" s="869"/>
      <c r="L10" s="875"/>
      <c r="M10" s="876"/>
      <c r="N10" s="877"/>
      <c r="O10" s="859"/>
      <c r="P10" s="859"/>
      <c r="Q10" s="859"/>
      <c r="R10" s="859"/>
      <c r="S10" s="859"/>
      <c r="T10" s="859"/>
      <c r="U10" s="859"/>
      <c r="V10" s="859"/>
      <c r="W10" s="859"/>
      <c r="X10" s="859"/>
      <c r="Y10" s="859"/>
      <c r="Z10" s="859"/>
      <c r="AA10" s="859"/>
      <c r="AB10" s="859"/>
      <c r="AC10" s="859"/>
    </row>
    <row r="11" spans="1:29" ht="25.5" customHeight="1" thickBot="1">
      <c r="A11" s="960"/>
      <c r="B11" s="869"/>
      <c r="C11" s="882"/>
      <c r="D11" s="883" t="s">
        <v>152</v>
      </c>
      <c r="E11" s="884">
        <f>'ARR$ AUGUST 2014'!C21</f>
        <v>134.6596226415094</v>
      </c>
      <c r="F11" s="885">
        <f>'ARR$ AUGUST 2014'!D21</f>
        <v>118.82644230769235</v>
      </c>
      <c r="G11" s="886">
        <f>'ARR$ AUGUST 2014'!E21</f>
        <v>0.13324627100101336</v>
      </c>
      <c r="H11" s="857"/>
      <c r="I11" s="857"/>
      <c r="J11" s="857"/>
      <c r="K11" s="869"/>
      <c r="L11" s="887"/>
      <c r="M11" s="888"/>
      <c r="N11" s="877"/>
      <c r="O11" s="859"/>
      <c r="P11" s="859"/>
      <c r="Q11" s="859"/>
      <c r="R11" s="859"/>
      <c r="S11" s="859"/>
      <c r="T11" s="859"/>
      <c r="U11" s="859"/>
      <c r="V11" s="859"/>
      <c r="W11" s="859"/>
      <c r="X11" s="859"/>
      <c r="Y11" s="859"/>
      <c r="Z11" s="859"/>
      <c r="AA11" s="859"/>
      <c r="AB11" s="859"/>
      <c r="AC11" s="859"/>
    </row>
    <row r="12" spans="1:29" ht="21" customHeight="1">
      <c r="A12" s="960"/>
      <c r="B12" s="869"/>
      <c r="C12" s="882"/>
      <c r="D12" s="869"/>
      <c r="E12" s="889"/>
      <c r="F12" s="889"/>
      <c r="G12" s="890"/>
      <c r="H12" s="857"/>
      <c r="I12" s="857"/>
      <c r="J12" s="857"/>
      <c r="K12" s="869"/>
      <c r="L12" s="887"/>
      <c r="M12" s="888"/>
      <c r="N12" s="877"/>
      <c r="O12" s="859"/>
      <c r="P12" s="859"/>
      <c r="Q12" s="859"/>
      <c r="R12" s="859"/>
      <c r="S12" s="859"/>
      <c r="T12" s="859"/>
      <c r="U12" s="859"/>
      <c r="V12" s="859"/>
      <c r="W12" s="859"/>
      <c r="X12" s="859"/>
      <c r="Y12" s="859"/>
      <c r="Z12" s="859"/>
      <c r="AA12" s="859"/>
      <c r="AB12" s="859"/>
      <c r="AC12" s="859"/>
    </row>
    <row r="13" spans="1:29" ht="25.5" customHeight="1" thickBot="1">
      <c r="A13" s="960"/>
      <c r="B13" s="869"/>
      <c r="C13" s="882"/>
      <c r="D13" s="869"/>
      <c r="E13" s="964" t="s">
        <v>153</v>
      </c>
      <c r="F13" s="965"/>
      <c r="G13" s="965"/>
      <c r="H13" s="857"/>
      <c r="I13" s="857"/>
      <c r="J13" s="857"/>
      <c r="K13" s="869"/>
      <c r="L13" s="887"/>
      <c r="M13" s="888"/>
      <c r="N13" s="877"/>
      <c r="O13" s="859"/>
      <c r="P13" s="859"/>
      <c r="Q13" s="859"/>
      <c r="R13" s="859"/>
      <c r="S13" s="859"/>
      <c r="T13" s="859"/>
      <c r="U13" s="859"/>
      <c r="V13" s="859"/>
      <c r="W13" s="859"/>
      <c r="X13" s="859"/>
      <c r="Y13" s="859"/>
      <c r="Z13" s="859"/>
      <c r="AA13" s="859"/>
      <c r="AB13" s="859"/>
      <c r="AC13" s="859"/>
    </row>
    <row r="14" spans="1:29" ht="25.5" customHeight="1" thickBot="1">
      <c r="A14" s="960"/>
      <c r="B14" s="869"/>
      <c r="C14" s="882"/>
      <c r="D14" s="881"/>
      <c r="E14" s="863">
        <v>2014</v>
      </c>
      <c r="F14" s="864">
        <v>2013</v>
      </c>
      <c r="G14" s="865" t="s">
        <v>8</v>
      </c>
      <c r="H14" s="857"/>
      <c r="I14" s="857"/>
      <c r="J14" s="857"/>
      <c r="K14" s="869"/>
      <c r="L14" s="887"/>
      <c r="M14" s="888"/>
      <c r="N14" s="877"/>
      <c r="O14" s="859"/>
      <c r="P14" s="859"/>
      <c r="Q14" s="859"/>
      <c r="R14" s="859"/>
      <c r="S14" s="859"/>
      <c r="T14" s="859"/>
      <c r="U14" s="859"/>
      <c r="V14" s="859"/>
      <c r="W14" s="859"/>
      <c r="X14" s="859"/>
      <c r="Y14" s="859"/>
      <c r="Z14" s="859"/>
      <c r="AA14" s="859"/>
      <c r="AB14" s="859"/>
      <c r="AC14" s="859"/>
    </row>
    <row r="15" spans="1:29" ht="25.5" customHeight="1" thickBot="1">
      <c r="A15" s="960"/>
      <c r="B15" s="869"/>
      <c r="C15" s="882"/>
      <c r="D15" s="871" t="s">
        <v>151</v>
      </c>
      <c r="E15" s="891">
        <f>'REG+OCC BY CLASS CY 2014'!K6</f>
        <v>0.7322648676050052</v>
      </c>
      <c r="F15" s="892">
        <f>'REG+OCC BY CLASS CY 2014'!L6</f>
        <v>0.73327861820788154</v>
      </c>
      <c r="G15" s="893">
        <f>'REG+OCC BY CLASS CY 2014'!M6</f>
        <v>-0.1</v>
      </c>
      <c r="H15" s="857"/>
      <c r="I15" s="857"/>
      <c r="J15" s="857"/>
      <c r="K15" s="869"/>
      <c r="L15" s="887"/>
      <c r="M15" s="888"/>
      <c r="N15" s="877"/>
      <c r="O15" s="859"/>
      <c r="P15" s="859"/>
      <c r="Q15" s="859"/>
      <c r="R15" s="859"/>
      <c r="S15" s="859"/>
      <c r="T15" s="859"/>
      <c r="U15" s="859"/>
      <c r="V15" s="859"/>
      <c r="W15" s="859"/>
      <c r="X15" s="859"/>
      <c r="Y15" s="859"/>
      <c r="Z15" s="859"/>
      <c r="AA15" s="859"/>
      <c r="AB15" s="859"/>
      <c r="AC15" s="859"/>
    </row>
    <row r="16" spans="1:29" ht="25.5" customHeight="1" thickBot="1">
      <c r="A16" s="960"/>
      <c r="B16" s="869"/>
      <c r="C16" s="882"/>
      <c r="D16" s="883" t="s">
        <v>152</v>
      </c>
      <c r="E16" s="894">
        <f>'ARR$ BY REGION CY 2014'!O21</f>
        <v>153.47</v>
      </c>
      <c r="F16" s="894">
        <f>'ARR$ BY REGION CY 2014'!O45</f>
        <v>134.11000000000001</v>
      </c>
      <c r="G16" s="895">
        <f>'ARR$ BY REGION CY 2014'!O69</f>
        <v>0.14435910819476536</v>
      </c>
      <c r="H16" s="857"/>
      <c r="I16" s="857"/>
      <c r="J16" s="857"/>
      <c r="K16" s="869"/>
      <c r="L16" s="887"/>
      <c r="M16" s="888"/>
      <c r="N16" s="877"/>
      <c r="O16" s="859"/>
      <c r="P16" s="859"/>
      <c r="Q16" s="859"/>
      <c r="R16" s="859"/>
      <c r="S16" s="859"/>
      <c r="T16" s="859"/>
      <c r="U16" s="859"/>
      <c r="V16" s="859"/>
      <c r="W16" s="859"/>
      <c r="X16" s="859"/>
      <c r="Y16" s="859"/>
      <c r="Z16" s="859"/>
      <c r="AA16" s="859"/>
      <c r="AB16" s="859"/>
      <c r="AC16" s="859"/>
    </row>
    <row r="17" spans="1:32" ht="21" customHeight="1">
      <c r="A17" s="960"/>
      <c r="B17" s="896"/>
      <c r="C17" s="896"/>
      <c r="D17" s="896"/>
      <c r="E17" s="896"/>
      <c r="F17" s="896"/>
      <c r="G17" s="896"/>
      <c r="H17" s="896"/>
      <c r="I17" s="857"/>
      <c r="J17" s="857"/>
      <c r="K17" s="857"/>
      <c r="L17" s="858"/>
      <c r="M17" s="859"/>
      <c r="N17" s="922"/>
      <c r="O17" s="859"/>
      <c r="P17" s="859"/>
      <c r="Q17" s="859"/>
      <c r="R17" s="859"/>
      <c r="S17" s="859"/>
      <c r="T17" s="859"/>
      <c r="U17" s="859"/>
      <c r="V17" s="859"/>
      <c r="W17" s="859"/>
      <c r="X17" s="859"/>
      <c r="Y17" s="859"/>
      <c r="Z17" s="859"/>
      <c r="AA17" s="859"/>
      <c r="AB17" s="859"/>
      <c r="AC17" s="859"/>
    </row>
    <row r="18" spans="1:32" ht="27" customHeight="1" thickBot="1">
      <c r="A18" s="960"/>
      <c r="B18" s="896"/>
      <c r="C18" s="896"/>
      <c r="D18" s="896"/>
      <c r="E18" s="966" t="s">
        <v>153</v>
      </c>
      <c r="F18" s="967"/>
      <c r="G18" s="967"/>
      <c r="H18" s="896"/>
      <c r="I18" s="857"/>
      <c r="J18" s="857"/>
      <c r="K18" s="857"/>
      <c r="L18" s="858"/>
      <c r="M18" s="859"/>
      <c r="N18" s="859"/>
      <c r="O18" s="859"/>
      <c r="P18" s="859"/>
      <c r="Q18" s="859"/>
      <c r="R18" s="859"/>
      <c r="S18" s="859"/>
      <c r="T18" s="859"/>
      <c r="U18" s="859"/>
      <c r="V18" s="859"/>
      <c r="W18" s="859"/>
      <c r="X18" s="859"/>
      <c r="Y18" s="859"/>
      <c r="Z18" s="859"/>
      <c r="AA18" s="859"/>
      <c r="AB18" s="859"/>
      <c r="AC18" s="859"/>
      <c r="AD18" s="859"/>
      <c r="AE18" s="859"/>
      <c r="AF18" s="859"/>
    </row>
    <row r="19" spans="1:32" ht="25.5" customHeight="1" thickBot="1">
      <c r="A19" s="960"/>
      <c r="B19" s="896"/>
      <c r="C19" s="896"/>
      <c r="D19" s="881"/>
      <c r="E19" s="863">
        <v>2014</v>
      </c>
      <c r="F19" s="864">
        <v>2013</v>
      </c>
      <c r="G19" s="865" t="s">
        <v>8</v>
      </c>
      <c r="H19" s="896"/>
      <c r="I19" s="857"/>
      <c r="J19" s="857"/>
      <c r="K19" s="857"/>
      <c r="L19" s="858"/>
      <c r="M19" s="859"/>
      <c r="N19" s="859"/>
      <c r="O19" s="859"/>
      <c r="P19" s="859"/>
      <c r="Q19" s="859"/>
      <c r="R19" s="859"/>
      <c r="S19" s="859"/>
      <c r="T19" s="859"/>
      <c r="U19" s="859"/>
      <c r="V19" s="859"/>
      <c r="W19" s="859"/>
      <c r="X19" s="859"/>
      <c r="Y19" s="859"/>
      <c r="Z19" s="859"/>
      <c r="AA19" s="859"/>
      <c r="AB19" s="859"/>
      <c r="AC19" s="859"/>
      <c r="AD19" s="859"/>
      <c r="AE19" s="859"/>
      <c r="AF19" s="859"/>
    </row>
    <row r="20" spans="1:32" ht="31.5" customHeight="1" thickBot="1">
      <c r="A20" s="960"/>
      <c r="B20" s="896"/>
      <c r="C20" s="896"/>
      <c r="D20" s="897" t="s">
        <v>154</v>
      </c>
      <c r="E20" s="898">
        <f>'REG+OCC BY CLASS CY 2014'!N6</f>
        <v>2415238</v>
      </c>
      <c r="F20" s="899">
        <f>'REG+OCC BY CLASS CY 2014'!O6</f>
        <v>2369430</v>
      </c>
      <c r="G20" s="886">
        <f>'REG+OCC BY CLASS CY 2014'!P6</f>
        <v>1.9332919731749831E-2</v>
      </c>
      <c r="H20" s="896"/>
      <c r="I20" s="857"/>
      <c r="J20" s="857"/>
      <c r="K20" s="857"/>
      <c r="L20" s="858"/>
      <c r="M20" s="859"/>
      <c r="N20" s="859"/>
      <c r="O20" s="859"/>
      <c r="P20" s="859"/>
      <c r="Q20" s="859"/>
      <c r="R20" s="859"/>
      <c r="S20" s="859"/>
      <c r="T20" s="859"/>
      <c r="U20" s="859"/>
      <c r="V20" s="859"/>
      <c r="W20" s="859"/>
      <c r="X20" s="859"/>
      <c r="Y20" s="859"/>
      <c r="Z20" s="859"/>
      <c r="AA20" s="859"/>
      <c r="AB20" s="859"/>
      <c r="AC20" s="859"/>
      <c r="AD20" s="859"/>
      <c r="AE20" s="859"/>
      <c r="AF20" s="859"/>
    </row>
    <row r="21" spans="1:32" ht="30" customHeight="1" thickBot="1">
      <c r="A21" s="960"/>
      <c r="B21" s="896"/>
      <c r="C21" s="896"/>
      <c r="D21" s="883" t="s">
        <v>155</v>
      </c>
      <c r="E21" s="900">
        <f>'REG+OCC BY CLASS CY 2014'!Q6</f>
        <v>3298312</v>
      </c>
      <c r="F21" s="900">
        <f>'REG+OCC BY CLASS CY 2014'!R6</f>
        <v>3231282</v>
      </c>
      <c r="G21" s="895">
        <f>'REG+OCC BY CLASS CY 2014'!S6</f>
        <v>2.0744088569180901E-2</v>
      </c>
      <c r="H21" s="896"/>
      <c r="I21" s="901"/>
      <c r="J21" s="857"/>
      <c r="K21" s="857"/>
      <c r="L21" s="858"/>
      <c r="M21" s="859"/>
      <c r="N21" s="859"/>
      <c r="O21" s="859"/>
      <c r="P21" s="859"/>
      <c r="Q21" s="859"/>
      <c r="R21" s="859"/>
      <c r="S21" s="859"/>
      <c r="T21" s="859"/>
      <c r="U21" s="859"/>
      <c r="V21" s="859"/>
      <c r="W21" s="859"/>
      <c r="X21" s="859"/>
      <c r="Y21" s="859"/>
      <c r="Z21" s="859"/>
      <c r="AA21" s="859"/>
      <c r="AB21" s="859"/>
      <c r="AC21" s="859"/>
      <c r="AD21" s="859"/>
      <c r="AE21" s="859"/>
      <c r="AF21" s="859"/>
    </row>
    <row r="22" spans="1:32">
      <c r="A22" s="960"/>
      <c r="B22" s="896"/>
      <c r="C22" s="896"/>
      <c r="D22" s="896"/>
      <c r="E22" s="896"/>
      <c r="F22" s="896"/>
      <c r="G22" s="896"/>
      <c r="H22" s="896"/>
      <c r="I22" s="857"/>
      <c r="J22" s="857"/>
      <c r="K22" s="857"/>
      <c r="L22" s="858"/>
      <c r="M22" s="859"/>
      <c r="N22" s="859"/>
      <c r="O22" s="859"/>
      <c r="P22" s="859"/>
      <c r="Q22" s="859"/>
      <c r="R22" s="859"/>
      <c r="S22" s="859"/>
      <c r="T22" s="859"/>
      <c r="U22" s="859"/>
      <c r="V22" s="859"/>
      <c r="W22" s="859"/>
      <c r="X22" s="859"/>
      <c r="Y22" s="859"/>
      <c r="Z22" s="859"/>
      <c r="AA22" s="859"/>
      <c r="AB22" s="859"/>
      <c r="AC22" s="859"/>
      <c r="AD22" s="859"/>
      <c r="AE22" s="859"/>
      <c r="AF22" s="859"/>
    </row>
    <row r="23" spans="1:32" ht="24" customHeight="1">
      <c r="A23" s="960"/>
      <c r="B23" s="902"/>
      <c r="C23" s="968" t="s">
        <v>156</v>
      </c>
      <c r="D23" s="968"/>
      <c r="E23" s="968"/>
      <c r="F23" s="968"/>
      <c r="G23" s="968"/>
      <c r="H23" s="968"/>
      <c r="I23" s="857"/>
      <c r="J23" s="857"/>
      <c r="K23" s="857"/>
      <c r="L23" s="858"/>
      <c r="M23" s="859"/>
      <c r="N23" s="859"/>
      <c r="O23" s="859"/>
      <c r="P23" s="859"/>
      <c r="Q23" s="859"/>
      <c r="R23" s="859"/>
      <c r="S23" s="859"/>
      <c r="T23" s="859"/>
      <c r="U23" s="859"/>
      <c r="V23" s="859"/>
      <c r="W23" s="859"/>
      <c r="X23" s="859"/>
      <c r="Y23" s="859"/>
      <c r="Z23" s="859"/>
      <c r="AA23" s="859"/>
      <c r="AB23" s="859"/>
      <c r="AC23" s="859"/>
      <c r="AD23" s="859"/>
      <c r="AE23" s="859"/>
      <c r="AF23" s="859"/>
    </row>
    <row r="24" spans="1:32" ht="13.5" customHeight="1">
      <c r="A24" s="960"/>
      <c r="B24" s="857"/>
      <c r="C24" s="969" t="s">
        <v>157</v>
      </c>
      <c r="D24" s="969"/>
      <c r="E24" s="969"/>
      <c r="F24" s="969"/>
      <c r="G24" s="969"/>
      <c r="H24" s="969"/>
      <c r="I24" s="969"/>
      <c r="J24" s="857"/>
      <c r="K24" s="857"/>
      <c r="L24" s="858"/>
      <c r="M24" s="859"/>
      <c r="N24" s="859"/>
      <c r="O24" s="859"/>
      <c r="P24" s="859"/>
      <c r="Q24" s="859"/>
      <c r="R24" s="859"/>
      <c r="S24" s="859"/>
      <c r="T24" s="859"/>
      <c r="U24" s="859"/>
      <c r="V24" s="859"/>
      <c r="W24" s="859"/>
      <c r="X24" s="859"/>
      <c r="Y24" s="859"/>
      <c r="Z24" s="859"/>
      <c r="AA24" s="859"/>
      <c r="AB24" s="859"/>
      <c r="AC24" s="859"/>
      <c r="AD24" s="859"/>
      <c r="AE24" s="859"/>
      <c r="AF24" s="859"/>
    </row>
    <row r="25" spans="1:32" ht="12" customHeight="1">
      <c r="A25" s="960"/>
      <c r="B25" s="857"/>
      <c r="C25" s="970" t="s">
        <v>158</v>
      </c>
      <c r="D25" s="970"/>
      <c r="E25" s="857"/>
      <c r="F25" s="857"/>
      <c r="G25" s="857"/>
      <c r="H25" s="857"/>
      <c r="I25" s="857"/>
      <c r="J25" s="857"/>
      <c r="K25" s="857"/>
      <c r="L25" s="858"/>
      <c r="M25" s="859"/>
      <c r="N25" s="859"/>
      <c r="O25" s="859"/>
      <c r="P25" s="859"/>
      <c r="Q25" s="859"/>
      <c r="R25" s="859"/>
      <c r="S25" s="859"/>
      <c r="T25" s="859"/>
      <c r="U25" s="859"/>
      <c r="V25" s="859"/>
      <c r="W25" s="859"/>
      <c r="X25" s="859"/>
      <c r="Y25" s="859"/>
      <c r="Z25" s="859"/>
      <c r="AA25" s="859"/>
      <c r="AB25" s="859"/>
      <c r="AC25" s="859"/>
      <c r="AD25" s="859"/>
      <c r="AE25" s="859"/>
      <c r="AF25" s="859"/>
    </row>
    <row r="26" spans="1:32" ht="15" customHeight="1" thickBot="1">
      <c r="A26" s="960"/>
      <c r="B26" s="903"/>
      <c r="C26" s="904"/>
      <c r="D26" s="904"/>
      <c r="E26" s="904"/>
      <c r="F26" s="904"/>
      <c r="G26" s="904"/>
      <c r="H26" s="904"/>
      <c r="I26" s="857"/>
      <c r="J26" s="857"/>
      <c r="K26" s="857"/>
      <c r="L26" s="858"/>
      <c r="M26" s="859"/>
      <c r="N26" s="859"/>
      <c r="O26" s="859"/>
      <c r="P26" s="859"/>
      <c r="Q26" s="859"/>
      <c r="R26" s="859"/>
      <c r="S26" s="859"/>
      <c r="T26" s="859"/>
      <c r="U26" s="859"/>
      <c r="V26" s="859"/>
      <c r="W26" s="859"/>
      <c r="X26" s="859"/>
      <c r="Y26" s="859"/>
      <c r="Z26" s="859"/>
      <c r="AA26" s="859"/>
      <c r="AB26" s="859"/>
      <c r="AC26" s="859"/>
      <c r="AD26" s="859"/>
      <c r="AE26" s="859"/>
      <c r="AF26" s="859"/>
    </row>
    <row r="27" spans="1:32" ht="15" customHeight="1" thickTop="1">
      <c r="A27" s="960"/>
      <c r="B27" s="971" t="s">
        <v>200</v>
      </c>
      <c r="C27" s="972"/>
      <c r="D27" s="972"/>
      <c r="E27" s="972"/>
      <c r="F27" s="972"/>
      <c r="G27" s="972"/>
      <c r="H27" s="973"/>
      <c r="I27" s="857"/>
      <c r="J27" s="857"/>
      <c r="K27" s="857"/>
      <c r="L27" s="858"/>
      <c r="M27" s="859"/>
      <c r="N27" s="859"/>
      <c r="O27" s="859"/>
      <c r="P27" s="859"/>
      <c r="Q27" s="859"/>
      <c r="R27" s="859"/>
      <c r="S27" s="859"/>
      <c r="T27" s="859"/>
      <c r="U27" s="859"/>
      <c r="V27" s="859"/>
      <c r="W27" s="859"/>
      <c r="X27" s="859"/>
      <c r="Y27" s="859"/>
      <c r="Z27" s="859"/>
      <c r="AA27" s="859"/>
      <c r="AB27" s="859"/>
      <c r="AC27" s="859"/>
      <c r="AD27" s="859"/>
      <c r="AE27" s="859"/>
      <c r="AF27" s="859"/>
    </row>
    <row r="28" spans="1:32" ht="15" customHeight="1">
      <c r="A28" s="960"/>
      <c r="B28" s="974"/>
      <c r="C28" s="975"/>
      <c r="D28" s="975"/>
      <c r="E28" s="975"/>
      <c r="F28" s="975"/>
      <c r="G28" s="975"/>
      <c r="H28" s="976"/>
      <c r="I28" s="857"/>
      <c r="J28" s="857"/>
      <c r="K28" s="857"/>
      <c r="L28" s="858"/>
      <c r="M28" s="859"/>
      <c r="N28" s="859"/>
      <c r="O28" s="859"/>
      <c r="P28" s="859"/>
      <c r="Q28" s="859"/>
      <c r="R28" s="859"/>
      <c r="S28" s="859"/>
      <c r="T28" s="859"/>
      <c r="U28" s="859"/>
      <c r="V28" s="859"/>
      <c r="W28" s="859"/>
      <c r="X28" s="859"/>
      <c r="Y28" s="859"/>
      <c r="Z28" s="859"/>
      <c r="AA28" s="859"/>
      <c r="AB28" s="859"/>
      <c r="AC28" s="859"/>
      <c r="AD28" s="859"/>
      <c r="AE28" s="859"/>
      <c r="AF28" s="859"/>
    </row>
    <row r="29" spans="1:32" ht="15" customHeight="1">
      <c r="A29" s="960"/>
      <c r="B29" s="974"/>
      <c r="C29" s="975"/>
      <c r="D29" s="975"/>
      <c r="E29" s="975"/>
      <c r="F29" s="975"/>
      <c r="G29" s="975"/>
      <c r="H29" s="976"/>
      <c r="I29" s="857"/>
      <c r="J29" s="857"/>
      <c r="K29" s="857"/>
      <c r="L29" s="858"/>
      <c r="M29" s="859"/>
      <c r="N29" s="905"/>
      <c r="O29" s="859"/>
      <c r="P29" s="859"/>
      <c r="Q29" s="859"/>
      <c r="R29" s="859"/>
      <c r="S29" s="859"/>
      <c r="T29" s="859"/>
      <c r="U29" s="859"/>
      <c r="V29" s="859"/>
      <c r="W29" s="859"/>
      <c r="X29" s="859"/>
      <c r="Y29" s="859"/>
      <c r="Z29" s="859"/>
      <c r="AA29" s="859"/>
      <c r="AB29" s="859"/>
      <c r="AC29" s="859"/>
      <c r="AD29" s="859"/>
      <c r="AE29" s="859"/>
      <c r="AF29" s="859"/>
    </row>
    <row r="30" spans="1:32" ht="15" customHeight="1">
      <c r="A30" s="960"/>
      <c r="B30" s="974"/>
      <c r="C30" s="975"/>
      <c r="D30" s="975"/>
      <c r="E30" s="975"/>
      <c r="F30" s="975"/>
      <c r="G30" s="975"/>
      <c r="H30" s="976"/>
      <c r="I30" s="857"/>
      <c r="J30" s="857"/>
      <c r="K30" s="857"/>
      <c r="L30" s="858"/>
      <c r="M30" s="859"/>
      <c r="N30" s="859"/>
      <c r="O30" s="859"/>
      <c r="P30" s="859"/>
      <c r="Q30" s="859"/>
      <c r="R30" s="859"/>
      <c r="S30" s="859"/>
      <c r="T30" s="859"/>
      <c r="U30" s="859"/>
      <c r="V30" s="859"/>
      <c r="W30" s="859"/>
      <c r="X30" s="859"/>
      <c r="Y30" s="859"/>
      <c r="Z30" s="859"/>
      <c r="AA30" s="859"/>
      <c r="AB30" s="859"/>
      <c r="AC30" s="859"/>
      <c r="AD30" s="859"/>
      <c r="AE30" s="859"/>
      <c r="AF30" s="859"/>
    </row>
    <row r="31" spans="1:32" ht="15" customHeight="1">
      <c r="A31" s="960"/>
      <c r="B31" s="974"/>
      <c r="C31" s="975"/>
      <c r="D31" s="975"/>
      <c r="E31" s="975"/>
      <c r="F31" s="975"/>
      <c r="G31" s="975"/>
      <c r="H31" s="976"/>
      <c r="I31" s="857"/>
      <c r="J31" s="857"/>
      <c r="K31" s="857"/>
      <c r="L31" s="858"/>
      <c r="M31" s="859"/>
      <c r="N31" s="859"/>
      <c r="O31" s="859"/>
      <c r="P31" s="859"/>
      <c r="Q31" s="859"/>
      <c r="R31" s="859"/>
      <c r="S31" s="859"/>
      <c r="T31" s="859"/>
      <c r="U31" s="859"/>
      <c r="V31" s="859"/>
      <c r="W31" s="859"/>
      <c r="X31" s="859"/>
      <c r="Y31" s="859"/>
      <c r="Z31" s="859"/>
      <c r="AA31" s="859"/>
      <c r="AB31" s="859"/>
      <c r="AC31" s="859"/>
      <c r="AD31" s="859"/>
      <c r="AE31" s="859"/>
      <c r="AF31" s="859"/>
    </row>
    <row r="32" spans="1:32" ht="14.25" customHeight="1">
      <c r="A32" s="960"/>
      <c r="B32" s="974"/>
      <c r="C32" s="975"/>
      <c r="D32" s="975"/>
      <c r="E32" s="975"/>
      <c r="F32" s="975"/>
      <c r="G32" s="975"/>
      <c r="H32" s="976"/>
      <c r="I32" s="857"/>
      <c r="J32" s="857"/>
      <c r="K32" s="857"/>
      <c r="L32" s="858"/>
      <c r="M32" s="859"/>
      <c r="N32" s="859"/>
      <c r="O32" s="859"/>
      <c r="P32" s="859"/>
      <c r="Q32" s="859"/>
      <c r="R32" s="859"/>
      <c r="S32" s="859"/>
      <c r="T32" s="859"/>
      <c r="U32" s="859"/>
      <c r="V32" s="859"/>
      <c r="W32" s="859"/>
      <c r="X32" s="859"/>
      <c r="Y32" s="859"/>
      <c r="Z32" s="859"/>
      <c r="AA32" s="859"/>
      <c r="AB32" s="859"/>
      <c r="AC32" s="859"/>
      <c r="AD32" s="859"/>
      <c r="AE32" s="859"/>
      <c r="AF32" s="859"/>
    </row>
    <row r="33" spans="1:32">
      <c r="A33" s="906"/>
      <c r="B33" s="974"/>
      <c r="C33" s="975"/>
      <c r="D33" s="975"/>
      <c r="E33" s="975"/>
      <c r="F33" s="975"/>
      <c r="G33" s="975"/>
      <c r="H33" s="976"/>
      <c r="I33" s="907"/>
      <c r="J33" s="907"/>
      <c r="K33" s="907"/>
      <c r="L33" s="908"/>
      <c r="M33" s="859"/>
      <c r="N33" s="859"/>
      <c r="O33" s="859"/>
      <c r="P33" s="859"/>
      <c r="Q33" s="859"/>
      <c r="R33" s="859"/>
      <c r="S33" s="859"/>
      <c r="T33" s="859"/>
      <c r="U33" s="859"/>
      <c r="V33" s="859"/>
      <c r="W33" s="859"/>
      <c r="X33" s="859"/>
      <c r="Y33" s="859"/>
      <c r="Z33" s="859"/>
      <c r="AA33" s="859"/>
      <c r="AB33" s="859"/>
      <c r="AC33" s="859"/>
      <c r="AD33" s="859"/>
      <c r="AE33" s="859"/>
      <c r="AF33" s="859"/>
    </row>
    <row r="34" spans="1:32">
      <c r="A34" s="909"/>
      <c r="B34" s="974"/>
      <c r="C34" s="975"/>
      <c r="D34" s="975"/>
      <c r="E34" s="975"/>
      <c r="F34" s="975"/>
      <c r="G34" s="975"/>
      <c r="H34" s="976"/>
      <c r="I34" s="857"/>
      <c r="J34" s="857"/>
      <c r="K34" s="857"/>
      <c r="L34" s="858"/>
      <c r="M34" s="859"/>
      <c r="N34" s="859"/>
      <c r="O34" s="859"/>
      <c r="P34" s="859"/>
      <c r="Q34" s="859"/>
      <c r="R34" s="859"/>
      <c r="S34" s="859"/>
      <c r="T34" s="859"/>
      <c r="U34" s="859"/>
      <c r="V34" s="859"/>
      <c r="W34" s="859"/>
      <c r="X34" s="859"/>
      <c r="Y34" s="859"/>
      <c r="Z34" s="859"/>
      <c r="AA34" s="859"/>
      <c r="AB34" s="859"/>
      <c r="AC34" s="859"/>
      <c r="AD34" s="859"/>
      <c r="AE34" s="859"/>
      <c r="AF34" s="859"/>
    </row>
    <row r="35" spans="1:32">
      <c r="A35" s="909"/>
      <c r="B35" s="974"/>
      <c r="C35" s="975"/>
      <c r="D35" s="975"/>
      <c r="E35" s="975"/>
      <c r="F35" s="975"/>
      <c r="G35" s="975"/>
      <c r="H35" s="976"/>
      <c r="I35" s="857"/>
      <c r="J35" s="857"/>
      <c r="K35" s="857"/>
      <c r="L35" s="858"/>
      <c r="M35" s="859"/>
      <c r="N35" s="859"/>
      <c r="O35" s="859"/>
      <c r="P35" s="859"/>
      <c r="Q35" s="859"/>
      <c r="R35" s="859"/>
      <c r="S35" s="859"/>
      <c r="T35" s="859"/>
      <c r="U35" s="859"/>
      <c r="V35" s="859"/>
      <c r="W35" s="859"/>
      <c r="X35" s="859"/>
      <c r="Y35" s="859"/>
      <c r="Z35" s="859"/>
      <c r="AA35" s="859"/>
      <c r="AB35" s="859"/>
      <c r="AC35" s="859"/>
      <c r="AD35" s="859"/>
      <c r="AE35" s="859"/>
      <c r="AF35" s="859"/>
    </row>
    <row r="36" spans="1:32">
      <c r="A36" s="910"/>
      <c r="B36" s="974"/>
      <c r="C36" s="975"/>
      <c r="D36" s="975"/>
      <c r="E36" s="975"/>
      <c r="F36" s="975"/>
      <c r="G36" s="975"/>
      <c r="H36" s="976"/>
      <c r="I36" s="896"/>
      <c r="J36" s="896"/>
      <c r="K36" s="896"/>
      <c r="L36" s="911"/>
      <c r="M36" s="859"/>
      <c r="N36" s="859"/>
      <c r="O36" s="859"/>
      <c r="P36" s="859"/>
      <c r="Q36" s="859"/>
      <c r="R36" s="859"/>
      <c r="S36" s="859"/>
      <c r="T36" s="859"/>
      <c r="U36" s="859"/>
      <c r="V36" s="859"/>
      <c r="W36" s="859"/>
      <c r="X36" s="859"/>
      <c r="Y36" s="859"/>
      <c r="Z36" s="859"/>
      <c r="AA36" s="859"/>
      <c r="AB36" s="859"/>
      <c r="AC36" s="859"/>
      <c r="AD36" s="859"/>
      <c r="AE36" s="859"/>
      <c r="AF36" s="859"/>
    </row>
    <row r="37" spans="1:32" s="913" customFormat="1">
      <c r="A37" s="909"/>
      <c r="B37" s="974"/>
      <c r="C37" s="975"/>
      <c r="D37" s="975"/>
      <c r="E37" s="975"/>
      <c r="F37" s="975"/>
      <c r="G37" s="975"/>
      <c r="H37" s="976"/>
      <c r="I37" s="857"/>
      <c r="J37" s="857"/>
      <c r="K37" s="857"/>
      <c r="L37" s="858"/>
      <c r="M37" s="912"/>
      <c r="N37" s="912"/>
      <c r="O37" s="912"/>
      <c r="P37" s="912"/>
      <c r="Q37" s="912"/>
      <c r="R37" s="912"/>
      <c r="S37" s="912"/>
      <c r="T37" s="912"/>
      <c r="U37" s="912"/>
      <c r="V37" s="912"/>
      <c r="W37" s="912"/>
      <c r="X37" s="912"/>
      <c r="Y37" s="912"/>
      <c r="Z37" s="912"/>
      <c r="AA37" s="912"/>
      <c r="AB37" s="912"/>
      <c r="AC37" s="912"/>
      <c r="AD37" s="912"/>
      <c r="AE37" s="912"/>
      <c r="AF37" s="912"/>
    </row>
    <row r="38" spans="1:32" s="913" customFormat="1">
      <c r="A38" s="909"/>
      <c r="B38" s="974"/>
      <c r="C38" s="975"/>
      <c r="D38" s="975"/>
      <c r="E38" s="975"/>
      <c r="F38" s="975"/>
      <c r="G38" s="975"/>
      <c r="H38" s="976"/>
      <c r="I38" s="857"/>
      <c r="J38" s="857"/>
      <c r="K38" s="857"/>
      <c r="L38" s="858"/>
      <c r="M38" s="912"/>
      <c r="N38" s="912"/>
      <c r="O38" s="912"/>
      <c r="P38" s="912"/>
      <c r="Q38" s="912"/>
      <c r="R38" s="912"/>
      <c r="S38" s="912"/>
      <c r="T38" s="912"/>
      <c r="U38" s="912"/>
      <c r="V38" s="912"/>
      <c r="W38" s="912"/>
      <c r="X38" s="912"/>
      <c r="Y38" s="912"/>
      <c r="Z38" s="912"/>
      <c r="AA38" s="912"/>
      <c r="AB38" s="912"/>
      <c r="AC38" s="912"/>
      <c r="AD38" s="912"/>
      <c r="AE38" s="912"/>
      <c r="AF38" s="912"/>
    </row>
    <row r="39" spans="1:32" s="913" customFormat="1">
      <c r="A39" s="909"/>
      <c r="B39" s="974"/>
      <c r="C39" s="975"/>
      <c r="D39" s="975"/>
      <c r="E39" s="975"/>
      <c r="F39" s="975"/>
      <c r="G39" s="975"/>
      <c r="H39" s="976"/>
      <c r="I39" s="857"/>
      <c r="J39" s="857"/>
      <c r="K39" s="857"/>
      <c r="L39" s="858"/>
      <c r="M39" s="912"/>
      <c r="N39" s="912"/>
      <c r="O39" s="912"/>
      <c r="P39" s="912"/>
      <c r="Q39" s="912"/>
      <c r="R39" s="912"/>
      <c r="S39" s="912"/>
      <c r="T39" s="912"/>
      <c r="U39" s="912"/>
      <c r="V39" s="912"/>
      <c r="W39" s="912"/>
      <c r="X39" s="912"/>
      <c r="Y39" s="912"/>
      <c r="Z39" s="912"/>
      <c r="AA39" s="912"/>
      <c r="AB39" s="912"/>
      <c r="AC39" s="912"/>
      <c r="AD39" s="912"/>
      <c r="AE39" s="912"/>
      <c r="AF39" s="912"/>
    </row>
    <row r="40" spans="1:32" s="913" customFormat="1">
      <c r="A40" s="909"/>
      <c r="B40" s="974"/>
      <c r="C40" s="975"/>
      <c r="D40" s="975"/>
      <c r="E40" s="975"/>
      <c r="F40" s="975"/>
      <c r="G40" s="975"/>
      <c r="H40" s="976"/>
      <c r="I40" s="857"/>
      <c r="J40" s="857"/>
      <c r="K40" s="857"/>
      <c r="L40" s="858"/>
      <c r="M40" s="912"/>
      <c r="N40" s="912"/>
      <c r="O40" s="912"/>
      <c r="P40" s="912"/>
      <c r="Q40" s="912"/>
      <c r="R40" s="912"/>
      <c r="S40" s="912"/>
      <c r="T40" s="912"/>
      <c r="U40" s="912"/>
      <c r="V40" s="912"/>
      <c r="W40" s="912"/>
      <c r="X40" s="912"/>
      <c r="Y40" s="912"/>
      <c r="Z40" s="912"/>
      <c r="AA40" s="912"/>
      <c r="AB40" s="912"/>
      <c r="AC40" s="912"/>
      <c r="AD40" s="912"/>
      <c r="AE40" s="912"/>
      <c r="AF40" s="912"/>
    </row>
    <row r="41" spans="1:32" s="913" customFormat="1">
      <c r="A41" s="910"/>
      <c r="B41" s="974"/>
      <c r="C41" s="975"/>
      <c r="D41" s="975"/>
      <c r="E41" s="975"/>
      <c r="F41" s="975"/>
      <c r="G41" s="975"/>
      <c r="H41" s="976"/>
      <c r="I41" s="956"/>
      <c r="J41" s="957"/>
      <c r="K41" s="957"/>
      <c r="L41" s="958"/>
      <c r="M41" s="912"/>
      <c r="N41" s="912"/>
      <c r="O41" s="912"/>
      <c r="P41" s="912"/>
      <c r="Q41" s="912"/>
      <c r="R41" s="912"/>
      <c r="S41" s="912"/>
      <c r="T41" s="912"/>
      <c r="U41" s="912"/>
      <c r="V41" s="912"/>
      <c r="W41" s="912"/>
      <c r="X41" s="912"/>
      <c r="Y41" s="912"/>
      <c r="Z41" s="912"/>
      <c r="AA41" s="912"/>
      <c r="AB41" s="912"/>
      <c r="AC41" s="912"/>
      <c r="AD41" s="912"/>
      <c r="AE41" s="912"/>
      <c r="AF41" s="912"/>
    </row>
    <row r="42" spans="1:32">
      <c r="A42" s="909"/>
      <c r="B42" s="974"/>
      <c r="C42" s="975"/>
      <c r="D42" s="975"/>
      <c r="E42" s="975"/>
      <c r="F42" s="975"/>
      <c r="G42" s="975"/>
      <c r="H42" s="976"/>
      <c r="I42" s="857"/>
      <c r="J42" s="857"/>
      <c r="K42" s="857"/>
      <c r="L42" s="858"/>
      <c r="M42" s="859"/>
      <c r="N42" s="859"/>
      <c r="O42" s="859"/>
      <c r="P42" s="859"/>
      <c r="Q42" s="859"/>
      <c r="R42" s="859"/>
      <c r="S42" s="859"/>
      <c r="T42" s="859"/>
      <c r="U42" s="859"/>
      <c r="V42" s="859"/>
      <c r="W42" s="859"/>
      <c r="X42" s="859"/>
      <c r="Y42" s="859"/>
      <c r="Z42" s="859"/>
      <c r="AA42" s="859"/>
      <c r="AB42" s="859"/>
      <c r="AC42" s="859"/>
      <c r="AD42" s="859"/>
      <c r="AE42" s="859"/>
      <c r="AF42" s="859"/>
    </row>
    <row r="43" spans="1:32">
      <c r="A43" s="909"/>
      <c r="B43" s="974"/>
      <c r="C43" s="975"/>
      <c r="D43" s="975"/>
      <c r="E43" s="975"/>
      <c r="F43" s="975"/>
      <c r="G43" s="975"/>
      <c r="H43" s="976"/>
      <c r="I43" s="857"/>
      <c r="J43" s="857"/>
      <c r="K43" s="857"/>
      <c r="L43" s="858"/>
      <c r="M43" s="859"/>
      <c r="N43" s="859"/>
      <c r="O43" s="859"/>
      <c r="P43" s="859"/>
      <c r="Q43" s="859"/>
      <c r="R43" s="859"/>
      <c r="S43" s="859"/>
      <c r="T43" s="859"/>
      <c r="U43" s="859"/>
      <c r="V43" s="859"/>
      <c r="W43" s="859"/>
      <c r="X43" s="859"/>
      <c r="Y43" s="859"/>
      <c r="Z43" s="859"/>
      <c r="AA43" s="859"/>
      <c r="AB43" s="859"/>
      <c r="AC43" s="859"/>
      <c r="AD43" s="859"/>
      <c r="AE43" s="859"/>
      <c r="AF43" s="859"/>
    </row>
    <row r="44" spans="1:32">
      <c r="A44" s="909"/>
      <c r="B44" s="974"/>
      <c r="C44" s="975"/>
      <c r="D44" s="975"/>
      <c r="E44" s="975"/>
      <c r="F44" s="975"/>
      <c r="G44" s="975"/>
      <c r="H44" s="976"/>
      <c r="I44" s="857"/>
      <c r="J44" s="857"/>
      <c r="K44" s="857"/>
      <c r="L44" s="858"/>
      <c r="M44" s="859"/>
      <c r="N44" s="859"/>
      <c r="O44" s="859"/>
      <c r="P44" s="859"/>
      <c r="Q44" s="859"/>
      <c r="R44" s="859"/>
      <c r="S44" s="859"/>
      <c r="T44" s="859"/>
      <c r="U44" s="859"/>
      <c r="V44" s="859"/>
      <c r="W44" s="859"/>
      <c r="X44" s="859"/>
      <c r="Y44" s="859"/>
      <c r="Z44" s="859"/>
      <c r="AA44" s="859"/>
      <c r="AB44" s="859"/>
      <c r="AC44" s="859"/>
      <c r="AD44" s="859"/>
      <c r="AE44" s="859"/>
      <c r="AF44" s="859"/>
    </row>
    <row r="45" spans="1:32">
      <c r="A45" s="909"/>
      <c r="B45" s="977"/>
      <c r="C45" s="978"/>
      <c r="D45" s="978"/>
      <c r="E45" s="978"/>
      <c r="F45" s="978"/>
      <c r="G45" s="978"/>
      <c r="H45" s="979"/>
      <c r="I45" s="857"/>
      <c r="J45" s="857"/>
      <c r="K45" s="857"/>
      <c r="L45" s="858"/>
      <c r="M45" s="859"/>
      <c r="N45" s="859"/>
      <c r="O45" s="859"/>
      <c r="P45" s="859"/>
      <c r="Q45" s="859"/>
      <c r="R45" s="859"/>
      <c r="S45" s="859"/>
      <c r="T45" s="859"/>
      <c r="U45" s="859"/>
      <c r="V45" s="859"/>
      <c r="W45" s="859"/>
      <c r="X45" s="859"/>
      <c r="Y45" s="859"/>
      <c r="Z45" s="859"/>
      <c r="AA45" s="859"/>
      <c r="AB45" s="859"/>
      <c r="AC45" s="859"/>
      <c r="AD45" s="859"/>
      <c r="AE45" s="859"/>
      <c r="AF45" s="859"/>
    </row>
    <row r="46" spans="1:32">
      <c r="A46" s="914"/>
      <c r="B46" s="977"/>
      <c r="C46" s="978"/>
      <c r="D46" s="978"/>
      <c r="E46" s="978"/>
      <c r="F46" s="978"/>
      <c r="G46" s="978"/>
      <c r="H46" s="979"/>
      <c r="I46" s="857"/>
      <c r="J46" s="857"/>
      <c r="K46" s="857"/>
      <c r="L46" s="915"/>
      <c r="M46" s="859"/>
      <c r="N46" s="859"/>
      <c r="O46" s="859"/>
      <c r="P46" s="859"/>
      <c r="Q46" s="859"/>
      <c r="R46" s="859"/>
      <c r="S46" s="859"/>
      <c r="T46" s="859"/>
      <c r="U46" s="859"/>
      <c r="V46" s="859"/>
      <c r="W46" s="859"/>
      <c r="X46" s="859"/>
      <c r="Y46" s="859"/>
      <c r="Z46" s="859"/>
      <c r="AA46" s="859"/>
      <c r="AB46" s="859"/>
      <c r="AC46" s="859"/>
      <c r="AD46" s="859"/>
      <c r="AE46" s="859"/>
      <c r="AF46" s="859"/>
    </row>
    <row r="47" spans="1:32">
      <c r="A47" s="916"/>
      <c r="B47" s="977"/>
      <c r="C47" s="978"/>
      <c r="D47" s="978"/>
      <c r="E47" s="978"/>
      <c r="F47" s="978"/>
      <c r="G47" s="978"/>
      <c r="H47" s="979"/>
      <c r="I47" s="917"/>
      <c r="J47" s="917"/>
      <c r="K47" s="917"/>
      <c r="L47" s="918"/>
      <c r="M47" s="859"/>
      <c r="N47" s="859"/>
      <c r="O47" s="859"/>
      <c r="P47" s="859"/>
      <c r="Q47" s="859"/>
      <c r="R47" s="859"/>
      <c r="S47" s="859"/>
      <c r="T47" s="859"/>
      <c r="U47" s="859"/>
      <c r="V47" s="859"/>
      <c r="W47" s="859"/>
      <c r="X47" s="859"/>
      <c r="Y47" s="859"/>
      <c r="Z47" s="859"/>
      <c r="AA47" s="859"/>
      <c r="AB47" s="859"/>
      <c r="AC47" s="859"/>
      <c r="AD47" s="859"/>
      <c r="AE47" s="859"/>
      <c r="AF47" s="859"/>
    </row>
    <row r="48" spans="1:32" ht="13.8" thickBot="1">
      <c r="A48" s="916"/>
      <c r="B48" s="980"/>
      <c r="C48" s="981"/>
      <c r="D48" s="981"/>
      <c r="E48" s="981"/>
      <c r="F48" s="981"/>
      <c r="G48" s="981"/>
      <c r="H48" s="982"/>
      <c r="I48" s="917"/>
      <c r="J48" s="917"/>
      <c r="K48" s="917"/>
      <c r="L48" s="918"/>
      <c r="M48" s="859"/>
      <c r="N48" s="859"/>
      <c r="O48" s="859"/>
      <c r="P48" s="859"/>
      <c r="Q48" s="859"/>
      <c r="R48" s="859"/>
      <c r="S48" s="859"/>
      <c r="T48" s="859"/>
      <c r="U48" s="859"/>
      <c r="V48" s="859"/>
      <c r="W48" s="859"/>
      <c r="X48" s="859"/>
      <c r="Y48" s="859"/>
      <c r="Z48" s="859"/>
      <c r="AA48" s="859"/>
      <c r="AB48" s="859"/>
      <c r="AC48" s="859"/>
      <c r="AD48" s="859"/>
      <c r="AE48" s="859"/>
      <c r="AF48" s="859"/>
    </row>
    <row r="49" spans="1:32" ht="14.4" thickTop="1" thickBot="1">
      <c r="A49" s="919"/>
      <c r="B49" s="920"/>
      <c r="C49" s="920"/>
      <c r="D49" s="920"/>
      <c r="E49" s="920"/>
      <c r="F49" s="920"/>
      <c r="G49" s="920"/>
      <c r="H49" s="920"/>
      <c r="I49" s="920"/>
      <c r="J49" s="920"/>
      <c r="K49" s="920"/>
      <c r="L49" s="921"/>
      <c r="M49" s="859"/>
      <c r="N49" s="859"/>
      <c r="O49" s="859"/>
      <c r="P49" s="859"/>
      <c r="Q49" s="859"/>
      <c r="R49" s="859"/>
      <c r="S49" s="859"/>
      <c r="T49" s="859"/>
      <c r="U49" s="859"/>
      <c r="V49" s="859"/>
      <c r="W49" s="859"/>
      <c r="X49" s="859"/>
      <c r="Y49" s="859"/>
      <c r="Z49" s="859"/>
      <c r="AA49" s="859"/>
      <c r="AB49" s="859"/>
      <c r="AC49" s="859"/>
      <c r="AD49" s="859"/>
      <c r="AE49" s="859"/>
      <c r="AF49" s="859"/>
    </row>
    <row r="50" spans="1:32">
      <c r="A50" s="859"/>
      <c r="B50" s="859"/>
      <c r="C50" s="859"/>
      <c r="D50" s="859"/>
      <c r="E50" s="859"/>
      <c r="F50" s="859"/>
      <c r="G50" s="859"/>
      <c r="H50" s="859"/>
      <c r="I50" s="859"/>
      <c r="J50" s="859"/>
      <c r="K50" s="859"/>
      <c r="L50" s="859"/>
      <c r="M50" s="859"/>
      <c r="N50" s="859"/>
      <c r="O50" s="859"/>
      <c r="P50" s="859"/>
      <c r="Q50" s="859"/>
      <c r="R50" s="859"/>
      <c r="S50" s="859"/>
      <c r="T50" s="859"/>
      <c r="U50" s="859"/>
      <c r="V50" s="859"/>
      <c r="W50" s="859"/>
      <c r="X50" s="859"/>
      <c r="Y50" s="859"/>
      <c r="Z50" s="859"/>
      <c r="AA50" s="859"/>
      <c r="AB50" s="859"/>
      <c r="AC50" s="859"/>
      <c r="AD50" s="859"/>
      <c r="AE50" s="859"/>
      <c r="AF50" s="859"/>
    </row>
    <row r="51" spans="1:32">
      <c r="A51" s="859"/>
      <c r="B51" s="859"/>
      <c r="C51" s="859"/>
      <c r="D51" s="859"/>
      <c r="E51" s="859"/>
      <c r="F51" s="859"/>
      <c r="G51" s="922"/>
      <c r="H51" s="859"/>
      <c r="I51" s="859"/>
      <c r="J51" s="859"/>
      <c r="K51" s="859"/>
      <c r="L51" s="859"/>
      <c r="M51" s="859"/>
      <c r="N51" s="859"/>
      <c r="O51" s="859"/>
      <c r="P51" s="859"/>
      <c r="Q51" s="859"/>
      <c r="R51" s="859"/>
      <c r="S51" s="859"/>
      <c r="T51" s="859"/>
      <c r="U51" s="859"/>
      <c r="V51" s="859"/>
      <c r="W51" s="859"/>
      <c r="X51" s="859"/>
      <c r="Y51" s="859"/>
      <c r="Z51" s="859"/>
      <c r="AA51" s="859"/>
      <c r="AB51" s="859"/>
      <c r="AC51" s="859"/>
      <c r="AD51" s="859"/>
      <c r="AE51" s="859"/>
      <c r="AF51" s="859"/>
    </row>
    <row r="52" spans="1:32">
      <c r="A52" s="859"/>
      <c r="B52" s="859"/>
      <c r="C52" s="859"/>
      <c r="D52" s="923"/>
      <c r="E52" s="923"/>
      <c r="F52" s="923"/>
      <c r="G52" s="859"/>
      <c r="H52" s="859"/>
      <c r="I52" s="859"/>
      <c r="J52" s="859"/>
      <c r="K52" s="859"/>
      <c r="L52" s="859"/>
      <c r="M52" s="859"/>
      <c r="N52" s="859"/>
      <c r="O52" s="859"/>
      <c r="P52" s="859"/>
      <c r="Q52" s="859"/>
      <c r="R52" s="859"/>
      <c r="S52" s="859"/>
      <c r="T52" s="859"/>
      <c r="U52" s="859"/>
      <c r="V52" s="859"/>
      <c r="W52" s="859"/>
      <c r="X52" s="859"/>
      <c r="Y52" s="859"/>
      <c r="Z52" s="859"/>
      <c r="AA52" s="859"/>
      <c r="AB52" s="859"/>
      <c r="AC52" s="859"/>
      <c r="AD52" s="859"/>
      <c r="AE52" s="859"/>
      <c r="AF52" s="859"/>
    </row>
    <row r="53" spans="1:32">
      <c r="A53" s="859"/>
      <c r="B53" s="859"/>
      <c r="C53" s="859"/>
      <c r="D53" s="923"/>
      <c r="E53" s="923">
        <v>2014</v>
      </c>
      <c r="F53" s="923">
        <v>2013</v>
      </c>
      <c r="G53" s="859"/>
      <c r="H53" s="859"/>
      <c r="I53" s="859"/>
      <c r="J53" s="859"/>
      <c r="K53" s="859"/>
      <c r="L53" s="859"/>
      <c r="M53" s="859"/>
      <c r="N53" s="859"/>
      <c r="O53" s="859"/>
      <c r="P53" s="859"/>
      <c r="Q53" s="859"/>
      <c r="R53" s="859"/>
      <c r="S53" s="859"/>
      <c r="T53" s="859"/>
      <c r="U53" s="859"/>
      <c r="V53" s="859"/>
      <c r="W53" s="859"/>
      <c r="X53" s="859"/>
      <c r="Y53" s="859"/>
      <c r="Z53" s="859"/>
      <c r="AA53" s="859"/>
      <c r="AB53" s="859"/>
      <c r="AC53" s="859"/>
      <c r="AD53" s="859"/>
      <c r="AE53" s="859"/>
      <c r="AF53" s="859"/>
    </row>
    <row r="54" spans="1:32">
      <c r="A54" s="859"/>
      <c r="B54" s="859"/>
      <c r="C54" s="859"/>
      <c r="D54" s="923" t="s">
        <v>159</v>
      </c>
      <c r="E54" s="924">
        <f>'REG+OCC BY CLASS AUGUST 2014'!B6</f>
        <v>223291</v>
      </c>
      <c r="F54" s="924">
        <f>'REG+OCC BY CLASS AUGUST 2014'!C6</f>
        <v>216771</v>
      </c>
      <c r="G54" s="859"/>
      <c r="H54" s="859"/>
      <c r="I54" s="859"/>
      <c r="J54" s="859"/>
      <c r="K54" s="859"/>
      <c r="L54" s="859"/>
      <c r="M54" s="859"/>
      <c r="N54" s="859"/>
      <c r="O54" s="859"/>
      <c r="P54" s="859"/>
      <c r="Q54" s="859"/>
      <c r="R54" s="859"/>
      <c r="S54" s="859"/>
      <c r="T54" s="859"/>
      <c r="U54" s="859"/>
      <c r="V54" s="859"/>
      <c r="W54" s="859"/>
      <c r="X54" s="859"/>
      <c r="Y54" s="859"/>
      <c r="Z54" s="859"/>
      <c r="AA54" s="859"/>
      <c r="AB54" s="859"/>
      <c r="AC54" s="859"/>
      <c r="AD54" s="859"/>
      <c r="AE54" s="859"/>
      <c r="AF54" s="859"/>
    </row>
    <row r="55" spans="1:32">
      <c r="A55" s="859"/>
      <c r="B55" s="859"/>
      <c r="C55" s="859"/>
      <c r="D55" s="923" t="s">
        <v>42</v>
      </c>
      <c r="E55" s="924">
        <f>'REG+OCC BY CLASS AUGUST 2014'!E6</f>
        <v>141168</v>
      </c>
      <c r="F55" s="924">
        <f>'REG+OCC BY CLASS AUGUST 2014'!F6</f>
        <v>132999</v>
      </c>
      <c r="G55" s="859"/>
      <c r="H55" s="859"/>
      <c r="I55" s="859"/>
      <c r="J55" s="859"/>
      <c r="K55" s="859"/>
      <c r="L55" s="859"/>
      <c r="M55" s="859"/>
      <c r="N55" s="859"/>
      <c r="O55" s="859"/>
      <c r="P55" s="859"/>
      <c r="Q55" s="859"/>
      <c r="R55" s="859"/>
      <c r="S55" s="859"/>
      <c r="T55" s="859"/>
      <c r="U55" s="859"/>
      <c r="V55" s="859"/>
      <c r="W55" s="859"/>
      <c r="X55" s="859"/>
      <c r="Y55" s="859"/>
      <c r="Z55" s="859"/>
      <c r="AA55" s="859"/>
      <c r="AB55" s="859"/>
      <c r="AC55" s="859"/>
      <c r="AD55" s="859"/>
      <c r="AE55" s="859"/>
      <c r="AF55" s="859"/>
    </row>
    <row r="56" spans="1:32">
      <c r="A56" s="859"/>
      <c r="B56" s="859"/>
      <c r="C56" s="859"/>
      <c r="D56" s="923" t="s">
        <v>43</v>
      </c>
      <c r="E56" s="924">
        <f>'REG+OCC BY CLASS AUGUST 2014'!H6</f>
        <v>82123</v>
      </c>
      <c r="F56" s="924">
        <f>'REG+OCC BY CLASS AUGUST 2014'!I6</f>
        <v>83772</v>
      </c>
      <c r="G56" s="859"/>
      <c r="H56" s="859"/>
      <c r="I56" s="859"/>
      <c r="J56" s="859"/>
      <c r="K56" s="859"/>
      <c r="L56" s="859"/>
      <c r="M56" s="859"/>
      <c r="N56" s="859"/>
      <c r="O56" s="859"/>
      <c r="P56" s="859"/>
      <c r="Q56" s="859"/>
      <c r="R56" s="859"/>
      <c r="S56" s="859"/>
      <c r="T56" s="859"/>
      <c r="U56" s="859"/>
      <c r="V56" s="859"/>
      <c r="W56" s="859"/>
      <c r="X56" s="859"/>
      <c r="Y56" s="859"/>
      <c r="Z56" s="859"/>
      <c r="AA56" s="859"/>
      <c r="AB56" s="859"/>
      <c r="AC56" s="859"/>
      <c r="AD56" s="859"/>
      <c r="AE56" s="859"/>
      <c r="AF56" s="859"/>
    </row>
    <row r="57" spans="1:32">
      <c r="A57" s="859"/>
      <c r="B57" s="859"/>
      <c r="C57" s="859"/>
      <c r="D57" s="923"/>
      <c r="E57" s="923"/>
      <c r="F57" s="923"/>
      <c r="G57" s="859"/>
      <c r="H57" s="859"/>
      <c r="I57" s="859"/>
      <c r="J57" s="859"/>
      <c r="K57" s="859"/>
      <c r="L57" s="859"/>
      <c r="M57" s="859"/>
      <c r="N57" s="859"/>
      <c r="O57" s="859"/>
    </row>
    <row r="58" spans="1:32">
      <c r="A58" s="859"/>
      <c r="B58" s="859"/>
      <c r="C58" s="859"/>
      <c r="D58" s="859"/>
      <c r="E58" s="859"/>
      <c r="F58" s="859"/>
      <c r="G58" s="859"/>
      <c r="H58" s="859"/>
      <c r="I58" s="859"/>
      <c r="J58" s="859"/>
      <c r="K58" s="859"/>
      <c r="L58" s="859"/>
      <c r="M58" s="859"/>
      <c r="N58" s="859"/>
      <c r="O58" s="859"/>
    </row>
    <row r="59" spans="1:32">
      <c r="A59" s="859"/>
      <c r="B59" s="859"/>
      <c r="C59" s="859"/>
      <c r="D59" s="859"/>
      <c r="E59" s="859"/>
      <c r="F59" s="859"/>
      <c r="G59" s="859"/>
      <c r="H59" s="859"/>
      <c r="I59" s="859"/>
      <c r="J59" s="859"/>
      <c r="K59" s="859"/>
      <c r="L59" s="859"/>
      <c r="M59" s="859"/>
      <c r="N59" s="859"/>
      <c r="O59" s="859"/>
    </row>
    <row r="60" spans="1:32">
      <c r="A60" s="859"/>
      <c r="B60" s="859"/>
      <c r="C60" s="923"/>
      <c r="D60" s="923"/>
      <c r="E60" s="923"/>
      <c r="F60" s="923"/>
      <c r="G60" s="923"/>
      <c r="H60" s="859"/>
      <c r="I60" s="859"/>
      <c r="J60" s="859"/>
      <c r="K60" s="859"/>
      <c r="L60" s="859"/>
      <c r="M60" s="859"/>
      <c r="N60" s="859"/>
      <c r="O60" s="859"/>
    </row>
    <row r="61" spans="1:32">
      <c r="A61" s="859"/>
      <c r="B61" s="859"/>
      <c r="C61" s="923"/>
      <c r="D61" s="923"/>
      <c r="E61" s="923"/>
      <c r="F61" s="923"/>
      <c r="G61" s="923"/>
      <c r="H61" s="859"/>
      <c r="I61" s="859"/>
      <c r="J61" s="859"/>
      <c r="K61" s="859"/>
      <c r="L61" s="859"/>
      <c r="M61" s="859"/>
      <c r="N61" s="859"/>
      <c r="O61" s="859"/>
    </row>
    <row r="62" spans="1:32">
      <c r="A62" s="859"/>
      <c r="B62" s="859"/>
      <c r="C62" s="925"/>
      <c r="D62" s="925"/>
      <c r="E62" s="925"/>
      <c r="F62" s="925"/>
      <c r="G62" s="925"/>
      <c r="H62" s="859"/>
      <c r="I62" s="859"/>
      <c r="J62" s="859"/>
      <c r="K62" s="859"/>
      <c r="L62" s="859"/>
      <c r="M62" s="859"/>
      <c r="N62" s="859"/>
      <c r="O62" s="859"/>
    </row>
    <row r="63" spans="1:32">
      <c r="A63" s="859"/>
      <c r="B63" s="859"/>
      <c r="C63" s="859"/>
      <c r="D63" s="859"/>
      <c r="E63" s="859"/>
      <c r="F63" s="859"/>
      <c r="G63" s="859"/>
      <c r="H63" s="859"/>
      <c r="I63" s="859"/>
      <c r="J63" s="859"/>
      <c r="K63" s="859"/>
      <c r="L63" s="859"/>
      <c r="M63" s="859"/>
      <c r="N63" s="859"/>
      <c r="O63" s="859"/>
    </row>
    <row r="64" spans="1:32">
      <c r="A64" s="859"/>
      <c r="B64" s="859"/>
      <c r="C64" s="859"/>
      <c r="D64" s="859"/>
      <c r="E64" s="859"/>
      <c r="F64" s="859"/>
      <c r="G64" s="859"/>
      <c r="H64" s="859"/>
      <c r="I64" s="859"/>
      <c r="J64" s="859"/>
      <c r="K64" s="859"/>
      <c r="L64" s="859"/>
      <c r="M64" s="859"/>
      <c r="N64" s="859"/>
      <c r="O64" s="859"/>
    </row>
    <row r="65" spans="1:15">
      <c r="A65" s="859"/>
      <c r="B65" s="859"/>
      <c r="C65" s="859"/>
      <c r="D65" s="859"/>
      <c r="E65" s="859"/>
      <c r="F65" s="859"/>
      <c r="G65" s="859"/>
      <c r="H65" s="859"/>
      <c r="I65" s="859"/>
      <c r="J65" s="859"/>
      <c r="K65" s="859"/>
      <c r="L65" s="859"/>
      <c r="M65" s="859"/>
      <c r="N65" s="859"/>
      <c r="O65" s="859"/>
    </row>
    <row r="66" spans="1:15">
      <c r="A66" s="859"/>
      <c r="B66" s="859"/>
      <c r="C66" s="859"/>
      <c r="D66" s="859"/>
      <c r="E66" s="859"/>
      <c r="F66" s="859"/>
      <c r="G66" s="859"/>
      <c r="H66" s="859"/>
      <c r="I66" s="859"/>
      <c r="J66" s="859"/>
      <c r="K66" s="859"/>
      <c r="L66" s="859"/>
      <c r="M66" s="859"/>
      <c r="N66" s="859"/>
      <c r="O66" s="859"/>
    </row>
    <row r="67" spans="1:15">
      <c r="A67" s="859"/>
      <c r="B67" s="859"/>
      <c r="C67" s="859"/>
      <c r="D67" s="859"/>
      <c r="E67" s="859"/>
      <c r="F67" s="859"/>
      <c r="G67" s="859"/>
      <c r="H67" s="859"/>
      <c r="I67" s="859"/>
      <c r="J67" s="859"/>
      <c r="K67" s="859"/>
      <c r="L67" s="859"/>
      <c r="M67" s="859"/>
      <c r="N67" s="859"/>
      <c r="O67" s="859"/>
    </row>
    <row r="68" spans="1:15">
      <c r="A68" s="859"/>
      <c r="B68" s="859"/>
      <c r="C68" s="859"/>
      <c r="D68" s="859"/>
      <c r="E68" s="859"/>
      <c r="F68" s="859"/>
      <c r="G68" s="859"/>
      <c r="H68" s="859"/>
      <c r="I68" s="859"/>
      <c r="J68" s="859"/>
      <c r="K68" s="859"/>
      <c r="L68" s="859"/>
      <c r="M68" s="859"/>
      <c r="N68" s="859"/>
      <c r="O68" s="859"/>
    </row>
    <row r="69" spans="1:15">
      <c r="A69" s="859"/>
      <c r="B69" s="859"/>
      <c r="C69" s="859"/>
      <c r="D69" s="859"/>
      <c r="E69" s="859"/>
      <c r="F69" s="859"/>
      <c r="G69" s="859"/>
      <c r="H69" s="859"/>
      <c r="I69" s="859"/>
      <c r="J69" s="859"/>
      <c r="K69" s="859"/>
      <c r="L69" s="859"/>
      <c r="M69" s="859"/>
      <c r="N69" s="859"/>
      <c r="O69" s="859"/>
    </row>
    <row r="70" spans="1:15">
      <c r="A70" s="859"/>
      <c r="B70" s="859"/>
      <c r="C70" s="859"/>
      <c r="D70" s="859"/>
      <c r="E70" s="859"/>
      <c r="F70" s="859"/>
      <c r="G70" s="859"/>
      <c r="H70" s="859"/>
      <c r="I70" s="859"/>
      <c r="J70" s="859"/>
      <c r="K70" s="859"/>
      <c r="L70" s="859"/>
      <c r="M70" s="859"/>
      <c r="N70" s="859"/>
      <c r="O70" s="859"/>
    </row>
    <row r="71" spans="1:15">
      <c r="A71" s="859"/>
      <c r="B71" s="859"/>
      <c r="C71" s="859"/>
      <c r="D71" s="859"/>
      <c r="E71" s="859"/>
      <c r="F71" s="859"/>
      <c r="G71" s="859"/>
      <c r="H71" s="859"/>
      <c r="I71" s="859"/>
      <c r="J71" s="859"/>
      <c r="K71" s="859"/>
      <c r="L71" s="859"/>
      <c r="M71" s="859"/>
      <c r="N71" s="859"/>
      <c r="O71" s="859"/>
    </row>
    <row r="72" spans="1:15">
      <c r="A72" s="859"/>
      <c r="B72" s="859"/>
      <c r="C72" s="859"/>
      <c r="D72" s="859"/>
      <c r="E72" s="859"/>
      <c r="F72" s="859"/>
      <c r="G72" s="859"/>
      <c r="H72" s="859"/>
      <c r="I72" s="859"/>
      <c r="J72" s="859"/>
      <c r="K72" s="859"/>
      <c r="L72" s="859"/>
      <c r="M72" s="859"/>
      <c r="N72" s="859"/>
      <c r="O72" s="859"/>
    </row>
    <row r="73" spans="1:15">
      <c r="A73" s="859"/>
      <c r="B73" s="859"/>
      <c r="C73" s="859"/>
      <c r="D73" s="859"/>
      <c r="E73" s="859"/>
      <c r="F73" s="859"/>
      <c r="G73" s="859"/>
      <c r="H73" s="859"/>
      <c r="I73" s="859"/>
      <c r="J73" s="859"/>
      <c r="K73" s="859"/>
      <c r="L73" s="859"/>
      <c r="M73" s="859"/>
      <c r="N73" s="859"/>
      <c r="O73" s="859"/>
    </row>
    <row r="74" spans="1:15">
      <c r="A74" s="859"/>
      <c r="B74" s="859"/>
      <c r="C74" s="859"/>
      <c r="D74" s="859"/>
      <c r="E74" s="859"/>
      <c r="F74" s="859"/>
      <c r="G74" s="859"/>
      <c r="H74" s="859"/>
      <c r="I74" s="859"/>
      <c r="J74" s="859"/>
      <c r="K74" s="859"/>
      <c r="L74" s="859"/>
      <c r="M74" s="859"/>
      <c r="N74" s="859"/>
      <c r="O74" s="859"/>
    </row>
    <row r="75" spans="1:15">
      <c r="A75" s="859"/>
      <c r="B75" s="859"/>
      <c r="C75" s="859"/>
      <c r="D75" s="859"/>
      <c r="E75" s="859"/>
      <c r="F75" s="859"/>
      <c r="G75" s="859"/>
      <c r="H75" s="859"/>
      <c r="I75" s="859"/>
      <c r="J75" s="859"/>
      <c r="K75" s="859"/>
      <c r="L75" s="859"/>
      <c r="M75" s="859"/>
      <c r="N75" s="859"/>
      <c r="O75" s="859"/>
    </row>
    <row r="76" spans="1:15">
      <c r="A76" s="859"/>
      <c r="B76" s="859"/>
      <c r="C76" s="859"/>
      <c r="D76" s="859"/>
      <c r="E76" s="859"/>
      <c r="F76" s="859"/>
      <c r="G76" s="859"/>
      <c r="H76" s="859"/>
      <c r="I76" s="859"/>
      <c r="J76" s="859"/>
      <c r="K76" s="859"/>
      <c r="L76" s="859"/>
      <c r="M76" s="859"/>
      <c r="N76" s="859"/>
      <c r="O76" s="859"/>
    </row>
    <row r="77" spans="1:15">
      <c r="A77" s="859"/>
      <c r="B77" s="859"/>
      <c r="C77" s="859"/>
      <c r="D77" s="859"/>
      <c r="E77" s="859"/>
      <c r="F77" s="859"/>
      <c r="G77" s="859"/>
      <c r="H77" s="859"/>
      <c r="I77" s="859"/>
      <c r="J77" s="859"/>
      <c r="K77" s="859"/>
      <c r="L77" s="859"/>
      <c r="M77" s="859"/>
      <c r="N77" s="859"/>
      <c r="O77" s="859"/>
    </row>
    <row r="78" spans="1:15">
      <c r="A78" s="859"/>
      <c r="B78" s="859"/>
      <c r="C78" s="859"/>
      <c r="D78" s="859"/>
      <c r="E78" s="859"/>
      <c r="F78" s="859"/>
      <c r="G78" s="859"/>
      <c r="H78" s="859"/>
      <c r="I78" s="859"/>
      <c r="J78" s="859"/>
      <c r="K78" s="859"/>
      <c r="L78" s="859"/>
      <c r="M78" s="859"/>
      <c r="N78" s="859"/>
      <c r="O78" s="859"/>
    </row>
    <row r="79" spans="1:15">
      <c r="A79" s="859"/>
      <c r="B79" s="859"/>
      <c r="C79" s="859"/>
      <c r="D79" s="859"/>
      <c r="E79" s="859"/>
      <c r="F79" s="859"/>
      <c r="G79" s="859"/>
      <c r="H79" s="859"/>
      <c r="I79" s="859"/>
      <c r="J79" s="859"/>
      <c r="K79" s="859"/>
      <c r="L79" s="859"/>
      <c r="M79" s="859"/>
      <c r="N79" s="859"/>
      <c r="O79" s="859"/>
    </row>
    <row r="80" spans="1:15">
      <c r="A80" s="859"/>
      <c r="B80" s="859"/>
      <c r="C80" s="859"/>
      <c r="D80" s="859"/>
      <c r="E80" s="859"/>
      <c r="F80" s="859"/>
      <c r="G80" s="859"/>
      <c r="H80" s="859"/>
      <c r="I80" s="859"/>
      <c r="J80" s="859"/>
      <c r="K80" s="859"/>
      <c r="L80" s="859"/>
      <c r="M80" s="859"/>
      <c r="N80" s="859"/>
      <c r="O80" s="859"/>
    </row>
    <row r="81" spans="1:15">
      <c r="A81" s="859"/>
      <c r="B81" s="859"/>
      <c r="C81" s="859"/>
      <c r="D81" s="859"/>
      <c r="E81" s="859"/>
      <c r="F81" s="859"/>
      <c r="G81" s="859"/>
      <c r="H81" s="859"/>
      <c r="I81" s="859"/>
      <c r="J81" s="859"/>
      <c r="K81" s="859"/>
      <c r="L81" s="859"/>
      <c r="M81" s="859"/>
      <c r="N81" s="859"/>
      <c r="O81" s="859"/>
    </row>
    <row r="82" spans="1:15">
      <c r="A82" s="859"/>
      <c r="B82" s="859"/>
      <c r="C82" s="859"/>
      <c r="D82" s="859"/>
      <c r="E82" s="859"/>
      <c r="F82" s="859"/>
      <c r="G82" s="859"/>
      <c r="H82" s="859"/>
      <c r="I82" s="859"/>
      <c r="J82" s="859"/>
      <c r="K82" s="859"/>
      <c r="L82" s="859"/>
      <c r="M82" s="859"/>
      <c r="N82" s="859"/>
      <c r="O82" s="859"/>
    </row>
    <row r="83" spans="1:15">
      <c r="A83" s="859"/>
      <c r="B83" s="859"/>
      <c r="C83" s="859"/>
      <c r="D83" s="859"/>
      <c r="E83" s="859"/>
      <c r="F83" s="859"/>
      <c r="G83" s="859"/>
      <c r="H83" s="859"/>
      <c r="I83" s="859"/>
      <c r="J83" s="859"/>
      <c r="K83" s="859"/>
      <c r="L83" s="859"/>
      <c r="M83" s="859"/>
      <c r="N83" s="859"/>
      <c r="O83" s="859"/>
    </row>
    <row r="84" spans="1:15">
      <c r="A84" s="859"/>
      <c r="B84" s="859"/>
      <c r="C84" s="859"/>
      <c r="D84" s="859"/>
      <c r="E84" s="859"/>
      <c r="F84" s="859"/>
      <c r="G84" s="859"/>
      <c r="H84" s="859"/>
      <c r="I84" s="859"/>
      <c r="J84" s="859"/>
      <c r="K84" s="859"/>
      <c r="L84" s="859"/>
      <c r="M84" s="859"/>
      <c r="N84" s="859"/>
      <c r="O84" s="859"/>
    </row>
    <row r="85" spans="1:15">
      <c r="A85" s="859"/>
      <c r="B85" s="859"/>
      <c r="C85" s="859"/>
      <c r="D85" s="859"/>
      <c r="E85" s="859"/>
      <c r="F85" s="859"/>
      <c r="G85" s="859"/>
      <c r="H85" s="859"/>
      <c r="I85" s="859"/>
      <c r="J85" s="859"/>
      <c r="K85" s="859"/>
      <c r="L85" s="859"/>
      <c r="M85" s="859"/>
      <c r="N85" s="859"/>
      <c r="O85" s="859"/>
    </row>
    <row r="86" spans="1:15">
      <c r="A86" s="859"/>
      <c r="B86" s="859"/>
      <c r="C86" s="859"/>
      <c r="D86" s="859"/>
      <c r="E86" s="859"/>
      <c r="F86" s="859"/>
      <c r="G86" s="859"/>
      <c r="H86" s="859"/>
      <c r="I86" s="859"/>
      <c r="J86" s="859"/>
      <c r="K86" s="859"/>
      <c r="L86" s="859"/>
      <c r="M86" s="859"/>
      <c r="N86" s="859"/>
      <c r="O86" s="859"/>
    </row>
    <row r="87" spans="1:15">
      <c r="A87" s="859"/>
      <c r="B87" s="859"/>
      <c r="C87" s="859"/>
      <c r="D87" s="859"/>
      <c r="E87" s="859"/>
      <c r="F87" s="859"/>
      <c r="G87" s="859"/>
      <c r="H87" s="859"/>
      <c r="I87" s="859"/>
      <c r="J87" s="859"/>
      <c r="K87" s="859"/>
      <c r="L87" s="859"/>
      <c r="M87" s="859"/>
      <c r="N87" s="859"/>
      <c r="O87" s="859"/>
    </row>
    <row r="88" spans="1:15">
      <c r="A88" s="859"/>
      <c r="B88" s="859"/>
      <c r="C88" s="859"/>
      <c r="D88" s="859"/>
      <c r="E88" s="859"/>
      <c r="F88" s="859"/>
      <c r="G88" s="859"/>
      <c r="H88" s="859"/>
      <c r="I88" s="859"/>
      <c r="J88" s="859"/>
      <c r="K88" s="859"/>
      <c r="L88" s="859"/>
      <c r="M88" s="859"/>
      <c r="N88" s="859"/>
      <c r="O88" s="859"/>
    </row>
    <row r="89" spans="1:15">
      <c r="A89" s="859"/>
      <c r="B89" s="859"/>
      <c r="C89" s="859"/>
      <c r="D89" s="859"/>
      <c r="E89" s="859"/>
      <c r="F89" s="859"/>
      <c r="G89" s="859"/>
      <c r="H89" s="859"/>
      <c r="I89" s="859"/>
      <c r="J89" s="859"/>
      <c r="K89" s="859"/>
      <c r="L89" s="859"/>
      <c r="M89" s="859"/>
      <c r="N89" s="859"/>
      <c r="O89" s="859"/>
    </row>
    <row r="90" spans="1:15">
      <c r="A90" s="859"/>
      <c r="B90" s="859"/>
      <c r="C90" s="859"/>
      <c r="D90" s="859"/>
      <c r="E90" s="859"/>
      <c r="F90" s="859"/>
      <c r="G90" s="859"/>
      <c r="H90" s="859"/>
      <c r="I90" s="859"/>
      <c r="J90" s="859"/>
      <c r="K90" s="859"/>
      <c r="L90" s="859"/>
      <c r="M90" s="859"/>
      <c r="N90" s="859"/>
      <c r="O90" s="859"/>
    </row>
    <row r="91" spans="1:15">
      <c r="A91" s="859"/>
      <c r="B91" s="859"/>
      <c r="C91" s="859"/>
      <c r="D91" s="859"/>
      <c r="E91" s="859"/>
      <c r="F91" s="859"/>
      <c r="G91" s="859"/>
      <c r="H91" s="859"/>
      <c r="I91" s="859"/>
      <c r="J91" s="859"/>
      <c r="K91" s="859"/>
      <c r="L91" s="859"/>
      <c r="M91" s="859"/>
      <c r="N91" s="859"/>
      <c r="O91" s="859"/>
    </row>
    <row r="92" spans="1:15">
      <c r="A92" s="859"/>
      <c r="B92" s="859"/>
      <c r="C92" s="859"/>
      <c r="D92" s="859"/>
      <c r="E92" s="859"/>
      <c r="F92" s="859"/>
      <c r="G92" s="859"/>
      <c r="H92" s="859"/>
      <c r="I92" s="859"/>
      <c r="J92" s="859"/>
      <c r="K92" s="859"/>
      <c r="L92" s="859"/>
      <c r="M92" s="859"/>
      <c r="N92" s="859"/>
      <c r="O92" s="859"/>
    </row>
    <row r="93" spans="1:15">
      <c r="A93" s="859"/>
      <c r="B93" s="859"/>
      <c r="C93" s="859"/>
      <c r="D93" s="859"/>
      <c r="E93" s="859"/>
      <c r="F93" s="859"/>
      <c r="G93" s="859"/>
      <c r="H93" s="859"/>
      <c r="I93" s="859"/>
      <c r="J93" s="859"/>
      <c r="K93" s="859"/>
      <c r="L93" s="859"/>
      <c r="M93" s="859"/>
      <c r="N93" s="859"/>
      <c r="O93" s="859"/>
    </row>
    <row r="94" spans="1:15">
      <c r="A94" s="859"/>
      <c r="B94" s="859"/>
      <c r="C94" s="859"/>
      <c r="D94" s="859"/>
      <c r="E94" s="859"/>
      <c r="F94" s="859"/>
      <c r="G94" s="859"/>
      <c r="H94" s="859"/>
      <c r="I94" s="859"/>
      <c r="J94" s="859"/>
      <c r="K94" s="859"/>
      <c r="L94" s="859"/>
      <c r="M94" s="859"/>
      <c r="N94" s="859"/>
      <c r="O94" s="859"/>
    </row>
    <row r="95" spans="1:15">
      <c r="A95" s="859"/>
      <c r="B95" s="859"/>
      <c r="C95" s="859"/>
      <c r="D95" s="859"/>
      <c r="E95" s="859"/>
      <c r="F95" s="859"/>
      <c r="G95" s="859"/>
      <c r="H95" s="859"/>
      <c r="I95" s="859"/>
      <c r="J95" s="859"/>
      <c r="K95" s="859"/>
      <c r="L95" s="859"/>
      <c r="M95" s="859"/>
      <c r="N95" s="859"/>
      <c r="O95" s="859"/>
    </row>
    <row r="96" spans="1:15">
      <c r="A96" s="859"/>
      <c r="B96" s="859"/>
      <c r="C96" s="859"/>
      <c r="D96" s="859"/>
      <c r="E96" s="859"/>
      <c r="F96" s="859"/>
      <c r="G96" s="859"/>
      <c r="H96" s="859"/>
      <c r="I96" s="859"/>
      <c r="J96" s="859"/>
      <c r="K96" s="859"/>
      <c r="L96" s="859"/>
      <c r="M96" s="859"/>
      <c r="N96" s="859"/>
      <c r="O96" s="859"/>
    </row>
    <row r="97" spans="1:15">
      <c r="A97" s="859"/>
      <c r="B97" s="859"/>
      <c r="C97" s="859"/>
      <c r="D97" s="859"/>
      <c r="E97" s="859"/>
      <c r="F97" s="859"/>
      <c r="G97" s="859"/>
      <c r="H97" s="859"/>
      <c r="I97" s="859"/>
      <c r="J97" s="859"/>
      <c r="K97" s="859"/>
      <c r="L97" s="859"/>
      <c r="M97" s="859"/>
      <c r="N97" s="859"/>
      <c r="O97" s="859"/>
    </row>
    <row r="98" spans="1:15">
      <c r="A98" s="859"/>
      <c r="B98" s="859"/>
      <c r="C98" s="859"/>
      <c r="D98" s="859"/>
      <c r="E98" s="859"/>
      <c r="F98" s="859"/>
      <c r="G98" s="859"/>
      <c r="H98" s="859"/>
      <c r="I98" s="859"/>
      <c r="J98" s="859"/>
      <c r="K98" s="859"/>
      <c r="L98" s="859"/>
      <c r="M98" s="859"/>
      <c r="N98" s="859"/>
      <c r="O98" s="859"/>
    </row>
    <row r="99" spans="1:15">
      <c r="A99" s="859"/>
      <c r="B99" s="859"/>
      <c r="C99" s="859"/>
      <c r="D99" s="859"/>
      <c r="E99" s="859"/>
      <c r="F99" s="859"/>
      <c r="G99" s="859"/>
      <c r="H99" s="859"/>
      <c r="I99" s="859"/>
      <c r="J99" s="859"/>
      <c r="K99" s="859"/>
      <c r="L99" s="859"/>
      <c r="M99" s="859"/>
      <c r="N99" s="859"/>
      <c r="O99" s="859"/>
    </row>
    <row r="100" spans="1:15">
      <c r="A100" s="859"/>
      <c r="B100" s="859"/>
      <c r="C100" s="859"/>
      <c r="D100" s="859"/>
      <c r="E100" s="859"/>
      <c r="F100" s="859"/>
      <c r="G100" s="859"/>
      <c r="H100" s="859"/>
      <c r="I100" s="859"/>
      <c r="J100" s="859"/>
      <c r="K100" s="859"/>
      <c r="L100" s="859"/>
      <c r="M100" s="859"/>
      <c r="N100" s="859"/>
      <c r="O100" s="859"/>
    </row>
    <row r="101" spans="1:15">
      <c r="A101" s="859"/>
      <c r="B101" s="859"/>
      <c r="C101" s="859"/>
      <c r="D101" s="859"/>
      <c r="E101" s="859"/>
      <c r="F101" s="859"/>
      <c r="G101" s="859"/>
      <c r="H101" s="859"/>
      <c r="I101" s="859"/>
      <c r="J101" s="859"/>
      <c r="K101" s="859"/>
      <c r="L101" s="859"/>
      <c r="M101" s="859"/>
      <c r="N101" s="859"/>
      <c r="O101" s="859"/>
    </row>
    <row r="102" spans="1:15">
      <c r="A102" s="859"/>
      <c r="B102" s="859"/>
      <c r="C102" s="859"/>
      <c r="D102" s="859"/>
      <c r="E102" s="859"/>
      <c r="F102" s="859"/>
      <c r="G102" s="859"/>
      <c r="H102" s="859"/>
      <c r="I102" s="859"/>
      <c r="J102" s="859"/>
      <c r="K102" s="859"/>
      <c r="L102" s="859"/>
      <c r="M102" s="859"/>
      <c r="N102" s="859"/>
      <c r="O102" s="859"/>
    </row>
    <row r="103" spans="1:15">
      <c r="A103" s="859"/>
      <c r="B103" s="859"/>
      <c r="C103" s="859"/>
      <c r="D103" s="859"/>
      <c r="E103" s="859"/>
      <c r="F103" s="859"/>
      <c r="G103" s="859"/>
      <c r="H103" s="859"/>
      <c r="I103" s="859"/>
      <c r="J103" s="859"/>
      <c r="K103" s="859"/>
      <c r="L103" s="859"/>
      <c r="M103" s="859"/>
      <c r="N103" s="859"/>
      <c r="O103" s="859"/>
    </row>
    <row r="104" spans="1:15">
      <c r="A104" s="859"/>
      <c r="B104" s="859"/>
      <c r="C104" s="859"/>
      <c r="D104" s="859"/>
      <c r="E104" s="859"/>
      <c r="F104" s="859"/>
      <c r="G104" s="859"/>
      <c r="H104" s="859"/>
      <c r="I104" s="859"/>
      <c r="J104" s="859"/>
      <c r="K104" s="859"/>
      <c r="L104" s="859"/>
      <c r="M104" s="859"/>
      <c r="N104" s="859"/>
      <c r="O104" s="859"/>
    </row>
    <row r="105" spans="1:15">
      <c r="A105" s="859"/>
      <c r="B105" s="859"/>
      <c r="C105" s="859"/>
      <c r="D105" s="859"/>
      <c r="E105" s="859"/>
      <c r="F105" s="859"/>
      <c r="G105" s="859"/>
      <c r="H105" s="859"/>
      <c r="I105" s="859"/>
      <c r="J105" s="859"/>
      <c r="K105" s="859"/>
      <c r="L105" s="859"/>
      <c r="M105" s="859"/>
      <c r="N105" s="859"/>
      <c r="O105" s="859"/>
    </row>
    <row r="106" spans="1:15">
      <c r="A106" s="859"/>
      <c r="B106" s="859"/>
      <c r="C106" s="859"/>
      <c r="D106" s="859"/>
      <c r="E106" s="859"/>
      <c r="F106" s="859"/>
      <c r="G106" s="859"/>
      <c r="H106" s="859"/>
      <c r="I106" s="859"/>
      <c r="J106" s="859"/>
      <c r="K106" s="859"/>
      <c r="L106" s="859"/>
      <c r="M106" s="859"/>
      <c r="N106" s="859"/>
      <c r="O106" s="859"/>
    </row>
    <row r="107" spans="1:15">
      <c r="A107" s="859"/>
      <c r="B107" s="859"/>
      <c r="C107" s="859"/>
      <c r="D107" s="859"/>
      <c r="E107" s="859"/>
      <c r="F107" s="859"/>
      <c r="G107" s="859"/>
      <c r="H107" s="859"/>
      <c r="I107" s="859"/>
      <c r="J107" s="859"/>
      <c r="K107" s="859"/>
      <c r="L107" s="859"/>
      <c r="M107" s="859"/>
      <c r="N107" s="859"/>
      <c r="O107" s="859"/>
    </row>
    <row r="108" spans="1:15">
      <c r="A108" s="859"/>
      <c r="B108" s="859"/>
      <c r="C108" s="859"/>
      <c r="D108" s="859"/>
      <c r="E108" s="859"/>
      <c r="F108" s="859"/>
      <c r="G108" s="859"/>
      <c r="H108" s="859"/>
      <c r="I108" s="859"/>
      <c r="J108" s="859"/>
      <c r="K108" s="859"/>
      <c r="L108" s="859"/>
      <c r="M108" s="859"/>
      <c r="N108" s="859"/>
      <c r="O108" s="859"/>
    </row>
    <row r="109" spans="1:15">
      <c r="A109" s="859"/>
      <c r="B109" s="859"/>
      <c r="C109" s="859"/>
      <c r="D109" s="859"/>
      <c r="E109" s="859"/>
      <c r="F109" s="859"/>
      <c r="G109" s="859"/>
      <c r="H109" s="859"/>
      <c r="I109" s="859"/>
      <c r="J109" s="859"/>
      <c r="K109" s="859"/>
      <c r="L109" s="859"/>
      <c r="M109" s="859"/>
      <c r="N109" s="859"/>
      <c r="O109" s="859"/>
    </row>
    <row r="110" spans="1:15">
      <c r="A110" s="859"/>
      <c r="B110" s="859"/>
      <c r="C110" s="859"/>
      <c r="D110" s="859"/>
      <c r="E110" s="859"/>
      <c r="F110" s="859"/>
      <c r="G110" s="859"/>
      <c r="H110" s="859"/>
      <c r="I110" s="859"/>
      <c r="J110" s="859"/>
      <c r="K110" s="859"/>
      <c r="L110" s="859"/>
      <c r="M110" s="859"/>
      <c r="N110" s="859"/>
      <c r="O110" s="859"/>
    </row>
    <row r="111" spans="1:15">
      <c r="A111" s="859"/>
      <c r="B111" s="859"/>
      <c r="C111" s="859"/>
      <c r="D111" s="859"/>
      <c r="E111" s="859"/>
      <c r="F111" s="859"/>
      <c r="G111" s="859"/>
      <c r="H111" s="859"/>
      <c r="I111" s="859"/>
      <c r="J111" s="859"/>
      <c r="K111" s="859"/>
      <c r="L111" s="859"/>
      <c r="M111" s="859"/>
      <c r="N111" s="859"/>
      <c r="O111" s="859"/>
    </row>
    <row r="112" spans="1:15">
      <c r="A112" s="859"/>
      <c r="B112" s="859"/>
      <c r="C112" s="859"/>
      <c r="D112" s="859"/>
      <c r="E112" s="859"/>
      <c r="F112" s="859"/>
      <c r="G112" s="859"/>
      <c r="H112" s="859"/>
      <c r="I112" s="859"/>
      <c r="J112" s="859"/>
      <c r="K112" s="859"/>
      <c r="L112" s="859"/>
      <c r="M112" s="859"/>
      <c r="N112" s="859"/>
      <c r="O112" s="859"/>
    </row>
    <row r="113" spans="1:15">
      <c r="A113" s="859"/>
      <c r="B113" s="859"/>
      <c r="C113" s="859"/>
      <c r="D113" s="859"/>
      <c r="E113" s="859"/>
      <c r="F113" s="859"/>
      <c r="G113" s="859"/>
      <c r="H113" s="859"/>
      <c r="I113" s="859"/>
      <c r="J113" s="859"/>
      <c r="K113" s="859"/>
      <c r="L113" s="859"/>
      <c r="M113" s="859"/>
      <c r="N113" s="859"/>
      <c r="O113" s="859"/>
    </row>
    <row r="114" spans="1:15">
      <c r="A114" s="859"/>
      <c r="B114" s="859"/>
      <c r="C114" s="859"/>
      <c r="D114" s="859"/>
      <c r="E114" s="859"/>
      <c r="F114" s="859"/>
      <c r="G114" s="859"/>
      <c r="H114" s="859"/>
      <c r="I114" s="859"/>
      <c r="J114" s="859"/>
      <c r="K114" s="859"/>
      <c r="L114" s="859"/>
      <c r="M114" s="859"/>
      <c r="N114" s="859"/>
      <c r="O114" s="859"/>
    </row>
    <row r="115" spans="1:15">
      <c r="A115" s="859"/>
      <c r="B115" s="859"/>
      <c r="C115" s="859"/>
      <c r="D115" s="859"/>
      <c r="E115" s="859"/>
      <c r="F115" s="859"/>
      <c r="G115" s="859"/>
      <c r="H115" s="859"/>
      <c r="I115" s="859"/>
      <c r="J115" s="859"/>
      <c r="K115" s="859"/>
      <c r="L115" s="859"/>
      <c r="M115" s="859"/>
      <c r="N115" s="859"/>
      <c r="O115" s="859"/>
    </row>
    <row r="116" spans="1:15">
      <c r="A116" s="859"/>
      <c r="B116" s="859"/>
      <c r="C116" s="859"/>
      <c r="D116" s="859"/>
      <c r="E116" s="859"/>
      <c r="F116" s="859"/>
      <c r="G116" s="859"/>
      <c r="H116" s="859"/>
      <c r="I116" s="859"/>
      <c r="J116" s="859"/>
      <c r="K116" s="859"/>
      <c r="L116" s="859"/>
      <c r="M116" s="859"/>
      <c r="N116" s="859"/>
      <c r="O116" s="859"/>
    </row>
    <row r="117" spans="1:15">
      <c r="A117" s="859"/>
      <c r="B117" s="859"/>
      <c r="C117" s="859"/>
      <c r="D117" s="859"/>
      <c r="E117" s="859"/>
      <c r="F117" s="859"/>
      <c r="G117" s="859"/>
      <c r="H117" s="859"/>
      <c r="I117" s="859"/>
      <c r="J117" s="859"/>
      <c r="K117" s="859"/>
      <c r="L117" s="859"/>
      <c r="M117" s="859"/>
      <c r="N117" s="859"/>
      <c r="O117" s="859"/>
    </row>
    <row r="118" spans="1:15">
      <c r="A118" s="859"/>
      <c r="B118" s="859"/>
      <c r="C118" s="859"/>
      <c r="D118" s="859"/>
      <c r="E118" s="859"/>
      <c r="F118" s="859"/>
      <c r="G118" s="859"/>
      <c r="H118" s="859"/>
      <c r="I118" s="859"/>
      <c r="J118" s="859"/>
      <c r="K118" s="859"/>
      <c r="L118" s="859"/>
      <c r="M118" s="859"/>
      <c r="N118" s="859"/>
      <c r="O118" s="859"/>
    </row>
    <row r="119" spans="1:15">
      <c r="A119" s="859"/>
      <c r="B119" s="859"/>
      <c r="C119" s="859"/>
      <c r="D119" s="859"/>
      <c r="E119" s="859"/>
      <c r="F119" s="859"/>
      <c r="G119" s="859"/>
      <c r="H119" s="859"/>
      <c r="I119" s="859"/>
      <c r="J119" s="859"/>
      <c r="K119" s="859"/>
      <c r="L119" s="859"/>
      <c r="M119" s="859"/>
      <c r="N119" s="859"/>
      <c r="O119" s="859"/>
    </row>
    <row r="120" spans="1:15">
      <c r="A120" s="859"/>
      <c r="B120" s="859"/>
      <c r="C120" s="859"/>
      <c r="D120" s="859"/>
      <c r="E120" s="859"/>
      <c r="F120" s="859"/>
      <c r="G120" s="859"/>
      <c r="H120" s="859"/>
      <c r="I120" s="859"/>
      <c r="J120" s="859"/>
      <c r="K120" s="859"/>
      <c r="L120" s="859"/>
      <c r="M120" s="859"/>
      <c r="N120" s="859"/>
      <c r="O120" s="859"/>
    </row>
    <row r="121" spans="1:15">
      <c r="A121" s="859"/>
      <c r="B121" s="859"/>
      <c r="C121" s="859"/>
      <c r="D121" s="859"/>
      <c r="E121" s="859"/>
      <c r="F121" s="859"/>
      <c r="G121" s="859"/>
      <c r="H121" s="859"/>
      <c r="I121" s="859"/>
      <c r="J121" s="859"/>
      <c r="K121" s="859"/>
      <c r="L121" s="859"/>
      <c r="M121" s="859"/>
      <c r="N121" s="859"/>
      <c r="O121" s="859"/>
    </row>
    <row r="122" spans="1:15">
      <c r="A122" s="859"/>
      <c r="B122" s="859"/>
      <c r="C122" s="859"/>
      <c r="D122" s="859"/>
      <c r="E122" s="859"/>
      <c r="F122" s="859"/>
      <c r="G122" s="859"/>
      <c r="H122" s="859"/>
      <c r="I122" s="859"/>
      <c r="J122" s="859"/>
      <c r="K122" s="859"/>
      <c r="L122" s="859"/>
      <c r="M122" s="859"/>
      <c r="N122" s="859"/>
      <c r="O122" s="859"/>
    </row>
    <row r="123" spans="1:15">
      <c r="A123" s="859"/>
      <c r="B123" s="859"/>
      <c r="C123" s="859"/>
      <c r="D123" s="859"/>
      <c r="E123" s="859"/>
      <c r="F123" s="859"/>
      <c r="G123" s="859"/>
      <c r="H123" s="859"/>
      <c r="I123" s="859"/>
      <c r="J123" s="859"/>
      <c r="K123" s="859"/>
      <c r="L123" s="859"/>
      <c r="M123" s="859"/>
      <c r="N123" s="859"/>
      <c r="O123" s="859"/>
    </row>
    <row r="124" spans="1:15">
      <c r="A124" s="859"/>
      <c r="B124" s="859"/>
      <c r="C124" s="859"/>
      <c r="D124" s="859"/>
      <c r="E124" s="859"/>
      <c r="F124" s="859"/>
      <c r="G124" s="859"/>
      <c r="H124" s="859"/>
      <c r="I124" s="859"/>
      <c r="J124" s="859"/>
      <c r="K124" s="859"/>
      <c r="L124" s="859"/>
      <c r="M124" s="859"/>
      <c r="N124" s="859"/>
      <c r="O124" s="859"/>
    </row>
    <row r="125" spans="1:15">
      <c r="A125" s="859"/>
      <c r="B125" s="859"/>
      <c r="C125" s="859"/>
      <c r="D125" s="859"/>
      <c r="E125" s="859"/>
      <c r="F125" s="859"/>
      <c r="G125" s="859"/>
      <c r="H125" s="859"/>
      <c r="I125" s="859"/>
      <c r="J125" s="859"/>
      <c r="K125" s="859"/>
      <c r="L125" s="859"/>
      <c r="M125" s="859"/>
      <c r="N125" s="859"/>
      <c r="O125" s="859"/>
    </row>
    <row r="126" spans="1:15">
      <c r="A126" s="859"/>
      <c r="B126" s="859"/>
      <c r="C126" s="859"/>
      <c r="D126" s="859"/>
      <c r="E126" s="859"/>
      <c r="F126" s="859"/>
      <c r="G126" s="859"/>
      <c r="H126" s="859"/>
      <c r="I126" s="859"/>
      <c r="J126" s="859"/>
      <c r="K126" s="859"/>
      <c r="L126" s="859"/>
      <c r="M126" s="859"/>
      <c r="N126" s="859"/>
      <c r="O126" s="859"/>
    </row>
    <row r="127" spans="1:15">
      <c r="A127" s="859"/>
      <c r="B127" s="859"/>
      <c r="C127" s="859"/>
      <c r="D127" s="859"/>
      <c r="E127" s="859"/>
      <c r="F127" s="859"/>
      <c r="G127" s="859"/>
      <c r="H127" s="859"/>
      <c r="I127" s="859"/>
      <c r="J127" s="859"/>
      <c r="K127" s="859"/>
      <c r="L127" s="859"/>
      <c r="M127" s="859"/>
      <c r="N127" s="859"/>
      <c r="O127" s="859"/>
    </row>
    <row r="128" spans="1:15">
      <c r="A128" s="859"/>
      <c r="B128" s="859"/>
      <c r="C128" s="859"/>
      <c r="D128" s="859"/>
      <c r="E128" s="859"/>
      <c r="F128" s="859"/>
      <c r="G128" s="859"/>
      <c r="H128" s="859"/>
      <c r="I128" s="859"/>
      <c r="J128" s="859"/>
      <c r="K128" s="859"/>
      <c r="L128" s="859"/>
      <c r="M128" s="859"/>
      <c r="N128" s="859"/>
      <c r="O128" s="859"/>
    </row>
    <row r="129" spans="1:15">
      <c r="A129" s="859"/>
      <c r="B129" s="859"/>
      <c r="C129" s="859"/>
      <c r="D129" s="859"/>
      <c r="E129" s="859"/>
      <c r="F129" s="859"/>
      <c r="G129" s="859"/>
      <c r="H129" s="859"/>
      <c r="I129" s="859"/>
      <c r="J129" s="859"/>
      <c r="K129" s="859"/>
      <c r="L129" s="859"/>
      <c r="M129" s="859"/>
      <c r="N129" s="859"/>
      <c r="O129" s="859"/>
    </row>
    <row r="130" spans="1:15">
      <c r="A130" s="859"/>
      <c r="B130" s="859"/>
      <c r="C130" s="859"/>
      <c r="D130" s="859"/>
      <c r="E130" s="859"/>
      <c r="F130" s="859"/>
      <c r="G130" s="859"/>
      <c r="H130" s="859"/>
      <c r="I130" s="859"/>
      <c r="J130" s="859"/>
      <c r="K130" s="859"/>
      <c r="L130" s="859"/>
      <c r="M130" s="859"/>
      <c r="N130" s="859"/>
      <c r="O130" s="859"/>
    </row>
    <row r="131" spans="1:15">
      <c r="A131" s="859"/>
      <c r="B131" s="859"/>
      <c r="C131" s="859"/>
      <c r="D131" s="859"/>
      <c r="E131" s="859"/>
      <c r="F131" s="859"/>
      <c r="G131" s="859"/>
      <c r="H131" s="859"/>
      <c r="I131" s="859"/>
      <c r="J131" s="859"/>
      <c r="K131" s="859"/>
      <c r="L131" s="859"/>
      <c r="M131" s="859"/>
      <c r="N131" s="859"/>
      <c r="O131" s="859"/>
    </row>
    <row r="132" spans="1:15">
      <c r="A132" s="859"/>
      <c r="B132" s="859"/>
      <c r="C132" s="859"/>
      <c r="D132" s="859"/>
      <c r="E132" s="859"/>
      <c r="F132" s="859"/>
      <c r="G132" s="859"/>
      <c r="H132" s="859"/>
      <c r="I132" s="859"/>
      <c r="J132" s="859"/>
      <c r="K132" s="859"/>
      <c r="L132" s="859"/>
      <c r="M132" s="859"/>
      <c r="N132" s="859"/>
      <c r="O132" s="859"/>
    </row>
    <row r="133" spans="1:15">
      <c r="A133" s="859"/>
      <c r="B133" s="859"/>
      <c r="C133" s="859"/>
      <c r="D133" s="859"/>
      <c r="E133" s="859"/>
      <c r="F133" s="859"/>
      <c r="G133" s="859"/>
      <c r="H133" s="859"/>
      <c r="I133" s="859"/>
      <c r="J133" s="859"/>
      <c r="K133" s="859"/>
      <c r="L133" s="859"/>
      <c r="M133" s="859"/>
      <c r="N133" s="859"/>
      <c r="O133" s="859"/>
    </row>
    <row r="134" spans="1:15">
      <c r="A134" s="859"/>
      <c r="B134" s="859"/>
      <c r="C134" s="859"/>
      <c r="D134" s="859"/>
      <c r="E134" s="859"/>
      <c r="F134" s="859"/>
      <c r="G134" s="859"/>
      <c r="H134" s="859"/>
      <c r="I134" s="859"/>
      <c r="J134" s="859"/>
      <c r="K134" s="859"/>
      <c r="L134" s="859"/>
      <c r="M134" s="859"/>
      <c r="N134" s="859"/>
      <c r="O134" s="859"/>
    </row>
    <row r="135" spans="1:15">
      <c r="A135" s="859"/>
      <c r="B135" s="859"/>
      <c r="C135" s="859"/>
      <c r="D135" s="859"/>
      <c r="E135" s="859"/>
      <c r="F135" s="859"/>
      <c r="G135" s="859"/>
      <c r="H135" s="859"/>
      <c r="I135" s="859"/>
      <c r="J135" s="859"/>
      <c r="K135" s="859"/>
      <c r="L135" s="859"/>
      <c r="M135" s="859"/>
      <c r="N135" s="859"/>
      <c r="O135" s="859"/>
    </row>
    <row r="136" spans="1:15">
      <c r="A136" s="859"/>
      <c r="B136" s="859"/>
      <c r="C136" s="859"/>
      <c r="D136" s="859"/>
      <c r="E136" s="859"/>
      <c r="F136" s="859"/>
      <c r="G136" s="859"/>
      <c r="H136" s="859"/>
      <c r="I136" s="859"/>
      <c r="J136" s="859"/>
      <c r="K136" s="859"/>
      <c r="L136" s="859"/>
      <c r="M136" s="859"/>
      <c r="N136" s="859"/>
      <c r="O136" s="859"/>
    </row>
    <row r="137" spans="1:15">
      <c r="A137" s="859"/>
      <c r="B137" s="859"/>
      <c r="C137" s="859"/>
      <c r="D137" s="859"/>
      <c r="E137" s="859"/>
      <c r="F137" s="859"/>
      <c r="G137" s="859"/>
      <c r="H137" s="859"/>
      <c r="I137" s="859"/>
      <c r="J137" s="859"/>
      <c r="K137" s="859"/>
      <c r="L137" s="859"/>
      <c r="M137" s="859"/>
      <c r="N137" s="859"/>
      <c r="O137" s="859"/>
    </row>
    <row r="138" spans="1:15">
      <c r="A138" s="859"/>
      <c r="B138" s="859"/>
      <c r="C138" s="859"/>
      <c r="D138" s="859"/>
      <c r="E138" s="859"/>
      <c r="F138" s="859"/>
      <c r="G138" s="859"/>
      <c r="H138" s="859"/>
      <c r="I138" s="859"/>
      <c r="J138" s="859"/>
      <c r="K138" s="859"/>
      <c r="L138" s="859"/>
      <c r="M138" s="859"/>
      <c r="N138" s="859"/>
      <c r="O138" s="859"/>
    </row>
    <row r="139" spans="1:15">
      <c r="A139" s="859"/>
      <c r="B139" s="859"/>
      <c r="C139" s="859"/>
      <c r="D139" s="859"/>
      <c r="E139" s="859"/>
      <c r="F139" s="859"/>
      <c r="G139" s="859"/>
      <c r="H139" s="859"/>
      <c r="I139" s="859"/>
      <c r="J139" s="859"/>
      <c r="K139" s="859"/>
      <c r="L139" s="859"/>
      <c r="M139" s="859"/>
      <c r="N139" s="859"/>
      <c r="O139" s="859"/>
    </row>
    <row r="140" spans="1:15">
      <c r="A140" s="859"/>
      <c r="B140" s="859"/>
      <c r="C140" s="859"/>
      <c r="D140" s="859"/>
      <c r="E140" s="859"/>
      <c r="F140" s="859"/>
      <c r="G140" s="859"/>
      <c r="H140" s="859"/>
      <c r="I140" s="859"/>
      <c r="J140" s="859"/>
      <c r="K140" s="859"/>
      <c r="L140" s="859"/>
      <c r="M140" s="859"/>
      <c r="N140" s="859"/>
      <c r="O140" s="859"/>
    </row>
    <row r="141" spans="1:15">
      <c r="A141" s="859"/>
      <c r="B141" s="859"/>
      <c r="C141" s="859"/>
      <c r="D141" s="859"/>
      <c r="E141" s="859"/>
      <c r="F141" s="859"/>
      <c r="G141" s="859"/>
      <c r="H141" s="859"/>
      <c r="I141" s="859"/>
      <c r="J141" s="859"/>
      <c r="K141" s="859"/>
      <c r="L141" s="859"/>
      <c r="M141" s="859"/>
      <c r="N141" s="859"/>
      <c r="O141" s="859"/>
    </row>
    <row r="142" spans="1:15">
      <c r="A142" s="859"/>
      <c r="B142" s="859"/>
      <c r="C142" s="859"/>
      <c r="D142" s="859"/>
      <c r="E142" s="859"/>
      <c r="F142" s="859"/>
      <c r="G142" s="859"/>
      <c r="H142" s="859"/>
      <c r="I142" s="859"/>
      <c r="J142" s="859"/>
      <c r="K142" s="859"/>
      <c r="L142" s="859"/>
      <c r="M142" s="859"/>
      <c r="N142" s="859"/>
      <c r="O142" s="859"/>
    </row>
    <row r="143" spans="1:15">
      <c r="A143" s="859"/>
      <c r="B143" s="859"/>
      <c r="C143" s="859"/>
      <c r="D143" s="859"/>
      <c r="E143" s="859"/>
      <c r="F143" s="859"/>
      <c r="G143" s="859"/>
      <c r="H143" s="859"/>
      <c r="I143" s="859"/>
      <c r="J143" s="859"/>
      <c r="K143" s="859"/>
      <c r="L143" s="859"/>
      <c r="M143" s="859"/>
      <c r="N143" s="859"/>
      <c r="O143" s="859"/>
    </row>
    <row r="144" spans="1:15">
      <c r="A144" s="859"/>
      <c r="B144" s="859"/>
      <c r="C144" s="859"/>
      <c r="D144" s="859"/>
      <c r="E144" s="859"/>
      <c r="F144" s="859"/>
      <c r="G144" s="859"/>
      <c r="H144" s="859"/>
      <c r="I144" s="859"/>
      <c r="J144" s="859"/>
      <c r="K144" s="859"/>
      <c r="L144" s="859"/>
      <c r="M144" s="859"/>
      <c r="N144" s="859"/>
      <c r="O144" s="859"/>
    </row>
    <row r="145" spans="1:15">
      <c r="A145" s="859"/>
      <c r="B145" s="859"/>
      <c r="C145" s="859"/>
      <c r="D145" s="859"/>
      <c r="E145" s="859"/>
      <c r="F145" s="859"/>
      <c r="G145" s="859"/>
      <c r="H145" s="859"/>
      <c r="I145" s="859"/>
      <c r="J145" s="859"/>
      <c r="K145" s="859"/>
      <c r="L145" s="859"/>
      <c r="M145" s="859"/>
      <c r="N145" s="859"/>
      <c r="O145" s="859"/>
    </row>
    <row r="146" spans="1:15">
      <c r="A146" s="859"/>
      <c r="B146" s="859"/>
      <c r="C146" s="859"/>
      <c r="D146" s="859"/>
      <c r="E146" s="859"/>
      <c r="F146" s="859"/>
      <c r="G146" s="859"/>
      <c r="H146" s="859"/>
      <c r="I146" s="859"/>
      <c r="J146" s="859"/>
      <c r="K146" s="859"/>
      <c r="L146" s="859"/>
      <c r="M146" s="859"/>
      <c r="N146" s="859"/>
      <c r="O146" s="859"/>
    </row>
    <row r="147" spans="1:15">
      <c r="A147" s="859"/>
      <c r="B147" s="859"/>
      <c r="C147" s="859"/>
      <c r="D147" s="859"/>
      <c r="E147" s="859"/>
      <c r="F147" s="859"/>
      <c r="G147" s="859"/>
      <c r="H147" s="859"/>
      <c r="I147" s="859"/>
      <c r="J147" s="859"/>
      <c r="K147" s="859"/>
      <c r="L147" s="859"/>
      <c r="M147" s="859"/>
      <c r="N147" s="859"/>
      <c r="O147" s="859"/>
    </row>
    <row r="148" spans="1:15">
      <c r="A148" s="859"/>
      <c r="B148" s="859"/>
      <c r="C148" s="859"/>
      <c r="D148" s="859"/>
      <c r="E148" s="859"/>
      <c r="F148" s="859"/>
      <c r="G148" s="859"/>
      <c r="H148" s="859"/>
      <c r="I148" s="859"/>
      <c r="J148" s="859"/>
      <c r="K148" s="859"/>
      <c r="L148" s="859"/>
      <c r="M148" s="859"/>
      <c r="N148" s="859"/>
      <c r="O148" s="859"/>
    </row>
    <row r="149" spans="1:15">
      <c r="A149" s="859"/>
      <c r="B149" s="859"/>
      <c r="C149" s="859"/>
      <c r="D149" s="859"/>
      <c r="E149" s="859"/>
      <c r="F149" s="859"/>
      <c r="G149" s="859"/>
      <c r="H149" s="859"/>
      <c r="I149" s="859"/>
      <c r="J149" s="859"/>
      <c r="K149" s="859"/>
      <c r="L149" s="859"/>
      <c r="M149" s="859"/>
      <c r="N149" s="859"/>
      <c r="O149" s="859"/>
    </row>
    <row r="150" spans="1:15">
      <c r="A150" s="859"/>
      <c r="B150" s="859"/>
      <c r="C150" s="859"/>
      <c r="D150" s="859"/>
      <c r="E150" s="859"/>
      <c r="F150" s="859"/>
      <c r="G150" s="859"/>
      <c r="H150" s="859"/>
      <c r="I150" s="859"/>
      <c r="J150" s="859"/>
      <c r="K150" s="859"/>
      <c r="L150" s="859"/>
      <c r="M150" s="859"/>
      <c r="N150" s="859"/>
      <c r="O150" s="859"/>
    </row>
    <row r="151" spans="1:15">
      <c r="A151" s="859"/>
      <c r="B151" s="859"/>
      <c r="C151" s="859"/>
      <c r="D151" s="859"/>
      <c r="E151" s="859"/>
      <c r="F151" s="859"/>
      <c r="G151" s="859"/>
      <c r="H151" s="859"/>
      <c r="I151" s="859"/>
      <c r="J151" s="859"/>
      <c r="K151" s="859"/>
      <c r="L151" s="859"/>
      <c r="M151" s="859"/>
      <c r="N151" s="859"/>
      <c r="O151" s="859"/>
    </row>
    <row r="152" spans="1:15">
      <c r="A152" s="859"/>
      <c r="B152" s="859"/>
      <c r="C152" s="859"/>
      <c r="D152" s="859"/>
      <c r="E152" s="859"/>
      <c r="F152" s="859"/>
      <c r="G152" s="859"/>
      <c r="H152" s="859"/>
      <c r="I152" s="859"/>
      <c r="J152" s="859"/>
      <c r="K152" s="859"/>
      <c r="L152" s="859"/>
      <c r="M152" s="859"/>
      <c r="N152" s="859"/>
      <c r="O152" s="859"/>
    </row>
    <row r="153" spans="1:15">
      <c r="A153" s="859"/>
      <c r="B153" s="859"/>
      <c r="C153" s="859"/>
      <c r="D153" s="859"/>
      <c r="E153" s="859"/>
      <c r="F153" s="859"/>
      <c r="G153" s="859"/>
      <c r="H153" s="859"/>
      <c r="I153" s="859"/>
      <c r="J153" s="859"/>
      <c r="K153" s="859"/>
      <c r="L153" s="859"/>
      <c r="M153" s="859"/>
      <c r="N153" s="859"/>
      <c r="O153" s="859"/>
    </row>
    <row r="154" spans="1:15">
      <c r="A154" s="859"/>
      <c r="B154" s="859"/>
      <c r="C154" s="859"/>
      <c r="D154" s="859"/>
      <c r="E154" s="859"/>
      <c r="F154" s="859"/>
      <c r="G154" s="859"/>
      <c r="H154" s="859"/>
      <c r="I154" s="859"/>
      <c r="J154" s="859"/>
      <c r="K154" s="859"/>
      <c r="L154" s="859"/>
      <c r="M154" s="859"/>
      <c r="N154" s="859"/>
      <c r="O154" s="859"/>
    </row>
    <row r="155" spans="1:15">
      <c r="A155" s="859"/>
      <c r="B155" s="859"/>
      <c r="C155" s="859"/>
      <c r="D155" s="859"/>
      <c r="E155" s="859"/>
      <c r="F155" s="859"/>
      <c r="G155" s="859"/>
      <c r="H155" s="859"/>
      <c r="I155" s="859"/>
      <c r="J155" s="859"/>
      <c r="K155" s="859"/>
      <c r="L155" s="859"/>
      <c r="M155" s="859"/>
      <c r="N155" s="859"/>
      <c r="O155" s="859"/>
    </row>
    <row r="156" spans="1:15">
      <c r="A156" s="859"/>
      <c r="B156" s="859"/>
      <c r="C156" s="859"/>
      <c r="D156" s="859"/>
      <c r="E156" s="859"/>
      <c r="F156" s="859"/>
      <c r="G156" s="859"/>
      <c r="H156" s="859"/>
      <c r="I156" s="859"/>
      <c r="J156" s="859"/>
      <c r="K156" s="859"/>
      <c r="L156" s="859"/>
      <c r="M156" s="859"/>
      <c r="N156" s="859"/>
      <c r="O156" s="859"/>
    </row>
    <row r="157" spans="1:15">
      <c r="A157" s="859"/>
      <c r="B157" s="859"/>
      <c r="C157" s="859"/>
      <c r="D157" s="859"/>
      <c r="E157" s="859"/>
      <c r="F157" s="859"/>
      <c r="G157" s="859"/>
      <c r="H157" s="859"/>
      <c r="I157" s="859"/>
      <c r="J157" s="859"/>
      <c r="K157" s="859"/>
      <c r="L157" s="859"/>
      <c r="M157" s="859"/>
      <c r="N157" s="859"/>
      <c r="O157" s="859"/>
    </row>
    <row r="158" spans="1:15">
      <c r="A158" s="859"/>
      <c r="B158" s="859"/>
      <c r="C158" s="859"/>
      <c r="D158" s="859"/>
      <c r="E158" s="859"/>
      <c r="F158" s="859"/>
      <c r="G158" s="859"/>
      <c r="H158" s="859"/>
      <c r="I158" s="859"/>
      <c r="J158" s="859"/>
      <c r="K158" s="859"/>
      <c r="L158" s="859"/>
      <c r="M158" s="859"/>
      <c r="N158" s="859"/>
      <c r="O158" s="859"/>
    </row>
    <row r="159" spans="1:15">
      <c r="A159" s="859"/>
      <c r="B159" s="859"/>
      <c r="C159" s="859"/>
      <c r="D159" s="859"/>
      <c r="E159" s="859"/>
      <c r="F159" s="859"/>
      <c r="G159" s="859"/>
      <c r="H159" s="859"/>
      <c r="I159" s="859"/>
      <c r="J159" s="859"/>
      <c r="K159" s="859"/>
      <c r="L159" s="859"/>
      <c r="M159" s="859"/>
      <c r="N159" s="859"/>
      <c r="O159" s="859"/>
    </row>
    <row r="160" spans="1:15">
      <c r="A160" s="859"/>
      <c r="B160" s="859"/>
      <c r="C160" s="859"/>
      <c r="D160" s="859"/>
      <c r="E160" s="859"/>
      <c r="F160" s="859"/>
      <c r="G160" s="859"/>
      <c r="H160" s="859"/>
      <c r="I160" s="859"/>
      <c r="J160" s="859"/>
      <c r="K160" s="859"/>
      <c r="L160" s="859"/>
      <c r="M160" s="859"/>
      <c r="N160" s="859"/>
      <c r="O160" s="859"/>
    </row>
    <row r="161" spans="1:15">
      <c r="A161" s="859"/>
      <c r="B161" s="859"/>
      <c r="C161" s="859"/>
      <c r="D161" s="859"/>
      <c r="E161" s="859"/>
      <c r="F161" s="859"/>
      <c r="G161" s="859"/>
      <c r="H161" s="859"/>
      <c r="I161" s="859"/>
      <c r="J161" s="859"/>
      <c r="K161" s="859"/>
      <c r="L161" s="859"/>
      <c r="M161" s="859"/>
      <c r="N161" s="859"/>
      <c r="O161" s="859"/>
    </row>
    <row r="162" spans="1:15">
      <c r="A162" s="859"/>
      <c r="B162" s="859"/>
      <c r="C162" s="859"/>
      <c r="D162" s="859"/>
      <c r="E162" s="859"/>
      <c r="F162" s="859"/>
      <c r="G162" s="859"/>
      <c r="H162" s="859"/>
      <c r="I162" s="859"/>
      <c r="J162" s="859"/>
      <c r="K162" s="859"/>
      <c r="L162" s="859"/>
      <c r="M162" s="859"/>
      <c r="N162" s="859"/>
      <c r="O162" s="859"/>
    </row>
    <row r="163" spans="1:15">
      <c r="A163" s="859"/>
      <c r="B163" s="859"/>
      <c r="C163" s="859"/>
      <c r="D163" s="859"/>
      <c r="E163" s="859"/>
      <c r="F163" s="859"/>
      <c r="G163" s="859"/>
      <c r="H163" s="859"/>
      <c r="I163" s="859"/>
      <c r="J163" s="859"/>
      <c r="K163" s="859"/>
      <c r="L163" s="859"/>
      <c r="M163" s="859"/>
      <c r="N163" s="859"/>
      <c r="O163" s="859"/>
    </row>
    <row r="164" spans="1:15">
      <c r="A164" s="859"/>
      <c r="B164" s="859"/>
      <c r="C164" s="859"/>
      <c r="D164" s="859"/>
      <c r="E164" s="859"/>
      <c r="F164" s="859"/>
      <c r="G164" s="859"/>
      <c r="H164" s="859"/>
      <c r="I164" s="859"/>
      <c r="J164" s="859"/>
      <c r="K164" s="859"/>
      <c r="L164" s="859"/>
      <c r="M164" s="859"/>
      <c r="N164" s="859"/>
      <c r="O164" s="859"/>
    </row>
    <row r="165" spans="1:15">
      <c r="A165" s="859"/>
      <c r="B165" s="859"/>
      <c r="C165" s="859"/>
      <c r="D165" s="859"/>
      <c r="E165" s="859"/>
      <c r="F165" s="859"/>
      <c r="G165" s="859"/>
      <c r="H165" s="859"/>
      <c r="I165" s="859"/>
      <c r="J165" s="859"/>
      <c r="K165" s="859"/>
      <c r="L165" s="859"/>
      <c r="M165" s="859"/>
      <c r="N165" s="859"/>
      <c r="O165" s="859"/>
    </row>
    <row r="166" spans="1:15">
      <c r="A166" s="859"/>
      <c r="B166" s="859"/>
      <c r="C166" s="859"/>
      <c r="D166" s="859"/>
      <c r="E166" s="859"/>
      <c r="F166" s="859"/>
      <c r="G166" s="859"/>
      <c r="H166" s="859"/>
      <c r="I166" s="859"/>
      <c r="J166" s="859"/>
      <c r="K166" s="859"/>
      <c r="L166" s="859"/>
      <c r="M166" s="859"/>
      <c r="N166" s="859"/>
      <c r="O166" s="859"/>
    </row>
    <row r="167" spans="1:15">
      <c r="A167" s="859"/>
      <c r="B167" s="859"/>
      <c r="C167" s="859"/>
      <c r="D167" s="859"/>
      <c r="E167" s="859"/>
      <c r="F167" s="859"/>
      <c r="G167" s="859"/>
      <c r="H167" s="859"/>
      <c r="I167" s="859"/>
      <c r="J167" s="859"/>
      <c r="K167" s="859"/>
      <c r="L167" s="859"/>
      <c r="M167" s="859"/>
      <c r="N167" s="859"/>
      <c r="O167" s="859"/>
    </row>
    <row r="168" spans="1:15">
      <c r="A168" s="859"/>
      <c r="B168" s="859"/>
      <c r="C168" s="859"/>
      <c r="D168" s="859"/>
      <c r="E168" s="859"/>
      <c r="F168" s="859"/>
      <c r="G168" s="859"/>
      <c r="H168" s="859"/>
      <c r="I168" s="859"/>
      <c r="J168" s="859"/>
      <c r="K168" s="859"/>
      <c r="L168" s="859"/>
      <c r="M168" s="859"/>
      <c r="N168" s="859"/>
      <c r="O168" s="859"/>
    </row>
    <row r="169" spans="1:15">
      <c r="A169" s="859"/>
      <c r="B169" s="859"/>
      <c r="C169" s="859"/>
      <c r="D169" s="859"/>
      <c r="E169" s="859"/>
      <c r="F169" s="859"/>
      <c r="G169" s="859"/>
      <c r="H169" s="859"/>
      <c r="I169" s="859"/>
      <c r="J169" s="859"/>
      <c r="K169" s="859"/>
      <c r="L169" s="859"/>
      <c r="M169" s="859"/>
      <c r="N169" s="859"/>
      <c r="O169" s="859"/>
    </row>
    <row r="170" spans="1:15">
      <c r="A170" s="859"/>
      <c r="B170" s="859"/>
      <c r="C170" s="859"/>
      <c r="D170" s="859"/>
      <c r="E170" s="859"/>
      <c r="F170" s="859"/>
      <c r="G170" s="859"/>
      <c r="H170" s="859"/>
      <c r="I170" s="859"/>
      <c r="J170" s="859"/>
      <c r="K170" s="859"/>
      <c r="L170" s="859"/>
      <c r="M170" s="859"/>
      <c r="N170" s="859"/>
      <c r="O170" s="859"/>
    </row>
    <row r="171" spans="1:15">
      <c r="A171" s="859"/>
      <c r="B171" s="859"/>
      <c r="C171" s="859"/>
      <c r="D171" s="859"/>
      <c r="E171" s="859"/>
      <c r="F171" s="859"/>
      <c r="G171" s="859"/>
      <c r="H171" s="859"/>
      <c r="I171" s="859"/>
      <c r="J171" s="859"/>
      <c r="K171" s="859"/>
      <c r="L171" s="859"/>
      <c r="M171" s="859"/>
      <c r="N171" s="859"/>
      <c r="O171" s="859"/>
    </row>
    <row r="172" spans="1:15">
      <c r="A172" s="859"/>
      <c r="B172" s="859"/>
      <c r="C172" s="859"/>
      <c r="D172" s="859"/>
      <c r="E172" s="859"/>
      <c r="F172" s="859"/>
      <c r="G172" s="859"/>
      <c r="H172" s="859"/>
      <c r="I172" s="859"/>
      <c r="J172" s="859"/>
      <c r="K172" s="859"/>
      <c r="L172" s="859"/>
      <c r="M172" s="859"/>
      <c r="N172" s="859"/>
      <c r="O172" s="859"/>
    </row>
    <row r="173" spans="1:15">
      <c r="A173" s="859"/>
      <c r="B173" s="859"/>
      <c r="C173" s="859"/>
      <c r="D173" s="859"/>
      <c r="E173" s="859"/>
      <c r="F173" s="859"/>
      <c r="G173" s="859"/>
      <c r="H173" s="859"/>
      <c r="I173" s="859"/>
      <c r="J173" s="859"/>
      <c r="K173" s="859"/>
      <c r="L173" s="859"/>
      <c r="M173" s="859"/>
      <c r="N173" s="859"/>
      <c r="O173" s="859"/>
    </row>
    <row r="174" spans="1:15">
      <c r="A174" s="859"/>
      <c r="B174" s="859"/>
      <c r="C174" s="859"/>
      <c r="D174" s="859"/>
      <c r="E174" s="859"/>
      <c r="F174" s="859"/>
      <c r="G174" s="859"/>
      <c r="H174" s="859"/>
      <c r="I174" s="859"/>
      <c r="J174" s="859"/>
      <c r="K174" s="859"/>
      <c r="L174" s="859"/>
      <c r="M174" s="859"/>
      <c r="N174" s="859"/>
      <c r="O174" s="859"/>
    </row>
    <row r="175" spans="1:15">
      <c r="A175" s="859"/>
      <c r="B175" s="859"/>
      <c r="C175" s="859"/>
      <c r="D175" s="859"/>
      <c r="E175" s="859"/>
      <c r="F175" s="859"/>
      <c r="G175" s="859"/>
      <c r="H175" s="859"/>
      <c r="I175" s="859"/>
      <c r="J175" s="859"/>
      <c r="K175" s="859"/>
      <c r="L175" s="859"/>
      <c r="M175" s="859"/>
      <c r="N175" s="859"/>
      <c r="O175" s="859"/>
    </row>
    <row r="176" spans="1:15">
      <c r="A176" s="859"/>
      <c r="B176" s="859"/>
      <c r="C176" s="859"/>
      <c r="D176" s="859"/>
      <c r="E176" s="859"/>
      <c r="F176" s="859"/>
      <c r="G176" s="859"/>
      <c r="H176" s="859"/>
      <c r="I176" s="859"/>
      <c r="J176" s="859"/>
      <c r="K176" s="859"/>
      <c r="L176" s="859"/>
      <c r="M176" s="859"/>
      <c r="N176" s="859"/>
      <c r="O176" s="859"/>
    </row>
    <row r="177" spans="1:15">
      <c r="A177" s="859"/>
      <c r="B177" s="859"/>
      <c r="C177" s="859"/>
      <c r="D177" s="859"/>
      <c r="E177" s="859"/>
      <c r="F177" s="859"/>
      <c r="G177" s="859"/>
      <c r="H177" s="859"/>
      <c r="I177" s="859"/>
      <c r="J177" s="859"/>
      <c r="K177" s="859"/>
      <c r="L177" s="859"/>
      <c r="M177" s="859"/>
      <c r="N177" s="859"/>
      <c r="O177" s="859"/>
    </row>
    <row r="178" spans="1:15">
      <c r="A178" s="859"/>
      <c r="B178" s="859"/>
      <c r="C178" s="859"/>
      <c r="D178" s="859"/>
      <c r="E178" s="859"/>
      <c r="F178" s="859"/>
      <c r="G178" s="859"/>
      <c r="H178" s="859"/>
      <c r="I178" s="859"/>
      <c r="J178" s="859"/>
      <c r="K178" s="859"/>
      <c r="L178" s="859"/>
      <c r="M178" s="859"/>
      <c r="N178" s="859"/>
      <c r="O178" s="859"/>
    </row>
    <row r="179" spans="1:15">
      <c r="A179" s="859"/>
      <c r="B179" s="859"/>
      <c r="C179" s="859"/>
      <c r="D179" s="859"/>
      <c r="E179" s="859"/>
      <c r="F179" s="859"/>
      <c r="G179" s="859"/>
      <c r="H179" s="859"/>
      <c r="I179" s="859"/>
      <c r="J179" s="859"/>
      <c r="K179" s="859"/>
      <c r="L179" s="859"/>
      <c r="M179" s="859"/>
      <c r="N179" s="859"/>
      <c r="O179" s="859"/>
    </row>
    <row r="180" spans="1:15">
      <c r="A180" s="859"/>
      <c r="B180" s="859"/>
      <c r="C180" s="859"/>
      <c r="D180" s="859"/>
      <c r="E180" s="859"/>
      <c r="F180" s="859"/>
      <c r="G180" s="859"/>
      <c r="H180" s="859"/>
      <c r="I180" s="859"/>
      <c r="J180" s="859"/>
      <c r="K180" s="859"/>
      <c r="L180" s="859"/>
      <c r="M180" s="859"/>
      <c r="N180" s="859"/>
      <c r="O180" s="859"/>
    </row>
    <row r="181" spans="1:15">
      <c r="A181" s="859"/>
      <c r="B181" s="859"/>
      <c r="C181" s="859"/>
      <c r="D181" s="859"/>
      <c r="E181" s="859"/>
      <c r="F181" s="859"/>
      <c r="G181" s="859"/>
      <c r="H181" s="859"/>
      <c r="I181" s="859"/>
      <c r="J181" s="859"/>
      <c r="K181" s="859"/>
      <c r="L181" s="859"/>
      <c r="M181" s="859"/>
      <c r="N181" s="859"/>
      <c r="O181" s="859"/>
    </row>
    <row r="182" spans="1:15">
      <c r="A182" s="859"/>
      <c r="B182" s="859"/>
      <c r="C182" s="859"/>
      <c r="D182" s="859"/>
      <c r="E182" s="859"/>
      <c r="F182" s="859"/>
      <c r="G182" s="859"/>
      <c r="H182" s="859"/>
      <c r="I182" s="859"/>
      <c r="J182" s="859"/>
      <c r="K182" s="859"/>
      <c r="L182" s="859"/>
      <c r="M182" s="859"/>
      <c r="N182" s="859"/>
      <c r="O182" s="859"/>
    </row>
    <row r="183" spans="1:15">
      <c r="A183" s="859"/>
      <c r="B183" s="859"/>
      <c r="C183" s="859"/>
      <c r="D183" s="859"/>
      <c r="E183" s="859"/>
      <c r="F183" s="859"/>
      <c r="G183" s="859"/>
      <c r="H183" s="859"/>
      <c r="I183" s="859"/>
      <c r="J183" s="859"/>
      <c r="K183" s="859"/>
      <c r="L183" s="859"/>
      <c r="M183" s="859"/>
      <c r="N183" s="859"/>
      <c r="O183" s="859"/>
    </row>
    <row r="184" spans="1:15">
      <c r="A184" s="859"/>
      <c r="B184" s="859"/>
      <c r="C184" s="859"/>
      <c r="D184" s="859"/>
      <c r="E184" s="859"/>
      <c r="F184" s="859"/>
      <c r="G184" s="859"/>
      <c r="H184" s="859"/>
      <c r="I184" s="859"/>
      <c r="J184" s="859"/>
      <c r="K184" s="859"/>
      <c r="L184" s="859"/>
      <c r="M184" s="859"/>
      <c r="N184" s="859"/>
      <c r="O184" s="859"/>
    </row>
    <row r="185" spans="1:15">
      <c r="A185" s="859"/>
      <c r="B185" s="859"/>
      <c r="C185" s="859"/>
      <c r="D185" s="859"/>
      <c r="E185" s="859"/>
      <c r="F185" s="859"/>
      <c r="G185" s="859"/>
      <c r="H185" s="859"/>
      <c r="I185" s="859"/>
      <c r="J185" s="859"/>
      <c r="K185" s="859"/>
      <c r="L185" s="859"/>
      <c r="M185" s="859"/>
      <c r="N185" s="859"/>
      <c r="O185" s="859"/>
    </row>
    <row r="186" spans="1:15">
      <c r="A186" s="859"/>
      <c r="B186" s="859"/>
      <c r="C186" s="859"/>
      <c r="D186" s="859"/>
      <c r="E186" s="859"/>
      <c r="F186" s="859"/>
      <c r="G186" s="859"/>
      <c r="H186" s="859"/>
      <c r="I186" s="859"/>
      <c r="J186" s="859"/>
      <c r="K186" s="859"/>
      <c r="L186" s="859"/>
      <c r="M186" s="859"/>
      <c r="N186" s="859"/>
      <c r="O186" s="859"/>
    </row>
    <row r="187" spans="1:15">
      <c r="A187" s="859"/>
      <c r="B187" s="859"/>
      <c r="C187" s="859"/>
      <c r="D187" s="859"/>
      <c r="E187" s="859"/>
      <c r="F187" s="859"/>
      <c r="G187" s="859"/>
      <c r="H187" s="859"/>
      <c r="I187" s="859"/>
      <c r="J187" s="859"/>
      <c r="K187" s="859"/>
      <c r="L187" s="859"/>
      <c r="M187" s="859"/>
      <c r="N187" s="859"/>
      <c r="O187" s="859"/>
    </row>
    <row r="188" spans="1:15">
      <c r="A188" s="859"/>
      <c r="B188" s="859"/>
      <c r="C188" s="859"/>
      <c r="D188" s="859"/>
      <c r="E188" s="859"/>
      <c r="F188" s="859"/>
      <c r="G188" s="859"/>
      <c r="H188" s="859"/>
      <c r="I188" s="859"/>
      <c r="J188" s="859"/>
      <c r="K188" s="859"/>
      <c r="L188" s="859"/>
      <c r="M188" s="859"/>
      <c r="N188" s="859"/>
      <c r="O188" s="859"/>
    </row>
    <row r="189" spans="1:15">
      <c r="A189" s="859"/>
      <c r="B189" s="859"/>
      <c r="C189" s="859"/>
      <c r="D189" s="859"/>
      <c r="E189" s="859"/>
      <c r="F189" s="859"/>
      <c r="G189" s="859"/>
      <c r="H189" s="859"/>
      <c r="I189" s="859"/>
      <c r="J189" s="859"/>
      <c r="K189" s="859"/>
      <c r="L189" s="859"/>
      <c r="M189" s="859"/>
      <c r="N189" s="859"/>
      <c r="O189" s="859"/>
    </row>
    <row r="190" spans="1:15">
      <c r="A190" s="859"/>
      <c r="B190" s="859"/>
      <c r="C190" s="859"/>
      <c r="D190" s="859"/>
      <c r="E190" s="859"/>
      <c r="F190" s="859"/>
      <c r="G190" s="859"/>
      <c r="H190" s="859"/>
      <c r="I190" s="859"/>
      <c r="J190" s="859"/>
      <c r="K190" s="859"/>
      <c r="L190" s="859"/>
      <c r="M190" s="859"/>
      <c r="N190" s="859"/>
      <c r="O190" s="859"/>
    </row>
    <row r="191" spans="1:15">
      <c r="A191" s="859"/>
      <c r="B191" s="859"/>
      <c r="C191" s="859"/>
      <c r="D191" s="859"/>
      <c r="E191" s="859"/>
      <c r="F191" s="859"/>
      <c r="G191" s="859"/>
      <c r="H191" s="859"/>
      <c r="I191" s="859"/>
      <c r="J191" s="859"/>
      <c r="K191" s="859"/>
      <c r="L191" s="859"/>
      <c r="M191" s="859"/>
      <c r="N191" s="859"/>
      <c r="O191" s="859"/>
    </row>
    <row r="192" spans="1:15">
      <c r="A192" s="859"/>
      <c r="B192" s="859"/>
      <c r="C192" s="859"/>
      <c r="D192" s="859"/>
      <c r="E192" s="859"/>
      <c r="F192" s="859"/>
      <c r="G192" s="859"/>
      <c r="H192" s="859"/>
      <c r="I192" s="859"/>
      <c r="J192" s="859"/>
      <c r="K192" s="859"/>
      <c r="L192" s="859"/>
      <c r="M192" s="859"/>
      <c r="N192" s="859"/>
      <c r="O192" s="859"/>
    </row>
    <row r="193" spans="1:15">
      <c r="A193" s="859"/>
      <c r="B193" s="859"/>
      <c r="C193" s="859"/>
      <c r="D193" s="859"/>
      <c r="E193" s="859"/>
      <c r="F193" s="859"/>
      <c r="G193" s="859"/>
      <c r="H193" s="859"/>
      <c r="I193" s="859"/>
      <c r="J193" s="859"/>
      <c r="K193" s="859"/>
      <c r="L193" s="859"/>
      <c r="M193" s="859"/>
      <c r="N193" s="859"/>
      <c r="O193" s="859"/>
    </row>
    <row r="194" spans="1:15">
      <c r="A194" s="859"/>
      <c r="B194" s="859"/>
      <c r="C194" s="859"/>
      <c r="D194" s="859"/>
      <c r="E194" s="859"/>
      <c r="F194" s="859"/>
      <c r="G194" s="859"/>
      <c r="H194" s="859"/>
      <c r="I194" s="859"/>
      <c r="J194" s="859"/>
      <c r="K194" s="859"/>
      <c r="L194" s="859"/>
      <c r="M194" s="859"/>
      <c r="N194" s="859"/>
      <c r="O194" s="859"/>
    </row>
    <row r="195" spans="1:15">
      <c r="A195" s="859"/>
      <c r="B195" s="859"/>
      <c r="C195" s="859"/>
      <c r="D195" s="859"/>
      <c r="E195" s="859"/>
      <c r="F195" s="859"/>
      <c r="G195" s="859"/>
      <c r="H195" s="859"/>
      <c r="I195" s="859"/>
      <c r="J195" s="859"/>
      <c r="K195" s="859"/>
      <c r="L195" s="859"/>
      <c r="M195" s="859"/>
      <c r="N195" s="859"/>
      <c r="O195" s="859"/>
    </row>
    <row r="196" spans="1:15">
      <c r="A196" s="859"/>
      <c r="B196" s="859"/>
      <c r="C196" s="859"/>
      <c r="D196" s="859"/>
      <c r="E196" s="859"/>
      <c r="F196" s="859"/>
      <c r="G196" s="859"/>
      <c r="H196" s="859"/>
      <c r="I196" s="859"/>
      <c r="J196" s="859"/>
      <c r="K196" s="859"/>
      <c r="L196" s="859"/>
      <c r="M196" s="859"/>
      <c r="N196" s="859"/>
      <c r="O196" s="859"/>
    </row>
    <row r="197" spans="1:15">
      <c r="A197" s="859"/>
      <c r="B197" s="859"/>
      <c r="C197" s="859"/>
      <c r="D197" s="859"/>
      <c r="E197" s="859"/>
      <c r="F197" s="859"/>
      <c r="G197" s="859"/>
      <c r="H197" s="859"/>
      <c r="I197" s="859"/>
      <c r="J197" s="859"/>
      <c r="K197" s="859"/>
      <c r="L197" s="859"/>
      <c r="M197" s="859"/>
      <c r="N197" s="859"/>
      <c r="O197" s="859"/>
    </row>
    <row r="198" spans="1:15">
      <c r="A198" s="859"/>
      <c r="B198" s="859"/>
      <c r="C198" s="859"/>
      <c r="D198" s="859"/>
      <c r="E198" s="859"/>
      <c r="F198" s="859"/>
      <c r="G198" s="859"/>
      <c r="H198" s="859"/>
      <c r="I198" s="859"/>
      <c r="J198" s="859"/>
      <c r="K198" s="859"/>
      <c r="L198" s="859"/>
      <c r="M198" s="859"/>
      <c r="N198" s="859"/>
      <c r="O198" s="859"/>
    </row>
    <row r="199" spans="1:15">
      <c r="A199" s="859"/>
      <c r="B199" s="859"/>
      <c r="C199" s="859"/>
      <c r="D199" s="859"/>
      <c r="E199" s="859"/>
      <c r="F199" s="859"/>
      <c r="G199" s="859"/>
      <c r="H199" s="859"/>
      <c r="I199" s="859"/>
      <c r="J199" s="859"/>
      <c r="K199" s="859"/>
      <c r="L199" s="859"/>
      <c r="M199" s="859"/>
      <c r="N199" s="859"/>
      <c r="O199" s="859"/>
    </row>
    <row r="200" spans="1:15">
      <c r="A200" s="859"/>
      <c r="B200" s="859"/>
      <c r="C200" s="859"/>
      <c r="D200" s="859"/>
      <c r="E200" s="859"/>
      <c r="F200" s="859"/>
      <c r="G200" s="859"/>
      <c r="H200" s="859"/>
      <c r="I200" s="859"/>
      <c r="J200" s="859"/>
      <c r="K200" s="859"/>
      <c r="L200" s="859"/>
      <c r="M200" s="859"/>
      <c r="N200" s="859"/>
      <c r="O200" s="859"/>
    </row>
    <row r="201" spans="1:15">
      <c r="A201" s="859"/>
      <c r="B201" s="859"/>
      <c r="C201" s="859"/>
      <c r="D201" s="859"/>
      <c r="E201" s="859"/>
      <c r="F201" s="859"/>
      <c r="G201" s="859"/>
      <c r="H201" s="859"/>
      <c r="I201" s="859"/>
      <c r="J201" s="859"/>
      <c r="K201" s="859"/>
      <c r="L201" s="859"/>
      <c r="M201" s="859"/>
      <c r="N201" s="859"/>
      <c r="O201" s="859"/>
    </row>
    <row r="202" spans="1:15">
      <c r="A202" s="859"/>
      <c r="B202" s="859"/>
      <c r="C202" s="859"/>
      <c r="D202" s="859"/>
      <c r="E202" s="859"/>
      <c r="F202" s="859"/>
      <c r="G202" s="859"/>
      <c r="H202" s="859"/>
      <c r="I202" s="859"/>
      <c r="J202" s="859"/>
      <c r="K202" s="859"/>
      <c r="L202" s="859"/>
      <c r="M202" s="859"/>
      <c r="N202" s="859"/>
      <c r="O202" s="859"/>
    </row>
    <row r="203" spans="1:15">
      <c r="A203" s="859"/>
      <c r="B203" s="859"/>
      <c r="C203" s="859"/>
      <c r="D203" s="859"/>
      <c r="E203" s="859"/>
      <c r="F203" s="859"/>
      <c r="G203" s="859"/>
      <c r="H203" s="859"/>
      <c r="I203" s="859"/>
      <c r="J203" s="859"/>
      <c r="K203" s="859"/>
      <c r="L203" s="859"/>
      <c r="M203" s="859"/>
      <c r="N203" s="859"/>
      <c r="O203" s="859"/>
    </row>
    <row r="204" spans="1:15">
      <c r="A204" s="859"/>
      <c r="B204" s="859"/>
      <c r="C204" s="859"/>
      <c r="D204" s="859"/>
      <c r="E204" s="859"/>
      <c r="F204" s="859"/>
      <c r="G204" s="859"/>
      <c r="H204" s="859"/>
      <c r="I204" s="859"/>
      <c r="J204" s="859"/>
      <c r="K204" s="859"/>
      <c r="L204" s="859"/>
      <c r="M204" s="859"/>
      <c r="N204" s="859"/>
      <c r="O204" s="859"/>
    </row>
    <row r="205" spans="1:15">
      <c r="A205" s="859"/>
      <c r="B205" s="859"/>
      <c r="C205" s="859"/>
      <c r="D205" s="859"/>
      <c r="E205" s="859"/>
      <c r="F205" s="859"/>
      <c r="G205" s="859"/>
      <c r="H205" s="859"/>
      <c r="I205" s="859"/>
      <c r="J205" s="859"/>
      <c r="K205" s="859"/>
      <c r="L205" s="859"/>
      <c r="M205" s="859"/>
      <c r="N205" s="859"/>
      <c r="O205" s="859"/>
    </row>
    <row r="206" spans="1:15">
      <c r="A206" s="859"/>
      <c r="B206" s="859"/>
      <c r="C206" s="859"/>
      <c r="D206" s="859"/>
      <c r="E206" s="859"/>
      <c r="F206" s="859"/>
      <c r="G206" s="859"/>
      <c r="H206" s="859"/>
      <c r="I206" s="859"/>
      <c r="J206" s="859"/>
      <c r="K206" s="859"/>
      <c r="L206" s="859"/>
      <c r="M206" s="859"/>
      <c r="N206" s="859"/>
      <c r="O206" s="859"/>
    </row>
    <row r="207" spans="1:15">
      <c r="A207" s="859"/>
      <c r="B207" s="859"/>
      <c r="C207" s="859"/>
      <c r="D207" s="859"/>
      <c r="E207" s="859"/>
      <c r="F207" s="859"/>
      <c r="G207" s="859"/>
      <c r="H207" s="859"/>
      <c r="I207" s="859"/>
      <c r="J207" s="859"/>
      <c r="K207" s="859"/>
      <c r="L207" s="859"/>
      <c r="M207" s="859"/>
      <c r="N207" s="859"/>
      <c r="O207" s="859"/>
    </row>
    <row r="208" spans="1:15">
      <c r="A208" s="859"/>
      <c r="B208" s="859"/>
      <c r="C208" s="859"/>
      <c r="D208" s="859"/>
      <c r="E208" s="859"/>
      <c r="F208" s="859"/>
      <c r="G208" s="859"/>
      <c r="H208" s="859"/>
      <c r="I208" s="859"/>
      <c r="J208" s="859"/>
      <c r="K208" s="859"/>
      <c r="L208" s="859"/>
      <c r="M208" s="859"/>
      <c r="N208" s="859"/>
      <c r="O208" s="859"/>
    </row>
    <row r="209" spans="1:15">
      <c r="A209" s="859"/>
      <c r="B209" s="859"/>
      <c r="C209" s="859"/>
      <c r="D209" s="859"/>
      <c r="E209" s="859"/>
      <c r="F209" s="859"/>
      <c r="G209" s="859"/>
      <c r="H209" s="859"/>
      <c r="I209" s="859"/>
      <c r="J209" s="859"/>
      <c r="K209" s="859"/>
      <c r="L209" s="859"/>
      <c r="M209" s="859"/>
      <c r="N209" s="859"/>
      <c r="O209" s="859"/>
    </row>
    <row r="210" spans="1:15">
      <c r="A210" s="859"/>
      <c r="B210" s="859"/>
      <c r="C210" s="859"/>
      <c r="D210" s="859"/>
      <c r="E210" s="859"/>
      <c r="F210" s="859"/>
      <c r="G210" s="859"/>
      <c r="H210" s="859"/>
      <c r="I210" s="859"/>
      <c r="J210" s="859"/>
      <c r="K210" s="859"/>
      <c r="L210" s="859"/>
      <c r="M210" s="859"/>
      <c r="N210" s="859"/>
      <c r="O210" s="859"/>
    </row>
    <row r="211" spans="1:15">
      <c r="A211" s="859"/>
      <c r="B211" s="859"/>
      <c r="C211" s="859"/>
      <c r="D211" s="859"/>
      <c r="E211" s="859"/>
      <c r="F211" s="859"/>
      <c r="G211" s="859"/>
      <c r="H211" s="859"/>
      <c r="I211" s="859"/>
      <c r="J211" s="859"/>
      <c r="K211" s="859"/>
      <c r="L211" s="859"/>
      <c r="M211" s="859"/>
      <c r="N211" s="859"/>
      <c r="O211" s="859"/>
    </row>
    <row r="212" spans="1:15">
      <c r="A212" s="859"/>
      <c r="B212" s="859"/>
      <c r="C212" s="859"/>
      <c r="D212" s="859"/>
      <c r="E212" s="859"/>
      <c r="F212" s="859"/>
      <c r="G212" s="859"/>
      <c r="H212" s="859"/>
      <c r="I212" s="859"/>
      <c r="J212" s="859"/>
      <c r="K212" s="859"/>
      <c r="L212" s="859"/>
      <c r="M212" s="859"/>
      <c r="N212" s="859"/>
      <c r="O212" s="859"/>
    </row>
    <row r="213" spans="1:15">
      <c r="A213" s="859"/>
      <c r="B213" s="859"/>
      <c r="C213" s="859"/>
      <c r="D213" s="859"/>
      <c r="E213" s="859"/>
      <c r="F213" s="859"/>
      <c r="G213" s="859"/>
      <c r="H213" s="859"/>
      <c r="I213" s="859"/>
      <c r="J213" s="859"/>
      <c r="K213" s="859"/>
      <c r="L213" s="859"/>
      <c r="M213" s="859"/>
      <c r="N213" s="859"/>
      <c r="O213" s="859"/>
    </row>
    <row r="214" spans="1:15">
      <c r="A214" s="859"/>
      <c r="B214" s="859"/>
      <c r="C214" s="859"/>
      <c r="D214" s="859"/>
      <c r="E214" s="859"/>
      <c r="F214" s="859"/>
      <c r="G214" s="859"/>
      <c r="H214" s="859"/>
      <c r="I214" s="859"/>
      <c r="J214" s="859"/>
      <c r="K214" s="859"/>
      <c r="L214" s="859"/>
      <c r="M214" s="859"/>
      <c r="N214" s="859"/>
      <c r="O214" s="859"/>
    </row>
    <row r="215" spans="1:15">
      <c r="A215" s="859"/>
      <c r="B215" s="859"/>
      <c r="C215" s="859"/>
      <c r="D215" s="859"/>
      <c r="E215" s="859"/>
      <c r="F215" s="859"/>
      <c r="G215" s="859"/>
      <c r="H215" s="859"/>
      <c r="I215" s="859"/>
      <c r="J215" s="859"/>
      <c r="K215" s="859"/>
      <c r="L215" s="859"/>
      <c r="M215" s="859"/>
      <c r="N215" s="859"/>
      <c r="O215" s="859"/>
    </row>
    <row r="216" spans="1:15">
      <c r="A216" s="859"/>
      <c r="B216" s="859"/>
      <c r="C216" s="859"/>
      <c r="D216" s="859"/>
      <c r="E216" s="859"/>
      <c r="F216" s="859"/>
      <c r="G216" s="859"/>
      <c r="H216" s="859"/>
      <c r="I216" s="859"/>
      <c r="J216" s="859"/>
      <c r="K216" s="859"/>
      <c r="L216" s="859"/>
      <c r="M216" s="859"/>
      <c r="N216" s="859"/>
      <c r="O216" s="859"/>
    </row>
    <row r="217" spans="1:15">
      <c r="A217" s="859"/>
      <c r="B217" s="859"/>
      <c r="C217" s="859"/>
      <c r="D217" s="859"/>
      <c r="E217" s="859"/>
      <c r="F217" s="859"/>
      <c r="G217" s="859"/>
      <c r="H217" s="859"/>
      <c r="I217" s="859"/>
      <c r="J217" s="859"/>
      <c r="K217" s="859"/>
      <c r="L217" s="859"/>
      <c r="M217" s="859"/>
      <c r="N217" s="859"/>
      <c r="O217" s="859"/>
    </row>
    <row r="218" spans="1:15">
      <c r="A218" s="859"/>
      <c r="B218" s="859"/>
      <c r="C218" s="859"/>
      <c r="D218" s="859"/>
      <c r="E218" s="859"/>
      <c r="F218" s="859"/>
      <c r="G218" s="859"/>
      <c r="H218" s="859"/>
      <c r="I218" s="859"/>
      <c r="J218" s="859"/>
      <c r="K218" s="859"/>
      <c r="L218" s="859"/>
      <c r="M218" s="859"/>
      <c r="N218" s="859"/>
      <c r="O218" s="859"/>
    </row>
    <row r="219" spans="1:15">
      <c r="A219" s="859"/>
      <c r="B219" s="859"/>
      <c r="C219" s="859"/>
      <c r="D219" s="859"/>
      <c r="E219" s="859"/>
      <c r="F219" s="859"/>
      <c r="G219" s="859"/>
      <c r="H219" s="859"/>
      <c r="I219" s="859"/>
      <c r="J219" s="859"/>
      <c r="K219" s="859"/>
      <c r="L219" s="859"/>
      <c r="M219" s="859"/>
      <c r="N219" s="859"/>
      <c r="O219" s="859"/>
    </row>
    <row r="220" spans="1:15">
      <c r="A220" s="859"/>
      <c r="B220" s="859"/>
      <c r="C220" s="859"/>
      <c r="D220" s="859"/>
      <c r="E220" s="859"/>
      <c r="F220" s="859"/>
      <c r="G220" s="859"/>
      <c r="H220" s="859"/>
      <c r="I220" s="859"/>
      <c r="J220" s="859"/>
      <c r="K220" s="859"/>
      <c r="L220" s="859"/>
      <c r="M220" s="859"/>
      <c r="N220" s="859"/>
      <c r="O220" s="859"/>
    </row>
    <row r="221" spans="1:15">
      <c r="A221" s="859"/>
      <c r="B221" s="859"/>
      <c r="C221" s="859"/>
      <c r="D221" s="859"/>
      <c r="E221" s="859"/>
      <c r="F221" s="859"/>
      <c r="G221" s="859"/>
      <c r="H221" s="859"/>
      <c r="I221" s="859"/>
      <c r="J221" s="859"/>
      <c r="K221" s="859"/>
      <c r="L221" s="859"/>
      <c r="M221" s="859"/>
      <c r="N221" s="859"/>
      <c r="O221" s="859"/>
    </row>
    <row r="222" spans="1:15">
      <c r="A222" s="859"/>
      <c r="B222" s="859"/>
      <c r="C222" s="859"/>
      <c r="D222" s="859"/>
      <c r="E222" s="859"/>
      <c r="F222" s="859"/>
      <c r="G222" s="859"/>
      <c r="H222" s="859"/>
      <c r="I222" s="859"/>
      <c r="J222" s="859"/>
      <c r="K222" s="859"/>
      <c r="L222" s="859"/>
      <c r="M222" s="859"/>
      <c r="N222" s="859"/>
      <c r="O222" s="859"/>
    </row>
    <row r="223" spans="1:15">
      <c r="A223" s="859"/>
      <c r="B223" s="859"/>
      <c r="C223" s="859"/>
      <c r="D223" s="859"/>
      <c r="E223" s="859"/>
      <c r="F223" s="859"/>
      <c r="G223" s="859"/>
      <c r="H223" s="859"/>
      <c r="I223" s="859"/>
      <c r="J223" s="859"/>
      <c r="K223" s="859"/>
      <c r="L223" s="859"/>
      <c r="M223" s="859"/>
      <c r="N223" s="859"/>
      <c r="O223" s="859"/>
    </row>
    <row r="224" spans="1:15">
      <c r="A224" s="859"/>
      <c r="B224" s="859"/>
      <c r="C224" s="859"/>
      <c r="D224" s="859"/>
      <c r="E224" s="859"/>
      <c r="F224" s="859"/>
      <c r="G224" s="859"/>
      <c r="H224" s="859"/>
      <c r="I224" s="859"/>
      <c r="J224" s="859"/>
      <c r="K224" s="859"/>
      <c r="L224" s="859"/>
      <c r="M224" s="859"/>
      <c r="N224" s="859"/>
      <c r="O224" s="859"/>
    </row>
    <row r="225" spans="1:15">
      <c r="A225" s="859"/>
      <c r="B225" s="859"/>
      <c r="C225" s="859"/>
      <c r="D225" s="859"/>
      <c r="E225" s="859"/>
      <c r="F225" s="859"/>
      <c r="G225" s="859"/>
      <c r="H225" s="859"/>
      <c r="I225" s="859"/>
      <c r="J225" s="859"/>
      <c r="K225" s="859"/>
      <c r="L225" s="859"/>
      <c r="M225" s="859"/>
      <c r="N225" s="859"/>
      <c r="O225" s="859"/>
    </row>
    <row r="226" spans="1:15">
      <c r="A226" s="859"/>
      <c r="B226" s="859"/>
      <c r="C226" s="859"/>
      <c r="D226" s="859"/>
      <c r="E226" s="859"/>
      <c r="F226" s="859"/>
      <c r="G226" s="859"/>
      <c r="H226" s="859"/>
      <c r="I226" s="859"/>
      <c r="J226" s="859"/>
      <c r="K226" s="859"/>
      <c r="L226" s="859"/>
      <c r="M226" s="859"/>
      <c r="N226" s="859"/>
      <c r="O226" s="859"/>
    </row>
    <row r="227" spans="1:15">
      <c r="A227" s="859"/>
      <c r="B227" s="859"/>
      <c r="C227" s="859"/>
      <c r="D227" s="859"/>
      <c r="E227" s="859"/>
      <c r="F227" s="859"/>
      <c r="G227" s="859"/>
      <c r="H227" s="859"/>
      <c r="I227" s="859"/>
      <c r="J227" s="859"/>
      <c r="K227" s="859"/>
      <c r="L227" s="859"/>
      <c r="M227" s="859"/>
      <c r="N227" s="859"/>
      <c r="O227" s="859"/>
    </row>
    <row r="228" spans="1:15">
      <c r="A228" s="859"/>
      <c r="B228" s="859"/>
      <c r="C228" s="859"/>
      <c r="D228" s="859"/>
      <c r="E228" s="859"/>
      <c r="F228" s="859"/>
      <c r="G228" s="859"/>
      <c r="H228" s="859"/>
      <c r="I228" s="859"/>
      <c r="J228" s="859"/>
      <c r="K228" s="859"/>
      <c r="L228" s="859"/>
      <c r="M228" s="859"/>
      <c r="N228" s="859"/>
      <c r="O228" s="859"/>
    </row>
    <row r="229" spans="1:15">
      <c r="A229" s="859"/>
      <c r="B229" s="859"/>
      <c r="C229" s="859"/>
      <c r="D229" s="859"/>
      <c r="E229" s="859"/>
      <c r="F229" s="859"/>
      <c r="G229" s="859"/>
      <c r="H229" s="859"/>
      <c r="I229" s="859"/>
      <c r="J229" s="859"/>
      <c r="K229" s="859"/>
      <c r="L229" s="859"/>
      <c r="M229" s="859"/>
      <c r="N229" s="859"/>
      <c r="O229" s="859"/>
    </row>
    <row r="230" spans="1:15">
      <c r="A230" s="859"/>
      <c r="B230" s="859"/>
      <c r="C230" s="859"/>
      <c r="D230" s="859"/>
      <c r="E230" s="859"/>
      <c r="F230" s="859"/>
      <c r="G230" s="859"/>
      <c r="H230" s="859"/>
      <c r="I230" s="859"/>
      <c r="J230" s="859"/>
      <c r="K230" s="859"/>
      <c r="L230" s="859"/>
      <c r="M230" s="859"/>
      <c r="N230" s="859"/>
      <c r="O230" s="859"/>
    </row>
    <row r="231" spans="1:15">
      <c r="A231" s="859"/>
      <c r="B231" s="859"/>
      <c r="C231" s="859"/>
      <c r="D231" s="859"/>
      <c r="E231" s="859"/>
      <c r="F231" s="859"/>
      <c r="G231" s="859"/>
      <c r="H231" s="859"/>
      <c r="I231" s="859"/>
      <c r="J231" s="859"/>
      <c r="K231" s="859"/>
      <c r="L231" s="859"/>
      <c r="M231" s="859"/>
      <c r="N231" s="859"/>
      <c r="O231" s="859"/>
    </row>
    <row r="232" spans="1:15">
      <c r="A232" s="859"/>
      <c r="B232" s="859"/>
      <c r="C232" s="859"/>
      <c r="D232" s="859"/>
      <c r="E232" s="859"/>
      <c r="F232" s="859"/>
      <c r="G232" s="859"/>
      <c r="H232" s="859"/>
      <c r="I232" s="859"/>
      <c r="J232" s="859"/>
      <c r="K232" s="859"/>
      <c r="L232" s="859"/>
      <c r="M232" s="859"/>
      <c r="N232" s="859"/>
      <c r="O232" s="859"/>
    </row>
    <row r="233" spans="1:15">
      <c r="A233" s="859"/>
      <c r="B233" s="859"/>
      <c r="C233" s="859"/>
      <c r="D233" s="859"/>
      <c r="E233" s="859"/>
      <c r="F233" s="859"/>
      <c r="G233" s="859"/>
      <c r="H233" s="859"/>
      <c r="I233" s="859"/>
      <c r="J233" s="859"/>
      <c r="K233" s="859"/>
      <c r="L233" s="859"/>
      <c r="M233" s="859"/>
      <c r="N233" s="859"/>
      <c r="O233" s="859"/>
    </row>
    <row r="234" spans="1:15">
      <c r="A234" s="859"/>
      <c r="B234" s="859"/>
      <c r="C234" s="859"/>
      <c r="D234" s="859"/>
      <c r="E234" s="859"/>
      <c r="F234" s="859"/>
      <c r="G234" s="859"/>
      <c r="H234" s="859"/>
      <c r="I234" s="859"/>
      <c r="J234" s="859"/>
      <c r="K234" s="859"/>
      <c r="L234" s="859"/>
      <c r="M234" s="859"/>
      <c r="N234" s="859"/>
      <c r="O234" s="859"/>
    </row>
    <row r="235" spans="1:15">
      <c r="A235" s="859"/>
      <c r="B235" s="859"/>
      <c r="C235" s="859"/>
      <c r="D235" s="859"/>
      <c r="E235" s="859"/>
      <c r="F235" s="859"/>
      <c r="G235" s="859"/>
      <c r="H235" s="859"/>
      <c r="I235" s="859"/>
      <c r="J235" s="859"/>
      <c r="K235" s="859"/>
      <c r="L235" s="859"/>
      <c r="M235" s="859"/>
      <c r="N235" s="859"/>
      <c r="O235" s="859"/>
    </row>
    <row r="236" spans="1:15">
      <c r="A236" s="859"/>
      <c r="B236" s="859"/>
      <c r="C236" s="859"/>
      <c r="D236" s="859"/>
      <c r="E236" s="859"/>
      <c r="F236" s="859"/>
      <c r="G236" s="859"/>
      <c r="H236" s="859"/>
      <c r="I236" s="859"/>
      <c r="J236" s="859"/>
      <c r="K236" s="859"/>
      <c r="L236" s="859"/>
      <c r="M236" s="859"/>
      <c r="N236" s="859"/>
      <c r="O236" s="859"/>
    </row>
    <row r="237" spans="1:15">
      <c r="A237" s="859"/>
      <c r="B237" s="859"/>
      <c r="C237" s="859"/>
      <c r="D237" s="859"/>
      <c r="E237" s="859"/>
      <c r="F237" s="859"/>
      <c r="G237" s="859"/>
      <c r="H237" s="859"/>
      <c r="I237" s="859"/>
      <c r="J237" s="859"/>
      <c r="K237" s="859"/>
      <c r="L237" s="859"/>
      <c r="M237" s="859"/>
      <c r="N237" s="859"/>
      <c r="O237" s="859"/>
    </row>
    <row r="238" spans="1:15">
      <c r="A238" s="859"/>
      <c r="B238" s="859"/>
      <c r="C238" s="859"/>
      <c r="D238" s="859"/>
      <c r="E238" s="859"/>
      <c r="F238" s="859"/>
      <c r="G238" s="859"/>
      <c r="H238" s="859"/>
      <c r="I238" s="859"/>
      <c r="J238" s="859"/>
      <c r="K238" s="859"/>
      <c r="L238" s="859"/>
      <c r="M238" s="859"/>
      <c r="N238" s="859"/>
      <c r="O238" s="859"/>
    </row>
    <row r="239" spans="1:15">
      <c r="A239" s="859"/>
      <c r="B239" s="859"/>
      <c r="C239" s="859"/>
      <c r="D239" s="859"/>
      <c r="E239" s="859"/>
      <c r="F239" s="859"/>
      <c r="G239" s="859"/>
      <c r="H239" s="859"/>
      <c r="I239" s="859"/>
      <c r="J239" s="859"/>
      <c r="K239" s="859"/>
      <c r="L239" s="859"/>
      <c r="M239" s="859"/>
      <c r="N239" s="859"/>
      <c r="O239" s="859"/>
    </row>
    <row r="240" spans="1:15">
      <c r="A240" s="859"/>
      <c r="B240" s="859"/>
      <c r="C240" s="859"/>
      <c r="D240" s="859"/>
      <c r="E240" s="859"/>
      <c r="F240" s="859"/>
      <c r="G240" s="859"/>
      <c r="H240" s="859"/>
      <c r="I240" s="859"/>
      <c r="J240" s="859"/>
      <c r="K240" s="859"/>
      <c r="L240" s="859"/>
      <c r="M240" s="859"/>
      <c r="N240" s="859"/>
      <c r="O240" s="859"/>
    </row>
    <row r="241" spans="1:15">
      <c r="A241" s="859"/>
      <c r="B241" s="859"/>
      <c r="C241" s="859"/>
      <c r="D241" s="859"/>
      <c r="E241" s="859"/>
      <c r="F241" s="859"/>
      <c r="G241" s="859"/>
      <c r="H241" s="859"/>
      <c r="I241" s="859"/>
      <c r="J241" s="859"/>
      <c r="K241" s="859"/>
      <c r="L241" s="859"/>
      <c r="M241" s="859"/>
      <c r="N241" s="859"/>
      <c r="O241" s="859"/>
    </row>
    <row r="242" spans="1:15">
      <c r="A242" s="859"/>
      <c r="B242" s="859"/>
      <c r="C242" s="859"/>
      <c r="D242" s="859"/>
      <c r="E242" s="859"/>
      <c r="F242" s="859"/>
      <c r="G242" s="859"/>
      <c r="H242" s="859"/>
      <c r="I242" s="859"/>
      <c r="J242" s="859"/>
      <c r="K242" s="859"/>
      <c r="L242" s="859"/>
      <c r="M242" s="859"/>
      <c r="N242" s="859"/>
      <c r="O242" s="859"/>
    </row>
    <row r="243" spans="1:15">
      <c r="A243" s="859"/>
      <c r="B243" s="859"/>
      <c r="C243" s="859"/>
      <c r="D243" s="859"/>
      <c r="E243" s="859"/>
      <c r="F243" s="859"/>
      <c r="G243" s="859"/>
      <c r="H243" s="859"/>
      <c r="I243" s="859"/>
      <c r="J243" s="859"/>
      <c r="K243" s="859"/>
      <c r="L243" s="859"/>
      <c r="M243" s="859"/>
      <c r="N243" s="859"/>
      <c r="O243" s="859"/>
    </row>
    <row r="244" spans="1:15">
      <c r="A244" s="859"/>
      <c r="B244" s="859"/>
      <c r="C244" s="859"/>
      <c r="D244" s="859"/>
      <c r="E244" s="859"/>
      <c r="F244" s="859"/>
      <c r="G244" s="859"/>
      <c r="H244" s="859"/>
      <c r="I244" s="859"/>
      <c r="J244" s="859"/>
      <c r="K244" s="859"/>
      <c r="L244" s="859"/>
      <c r="M244" s="859"/>
      <c r="N244" s="859"/>
      <c r="O244" s="859"/>
    </row>
    <row r="245" spans="1:15">
      <c r="A245" s="859"/>
      <c r="B245" s="859"/>
      <c r="C245" s="859"/>
      <c r="D245" s="859"/>
      <c r="E245" s="859"/>
      <c r="F245" s="859"/>
      <c r="G245" s="859"/>
      <c r="H245" s="859"/>
      <c r="I245" s="859"/>
      <c r="J245" s="859"/>
      <c r="K245" s="859"/>
      <c r="L245" s="859"/>
      <c r="M245" s="859"/>
      <c r="N245" s="859"/>
      <c r="O245" s="859"/>
    </row>
  </sheetData>
  <mergeCells count="11">
    <mergeCell ref="I41:L41"/>
    <mergeCell ref="A1:A32"/>
    <mergeCell ref="C2:H2"/>
    <mergeCell ref="D3:G3"/>
    <mergeCell ref="C5:H5"/>
    <mergeCell ref="E13:G13"/>
    <mergeCell ref="E18:G18"/>
    <mergeCell ref="C23:H23"/>
    <mergeCell ref="C24:I24"/>
    <mergeCell ref="C25:D25"/>
    <mergeCell ref="B27:H48"/>
  </mergeCells>
  <conditionalFormatting sqref="N8:N16 G8:G9 E8:E9 E11:E16 G11:G12 G14:G16 G19:G21 E18:E21">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showRowColHeaders="0" workbookViewId="0">
      <selection sqref="A1:O1"/>
    </sheetView>
  </sheetViews>
  <sheetFormatPr defaultColWidth="9.109375" defaultRowHeight="13.2"/>
  <cols>
    <col min="1" max="1" width="15.88671875" style="488" customWidth="1"/>
    <col min="2" max="2" width="26.109375" style="488" bestFit="1" customWidth="1"/>
    <col min="3" max="14" width="12.5546875" style="785" bestFit="1" customWidth="1"/>
    <col min="15" max="15" width="15.5546875" style="488" bestFit="1" customWidth="1"/>
    <col min="16" max="16384" width="9.109375" style="488"/>
  </cols>
  <sheetData>
    <row r="1" spans="1:15" ht="21" customHeight="1" thickBot="1">
      <c r="A1" s="1092" t="s">
        <v>85</v>
      </c>
      <c r="B1" s="1093"/>
      <c r="C1" s="1093"/>
      <c r="D1" s="1093"/>
      <c r="E1" s="1093"/>
      <c r="F1" s="1093"/>
      <c r="G1" s="1093"/>
      <c r="H1" s="1093"/>
      <c r="I1" s="1093"/>
      <c r="J1" s="1093"/>
      <c r="K1" s="1093"/>
      <c r="L1" s="1093"/>
      <c r="M1" s="1093"/>
      <c r="N1" s="1093"/>
      <c r="O1" s="1094"/>
    </row>
    <row r="2" spans="1:15" s="775" customFormat="1" ht="27" customHeight="1" thickBot="1">
      <c r="A2" s="771" t="s">
        <v>81</v>
      </c>
      <c r="B2" s="772" t="s">
        <v>86</v>
      </c>
      <c r="C2" s="773" t="s">
        <v>87</v>
      </c>
      <c r="D2" s="773" t="s">
        <v>88</v>
      </c>
      <c r="E2" s="773" t="s">
        <v>89</v>
      </c>
      <c r="F2" s="773" t="s">
        <v>90</v>
      </c>
      <c r="G2" s="773" t="s">
        <v>91</v>
      </c>
      <c r="H2" s="773" t="s">
        <v>92</v>
      </c>
      <c r="I2" s="773" t="s">
        <v>93</v>
      </c>
      <c r="J2" s="773" t="s">
        <v>94</v>
      </c>
      <c r="K2" s="773" t="s">
        <v>95</v>
      </c>
      <c r="L2" s="773" t="s">
        <v>96</v>
      </c>
      <c r="M2" s="773" t="s">
        <v>97</v>
      </c>
      <c r="N2" s="773" t="s">
        <v>98</v>
      </c>
      <c r="O2" s="774" t="s">
        <v>16</v>
      </c>
    </row>
    <row r="3" spans="1:15" ht="15" customHeight="1" thickBot="1">
      <c r="A3" s="1095" t="s">
        <v>82</v>
      </c>
      <c r="B3" s="776" t="s">
        <v>54</v>
      </c>
      <c r="C3" s="777">
        <v>106.61300000000001</v>
      </c>
      <c r="D3" s="777">
        <v>99.688500000000005</v>
      </c>
      <c r="E3" s="777"/>
      <c r="F3" s="777"/>
      <c r="G3" s="777"/>
      <c r="H3" s="777"/>
      <c r="I3" s="777"/>
      <c r="J3" s="777"/>
      <c r="K3" s="777"/>
      <c r="L3" s="777"/>
      <c r="M3" s="777"/>
      <c r="N3" s="777"/>
      <c r="O3" s="778">
        <v>103.15</v>
      </c>
    </row>
    <row r="4" spans="1:15" ht="15" customHeight="1" thickBot="1">
      <c r="A4" s="1095"/>
      <c r="B4" s="779" t="s">
        <v>55</v>
      </c>
      <c r="C4" s="777">
        <v>118.58125000000001</v>
      </c>
      <c r="D4" s="777">
        <v>114.74375000000001</v>
      </c>
      <c r="E4" s="777"/>
      <c r="F4" s="777"/>
      <c r="G4" s="777"/>
      <c r="H4" s="777"/>
      <c r="I4" s="777"/>
      <c r="J4" s="777"/>
      <c r="K4" s="777"/>
      <c r="L4" s="777"/>
      <c r="M4" s="777"/>
      <c r="N4" s="777"/>
      <c r="O4" s="778">
        <v>116.66</v>
      </c>
    </row>
    <row r="5" spans="1:15" ht="15" customHeight="1" thickBot="1">
      <c r="A5" s="1095"/>
      <c r="B5" s="779" t="s">
        <v>56</v>
      </c>
      <c r="C5" s="777">
        <v>166.92933333333335</v>
      </c>
      <c r="D5" s="777">
        <v>161.35</v>
      </c>
      <c r="E5" s="777"/>
      <c r="F5" s="777"/>
      <c r="G5" s="777"/>
      <c r="H5" s="777"/>
      <c r="I5" s="777"/>
      <c r="J5" s="777"/>
      <c r="K5" s="777"/>
      <c r="L5" s="777"/>
      <c r="M5" s="777"/>
      <c r="N5" s="777"/>
      <c r="O5" s="778">
        <v>164.14</v>
      </c>
    </row>
    <row r="6" spans="1:15" ht="15" customHeight="1" thickBot="1">
      <c r="A6" s="1096"/>
      <c r="B6" s="780" t="s">
        <v>57</v>
      </c>
      <c r="C6" s="781">
        <v>129.88023255813951</v>
      </c>
      <c r="D6" s="781">
        <v>123.99930232558138</v>
      </c>
      <c r="E6" s="781"/>
      <c r="F6" s="781"/>
      <c r="G6" s="781"/>
      <c r="H6" s="781"/>
      <c r="I6" s="781"/>
      <c r="J6" s="781"/>
      <c r="K6" s="781"/>
      <c r="L6" s="781"/>
      <c r="M6" s="781"/>
      <c r="N6" s="781"/>
      <c r="O6" s="782">
        <v>126.94</v>
      </c>
    </row>
    <row r="7" spans="1:15" ht="15" customHeight="1" thickBot="1">
      <c r="A7" s="1097" t="s">
        <v>83</v>
      </c>
      <c r="B7" s="779" t="s">
        <v>54</v>
      </c>
      <c r="C7" s="777">
        <v>119.71166666666667</v>
      </c>
      <c r="D7" s="777">
        <v>116.22024390243899</v>
      </c>
      <c r="E7" s="777"/>
      <c r="F7" s="777"/>
      <c r="G7" s="777"/>
      <c r="H7" s="777"/>
      <c r="I7" s="777"/>
      <c r="J7" s="777"/>
      <c r="K7" s="777"/>
      <c r="L7" s="777"/>
      <c r="M7" s="777"/>
      <c r="N7" s="777"/>
      <c r="O7" s="778">
        <v>118.03</v>
      </c>
    </row>
    <row r="8" spans="1:15" ht="15" customHeight="1" thickBot="1">
      <c r="A8" s="1095"/>
      <c r="B8" s="779" t="s">
        <v>55</v>
      </c>
      <c r="C8" s="777">
        <v>211.45499999999996</v>
      </c>
      <c r="D8" s="777">
        <v>196.05944444444441</v>
      </c>
      <c r="E8" s="777"/>
      <c r="F8" s="777"/>
      <c r="G8" s="777"/>
      <c r="H8" s="777"/>
      <c r="I8" s="777"/>
      <c r="J8" s="777"/>
      <c r="K8" s="777"/>
      <c r="L8" s="777"/>
      <c r="M8" s="777"/>
      <c r="N8" s="777"/>
      <c r="O8" s="778">
        <v>203.76</v>
      </c>
    </row>
    <row r="9" spans="1:15" ht="15" customHeight="1" thickBot="1">
      <c r="A9" s="1095"/>
      <c r="B9" s="779" t="s">
        <v>56</v>
      </c>
      <c r="C9" s="777">
        <v>166.88249999999999</v>
      </c>
      <c r="D9" s="777">
        <v>161.96250000000001</v>
      </c>
      <c r="E9" s="777"/>
      <c r="F9" s="777"/>
      <c r="G9" s="777"/>
      <c r="H9" s="777"/>
      <c r="I9" s="777"/>
      <c r="J9" s="777"/>
      <c r="K9" s="777"/>
      <c r="L9" s="777"/>
      <c r="M9" s="777"/>
      <c r="N9" s="777"/>
      <c r="O9" s="778">
        <v>164.42</v>
      </c>
    </row>
    <row r="10" spans="1:15" ht="15" customHeight="1" thickBot="1">
      <c r="A10" s="1096"/>
      <c r="B10" s="780" t="s">
        <v>57</v>
      </c>
      <c r="C10" s="781">
        <v>148.46265625000004</v>
      </c>
      <c r="D10" s="781">
        <v>141.93571428571425</v>
      </c>
      <c r="E10" s="781"/>
      <c r="F10" s="781"/>
      <c r="G10" s="781"/>
      <c r="H10" s="781"/>
      <c r="I10" s="781"/>
      <c r="J10" s="781"/>
      <c r="K10" s="781"/>
      <c r="L10" s="781"/>
      <c r="M10" s="781"/>
      <c r="N10" s="781"/>
      <c r="O10" s="782">
        <v>145.04</v>
      </c>
    </row>
    <row r="11" spans="1:15" ht="15" customHeight="1" thickBot="1">
      <c r="A11" s="1082" t="s">
        <v>79</v>
      </c>
      <c r="B11" s="1083"/>
      <c r="C11" s="783">
        <v>140.99495327102809</v>
      </c>
      <c r="D11" s="783">
        <v>134.6596226415094</v>
      </c>
      <c r="E11" s="783"/>
      <c r="F11" s="783"/>
      <c r="G11" s="783"/>
      <c r="H11" s="783"/>
      <c r="I11" s="783"/>
      <c r="J11" s="783"/>
      <c r="K11" s="783"/>
      <c r="L11" s="783"/>
      <c r="M11" s="783"/>
      <c r="N11" s="783"/>
      <c r="O11" s="784">
        <v>137.77000000000001</v>
      </c>
    </row>
    <row r="12" spans="1:15" ht="15" customHeight="1" thickBot="1">
      <c r="O12" s="641"/>
    </row>
    <row r="13" spans="1:15" ht="15" customHeight="1" thickBot="1">
      <c r="A13" s="786" t="s">
        <v>64</v>
      </c>
      <c r="B13" s="748" t="s">
        <v>57</v>
      </c>
      <c r="C13" s="749">
        <v>109.62</v>
      </c>
      <c r="D13" s="749">
        <v>109.08</v>
      </c>
      <c r="E13" s="749"/>
      <c r="F13" s="749"/>
      <c r="G13" s="749"/>
      <c r="H13" s="749"/>
      <c r="I13" s="749"/>
      <c r="J13" s="749"/>
      <c r="K13" s="749"/>
      <c r="L13" s="749"/>
      <c r="M13" s="749"/>
      <c r="N13" s="749"/>
      <c r="O13" s="787">
        <v>109.35</v>
      </c>
    </row>
    <row r="14" spans="1:15" ht="22.5" customHeight="1">
      <c r="O14" s="641"/>
    </row>
    <row r="15" spans="1:15" ht="20.399999999999999" thickBot="1">
      <c r="A15" s="1098" t="s">
        <v>100</v>
      </c>
      <c r="B15" s="1098"/>
      <c r="C15" s="1098"/>
      <c r="D15" s="1098"/>
      <c r="E15" s="1098"/>
      <c r="F15" s="1098"/>
      <c r="G15" s="1098"/>
      <c r="H15" s="1098"/>
      <c r="I15" s="1098"/>
      <c r="J15" s="1098"/>
      <c r="K15" s="1098"/>
      <c r="L15" s="1098"/>
      <c r="M15" s="1098"/>
      <c r="N15" s="1098"/>
      <c r="O15" s="1098"/>
    </row>
    <row r="16" spans="1:15" ht="27" customHeight="1" thickBot="1">
      <c r="A16" s="788" t="s">
        <v>81</v>
      </c>
      <c r="B16" s="789" t="s">
        <v>86</v>
      </c>
      <c r="C16" s="790" t="s">
        <v>101</v>
      </c>
      <c r="D16" s="790" t="s">
        <v>102</v>
      </c>
      <c r="E16" s="790" t="s">
        <v>103</v>
      </c>
      <c r="F16" s="790" t="s">
        <v>104</v>
      </c>
      <c r="G16" s="790" t="s">
        <v>105</v>
      </c>
      <c r="H16" s="790" t="s">
        <v>106</v>
      </c>
      <c r="I16" s="790" t="s">
        <v>107</v>
      </c>
      <c r="J16" s="790" t="s">
        <v>108</v>
      </c>
      <c r="K16" s="790" t="s">
        <v>109</v>
      </c>
      <c r="L16" s="790" t="s">
        <v>110</v>
      </c>
      <c r="M16" s="790" t="s">
        <v>111</v>
      </c>
      <c r="N16" s="791" t="s">
        <v>112</v>
      </c>
      <c r="O16" s="792" t="s">
        <v>16</v>
      </c>
    </row>
    <row r="17" spans="1:15" ht="15" customHeight="1" thickBot="1">
      <c r="A17" s="1095" t="s">
        <v>82</v>
      </c>
      <c r="B17" s="776" t="s">
        <v>54</v>
      </c>
      <c r="C17" s="777">
        <v>106.08722222222222</v>
      </c>
      <c r="D17" s="777">
        <v>97.145789473684204</v>
      </c>
      <c r="E17" s="777"/>
      <c r="F17" s="777"/>
      <c r="G17" s="777"/>
      <c r="H17" s="777"/>
      <c r="I17" s="777"/>
      <c r="J17" s="777"/>
      <c r="K17" s="777"/>
      <c r="L17" s="777"/>
      <c r="M17" s="777"/>
      <c r="N17" s="793"/>
      <c r="O17" s="778">
        <v>99.24</v>
      </c>
    </row>
    <row r="18" spans="1:15" ht="15" customHeight="1" thickBot="1">
      <c r="A18" s="1095"/>
      <c r="B18" s="779" t="s">
        <v>55</v>
      </c>
      <c r="C18" s="777">
        <v>113.97499999999998</v>
      </c>
      <c r="D18" s="777">
        <v>116.08333333333333</v>
      </c>
      <c r="E18" s="777"/>
      <c r="F18" s="777"/>
      <c r="G18" s="777"/>
      <c r="H18" s="777"/>
      <c r="I18" s="777"/>
      <c r="J18" s="777"/>
      <c r="K18" s="777"/>
      <c r="L18" s="777"/>
      <c r="M18" s="777"/>
      <c r="N18" s="793"/>
      <c r="O18" s="778">
        <v>115.03</v>
      </c>
    </row>
    <row r="19" spans="1:15" ht="15" customHeight="1" thickBot="1">
      <c r="A19" s="1095"/>
      <c r="B19" s="779" t="s">
        <v>56</v>
      </c>
      <c r="C19" s="777">
        <v>161.74733333333336</v>
      </c>
      <c r="D19" s="777">
        <v>157.74533333333335</v>
      </c>
      <c r="E19" s="777"/>
      <c r="F19" s="777"/>
      <c r="G19" s="777"/>
      <c r="H19" s="777"/>
      <c r="I19" s="777"/>
      <c r="J19" s="777"/>
      <c r="K19" s="777"/>
      <c r="L19" s="777"/>
      <c r="M19" s="777"/>
      <c r="N19" s="793"/>
      <c r="O19" s="778">
        <v>159.28</v>
      </c>
    </row>
    <row r="20" spans="1:15" ht="15" customHeight="1" thickBot="1">
      <c r="A20" s="1096"/>
      <c r="B20" s="780" t="s">
        <v>57</v>
      </c>
      <c r="C20" s="781">
        <v>128.70846153846151</v>
      </c>
      <c r="D20" s="781">
        <v>122.71125000000004</v>
      </c>
      <c r="E20" s="781"/>
      <c r="F20" s="781"/>
      <c r="G20" s="781"/>
      <c r="H20" s="781"/>
      <c r="I20" s="781"/>
      <c r="J20" s="781"/>
      <c r="K20" s="781"/>
      <c r="L20" s="781"/>
      <c r="M20" s="781"/>
      <c r="N20" s="794"/>
      <c r="O20" s="782">
        <v>124.13</v>
      </c>
    </row>
    <row r="21" spans="1:15" ht="15" customHeight="1" thickBot="1">
      <c r="A21" s="1097" t="s">
        <v>83</v>
      </c>
      <c r="B21" s="779" t="s">
        <v>54</v>
      </c>
      <c r="C21" s="777">
        <v>108.20454545454541</v>
      </c>
      <c r="D21" s="777">
        <v>100.43818181818182</v>
      </c>
      <c r="E21" s="777"/>
      <c r="F21" s="777"/>
      <c r="G21" s="777"/>
      <c r="H21" s="777"/>
      <c r="I21" s="777"/>
      <c r="J21" s="777"/>
      <c r="K21" s="777"/>
      <c r="L21" s="777"/>
      <c r="M21" s="777"/>
      <c r="N21" s="793"/>
      <c r="O21" s="778">
        <v>104.31</v>
      </c>
    </row>
    <row r="22" spans="1:15" ht="15" customHeight="1" thickBot="1">
      <c r="A22" s="1095"/>
      <c r="B22" s="779" t="s">
        <v>55</v>
      </c>
      <c r="C22" s="777">
        <v>165.74937499999999</v>
      </c>
      <c r="D22" s="777">
        <v>149.99687499999993</v>
      </c>
      <c r="E22" s="777"/>
      <c r="F22" s="777"/>
      <c r="G22" s="777"/>
      <c r="H22" s="777"/>
      <c r="I22" s="777"/>
      <c r="J22" s="777"/>
      <c r="K22" s="777"/>
      <c r="L22" s="777"/>
      <c r="M22" s="777"/>
      <c r="N22" s="793"/>
      <c r="O22" s="778">
        <v>157.87</v>
      </c>
    </row>
    <row r="23" spans="1:15" ht="15" customHeight="1" thickBot="1">
      <c r="A23" s="1095"/>
      <c r="B23" s="779" t="s">
        <v>56</v>
      </c>
      <c r="C23" s="777">
        <v>161.16500000000002</v>
      </c>
      <c r="D23" s="777">
        <v>157.5675</v>
      </c>
      <c r="E23" s="777"/>
      <c r="F23" s="777"/>
      <c r="G23" s="777"/>
      <c r="H23" s="777"/>
      <c r="I23" s="777"/>
      <c r="J23" s="777"/>
      <c r="K23" s="777"/>
      <c r="L23" s="777"/>
      <c r="M23" s="777"/>
      <c r="N23" s="793"/>
      <c r="O23" s="778">
        <v>157</v>
      </c>
    </row>
    <row r="24" spans="1:15" ht="15" customHeight="1" thickBot="1">
      <c r="A24" s="1096"/>
      <c r="B24" s="780" t="s">
        <v>57</v>
      </c>
      <c r="C24" s="781">
        <v>125.90078125000002</v>
      </c>
      <c r="D24" s="781">
        <v>116.3984375</v>
      </c>
      <c r="E24" s="781"/>
      <c r="F24" s="781"/>
      <c r="G24" s="781"/>
      <c r="H24" s="781"/>
      <c r="I24" s="781"/>
      <c r="J24" s="781"/>
      <c r="K24" s="781"/>
      <c r="L24" s="781"/>
      <c r="M24" s="781"/>
      <c r="N24" s="794"/>
      <c r="O24" s="782">
        <v>120.99</v>
      </c>
    </row>
    <row r="25" spans="1:15" ht="15" customHeight="1" thickBot="1">
      <c r="A25" s="1082" t="s">
        <v>79</v>
      </c>
      <c r="B25" s="1083"/>
      <c r="C25" s="783">
        <v>126.96388349514564</v>
      </c>
      <c r="D25" s="783">
        <v>118.82644230769235</v>
      </c>
      <c r="E25" s="783"/>
      <c r="F25" s="783"/>
      <c r="G25" s="783"/>
      <c r="H25" s="783"/>
      <c r="I25" s="783"/>
      <c r="J25" s="783"/>
      <c r="K25" s="783"/>
      <c r="L25" s="783"/>
      <c r="M25" s="783"/>
      <c r="N25" s="795"/>
      <c r="O25" s="784">
        <v>122.2</v>
      </c>
    </row>
    <row r="26" spans="1:15" ht="15" customHeight="1" thickBot="1">
      <c r="O26" s="641"/>
    </row>
    <row r="27" spans="1:15" ht="15" customHeight="1" thickBot="1">
      <c r="A27" s="786" t="s">
        <v>64</v>
      </c>
      <c r="B27" s="748" t="s">
        <v>57</v>
      </c>
      <c r="C27" s="749">
        <v>98.82</v>
      </c>
      <c r="D27" s="749">
        <v>85.05</v>
      </c>
      <c r="E27" s="749"/>
      <c r="F27" s="749"/>
      <c r="G27" s="749"/>
      <c r="H27" s="749"/>
      <c r="I27" s="749"/>
      <c r="J27" s="749"/>
      <c r="K27" s="749"/>
      <c r="L27" s="749"/>
      <c r="M27" s="749"/>
      <c r="N27" s="749"/>
      <c r="O27" s="787">
        <v>91.94</v>
      </c>
    </row>
    <row r="28" spans="1:15" ht="22.5" customHeight="1" thickBot="1">
      <c r="O28" s="641"/>
    </row>
    <row r="29" spans="1:15" ht="20.399999999999999" thickBot="1">
      <c r="A29" s="1099" t="s">
        <v>113</v>
      </c>
      <c r="B29" s="1093"/>
      <c r="C29" s="1093"/>
      <c r="D29" s="1093"/>
      <c r="E29" s="1093"/>
      <c r="F29" s="1093"/>
      <c r="G29" s="1093"/>
      <c r="H29" s="1093"/>
      <c r="I29" s="1093"/>
      <c r="J29" s="1093"/>
      <c r="K29" s="1093"/>
      <c r="L29" s="1093"/>
      <c r="M29" s="1093"/>
      <c r="N29" s="1093"/>
      <c r="O29" s="1094"/>
    </row>
    <row r="30" spans="1:15" ht="27" customHeight="1" thickBot="1">
      <c r="A30" s="788" t="s">
        <v>81</v>
      </c>
      <c r="B30" s="789" t="s">
        <v>86</v>
      </c>
      <c r="C30" s="796" t="s">
        <v>126</v>
      </c>
      <c r="D30" s="796" t="s">
        <v>127</v>
      </c>
      <c r="E30" s="796" t="s">
        <v>128</v>
      </c>
      <c r="F30" s="796" t="s">
        <v>129</v>
      </c>
      <c r="G30" s="796" t="s">
        <v>130</v>
      </c>
      <c r="H30" s="796" t="s">
        <v>131</v>
      </c>
      <c r="I30" s="796" t="s">
        <v>132</v>
      </c>
      <c r="J30" s="796" t="s">
        <v>133</v>
      </c>
      <c r="K30" s="796" t="s">
        <v>134</v>
      </c>
      <c r="L30" s="796" t="s">
        <v>135</v>
      </c>
      <c r="M30" s="796" t="s">
        <v>136</v>
      </c>
      <c r="N30" s="797" t="s">
        <v>137</v>
      </c>
      <c r="O30" s="798" t="s">
        <v>16</v>
      </c>
    </row>
    <row r="31" spans="1:15" ht="15" customHeight="1" thickBot="1">
      <c r="A31" s="1100" t="s">
        <v>82</v>
      </c>
      <c r="B31" s="799" t="s">
        <v>54</v>
      </c>
      <c r="C31" s="800">
        <v>4.9560895908504141E-3</v>
      </c>
      <c r="D31" s="800">
        <v>2.6174171213098178E-2</v>
      </c>
      <c r="E31" s="800"/>
      <c r="F31" s="800"/>
      <c r="G31" s="800"/>
      <c r="H31" s="800"/>
      <c r="I31" s="800"/>
      <c r="J31" s="800"/>
      <c r="K31" s="800"/>
      <c r="L31" s="800"/>
      <c r="M31" s="800"/>
      <c r="N31" s="801"/>
      <c r="O31" s="802">
        <v>3.9399435711406805E-2</v>
      </c>
    </row>
    <row r="32" spans="1:15" ht="15" customHeight="1" thickBot="1">
      <c r="A32" s="1100"/>
      <c r="B32" s="803" t="s">
        <v>55</v>
      </c>
      <c r="C32" s="800">
        <v>4.041456459749973E-2</v>
      </c>
      <c r="D32" s="800">
        <v>-1.1539842067480169E-2</v>
      </c>
      <c r="E32" s="800"/>
      <c r="F32" s="800"/>
      <c r="G32" s="800"/>
      <c r="H32" s="800"/>
      <c r="I32" s="800"/>
      <c r="J32" s="800"/>
      <c r="K32" s="800"/>
      <c r="L32" s="800"/>
      <c r="M32" s="800"/>
      <c r="N32" s="801"/>
      <c r="O32" s="802">
        <v>1.417021646526989E-2</v>
      </c>
    </row>
    <row r="33" spans="1:15" ht="15" customHeight="1" thickBot="1">
      <c r="A33" s="1100"/>
      <c r="B33" s="803" t="s">
        <v>56</v>
      </c>
      <c r="C33" s="800">
        <v>3.2037622464667036E-2</v>
      </c>
      <c r="D33" s="800">
        <v>2.2851177847838997E-2</v>
      </c>
      <c r="E33" s="800"/>
      <c r="F33" s="800"/>
      <c r="G33" s="800"/>
      <c r="H33" s="800"/>
      <c r="I33" s="800"/>
      <c r="J33" s="800"/>
      <c r="K33" s="800"/>
      <c r="L33" s="800"/>
      <c r="M33" s="800"/>
      <c r="N33" s="801"/>
      <c r="O33" s="802">
        <v>3.0512305374183733E-2</v>
      </c>
    </row>
    <row r="34" spans="1:15" ht="15" customHeight="1" thickBot="1">
      <c r="A34" s="1101"/>
      <c r="B34" s="804" t="s">
        <v>57</v>
      </c>
      <c r="C34" s="805">
        <v>9.1040713692925965E-3</v>
      </c>
      <c r="D34" s="805">
        <v>1.0496611562357542E-2</v>
      </c>
      <c r="E34" s="805"/>
      <c r="F34" s="805"/>
      <c r="G34" s="805"/>
      <c r="H34" s="805"/>
      <c r="I34" s="805"/>
      <c r="J34" s="805"/>
      <c r="K34" s="805"/>
      <c r="L34" s="805"/>
      <c r="M34" s="805"/>
      <c r="N34" s="806"/>
      <c r="O34" s="807">
        <v>2.2637557399500543E-2</v>
      </c>
    </row>
    <row r="35" spans="1:15" ht="15" customHeight="1" thickBot="1">
      <c r="A35" s="1102" t="s">
        <v>83</v>
      </c>
      <c r="B35" s="803" t="s">
        <v>54</v>
      </c>
      <c r="C35" s="800">
        <v>0.10634600574109132</v>
      </c>
      <c r="D35" s="800">
        <v>0.15713209656489649</v>
      </c>
      <c r="E35" s="800"/>
      <c r="F35" s="800"/>
      <c r="G35" s="800"/>
      <c r="H35" s="800"/>
      <c r="I35" s="800"/>
      <c r="J35" s="800"/>
      <c r="K35" s="800"/>
      <c r="L35" s="800"/>
      <c r="M35" s="800"/>
      <c r="N35" s="801"/>
      <c r="O35" s="802">
        <v>0.13153101332566386</v>
      </c>
    </row>
    <row r="36" spans="1:15" ht="15" customHeight="1" thickBot="1">
      <c r="A36" s="1100"/>
      <c r="B36" s="803" t="s">
        <v>55</v>
      </c>
      <c r="C36" s="800">
        <v>0.27575141686054605</v>
      </c>
      <c r="D36" s="800">
        <v>0.30709019400867182</v>
      </c>
      <c r="E36" s="800"/>
      <c r="F36" s="800"/>
      <c r="G36" s="800"/>
      <c r="H36" s="800"/>
      <c r="I36" s="800"/>
      <c r="J36" s="800"/>
      <c r="K36" s="800"/>
      <c r="L36" s="800"/>
      <c r="M36" s="800"/>
      <c r="N36" s="801"/>
      <c r="O36" s="802">
        <v>0.29068220687907764</v>
      </c>
    </row>
    <row r="37" spans="1:15" ht="15" customHeight="1" thickBot="1">
      <c r="A37" s="1100"/>
      <c r="B37" s="803" t="s">
        <v>56</v>
      </c>
      <c r="C37" s="800">
        <v>3.5476064902429015E-2</v>
      </c>
      <c r="D37" s="800">
        <v>2.7892807844257288E-2</v>
      </c>
      <c r="E37" s="800"/>
      <c r="F37" s="800"/>
      <c r="G37" s="800"/>
      <c r="H37" s="800"/>
      <c r="I37" s="800"/>
      <c r="J37" s="800"/>
      <c r="K37" s="800"/>
      <c r="L37" s="800"/>
      <c r="M37" s="800"/>
      <c r="N37" s="801"/>
      <c r="O37" s="802">
        <v>4.7261146496815204E-2</v>
      </c>
    </row>
    <row r="38" spans="1:15" ht="15" customHeight="1" thickBot="1">
      <c r="A38" s="1101"/>
      <c r="B38" s="804" t="s">
        <v>57</v>
      </c>
      <c r="C38" s="805">
        <v>0.179203613956923</v>
      </c>
      <c r="D38" s="805">
        <v>0.21939535731065338</v>
      </c>
      <c r="E38" s="805"/>
      <c r="F38" s="805"/>
      <c r="G38" s="805"/>
      <c r="H38" s="805"/>
      <c r="I38" s="805"/>
      <c r="J38" s="805"/>
      <c r="K38" s="805"/>
      <c r="L38" s="805"/>
      <c r="M38" s="805"/>
      <c r="N38" s="806"/>
      <c r="O38" s="807">
        <v>0.19877675840978593</v>
      </c>
    </row>
    <row r="39" spans="1:15" ht="15" customHeight="1" thickBot="1">
      <c r="A39" s="1082" t="s">
        <v>79</v>
      </c>
      <c r="B39" s="1083"/>
      <c r="C39" s="808">
        <v>0.11051229207571399</v>
      </c>
      <c r="D39" s="808">
        <v>0.13324627100101336</v>
      </c>
      <c r="E39" s="808"/>
      <c r="F39" s="808"/>
      <c r="G39" s="808"/>
      <c r="H39" s="808"/>
      <c r="I39" s="808"/>
      <c r="J39" s="808"/>
      <c r="K39" s="808"/>
      <c r="L39" s="808"/>
      <c r="M39" s="808"/>
      <c r="N39" s="809"/>
      <c r="O39" s="810">
        <v>0.12741407528641577</v>
      </c>
    </row>
    <row r="40" spans="1:15" ht="15" customHeight="1" thickBot="1"/>
    <row r="41" spans="1:15" ht="16.8" thickBot="1">
      <c r="A41" s="786" t="s">
        <v>64</v>
      </c>
      <c r="B41" s="748" t="s">
        <v>57</v>
      </c>
      <c r="C41" s="769">
        <v>0.10928961748633892</v>
      </c>
      <c r="D41" s="769">
        <v>0.28253968253968254</v>
      </c>
      <c r="E41" s="769"/>
      <c r="F41" s="769"/>
      <c r="G41" s="769"/>
      <c r="H41" s="769"/>
      <c r="I41" s="769"/>
      <c r="J41" s="769"/>
      <c r="K41" s="769"/>
      <c r="L41" s="769"/>
      <c r="M41" s="769"/>
      <c r="N41" s="769"/>
      <c r="O41" s="811">
        <v>0.18936262780073959</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workbookViewId="0">
      <selection sqref="A1:O1"/>
    </sheetView>
  </sheetViews>
  <sheetFormatPr defaultColWidth="13" defaultRowHeight="13.2"/>
  <cols>
    <col min="1" max="1" width="21.109375" style="728" bestFit="1" customWidth="1"/>
    <col min="2" max="2" width="30.33203125" style="728" bestFit="1" customWidth="1"/>
    <col min="3" max="4" width="13" style="728" bestFit="1" customWidth="1"/>
    <col min="5" max="6" width="12.88671875" style="728" bestFit="1" customWidth="1"/>
    <col min="7" max="10" width="13" style="728" bestFit="1" customWidth="1"/>
    <col min="11" max="14" width="12.88671875" style="728" bestFit="1" customWidth="1"/>
    <col min="15" max="15" width="16.5546875" style="746" customWidth="1"/>
    <col min="16" max="256" width="13" style="728"/>
    <col min="257" max="257" width="21.109375" style="728" bestFit="1" customWidth="1"/>
    <col min="258" max="258" width="30.33203125" style="728" bestFit="1" customWidth="1"/>
    <col min="259" max="260" width="13" style="728" bestFit="1" customWidth="1"/>
    <col min="261" max="262" width="12.88671875" style="728" bestFit="1" customWidth="1"/>
    <col min="263" max="266" width="13" style="728" bestFit="1" customWidth="1"/>
    <col min="267" max="270" width="12.88671875" style="728" bestFit="1" customWidth="1"/>
    <col min="271" max="271" width="16.5546875" style="728" customWidth="1"/>
    <col min="272" max="512" width="13" style="728"/>
    <col min="513" max="513" width="21.109375" style="728" bestFit="1" customWidth="1"/>
    <col min="514" max="514" width="30.33203125" style="728" bestFit="1" customWidth="1"/>
    <col min="515" max="516" width="13" style="728" bestFit="1" customWidth="1"/>
    <col min="517" max="518" width="12.88671875" style="728" bestFit="1" customWidth="1"/>
    <col min="519" max="522" width="13" style="728" bestFit="1" customWidth="1"/>
    <col min="523" max="526" width="12.88671875" style="728" bestFit="1" customWidth="1"/>
    <col min="527" max="527" width="16.5546875" style="728" customWidth="1"/>
    <col min="528" max="768" width="13" style="728"/>
    <col min="769" max="769" width="21.109375" style="728" bestFit="1" customWidth="1"/>
    <col min="770" max="770" width="30.33203125" style="728" bestFit="1" customWidth="1"/>
    <col min="771" max="772" width="13" style="728" bestFit="1" customWidth="1"/>
    <col min="773" max="774" width="12.88671875" style="728" bestFit="1" customWidth="1"/>
    <col min="775" max="778" width="13" style="728" bestFit="1" customWidth="1"/>
    <col min="779" max="782" width="12.88671875" style="728" bestFit="1" customWidth="1"/>
    <col min="783" max="783" width="16.5546875" style="728" customWidth="1"/>
    <col min="784" max="1024" width="13" style="728"/>
    <col min="1025" max="1025" width="21.109375" style="728" bestFit="1" customWidth="1"/>
    <col min="1026" max="1026" width="30.33203125" style="728" bestFit="1" customWidth="1"/>
    <col min="1027" max="1028" width="13" style="728" bestFit="1" customWidth="1"/>
    <col min="1029" max="1030" width="12.88671875" style="728" bestFit="1" customWidth="1"/>
    <col min="1031" max="1034" width="13" style="728" bestFit="1" customWidth="1"/>
    <col min="1035" max="1038" width="12.88671875" style="728" bestFit="1" customWidth="1"/>
    <col min="1039" max="1039" width="16.5546875" style="728" customWidth="1"/>
    <col min="1040" max="1280" width="13" style="728"/>
    <col min="1281" max="1281" width="21.109375" style="728" bestFit="1" customWidth="1"/>
    <col min="1282" max="1282" width="30.33203125" style="728" bestFit="1" customWidth="1"/>
    <col min="1283" max="1284" width="13" style="728" bestFit="1" customWidth="1"/>
    <col min="1285" max="1286" width="12.88671875" style="728" bestFit="1" customWidth="1"/>
    <col min="1287" max="1290" width="13" style="728" bestFit="1" customWidth="1"/>
    <col min="1291" max="1294" width="12.88671875" style="728" bestFit="1" customWidth="1"/>
    <col min="1295" max="1295" width="16.5546875" style="728" customWidth="1"/>
    <col min="1296" max="1536" width="13" style="728"/>
    <col min="1537" max="1537" width="21.109375" style="728" bestFit="1" customWidth="1"/>
    <col min="1538" max="1538" width="30.33203125" style="728" bestFit="1" customWidth="1"/>
    <col min="1539" max="1540" width="13" style="728" bestFit="1" customWidth="1"/>
    <col min="1541" max="1542" width="12.88671875" style="728" bestFit="1" customWidth="1"/>
    <col min="1543" max="1546" width="13" style="728" bestFit="1" customWidth="1"/>
    <col min="1547" max="1550" width="12.88671875" style="728" bestFit="1" customWidth="1"/>
    <col min="1551" max="1551" width="16.5546875" style="728" customWidth="1"/>
    <col min="1552" max="1792" width="13" style="728"/>
    <col min="1793" max="1793" width="21.109375" style="728" bestFit="1" customWidth="1"/>
    <col min="1794" max="1794" width="30.33203125" style="728" bestFit="1" customWidth="1"/>
    <col min="1795" max="1796" width="13" style="728" bestFit="1" customWidth="1"/>
    <col min="1797" max="1798" width="12.88671875" style="728" bestFit="1" customWidth="1"/>
    <col min="1799" max="1802" width="13" style="728" bestFit="1" customWidth="1"/>
    <col min="1803" max="1806" width="12.88671875" style="728" bestFit="1" customWidth="1"/>
    <col min="1807" max="1807" width="16.5546875" style="728" customWidth="1"/>
    <col min="1808" max="2048" width="13" style="728"/>
    <col min="2049" max="2049" width="21.109375" style="728" bestFit="1" customWidth="1"/>
    <col min="2050" max="2050" width="30.33203125" style="728" bestFit="1" customWidth="1"/>
    <col min="2051" max="2052" width="13" style="728" bestFit="1" customWidth="1"/>
    <col min="2053" max="2054" width="12.88671875" style="728" bestFit="1" customWidth="1"/>
    <col min="2055" max="2058" width="13" style="728" bestFit="1" customWidth="1"/>
    <col min="2059" max="2062" width="12.88671875" style="728" bestFit="1" customWidth="1"/>
    <col min="2063" max="2063" width="16.5546875" style="728" customWidth="1"/>
    <col min="2064" max="2304" width="13" style="728"/>
    <col min="2305" max="2305" width="21.109375" style="728" bestFit="1" customWidth="1"/>
    <col min="2306" max="2306" width="30.33203125" style="728" bestFit="1" customWidth="1"/>
    <col min="2307" max="2308" width="13" style="728" bestFit="1" customWidth="1"/>
    <col min="2309" max="2310" width="12.88671875" style="728" bestFit="1" customWidth="1"/>
    <col min="2311" max="2314" width="13" style="728" bestFit="1" customWidth="1"/>
    <col min="2315" max="2318" width="12.88671875" style="728" bestFit="1" customWidth="1"/>
    <col min="2319" max="2319" width="16.5546875" style="728" customWidth="1"/>
    <col min="2320" max="2560" width="13" style="728"/>
    <col min="2561" max="2561" width="21.109375" style="728" bestFit="1" customWidth="1"/>
    <col min="2562" max="2562" width="30.33203125" style="728" bestFit="1" customWidth="1"/>
    <col min="2563" max="2564" width="13" style="728" bestFit="1" customWidth="1"/>
    <col min="2565" max="2566" width="12.88671875" style="728" bestFit="1" customWidth="1"/>
    <col min="2567" max="2570" width="13" style="728" bestFit="1" customWidth="1"/>
    <col min="2571" max="2574" width="12.88671875" style="728" bestFit="1" customWidth="1"/>
    <col min="2575" max="2575" width="16.5546875" style="728" customWidth="1"/>
    <col min="2576" max="2816" width="13" style="728"/>
    <col min="2817" max="2817" width="21.109375" style="728" bestFit="1" customWidth="1"/>
    <col min="2818" max="2818" width="30.33203125" style="728" bestFit="1" customWidth="1"/>
    <col min="2819" max="2820" width="13" style="728" bestFit="1" customWidth="1"/>
    <col min="2821" max="2822" width="12.88671875" style="728" bestFit="1" customWidth="1"/>
    <col min="2823" max="2826" width="13" style="728" bestFit="1" customWidth="1"/>
    <col min="2827" max="2830" width="12.88671875" style="728" bestFit="1" customWidth="1"/>
    <col min="2831" max="2831" width="16.5546875" style="728" customWidth="1"/>
    <col min="2832" max="3072" width="13" style="728"/>
    <col min="3073" max="3073" width="21.109375" style="728" bestFit="1" customWidth="1"/>
    <col min="3074" max="3074" width="30.33203125" style="728" bestFit="1" customWidth="1"/>
    <col min="3075" max="3076" width="13" style="728" bestFit="1" customWidth="1"/>
    <col min="3077" max="3078" width="12.88671875" style="728" bestFit="1" customWidth="1"/>
    <col min="3079" max="3082" width="13" style="728" bestFit="1" customWidth="1"/>
    <col min="3083" max="3086" width="12.88671875" style="728" bestFit="1" customWidth="1"/>
    <col min="3087" max="3087" width="16.5546875" style="728" customWidth="1"/>
    <col min="3088" max="3328" width="13" style="728"/>
    <col min="3329" max="3329" width="21.109375" style="728" bestFit="1" customWidth="1"/>
    <col min="3330" max="3330" width="30.33203125" style="728" bestFit="1" customWidth="1"/>
    <col min="3331" max="3332" width="13" style="728" bestFit="1" customWidth="1"/>
    <col min="3333" max="3334" width="12.88671875" style="728" bestFit="1" customWidth="1"/>
    <col min="3335" max="3338" width="13" style="728" bestFit="1" customWidth="1"/>
    <col min="3339" max="3342" width="12.88671875" style="728" bestFit="1" customWidth="1"/>
    <col min="3343" max="3343" width="16.5546875" style="728" customWidth="1"/>
    <col min="3344" max="3584" width="13" style="728"/>
    <col min="3585" max="3585" width="21.109375" style="728" bestFit="1" customWidth="1"/>
    <col min="3586" max="3586" width="30.33203125" style="728" bestFit="1" customWidth="1"/>
    <col min="3587" max="3588" width="13" style="728" bestFit="1" customWidth="1"/>
    <col min="3589" max="3590" width="12.88671875" style="728" bestFit="1" customWidth="1"/>
    <col min="3591" max="3594" width="13" style="728" bestFit="1" customWidth="1"/>
    <col min="3595" max="3598" width="12.88671875" style="728" bestFit="1" customWidth="1"/>
    <col min="3599" max="3599" width="16.5546875" style="728" customWidth="1"/>
    <col min="3600" max="3840" width="13" style="728"/>
    <col min="3841" max="3841" width="21.109375" style="728" bestFit="1" customWidth="1"/>
    <col min="3842" max="3842" width="30.33203125" style="728" bestFit="1" customWidth="1"/>
    <col min="3843" max="3844" width="13" style="728" bestFit="1" customWidth="1"/>
    <col min="3845" max="3846" width="12.88671875" style="728" bestFit="1" customWidth="1"/>
    <col min="3847" max="3850" width="13" style="728" bestFit="1" customWidth="1"/>
    <col min="3851" max="3854" width="12.88671875" style="728" bestFit="1" customWidth="1"/>
    <col min="3855" max="3855" width="16.5546875" style="728" customWidth="1"/>
    <col min="3856" max="4096" width="13" style="728"/>
    <col min="4097" max="4097" width="21.109375" style="728" bestFit="1" customWidth="1"/>
    <col min="4098" max="4098" width="30.33203125" style="728" bestFit="1" customWidth="1"/>
    <col min="4099" max="4100" width="13" style="728" bestFit="1" customWidth="1"/>
    <col min="4101" max="4102" width="12.88671875" style="728" bestFit="1" customWidth="1"/>
    <col min="4103" max="4106" width="13" style="728" bestFit="1" customWidth="1"/>
    <col min="4107" max="4110" width="12.88671875" style="728" bestFit="1" customWidth="1"/>
    <col min="4111" max="4111" width="16.5546875" style="728" customWidth="1"/>
    <col min="4112" max="4352" width="13" style="728"/>
    <col min="4353" max="4353" width="21.109375" style="728" bestFit="1" customWidth="1"/>
    <col min="4354" max="4354" width="30.33203125" style="728" bestFit="1" customWidth="1"/>
    <col min="4355" max="4356" width="13" style="728" bestFit="1" customWidth="1"/>
    <col min="4357" max="4358" width="12.88671875" style="728" bestFit="1" customWidth="1"/>
    <col min="4359" max="4362" width="13" style="728" bestFit="1" customWidth="1"/>
    <col min="4363" max="4366" width="12.88671875" style="728" bestFit="1" customWidth="1"/>
    <col min="4367" max="4367" width="16.5546875" style="728" customWidth="1"/>
    <col min="4368" max="4608" width="13" style="728"/>
    <col min="4609" max="4609" width="21.109375" style="728" bestFit="1" customWidth="1"/>
    <col min="4610" max="4610" width="30.33203125" style="728" bestFit="1" customWidth="1"/>
    <col min="4611" max="4612" width="13" style="728" bestFit="1" customWidth="1"/>
    <col min="4613" max="4614" width="12.88671875" style="728" bestFit="1" customWidth="1"/>
    <col min="4615" max="4618" width="13" style="728" bestFit="1" customWidth="1"/>
    <col min="4619" max="4622" width="12.88671875" style="728" bestFit="1" customWidth="1"/>
    <col min="4623" max="4623" width="16.5546875" style="728" customWidth="1"/>
    <col min="4624" max="4864" width="13" style="728"/>
    <col min="4865" max="4865" width="21.109375" style="728" bestFit="1" customWidth="1"/>
    <col min="4866" max="4866" width="30.33203125" style="728" bestFit="1" customWidth="1"/>
    <col min="4867" max="4868" width="13" style="728" bestFit="1" customWidth="1"/>
    <col min="4869" max="4870" width="12.88671875" style="728" bestFit="1" customWidth="1"/>
    <col min="4871" max="4874" width="13" style="728" bestFit="1" customWidth="1"/>
    <col min="4875" max="4878" width="12.88671875" style="728" bestFit="1" customWidth="1"/>
    <col min="4879" max="4879" width="16.5546875" style="728" customWidth="1"/>
    <col min="4880" max="5120" width="13" style="728"/>
    <col min="5121" max="5121" width="21.109375" style="728" bestFit="1" customWidth="1"/>
    <col min="5122" max="5122" width="30.33203125" style="728" bestFit="1" customWidth="1"/>
    <col min="5123" max="5124" width="13" style="728" bestFit="1" customWidth="1"/>
    <col min="5125" max="5126" width="12.88671875" style="728" bestFit="1" customWidth="1"/>
    <col min="5127" max="5130" width="13" style="728" bestFit="1" customWidth="1"/>
    <col min="5131" max="5134" width="12.88671875" style="728" bestFit="1" customWidth="1"/>
    <col min="5135" max="5135" width="16.5546875" style="728" customWidth="1"/>
    <col min="5136" max="5376" width="13" style="728"/>
    <col min="5377" max="5377" width="21.109375" style="728" bestFit="1" customWidth="1"/>
    <col min="5378" max="5378" width="30.33203125" style="728" bestFit="1" customWidth="1"/>
    <col min="5379" max="5380" width="13" style="728" bestFit="1" customWidth="1"/>
    <col min="5381" max="5382" width="12.88671875" style="728" bestFit="1" customWidth="1"/>
    <col min="5383" max="5386" width="13" style="728" bestFit="1" customWidth="1"/>
    <col min="5387" max="5390" width="12.88671875" style="728" bestFit="1" customWidth="1"/>
    <col min="5391" max="5391" width="16.5546875" style="728" customWidth="1"/>
    <col min="5392" max="5632" width="13" style="728"/>
    <col min="5633" max="5633" width="21.109375" style="728" bestFit="1" customWidth="1"/>
    <col min="5634" max="5634" width="30.33203125" style="728" bestFit="1" customWidth="1"/>
    <col min="5635" max="5636" width="13" style="728" bestFit="1" customWidth="1"/>
    <col min="5637" max="5638" width="12.88671875" style="728" bestFit="1" customWidth="1"/>
    <col min="5639" max="5642" width="13" style="728" bestFit="1" customWidth="1"/>
    <col min="5643" max="5646" width="12.88671875" style="728" bestFit="1" customWidth="1"/>
    <col min="5647" max="5647" width="16.5546875" style="728" customWidth="1"/>
    <col min="5648" max="5888" width="13" style="728"/>
    <col min="5889" max="5889" width="21.109375" style="728" bestFit="1" customWidth="1"/>
    <col min="5890" max="5890" width="30.33203125" style="728" bestFit="1" customWidth="1"/>
    <col min="5891" max="5892" width="13" style="728" bestFit="1" customWidth="1"/>
    <col min="5893" max="5894" width="12.88671875" style="728" bestFit="1" customWidth="1"/>
    <col min="5895" max="5898" width="13" style="728" bestFit="1" customWidth="1"/>
    <col min="5899" max="5902" width="12.88671875" style="728" bestFit="1" customWidth="1"/>
    <col min="5903" max="5903" width="16.5546875" style="728" customWidth="1"/>
    <col min="5904" max="6144" width="13" style="728"/>
    <col min="6145" max="6145" width="21.109375" style="728" bestFit="1" customWidth="1"/>
    <col min="6146" max="6146" width="30.33203125" style="728" bestFit="1" customWidth="1"/>
    <col min="6147" max="6148" width="13" style="728" bestFit="1" customWidth="1"/>
    <col min="6149" max="6150" width="12.88671875" style="728" bestFit="1" customWidth="1"/>
    <col min="6151" max="6154" width="13" style="728" bestFit="1" customWidth="1"/>
    <col min="6155" max="6158" width="12.88671875" style="728" bestFit="1" customWidth="1"/>
    <col min="6159" max="6159" width="16.5546875" style="728" customWidth="1"/>
    <col min="6160" max="6400" width="13" style="728"/>
    <col min="6401" max="6401" width="21.109375" style="728" bestFit="1" customWidth="1"/>
    <col min="6402" max="6402" width="30.33203125" style="728" bestFit="1" customWidth="1"/>
    <col min="6403" max="6404" width="13" style="728" bestFit="1" customWidth="1"/>
    <col min="6405" max="6406" width="12.88671875" style="728" bestFit="1" customWidth="1"/>
    <col min="6407" max="6410" width="13" style="728" bestFit="1" customWidth="1"/>
    <col min="6411" max="6414" width="12.88671875" style="728" bestFit="1" customWidth="1"/>
    <col min="6415" max="6415" width="16.5546875" style="728" customWidth="1"/>
    <col min="6416" max="6656" width="13" style="728"/>
    <col min="6657" max="6657" width="21.109375" style="728" bestFit="1" customWidth="1"/>
    <col min="6658" max="6658" width="30.33203125" style="728" bestFit="1" customWidth="1"/>
    <col min="6659" max="6660" width="13" style="728" bestFit="1" customWidth="1"/>
    <col min="6661" max="6662" width="12.88671875" style="728" bestFit="1" customWidth="1"/>
    <col min="6663" max="6666" width="13" style="728" bestFit="1" customWidth="1"/>
    <col min="6667" max="6670" width="12.88671875" style="728" bestFit="1" customWidth="1"/>
    <col min="6671" max="6671" width="16.5546875" style="728" customWidth="1"/>
    <col min="6672" max="6912" width="13" style="728"/>
    <col min="6913" max="6913" width="21.109375" style="728" bestFit="1" customWidth="1"/>
    <col min="6914" max="6914" width="30.33203125" style="728" bestFit="1" customWidth="1"/>
    <col min="6915" max="6916" width="13" style="728" bestFit="1" customWidth="1"/>
    <col min="6917" max="6918" width="12.88671875" style="728" bestFit="1" customWidth="1"/>
    <col min="6919" max="6922" width="13" style="728" bestFit="1" customWidth="1"/>
    <col min="6923" max="6926" width="12.88671875" style="728" bestFit="1" customWidth="1"/>
    <col min="6927" max="6927" width="16.5546875" style="728" customWidth="1"/>
    <col min="6928" max="7168" width="13" style="728"/>
    <col min="7169" max="7169" width="21.109375" style="728" bestFit="1" customWidth="1"/>
    <col min="7170" max="7170" width="30.33203125" style="728" bestFit="1" customWidth="1"/>
    <col min="7171" max="7172" width="13" style="728" bestFit="1" customWidth="1"/>
    <col min="7173" max="7174" width="12.88671875" style="728" bestFit="1" customWidth="1"/>
    <col min="7175" max="7178" width="13" style="728" bestFit="1" customWidth="1"/>
    <col min="7179" max="7182" width="12.88671875" style="728" bestFit="1" customWidth="1"/>
    <col min="7183" max="7183" width="16.5546875" style="728" customWidth="1"/>
    <col min="7184" max="7424" width="13" style="728"/>
    <col min="7425" max="7425" width="21.109375" style="728" bestFit="1" customWidth="1"/>
    <col min="7426" max="7426" width="30.33203125" style="728" bestFit="1" customWidth="1"/>
    <col min="7427" max="7428" width="13" style="728" bestFit="1" customWidth="1"/>
    <col min="7429" max="7430" width="12.88671875" style="728" bestFit="1" customWidth="1"/>
    <col min="7431" max="7434" width="13" style="728" bestFit="1" customWidth="1"/>
    <col min="7435" max="7438" width="12.88671875" style="728" bestFit="1" customWidth="1"/>
    <col min="7439" max="7439" width="16.5546875" style="728" customWidth="1"/>
    <col min="7440" max="7680" width="13" style="728"/>
    <col min="7681" max="7681" width="21.109375" style="728" bestFit="1" customWidth="1"/>
    <col min="7682" max="7682" width="30.33203125" style="728" bestFit="1" customWidth="1"/>
    <col min="7683" max="7684" width="13" style="728" bestFit="1" customWidth="1"/>
    <col min="7685" max="7686" width="12.88671875" style="728" bestFit="1" customWidth="1"/>
    <col min="7687" max="7690" width="13" style="728" bestFit="1" customWidth="1"/>
    <col min="7691" max="7694" width="12.88671875" style="728" bestFit="1" customWidth="1"/>
    <col min="7695" max="7695" width="16.5546875" style="728" customWidth="1"/>
    <col min="7696" max="7936" width="13" style="728"/>
    <col min="7937" max="7937" width="21.109375" style="728" bestFit="1" customWidth="1"/>
    <col min="7938" max="7938" width="30.33203125" style="728" bestFit="1" customWidth="1"/>
    <col min="7939" max="7940" width="13" style="728" bestFit="1" customWidth="1"/>
    <col min="7941" max="7942" width="12.88671875" style="728" bestFit="1" customWidth="1"/>
    <col min="7943" max="7946" width="13" style="728" bestFit="1" customWidth="1"/>
    <col min="7947" max="7950" width="12.88671875" style="728" bestFit="1" customWidth="1"/>
    <col min="7951" max="7951" width="16.5546875" style="728" customWidth="1"/>
    <col min="7952" max="8192" width="13" style="728"/>
    <col min="8193" max="8193" width="21.109375" style="728" bestFit="1" customWidth="1"/>
    <col min="8194" max="8194" width="30.33203125" style="728" bestFit="1" customWidth="1"/>
    <col min="8195" max="8196" width="13" style="728" bestFit="1" customWidth="1"/>
    <col min="8197" max="8198" width="12.88671875" style="728" bestFit="1" customWidth="1"/>
    <col min="8199" max="8202" width="13" style="728" bestFit="1" customWidth="1"/>
    <col min="8203" max="8206" width="12.88671875" style="728" bestFit="1" customWidth="1"/>
    <col min="8207" max="8207" width="16.5546875" style="728" customWidth="1"/>
    <col min="8208" max="8448" width="13" style="728"/>
    <col min="8449" max="8449" width="21.109375" style="728" bestFit="1" customWidth="1"/>
    <col min="8450" max="8450" width="30.33203125" style="728" bestFit="1" customWidth="1"/>
    <col min="8451" max="8452" width="13" style="728" bestFit="1" customWidth="1"/>
    <col min="8453" max="8454" width="12.88671875" style="728" bestFit="1" customWidth="1"/>
    <col min="8455" max="8458" width="13" style="728" bestFit="1" customWidth="1"/>
    <col min="8459" max="8462" width="12.88671875" style="728" bestFit="1" customWidth="1"/>
    <col min="8463" max="8463" width="16.5546875" style="728" customWidth="1"/>
    <col min="8464" max="8704" width="13" style="728"/>
    <col min="8705" max="8705" width="21.109375" style="728" bestFit="1" customWidth="1"/>
    <col min="8706" max="8706" width="30.33203125" style="728" bestFit="1" customWidth="1"/>
    <col min="8707" max="8708" width="13" style="728" bestFit="1" customWidth="1"/>
    <col min="8709" max="8710" width="12.88671875" style="728" bestFit="1" customWidth="1"/>
    <col min="8711" max="8714" width="13" style="728" bestFit="1" customWidth="1"/>
    <col min="8715" max="8718" width="12.88671875" style="728" bestFit="1" customWidth="1"/>
    <col min="8719" max="8719" width="16.5546875" style="728" customWidth="1"/>
    <col min="8720" max="8960" width="13" style="728"/>
    <col min="8961" max="8961" width="21.109375" style="728" bestFit="1" customWidth="1"/>
    <col min="8962" max="8962" width="30.33203125" style="728" bestFit="1" customWidth="1"/>
    <col min="8963" max="8964" width="13" style="728" bestFit="1" customWidth="1"/>
    <col min="8965" max="8966" width="12.88671875" style="728" bestFit="1" customWidth="1"/>
    <col min="8967" max="8970" width="13" style="728" bestFit="1" customWidth="1"/>
    <col min="8971" max="8974" width="12.88671875" style="728" bestFit="1" customWidth="1"/>
    <col min="8975" max="8975" width="16.5546875" style="728" customWidth="1"/>
    <col min="8976" max="9216" width="13" style="728"/>
    <col min="9217" max="9217" width="21.109375" style="728" bestFit="1" customWidth="1"/>
    <col min="9218" max="9218" width="30.33203125" style="728" bestFit="1" customWidth="1"/>
    <col min="9219" max="9220" width="13" style="728" bestFit="1" customWidth="1"/>
    <col min="9221" max="9222" width="12.88671875" style="728" bestFit="1" customWidth="1"/>
    <col min="9223" max="9226" width="13" style="728" bestFit="1" customWidth="1"/>
    <col min="9227" max="9230" width="12.88671875" style="728" bestFit="1" customWidth="1"/>
    <col min="9231" max="9231" width="16.5546875" style="728" customWidth="1"/>
    <col min="9232" max="9472" width="13" style="728"/>
    <col min="9473" max="9473" width="21.109375" style="728" bestFit="1" customWidth="1"/>
    <col min="9474" max="9474" width="30.33203125" style="728" bestFit="1" customWidth="1"/>
    <col min="9475" max="9476" width="13" style="728" bestFit="1" customWidth="1"/>
    <col min="9477" max="9478" width="12.88671875" style="728" bestFit="1" customWidth="1"/>
    <col min="9479" max="9482" width="13" style="728" bestFit="1" customWidth="1"/>
    <col min="9483" max="9486" width="12.88671875" style="728" bestFit="1" customWidth="1"/>
    <col min="9487" max="9487" width="16.5546875" style="728" customWidth="1"/>
    <col min="9488" max="9728" width="13" style="728"/>
    <col min="9729" max="9729" width="21.109375" style="728" bestFit="1" customWidth="1"/>
    <col min="9730" max="9730" width="30.33203125" style="728" bestFit="1" customWidth="1"/>
    <col min="9731" max="9732" width="13" style="728" bestFit="1" customWidth="1"/>
    <col min="9733" max="9734" width="12.88671875" style="728" bestFit="1" customWidth="1"/>
    <col min="9735" max="9738" width="13" style="728" bestFit="1" customWidth="1"/>
    <col min="9739" max="9742" width="12.88671875" style="728" bestFit="1" customWidth="1"/>
    <col min="9743" max="9743" width="16.5546875" style="728" customWidth="1"/>
    <col min="9744" max="9984" width="13" style="728"/>
    <col min="9985" max="9985" width="21.109375" style="728" bestFit="1" customWidth="1"/>
    <col min="9986" max="9986" width="30.33203125" style="728" bestFit="1" customWidth="1"/>
    <col min="9987" max="9988" width="13" style="728" bestFit="1" customWidth="1"/>
    <col min="9989" max="9990" width="12.88671875" style="728" bestFit="1" customWidth="1"/>
    <col min="9991" max="9994" width="13" style="728" bestFit="1" customWidth="1"/>
    <col min="9995" max="9998" width="12.88671875" style="728" bestFit="1" customWidth="1"/>
    <col min="9999" max="9999" width="16.5546875" style="728" customWidth="1"/>
    <col min="10000" max="10240" width="13" style="728"/>
    <col min="10241" max="10241" width="21.109375" style="728" bestFit="1" customWidth="1"/>
    <col min="10242" max="10242" width="30.33203125" style="728" bestFit="1" customWidth="1"/>
    <col min="10243" max="10244" width="13" style="728" bestFit="1" customWidth="1"/>
    <col min="10245" max="10246" width="12.88671875" style="728" bestFit="1" customWidth="1"/>
    <col min="10247" max="10250" width="13" style="728" bestFit="1" customWidth="1"/>
    <col min="10251" max="10254" width="12.88671875" style="728" bestFit="1" customWidth="1"/>
    <col min="10255" max="10255" width="16.5546875" style="728" customWidth="1"/>
    <col min="10256" max="10496" width="13" style="728"/>
    <col min="10497" max="10497" width="21.109375" style="728" bestFit="1" customWidth="1"/>
    <col min="10498" max="10498" width="30.33203125" style="728" bestFit="1" customWidth="1"/>
    <col min="10499" max="10500" width="13" style="728" bestFit="1" customWidth="1"/>
    <col min="10501" max="10502" width="12.88671875" style="728" bestFit="1" customWidth="1"/>
    <col min="10503" max="10506" width="13" style="728" bestFit="1" customWidth="1"/>
    <col min="10507" max="10510" width="12.88671875" style="728" bestFit="1" customWidth="1"/>
    <col min="10511" max="10511" width="16.5546875" style="728" customWidth="1"/>
    <col min="10512" max="10752" width="13" style="728"/>
    <col min="10753" max="10753" width="21.109375" style="728" bestFit="1" customWidth="1"/>
    <col min="10754" max="10754" width="30.33203125" style="728" bestFit="1" customWidth="1"/>
    <col min="10755" max="10756" width="13" style="728" bestFit="1" customWidth="1"/>
    <col min="10757" max="10758" width="12.88671875" style="728" bestFit="1" customWidth="1"/>
    <col min="10759" max="10762" width="13" style="728" bestFit="1" customWidth="1"/>
    <col min="10763" max="10766" width="12.88671875" style="728" bestFit="1" customWidth="1"/>
    <col min="10767" max="10767" width="16.5546875" style="728" customWidth="1"/>
    <col min="10768" max="11008" width="13" style="728"/>
    <col min="11009" max="11009" width="21.109375" style="728" bestFit="1" customWidth="1"/>
    <col min="11010" max="11010" width="30.33203125" style="728" bestFit="1" customWidth="1"/>
    <col min="11011" max="11012" width="13" style="728" bestFit="1" customWidth="1"/>
    <col min="11013" max="11014" width="12.88671875" style="728" bestFit="1" customWidth="1"/>
    <col min="11015" max="11018" width="13" style="728" bestFit="1" customWidth="1"/>
    <col min="11019" max="11022" width="12.88671875" style="728" bestFit="1" customWidth="1"/>
    <col min="11023" max="11023" width="16.5546875" style="728" customWidth="1"/>
    <col min="11024" max="11264" width="13" style="728"/>
    <col min="11265" max="11265" width="21.109375" style="728" bestFit="1" customWidth="1"/>
    <col min="11266" max="11266" width="30.33203125" style="728" bestFit="1" customWidth="1"/>
    <col min="11267" max="11268" width="13" style="728" bestFit="1" customWidth="1"/>
    <col min="11269" max="11270" width="12.88671875" style="728" bestFit="1" customWidth="1"/>
    <col min="11271" max="11274" width="13" style="728" bestFit="1" customWidth="1"/>
    <col min="11275" max="11278" width="12.88671875" style="728" bestFit="1" customWidth="1"/>
    <col min="11279" max="11279" width="16.5546875" style="728" customWidth="1"/>
    <col min="11280" max="11520" width="13" style="728"/>
    <col min="11521" max="11521" width="21.109375" style="728" bestFit="1" customWidth="1"/>
    <col min="11522" max="11522" width="30.33203125" style="728" bestFit="1" customWidth="1"/>
    <col min="11523" max="11524" width="13" style="728" bestFit="1" customWidth="1"/>
    <col min="11525" max="11526" width="12.88671875" style="728" bestFit="1" customWidth="1"/>
    <col min="11527" max="11530" width="13" style="728" bestFit="1" customWidth="1"/>
    <col min="11531" max="11534" width="12.88671875" style="728" bestFit="1" customWidth="1"/>
    <col min="11535" max="11535" width="16.5546875" style="728" customWidth="1"/>
    <col min="11536" max="11776" width="13" style="728"/>
    <col min="11777" max="11777" width="21.109375" style="728" bestFit="1" customWidth="1"/>
    <col min="11778" max="11778" width="30.33203125" style="728" bestFit="1" customWidth="1"/>
    <col min="11779" max="11780" width="13" style="728" bestFit="1" customWidth="1"/>
    <col min="11781" max="11782" width="12.88671875" style="728" bestFit="1" customWidth="1"/>
    <col min="11783" max="11786" width="13" style="728" bestFit="1" customWidth="1"/>
    <col min="11787" max="11790" width="12.88671875" style="728" bestFit="1" customWidth="1"/>
    <col min="11791" max="11791" width="16.5546875" style="728" customWidth="1"/>
    <col min="11792" max="12032" width="13" style="728"/>
    <col min="12033" max="12033" width="21.109375" style="728" bestFit="1" customWidth="1"/>
    <col min="12034" max="12034" width="30.33203125" style="728" bestFit="1" customWidth="1"/>
    <col min="12035" max="12036" width="13" style="728" bestFit="1" customWidth="1"/>
    <col min="12037" max="12038" width="12.88671875" style="728" bestFit="1" customWidth="1"/>
    <col min="12039" max="12042" width="13" style="728" bestFit="1" customWidth="1"/>
    <col min="12043" max="12046" width="12.88671875" style="728" bestFit="1" customWidth="1"/>
    <col min="12047" max="12047" width="16.5546875" style="728" customWidth="1"/>
    <col min="12048" max="12288" width="13" style="728"/>
    <col min="12289" max="12289" width="21.109375" style="728" bestFit="1" customWidth="1"/>
    <col min="12290" max="12290" width="30.33203125" style="728" bestFit="1" customWidth="1"/>
    <col min="12291" max="12292" width="13" style="728" bestFit="1" customWidth="1"/>
    <col min="12293" max="12294" width="12.88671875" style="728" bestFit="1" customWidth="1"/>
    <col min="12295" max="12298" width="13" style="728" bestFit="1" customWidth="1"/>
    <col min="12299" max="12302" width="12.88671875" style="728" bestFit="1" customWidth="1"/>
    <col min="12303" max="12303" width="16.5546875" style="728" customWidth="1"/>
    <col min="12304" max="12544" width="13" style="728"/>
    <col min="12545" max="12545" width="21.109375" style="728" bestFit="1" customWidth="1"/>
    <col min="12546" max="12546" width="30.33203125" style="728" bestFit="1" customWidth="1"/>
    <col min="12547" max="12548" width="13" style="728" bestFit="1" customWidth="1"/>
    <col min="12549" max="12550" width="12.88671875" style="728" bestFit="1" customWidth="1"/>
    <col min="12551" max="12554" width="13" style="728" bestFit="1" customWidth="1"/>
    <col min="12555" max="12558" width="12.88671875" style="728" bestFit="1" customWidth="1"/>
    <col min="12559" max="12559" width="16.5546875" style="728" customWidth="1"/>
    <col min="12560" max="12800" width="13" style="728"/>
    <col min="12801" max="12801" width="21.109375" style="728" bestFit="1" customWidth="1"/>
    <col min="12802" max="12802" width="30.33203125" style="728" bestFit="1" customWidth="1"/>
    <col min="12803" max="12804" width="13" style="728" bestFit="1" customWidth="1"/>
    <col min="12805" max="12806" width="12.88671875" style="728" bestFit="1" customWidth="1"/>
    <col min="12807" max="12810" width="13" style="728" bestFit="1" customWidth="1"/>
    <col min="12811" max="12814" width="12.88671875" style="728" bestFit="1" customWidth="1"/>
    <col min="12815" max="12815" width="16.5546875" style="728" customWidth="1"/>
    <col min="12816" max="13056" width="13" style="728"/>
    <col min="13057" max="13057" width="21.109375" style="728" bestFit="1" customWidth="1"/>
    <col min="13058" max="13058" width="30.33203125" style="728" bestFit="1" customWidth="1"/>
    <col min="13059" max="13060" width="13" style="728" bestFit="1" customWidth="1"/>
    <col min="13061" max="13062" width="12.88671875" style="728" bestFit="1" customWidth="1"/>
    <col min="13063" max="13066" width="13" style="728" bestFit="1" customWidth="1"/>
    <col min="13067" max="13070" width="12.88671875" style="728" bestFit="1" customWidth="1"/>
    <col min="13071" max="13071" width="16.5546875" style="728" customWidth="1"/>
    <col min="13072" max="13312" width="13" style="728"/>
    <col min="13313" max="13313" width="21.109375" style="728" bestFit="1" customWidth="1"/>
    <col min="13314" max="13314" width="30.33203125" style="728" bestFit="1" customWidth="1"/>
    <col min="13315" max="13316" width="13" style="728" bestFit="1" customWidth="1"/>
    <col min="13317" max="13318" width="12.88671875" style="728" bestFit="1" customWidth="1"/>
    <col min="13319" max="13322" width="13" style="728" bestFit="1" customWidth="1"/>
    <col min="13323" max="13326" width="12.88671875" style="728" bestFit="1" customWidth="1"/>
    <col min="13327" max="13327" width="16.5546875" style="728" customWidth="1"/>
    <col min="13328" max="13568" width="13" style="728"/>
    <col min="13569" max="13569" width="21.109375" style="728" bestFit="1" customWidth="1"/>
    <col min="13570" max="13570" width="30.33203125" style="728" bestFit="1" customWidth="1"/>
    <col min="13571" max="13572" width="13" style="728" bestFit="1" customWidth="1"/>
    <col min="13573" max="13574" width="12.88671875" style="728" bestFit="1" customWidth="1"/>
    <col min="13575" max="13578" width="13" style="728" bestFit="1" customWidth="1"/>
    <col min="13579" max="13582" width="12.88671875" style="728" bestFit="1" customWidth="1"/>
    <col min="13583" max="13583" width="16.5546875" style="728" customWidth="1"/>
    <col min="13584" max="13824" width="13" style="728"/>
    <col min="13825" max="13825" width="21.109375" style="728" bestFit="1" customWidth="1"/>
    <col min="13826" max="13826" width="30.33203125" style="728" bestFit="1" customWidth="1"/>
    <col min="13827" max="13828" width="13" style="728" bestFit="1" customWidth="1"/>
    <col min="13829" max="13830" width="12.88671875" style="728" bestFit="1" customWidth="1"/>
    <col min="13831" max="13834" width="13" style="728" bestFit="1" customWidth="1"/>
    <col min="13835" max="13838" width="12.88671875" style="728" bestFit="1" customWidth="1"/>
    <col min="13839" max="13839" width="16.5546875" style="728" customWidth="1"/>
    <col min="13840" max="14080" width="13" style="728"/>
    <col min="14081" max="14081" width="21.109375" style="728" bestFit="1" customWidth="1"/>
    <col min="14082" max="14082" width="30.33203125" style="728" bestFit="1" customWidth="1"/>
    <col min="14083" max="14084" width="13" style="728" bestFit="1" customWidth="1"/>
    <col min="14085" max="14086" width="12.88671875" style="728" bestFit="1" customWidth="1"/>
    <col min="14087" max="14090" width="13" style="728" bestFit="1" customWidth="1"/>
    <col min="14091" max="14094" width="12.88671875" style="728" bestFit="1" customWidth="1"/>
    <col min="14095" max="14095" width="16.5546875" style="728" customWidth="1"/>
    <col min="14096" max="14336" width="13" style="728"/>
    <col min="14337" max="14337" width="21.109375" style="728" bestFit="1" customWidth="1"/>
    <col min="14338" max="14338" width="30.33203125" style="728" bestFit="1" customWidth="1"/>
    <col min="14339" max="14340" width="13" style="728" bestFit="1" customWidth="1"/>
    <col min="14341" max="14342" width="12.88671875" style="728" bestFit="1" customWidth="1"/>
    <col min="14343" max="14346" width="13" style="728" bestFit="1" customWidth="1"/>
    <col min="14347" max="14350" width="12.88671875" style="728" bestFit="1" customWidth="1"/>
    <col min="14351" max="14351" width="16.5546875" style="728" customWidth="1"/>
    <col min="14352" max="14592" width="13" style="728"/>
    <col min="14593" max="14593" width="21.109375" style="728" bestFit="1" customWidth="1"/>
    <col min="14594" max="14594" width="30.33203125" style="728" bestFit="1" customWidth="1"/>
    <col min="14595" max="14596" width="13" style="728" bestFit="1" customWidth="1"/>
    <col min="14597" max="14598" width="12.88671875" style="728" bestFit="1" customWidth="1"/>
    <col min="14599" max="14602" width="13" style="728" bestFit="1" customWidth="1"/>
    <col min="14603" max="14606" width="12.88671875" style="728" bestFit="1" customWidth="1"/>
    <col min="14607" max="14607" width="16.5546875" style="728" customWidth="1"/>
    <col min="14608" max="14848" width="13" style="728"/>
    <col min="14849" max="14849" width="21.109375" style="728" bestFit="1" customWidth="1"/>
    <col min="14850" max="14850" width="30.33203125" style="728" bestFit="1" customWidth="1"/>
    <col min="14851" max="14852" width="13" style="728" bestFit="1" customWidth="1"/>
    <col min="14853" max="14854" width="12.88671875" style="728" bestFit="1" customWidth="1"/>
    <col min="14855" max="14858" width="13" style="728" bestFit="1" customWidth="1"/>
    <col min="14859" max="14862" width="12.88671875" style="728" bestFit="1" customWidth="1"/>
    <col min="14863" max="14863" width="16.5546875" style="728" customWidth="1"/>
    <col min="14864" max="15104" width="13" style="728"/>
    <col min="15105" max="15105" width="21.109375" style="728" bestFit="1" customWidth="1"/>
    <col min="15106" max="15106" width="30.33203125" style="728" bestFit="1" customWidth="1"/>
    <col min="15107" max="15108" width="13" style="728" bestFit="1" customWidth="1"/>
    <col min="15109" max="15110" width="12.88671875" style="728" bestFit="1" customWidth="1"/>
    <col min="15111" max="15114" width="13" style="728" bestFit="1" customWidth="1"/>
    <col min="15115" max="15118" width="12.88671875" style="728" bestFit="1" customWidth="1"/>
    <col min="15119" max="15119" width="16.5546875" style="728" customWidth="1"/>
    <col min="15120" max="15360" width="13" style="728"/>
    <col min="15361" max="15361" width="21.109375" style="728" bestFit="1" customWidth="1"/>
    <col min="15362" max="15362" width="30.33203125" style="728" bestFit="1" customWidth="1"/>
    <col min="15363" max="15364" width="13" style="728" bestFit="1" customWidth="1"/>
    <col min="15365" max="15366" width="12.88671875" style="728" bestFit="1" customWidth="1"/>
    <col min="15367" max="15370" width="13" style="728" bestFit="1" customWidth="1"/>
    <col min="15371" max="15374" width="12.88671875" style="728" bestFit="1" customWidth="1"/>
    <col min="15375" max="15375" width="16.5546875" style="728" customWidth="1"/>
    <col min="15376" max="15616" width="13" style="728"/>
    <col min="15617" max="15617" width="21.109375" style="728" bestFit="1" customWidth="1"/>
    <col min="15618" max="15618" width="30.33203125" style="728" bestFit="1" customWidth="1"/>
    <col min="15619" max="15620" width="13" style="728" bestFit="1" customWidth="1"/>
    <col min="15621" max="15622" width="12.88671875" style="728" bestFit="1" customWidth="1"/>
    <col min="15623" max="15626" width="13" style="728" bestFit="1" customWidth="1"/>
    <col min="15627" max="15630" width="12.88671875" style="728" bestFit="1" customWidth="1"/>
    <col min="15631" max="15631" width="16.5546875" style="728" customWidth="1"/>
    <col min="15632" max="15872" width="13" style="728"/>
    <col min="15873" max="15873" width="21.109375" style="728" bestFit="1" customWidth="1"/>
    <col min="15874" max="15874" width="30.33203125" style="728" bestFit="1" customWidth="1"/>
    <col min="15875" max="15876" width="13" style="728" bestFit="1" customWidth="1"/>
    <col min="15877" max="15878" width="12.88671875" style="728" bestFit="1" customWidth="1"/>
    <col min="15879" max="15882" width="13" style="728" bestFit="1" customWidth="1"/>
    <col min="15883" max="15886" width="12.88671875" style="728" bestFit="1" customWidth="1"/>
    <col min="15887" max="15887" width="16.5546875" style="728" customWidth="1"/>
    <col min="15888" max="16128" width="13" style="728"/>
    <col min="16129" max="16129" width="21.109375" style="728" bestFit="1" customWidth="1"/>
    <col min="16130" max="16130" width="30.33203125" style="728" bestFit="1" customWidth="1"/>
    <col min="16131" max="16132" width="13" style="728" bestFit="1" customWidth="1"/>
    <col min="16133" max="16134" width="12.88671875" style="728" bestFit="1" customWidth="1"/>
    <col min="16135" max="16138" width="13" style="728" bestFit="1" customWidth="1"/>
    <col min="16139" max="16142" width="12.88671875" style="728" bestFit="1" customWidth="1"/>
    <col min="16143" max="16143" width="16.5546875" style="728" customWidth="1"/>
    <col min="16144" max="16384" width="13" style="728"/>
  </cols>
  <sheetData>
    <row r="1" spans="1:16" ht="24.9" customHeight="1" thickBot="1">
      <c r="A1" s="1104" t="s">
        <v>138</v>
      </c>
      <c r="B1" s="1075"/>
      <c r="C1" s="1075"/>
      <c r="D1" s="1075"/>
      <c r="E1" s="1075"/>
      <c r="F1" s="1075"/>
      <c r="G1" s="1075"/>
      <c r="H1" s="1075"/>
      <c r="I1" s="1075"/>
      <c r="J1" s="1075"/>
      <c r="K1" s="1075"/>
      <c r="L1" s="1075"/>
      <c r="M1" s="1075"/>
      <c r="N1" s="1075"/>
      <c r="O1" s="1076"/>
    </row>
    <row r="2" spans="1:16">
      <c r="A2" s="1077" t="s">
        <v>50</v>
      </c>
      <c r="B2" s="1079" t="s">
        <v>86</v>
      </c>
      <c r="C2" s="729" t="s">
        <v>107</v>
      </c>
      <c r="D2" s="729" t="s">
        <v>108</v>
      </c>
      <c r="E2" s="729" t="s">
        <v>109</v>
      </c>
      <c r="F2" s="729" t="s">
        <v>110</v>
      </c>
      <c r="G2" s="729" t="s">
        <v>111</v>
      </c>
      <c r="H2" s="729" t="s">
        <v>112</v>
      </c>
      <c r="I2" s="729" t="s">
        <v>87</v>
      </c>
      <c r="J2" s="729" t="s">
        <v>88</v>
      </c>
      <c r="K2" s="729" t="s">
        <v>89</v>
      </c>
      <c r="L2" s="729" t="s">
        <v>90</v>
      </c>
      <c r="M2" s="729" t="s">
        <v>91</v>
      </c>
      <c r="N2" s="729" t="s">
        <v>92</v>
      </c>
      <c r="O2" s="730" t="s">
        <v>16</v>
      </c>
    </row>
    <row r="3" spans="1:16" ht="13.8" thickBot="1">
      <c r="A3" s="1078"/>
      <c r="B3" s="1080"/>
      <c r="C3" s="731" t="s">
        <v>99</v>
      </c>
      <c r="D3" s="731" t="s">
        <v>99</v>
      </c>
      <c r="E3" s="731" t="s">
        <v>99</v>
      </c>
      <c r="F3" s="731" t="s">
        <v>99</v>
      </c>
      <c r="G3" s="731" t="s">
        <v>99</v>
      </c>
      <c r="H3" s="731" t="s">
        <v>99</v>
      </c>
      <c r="I3" s="731" t="s">
        <v>99</v>
      </c>
      <c r="J3" s="731" t="s">
        <v>99</v>
      </c>
      <c r="K3" s="731" t="s">
        <v>99</v>
      </c>
      <c r="L3" s="731" t="s">
        <v>99</v>
      </c>
      <c r="M3" s="731" t="s">
        <v>99</v>
      </c>
      <c r="N3" s="731" t="s">
        <v>99</v>
      </c>
      <c r="O3" s="732" t="s">
        <v>99</v>
      </c>
    </row>
    <row r="4" spans="1:16" ht="13.8" thickBot="1">
      <c r="A4" s="1105" t="s">
        <v>78</v>
      </c>
      <c r="B4" s="812" t="s">
        <v>54</v>
      </c>
      <c r="C4" s="813">
        <v>142.22315789473686</v>
      </c>
      <c r="D4" s="813">
        <v>138.29105263157899</v>
      </c>
      <c r="E4" s="813">
        <v>132.45999999999998</v>
      </c>
      <c r="F4" s="813">
        <v>122.90899999999996</v>
      </c>
      <c r="G4" s="814">
        <v>106.11499999999998</v>
      </c>
      <c r="H4" s="814">
        <v>105.327</v>
      </c>
      <c r="I4" s="814">
        <v>106.61300000000001</v>
      </c>
      <c r="J4" s="814">
        <v>99.688500000000005</v>
      </c>
      <c r="K4" s="814"/>
      <c r="L4" s="814"/>
      <c r="M4" s="814"/>
      <c r="N4" s="814"/>
      <c r="O4" s="815">
        <v>118.54</v>
      </c>
      <c r="P4" s="816"/>
    </row>
    <row r="5" spans="1:16" ht="13.8" thickBot="1">
      <c r="A5" s="1103"/>
      <c r="B5" s="817" t="s">
        <v>55</v>
      </c>
      <c r="C5" s="818">
        <v>148.685</v>
      </c>
      <c r="D5" s="818">
        <v>152.1114285714286</v>
      </c>
      <c r="E5" s="818">
        <v>152.14857142857142</v>
      </c>
      <c r="F5" s="818">
        <v>138.66428571428571</v>
      </c>
      <c r="G5" s="819">
        <v>119.98714285714286</v>
      </c>
      <c r="H5" s="819">
        <v>118.19571428571429</v>
      </c>
      <c r="I5" s="819">
        <v>118.5</v>
      </c>
      <c r="J5" s="819">
        <v>113.33285714285714</v>
      </c>
      <c r="K5" s="819"/>
      <c r="L5" s="819"/>
      <c r="M5" s="819"/>
      <c r="N5" s="819"/>
      <c r="O5" s="820">
        <v>132.4</v>
      </c>
      <c r="P5" s="816"/>
    </row>
    <row r="6" spans="1:16" ht="13.8" thickBot="1">
      <c r="A6" s="1103"/>
      <c r="B6" s="817" t="s">
        <v>56</v>
      </c>
      <c r="C6" s="818">
        <v>224.87266666666667</v>
      </c>
      <c r="D6" s="818">
        <v>240.51400000000001</v>
      </c>
      <c r="E6" s="818">
        <v>230.84199999999998</v>
      </c>
      <c r="F6" s="818">
        <v>204.93600000000001</v>
      </c>
      <c r="G6" s="819">
        <v>175.60066666666668</v>
      </c>
      <c r="H6" s="819">
        <v>169.31666666666663</v>
      </c>
      <c r="I6" s="819">
        <v>166.92933333333335</v>
      </c>
      <c r="J6" s="819">
        <v>161.35</v>
      </c>
      <c r="K6" s="819"/>
      <c r="L6" s="819"/>
      <c r="M6" s="819"/>
      <c r="N6" s="819"/>
      <c r="O6" s="820">
        <v>196.8</v>
      </c>
      <c r="P6" s="816"/>
    </row>
    <row r="7" spans="1:16" s="742" customFormat="1" ht="14.4" thickBot="1">
      <c r="A7" s="1103"/>
      <c r="B7" s="821" t="s">
        <v>57</v>
      </c>
      <c r="C7" s="822">
        <v>174.18599999999998</v>
      </c>
      <c r="D7" s="822">
        <v>178.04926829268291</v>
      </c>
      <c r="E7" s="822">
        <v>170.87785714285715</v>
      </c>
      <c r="F7" s="822">
        <v>154.83023809523809</v>
      </c>
      <c r="G7" s="823">
        <v>133.24333333333328</v>
      </c>
      <c r="H7" s="823">
        <v>130.32523809523809</v>
      </c>
      <c r="I7" s="823">
        <v>130.1357142857143</v>
      </c>
      <c r="J7" s="823">
        <v>123.98452380952379</v>
      </c>
      <c r="K7" s="823"/>
      <c r="L7" s="823"/>
      <c r="M7" s="823"/>
      <c r="N7" s="823"/>
      <c r="O7" s="824">
        <v>148.80000000000001</v>
      </c>
      <c r="P7" s="816"/>
    </row>
    <row r="8" spans="1:16" ht="13.8" thickBot="1">
      <c r="A8" s="1103" t="s">
        <v>58</v>
      </c>
      <c r="B8" s="817" t="s">
        <v>54</v>
      </c>
      <c r="C8" s="818">
        <v>123.73958333333331</v>
      </c>
      <c r="D8" s="818">
        <v>125.17759999999997</v>
      </c>
      <c r="E8" s="818">
        <v>119.79079999999996</v>
      </c>
      <c r="F8" s="818">
        <v>129.62500000000003</v>
      </c>
      <c r="G8" s="819">
        <v>102.21800000000003</v>
      </c>
      <c r="H8" s="819">
        <v>113.68565217391304</v>
      </c>
      <c r="I8" s="819">
        <v>127.60409090909091</v>
      </c>
      <c r="J8" s="819">
        <v>116.19227272727275</v>
      </c>
      <c r="K8" s="819"/>
      <c r="L8" s="819"/>
      <c r="M8" s="819"/>
      <c r="N8" s="819"/>
      <c r="O8" s="820">
        <v>125.88</v>
      </c>
      <c r="P8" s="816"/>
    </row>
    <row r="9" spans="1:16" ht="13.8" thickBot="1">
      <c r="A9" s="1103"/>
      <c r="B9" s="817" t="s">
        <v>55</v>
      </c>
      <c r="C9" s="818">
        <v>136.51428571428571</v>
      </c>
      <c r="D9" s="818">
        <v>140.29142857142861</v>
      </c>
      <c r="E9" s="818">
        <v>135.89428571428573</v>
      </c>
      <c r="F9" s="818">
        <v>139.38857142857142</v>
      </c>
      <c r="G9" s="819">
        <v>132.91000000000003</v>
      </c>
      <c r="H9" s="819">
        <v>136.57571428571427</v>
      </c>
      <c r="I9" s="819">
        <v>150.58571428571426</v>
      </c>
      <c r="J9" s="819">
        <v>134.47285714285715</v>
      </c>
      <c r="K9" s="819"/>
      <c r="L9" s="819"/>
      <c r="M9" s="819"/>
      <c r="N9" s="819"/>
      <c r="O9" s="820">
        <v>138.33000000000001</v>
      </c>
      <c r="P9" s="816"/>
    </row>
    <row r="10" spans="1:16" s="742" customFormat="1" ht="14.4" thickBot="1">
      <c r="A10" s="1103"/>
      <c r="B10" s="821" t="s">
        <v>57</v>
      </c>
      <c r="C10" s="822">
        <v>126.62419354838711</v>
      </c>
      <c r="D10" s="822">
        <v>128.48374999999999</v>
      </c>
      <c r="E10" s="822">
        <v>123.31343750000001</v>
      </c>
      <c r="F10" s="822">
        <v>131.6960606060606</v>
      </c>
      <c r="G10" s="823">
        <v>108.93187500000003</v>
      </c>
      <c r="H10" s="823">
        <v>119.02666666666667</v>
      </c>
      <c r="I10" s="823">
        <v>133.15137931034479</v>
      </c>
      <c r="J10" s="823">
        <v>120.60482758620689</v>
      </c>
      <c r="K10" s="823"/>
      <c r="L10" s="823"/>
      <c r="M10" s="823"/>
      <c r="N10" s="823"/>
      <c r="O10" s="824">
        <v>128.52000000000001</v>
      </c>
      <c r="P10" s="816"/>
    </row>
    <row r="11" spans="1:16" ht="13.8" thickBot="1">
      <c r="A11" s="1103" t="s">
        <v>59</v>
      </c>
      <c r="B11" s="817" t="s">
        <v>54</v>
      </c>
      <c r="C11" s="818">
        <v>79.573999999999998</v>
      </c>
      <c r="D11" s="818">
        <v>85.587999999999994</v>
      </c>
      <c r="E11" s="818">
        <v>90.822000000000003</v>
      </c>
      <c r="F11" s="818">
        <v>83.6</v>
      </c>
      <c r="G11" s="819">
        <v>84.897999999999996</v>
      </c>
      <c r="H11" s="819">
        <v>88.012</v>
      </c>
      <c r="I11" s="819">
        <v>90.658000000000001</v>
      </c>
      <c r="J11" s="819">
        <v>98.957999999999998</v>
      </c>
      <c r="K11" s="819"/>
      <c r="L11" s="819"/>
      <c r="M11" s="819"/>
      <c r="N11" s="819"/>
      <c r="O11" s="820">
        <v>87.76</v>
      </c>
      <c r="P11" s="816"/>
    </row>
    <row r="12" spans="1:16" ht="13.8" thickBot="1">
      <c r="A12" s="1103"/>
      <c r="B12" s="817" t="s">
        <v>55</v>
      </c>
      <c r="C12" s="818">
        <v>304.98599999999999</v>
      </c>
      <c r="D12" s="818">
        <v>312.37</v>
      </c>
      <c r="E12" s="818">
        <v>318.334</v>
      </c>
      <c r="F12" s="818">
        <v>286.69400000000002</v>
      </c>
      <c r="G12" s="819">
        <v>245.898</v>
      </c>
      <c r="H12" s="819">
        <v>226.05</v>
      </c>
      <c r="I12" s="819">
        <v>228.01</v>
      </c>
      <c r="J12" s="819">
        <v>228.244</v>
      </c>
      <c r="K12" s="819"/>
      <c r="L12" s="819"/>
      <c r="M12" s="819"/>
      <c r="N12" s="819"/>
      <c r="O12" s="820">
        <v>268.82</v>
      </c>
      <c r="P12" s="816"/>
    </row>
    <row r="13" spans="1:16" ht="13.8" thickBot="1">
      <c r="A13" s="1103"/>
      <c r="B13" s="817" t="s">
        <v>56</v>
      </c>
      <c r="C13" s="818">
        <v>209.23000000000002</v>
      </c>
      <c r="D13" s="818">
        <v>226.22000000000003</v>
      </c>
      <c r="E13" s="818">
        <v>228.35000000000002</v>
      </c>
      <c r="F13" s="818">
        <v>219.67999999999998</v>
      </c>
      <c r="G13" s="819">
        <v>163.01</v>
      </c>
      <c r="H13" s="819">
        <v>157.91999999999999</v>
      </c>
      <c r="I13" s="819">
        <v>166.34333333333333</v>
      </c>
      <c r="J13" s="819">
        <v>159.87333333333333</v>
      </c>
      <c r="K13" s="819"/>
      <c r="L13" s="819"/>
      <c r="M13" s="819"/>
      <c r="N13" s="819"/>
      <c r="O13" s="820">
        <v>191.33</v>
      </c>
      <c r="P13" s="816"/>
    </row>
    <row r="14" spans="1:16" s="742" customFormat="1" ht="14.4" thickBot="1">
      <c r="A14" s="1103"/>
      <c r="B14" s="821" t="s">
        <v>57</v>
      </c>
      <c r="C14" s="822">
        <v>196.19153846153844</v>
      </c>
      <c r="D14" s="822">
        <v>205.26538461538459</v>
      </c>
      <c r="E14" s="822">
        <v>210.0638461538461</v>
      </c>
      <c r="F14" s="822">
        <v>193.11615384615385</v>
      </c>
      <c r="G14" s="823">
        <v>164.84692307692305</v>
      </c>
      <c r="H14" s="823">
        <v>157.23615384615385</v>
      </c>
      <c r="I14" s="823">
        <v>160.95153846153846</v>
      </c>
      <c r="J14" s="823">
        <v>162.74076923076922</v>
      </c>
      <c r="K14" s="823"/>
      <c r="L14" s="823"/>
      <c r="M14" s="823"/>
      <c r="N14" s="823"/>
      <c r="O14" s="824">
        <v>181.3</v>
      </c>
      <c r="P14" s="816"/>
    </row>
    <row r="15" spans="1:16" ht="13.8" thickBot="1">
      <c r="A15" s="1103" t="s">
        <v>60</v>
      </c>
      <c r="B15" s="817" t="s">
        <v>54</v>
      </c>
      <c r="C15" s="818">
        <v>90.419999999999987</v>
      </c>
      <c r="D15" s="818">
        <v>104.16222222222223</v>
      </c>
      <c r="E15" s="818">
        <v>99.826666666666654</v>
      </c>
      <c r="F15" s="818">
        <v>103.87999999999998</v>
      </c>
      <c r="G15" s="819">
        <v>95.388888888888886</v>
      </c>
      <c r="H15" s="819">
        <v>108.53333333333333</v>
      </c>
      <c r="I15" s="819">
        <v>103.4188888888889</v>
      </c>
      <c r="J15" s="819">
        <v>109.22666666666666</v>
      </c>
      <c r="K15" s="819"/>
      <c r="L15" s="819"/>
      <c r="M15" s="819"/>
      <c r="N15" s="819"/>
      <c r="O15" s="820">
        <v>97.57</v>
      </c>
      <c r="P15" s="816"/>
    </row>
    <row r="16" spans="1:16" ht="13.8" thickBot="1">
      <c r="A16" s="1103"/>
      <c r="B16" s="817" t="s">
        <v>61</v>
      </c>
      <c r="C16" s="818">
        <v>119.92749999999999</v>
      </c>
      <c r="D16" s="818">
        <v>120.645</v>
      </c>
      <c r="E16" s="818">
        <v>121.32249999999999</v>
      </c>
      <c r="F16" s="818">
        <v>129.685</v>
      </c>
      <c r="G16" s="819">
        <v>119.08500000000001</v>
      </c>
      <c r="H16" s="819">
        <v>120.88</v>
      </c>
      <c r="I16" s="819">
        <v>120.41</v>
      </c>
      <c r="J16" s="819">
        <v>119.5575</v>
      </c>
      <c r="K16" s="819"/>
      <c r="L16" s="819"/>
      <c r="M16" s="819"/>
      <c r="N16" s="819"/>
      <c r="O16" s="820">
        <v>121.44</v>
      </c>
      <c r="P16" s="816"/>
    </row>
    <row r="17" spans="1:16" s="742" customFormat="1" ht="14.4" thickBot="1">
      <c r="A17" s="1103"/>
      <c r="B17" s="821" t="s">
        <v>57</v>
      </c>
      <c r="C17" s="822">
        <v>98.850714285714275</v>
      </c>
      <c r="D17" s="822">
        <v>109.23384615384614</v>
      </c>
      <c r="E17" s="822">
        <v>106.44076923076922</v>
      </c>
      <c r="F17" s="822">
        <v>111.82000000000001</v>
      </c>
      <c r="G17" s="823">
        <v>102.67999999999999</v>
      </c>
      <c r="H17" s="823">
        <v>112.33230769230771</v>
      </c>
      <c r="I17" s="823">
        <v>108.64692307692309</v>
      </c>
      <c r="J17" s="823">
        <v>112.40538461538463</v>
      </c>
      <c r="K17" s="823"/>
      <c r="L17" s="823"/>
      <c r="M17" s="823"/>
      <c r="N17" s="823"/>
      <c r="O17" s="824">
        <v>104.39</v>
      </c>
      <c r="P17" s="816"/>
    </row>
    <row r="18" spans="1:16" ht="13.8" thickBot="1">
      <c r="A18" s="1103" t="s">
        <v>62</v>
      </c>
      <c r="B18" s="817" t="s">
        <v>54</v>
      </c>
      <c r="C18" s="818">
        <v>102.19800000000001</v>
      </c>
      <c r="D18" s="818">
        <v>98.123999999999995</v>
      </c>
      <c r="E18" s="818">
        <v>210.09333333333333</v>
      </c>
      <c r="F18" s="818">
        <v>185.13666666666666</v>
      </c>
      <c r="G18" s="819">
        <v>146.83000000000001</v>
      </c>
      <c r="H18" s="819">
        <v>134.11500000000001</v>
      </c>
      <c r="I18" s="819">
        <v>139.42333333333332</v>
      </c>
      <c r="J18" s="819">
        <v>146.19400000000002</v>
      </c>
      <c r="K18" s="819"/>
      <c r="L18" s="819"/>
      <c r="M18" s="819"/>
      <c r="N18" s="819"/>
      <c r="O18" s="820">
        <v>159.86000000000001</v>
      </c>
      <c r="P18" s="816"/>
    </row>
    <row r="19" spans="1:16" ht="13.8" thickBot="1">
      <c r="A19" s="1103"/>
      <c r="B19" s="817" t="s">
        <v>55</v>
      </c>
      <c r="C19" s="818">
        <v>791.24</v>
      </c>
      <c r="D19" s="818">
        <v>794.44666666666672</v>
      </c>
      <c r="E19" s="818">
        <v>906.15333333333319</v>
      </c>
      <c r="F19" s="818">
        <v>637.46333333333325</v>
      </c>
      <c r="G19" s="819">
        <v>320.38499999999999</v>
      </c>
      <c r="H19" s="819">
        <v>374.63750000000005</v>
      </c>
      <c r="I19" s="819">
        <v>354.51249999999999</v>
      </c>
      <c r="J19" s="819">
        <v>315.29000000000002</v>
      </c>
      <c r="K19" s="819"/>
      <c r="L19" s="819"/>
      <c r="M19" s="819"/>
      <c r="N19" s="819"/>
      <c r="O19" s="820">
        <v>480.06</v>
      </c>
      <c r="P19" s="816"/>
    </row>
    <row r="20" spans="1:16" s="742" customFormat="1" ht="14.4" thickBot="1">
      <c r="A20" s="1103"/>
      <c r="B20" s="821" t="s">
        <v>57</v>
      </c>
      <c r="C20" s="822">
        <v>360.59</v>
      </c>
      <c r="D20" s="822">
        <v>359.24500000000006</v>
      </c>
      <c r="E20" s="822">
        <v>442.11333333333323</v>
      </c>
      <c r="F20" s="822">
        <v>335.91222222222223</v>
      </c>
      <c r="G20" s="823">
        <v>216.25199999999995</v>
      </c>
      <c r="H20" s="823">
        <v>230.32400000000001</v>
      </c>
      <c r="I20" s="823">
        <v>225.45899999999997</v>
      </c>
      <c r="J20" s="823">
        <v>221.34777777777774</v>
      </c>
      <c r="K20" s="823"/>
      <c r="L20" s="823"/>
      <c r="M20" s="823"/>
      <c r="N20" s="823"/>
      <c r="O20" s="824">
        <v>287.94</v>
      </c>
      <c r="P20" s="816"/>
    </row>
    <row r="21" spans="1:16" s="745" customFormat="1" ht="16.8" thickBot="1">
      <c r="A21" s="1106" t="s">
        <v>79</v>
      </c>
      <c r="B21" s="1107"/>
      <c r="C21" s="825">
        <v>167.09</v>
      </c>
      <c r="D21" s="825">
        <v>171.7191588785046</v>
      </c>
      <c r="E21" s="825">
        <v>176.29798165137615</v>
      </c>
      <c r="F21" s="825">
        <v>162.14745454545448</v>
      </c>
      <c r="G21" s="826">
        <v>133.84009090909089</v>
      </c>
      <c r="H21" s="826">
        <v>137.51935185185181</v>
      </c>
      <c r="I21" s="826">
        <v>140.99495327102809</v>
      </c>
      <c r="J21" s="826">
        <v>134.6596226415094</v>
      </c>
      <c r="K21" s="826"/>
      <c r="L21" s="826"/>
      <c r="M21" s="826"/>
      <c r="N21" s="826"/>
      <c r="O21" s="827">
        <v>153.47</v>
      </c>
      <c r="P21" s="816"/>
    </row>
    <row r="22" spans="1:16" ht="15" customHeight="1" thickBot="1"/>
    <row r="23" spans="1:16" ht="16.8" thickBot="1">
      <c r="A23" s="786" t="s">
        <v>64</v>
      </c>
      <c r="B23" s="748" t="s">
        <v>57</v>
      </c>
      <c r="C23" s="749">
        <v>87.55</v>
      </c>
      <c r="D23" s="749">
        <v>88.06</v>
      </c>
      <c r="E23" s="749">
        <v>89.464705882352945</v>
      </c>
      <c r="F23" s="749">
        <v>96.41</v>
      </c>
      <c r="G23" s="749">
        <v>89.52</v>
      </c>
      <c r="H23" s="749">
        <v>103.67</v>
      </c>
      <c r="I23" s="749">
        <v>109.62</v>
      </c>
      <c r="J23" s="749">
        <v>109.08</v>
      </c>
      <c r="K23" s="749"/>
      <c r="L23" s="749"/>
      <c r="M23" s="749"/>
      <c r="N23" s="749"/>
      <c r="O23" s="787">
        <v>92.99</v>
      </c>
    </row>
    <row r="24" spans="1:16" ht="22.5" customHeight="1" thickBot="1"/>
    <row r="25" spans="1:16" ht="24.9" customHeight="1" thickBot="1">
      <c r="A25" s="1104" t="s">
        <v>139</v>
      </c>
      <c r="B25" s="1075"/>
      <c r="C25" s="1075"/>
      <c r="D25" s="1075"/>
      <c r="E25" s="1075"/>
      <c r="F25" s="1075"/>
      <c r="G25" s="1075"/>
      <c r="H25" s="1075"/>
      <c r="I25" s="1075"/>
      <c r="J25" s="1075"/>
      <c r="K25" s="1075"/>
      <c r="L25" s="1075"/>
      <c r="M25" s="1075"/>
      <c r="N25" s="1075"/>
      <c r="O25" s="1076"/>
    </row>
    <row r="26" spans="1:16" ht="12.75" customHeight="1">
      <c r="A26" s="1077" t="s">
        <v>50</v>
      </c>
      <c r="B26" s="1079" t="s">
        <v>86</v>
      </c>
      <c r="C26" s="828" t="s">
        <v>140</v>
      </c>
      <c r="D26" s="828" t="s">
        <v>141</v>
      </c>
      <c r="E26" s="828" t="s">
        <v>142</v>
      </c>
      <c r="F26" s="828" t="s">
        <v>143</v>
      </c>
      <c r="G26" s="828" t="s">
        <v>144</v>
      </c>
      <c r="H26" s="828" t="s">
        <v>145</v>
      </c>
      <c r="I26" s="828" t="s">
        <v>101</v>
      </c>
      <c r="J26" s="828" t="s">
        <v>102</v>
      </c>
      <c r="K26" s="828" t="s">
        <v>103</v>
      </c>
      <c r="L26" s="828" t="s">
        <v>104</v>
      </c>
      <c r="M26" s="828" t="s">
        <v>105</v>
      </c>
      <c r="N26" s="828" t="s">
        <v>106</v>
      </c>
      <c r="O26" s="829" t="s">
        <v>16</v>
      </c>
    </row>
    <row r="27" spans="1:16" ht="13.8" thickBot="1">
      <c r="A27" s="1078"/>
      <c r="B27" s="1080"/>
      <c r="C27" s="731" t="s">
        <v>99</v>
      </c>
      <c r="D27" s="731" t="s">
        <v>99</v>
      </c>
      <c r="E27" s="731" t="s">
        <v>99</v>
      </c>
      <c r="F27" s="731" t="s">
        <v>99</v>
      </c>
      <c r="G27" s="731" t="s">
        <v>99</v>
      </c>
      <c r="H27" s="731" t="s">
        <v>99</v>
      </c>
      <c r="I27" s="731" t="s">
        <v>99</v>
      </c>
      <c r="J27" s="731" t="s">
        <v>99</v>
      </c>
      <c r="K27" s="731" t="s">
        <v>99</v>
      </c>
      <c r="L27" s="731" t="s">
        <v>99</v>
      </c>
      <c r="M27" s="731" t="s">
        <v>99</v>
      </c>
      <c r="N27" s="731" t="s">
        <v>99</v>
      </c>
      <c r="O27" s="732" t="s">
        <v>99</v>
      </c>
    </row>
    <row r="28" spans="1:16" ht="12.75" customHeight="1" thickBot="1">
      <c r="A28" s="1105" t="s">
        <v>78</v>
      </c>
      <c r="B28" s="812" t="s">
        <v>54</v>
      </c>
      <c r="C28" s="813">
        <v>140.91333333333333</v>
      </c>
      <c r="D28" s="813">
        <v>137.23000000000002</v>
      </c>
      <c r="E28" s="813">
        <v>138.84</v>
      </c>
      <c r="F28" s="813">
        <v>124.28166666666665</v>
      </c>
      <c r="G28" s="813">
        <v>111.77055555555555</v>
      </c>
      <c r="H28" s="813">
        <v>107.27277777777778</v>
      </c>
      <c r="I28" s="813">
        <v>106.08722222222222</v>
      </c>
      <c r="J28" s="813">
        <v>97.145789473684204</v>
      </c>
      <c r="K28" s="813"/>
      <c r="L28" s="813"/>
      <c r="M28" s="813"/>
      <c r="N28" s="813"/>
      <c r="O28" s="815">
        <v>117.08</v>
      </c>
    </row>
    <row r="29" spans="1:16" ht="13.8" thickBot="1">
      <c r="A29" s="1103"/>
      <c r="B29" s="817" t="s">
        <v>55</v>
      </c>
      <c r="C29" s="818">
        <v>143.602</v>
      </c>
      <c r="D29" s="818">
        <v>141.84399999999999</v>
      </c>
      <c r="E29" s="818">
        <v>141.67400000000001</v>
      </c>
      <c r="F29" s="818">
        <v>128.72</v>
      </c>
      <c r="G29" s="818">
        <v>117.63200000000002</v>
      </c>
      <c r="H29" s="818">
        <v>113.84400000000001</v>
      </c>
      <c r="I29" s="818">
        <v>113.85599999999999</v>
      </c>
      <c r="J29" s="818">
        <v>114.88600000000001</v>
      </c>
      <c r="K29" s="818"/>
      <c r="L29" s="818"/>
      <c r="M29" s="818"/>
      <c r="N29" s="818"/>
      <c r="O29" s="820">
        <v>127.01</v>
      </c>
    </row>
    <row r="30" spans="1:16" ht="13.8" thickBot="1">
      <c r="A30" s="1103"/>
      <c r="B30" s="817" t="s">
        <v>56</v>
      </c>
      <c r="C30" s="818">
        <v>224.52866666666665</v>
      </c>
      <c r="D30" s="818">
        <v>228.59866666666665</v>
      </c>
      <c r="E30" s="818">
        <v>224.49800000000002</v>
      </c>
      <c r="F30" s="818">
        <v>187.73599999999999</v>
      </c>
      <c r="G30" s="818">
        <v>170.67999999999995</v>
      </c>
      <c r="H30" s="818">
        <v>165.57733333333331</v>
      </c>
      <c r="I30" s="818">
        <v>161.74733333333336</v>
      </c>
      <c r="J30" s="818">
        <v>157.74533333333335</v>
      </c>
      <c r="K30" s="818"/>
      <c r="L30" s="818"/>
      <c r="M30" s="818"/>
      <c r="N30" s="818"/>
      <c r="O30" s="820">
        <v>190.02</v>
      </c>
    </row>
    <row r="31" spans="1:16" ht="14.4" thickBot="1">
      <c r="A31" s="1103"/>
      <c r="B31" s="821" t="s">
        <v>57</v>
      </c>
      <c r="C31" s="822">
        <v>174.27315789473681</v>
      </c>
      <c r="D31" s="822">
        <v>173.90368421052631</v>
      </c>
      <c r="E31" s="822">
        <v>173.0252631578947</v>
      </c>
      <c r="F31" s="822">
        <v>149.91342105263155</v>
      </c>
      <c r="G31" s="822">
        <v>135.79552631578946</v>
      </c>
      <c r="H31" s="822">
        <v>131.15236842105261</v>
      </c>
      <c r="I31" s="822">
        <v>129.08052631578943</v>
      </c>
      <c r="J31" s="822">
        <v>122.72769230769234</v>
      </c>
      <c r="K31" s="822"/>
      <c r="L31" s="822"/>
      <c r="M31" s="822"/>
      <c r="N31" s="822"/>
      <c r="O31" s="824">
        <v>146.41</v>
      </c>
    </row>
    <row r="32" spans="1:16" ht="13.8" thickBot="1">
      <c r="A32" s="1103" t="s">
        <v>58</v>
      </c>
      <c r="B32" s="817" t="s">
        <v>54</v>
      </c>
      <c r="C32" s="818">
        <v>126.29461538461538</v>
      </c>
      <c r="D32" s="818">
        <v>125.51769230769234</v>
      </c>
      <c r="E32" s="818">
        <v>126.0230769230769</v>
      </c>
      <c r="F32" s="818">
        <v>112.55307692307693</v>
      </c>
      <c r="G32" s="818">
        <v>110.7976923076923</v>
      </c>
      <c r="H32" s="818">
        <v>119.53461538461539</v>
      </c>
      <c r="I32" s="818">
        <v>118.1348</v>
      </c>
      <c r="J32" s="818">
        <v>105.65559999999998</v>
      </c>
      <c r="K32" s="818"/>
      <c r="L32" s="818"/>
      <c r="M32" s="818"/>
      <c r="N32" s="818"/>
      <c r="O32" s="820">
        <v>117.88</v>
      </c>
    </row>
    <row r="33" spans="1:15" ht="13.8" thickBot="1">
      <c r="A33" s="1103"/>
      <c r="B33" s="817" t="s">
        <v>55</v>
      </c>
      <c r="C33" s="818">
        <v>134.29571428571427</v>
      </c>
      <c r="D33" s="818">
        <v>135.59285714285713</v>
      </c>
      <c r="E33" s="818">
        <v>140.12571428571428</v>
      </c>
      <c r="F33" s="818">
        <v>130.76142857142858</v>
      </c>
      <c r="G33" s="818">
        <v>128.69571428571427</v>
      </c>
      <c r="H33" s="818">
        <v>134.30571428571426</v>
      </c>
      <c r="I33" s="818">
        <v>150.08285714285716</v>
      </c>
      <c r="J33" s="818">
        <v>125.86285714285714</v>
      </c>
      <c r="K33" s="818"/>
      <c r="L33" s="818"/>
      <c r="M33" s="818"/>
      <c r="N33" s="818"/>
      <c r="O33" s="820">
        <v>134.97</v>
      </c>
    </row>
    <row r="34" spans="1:15" ht="14.4" thickBot="1">
      <c r="A34" s="1103"/>
      <c r="B34" s="821" t="s">
        <v>57</v>
      </c>
      <c r="C34" s="822">
        <v>127.99181818181818</v>
      </c>
      <c r="D34" s="822">
        <v>127.65484848484853</v>
      </c>
      <c r="E34" s="822">
        <v>129.01454545454541</v>
      </c>
      <c r="F34" s="822">
        <v>116.41545454545458</v>
      </c>
      <c r="G34" s="822">
        <v>114.59424242424244</v>
      </c>
      <c r="H34" s="822">
        <v>122.66787878787881</v>
      </c>
      <c r="I34" s="822">
        <v>125.12343749999998</v>
      </c>
      <c r="J34" s="822">
        <v>110.07593749999999</v>
      </c>
      <c r="K34" s="822"/>
      <c r="L34" s="822"/>
      <c r="M34" s="822"/>
      <c r="N34" s="822"/>
      <c r="O34" s="824">
        <v>121.51</v>
      </c>
    </row>
    <row r="35" spans="1:15" ht="13.8" thickBot="1">
      <c r="A35" s="1103" t="s">
        <v>59</v>
      </c>
      <c r="B35" s="817" t="s">
        <v>54</v>
      </c>
      <c r="C35" s="818">
        <v>89.212000000000003</v>
      </c>
      <c r="D35" s="818">
        <v>84.323999999999984</v>
      </c>
      <c r="E35" s="818">
        <v>90.207999999999998</v>
      </c>
      <c r="F35" s="818">
        <v>89.001999999999995</v>
      </c>
      <c r="G35" s="818">
        <v>88.578000000000003</v>
      </c>
      <c r="H35" s="818">
        <v>92.262</v>
      </c>
      <c r="I35" s="818">
        <v>82.477499999999992</v>
      </c>
      <c r="J35" s="818">
        <v>78.672499999999999</v>
      </c>
      <c r="K35" s="818"/>
      <c r="L35" s="818"/>
      <c r="M35" s="818"/>
      <c r="N35" s="818"/>
      <c r="O35" s="820">
        <v>89.05</v>
      </c>
    </row>
    <row r="36" spans="1:15" ht="13.8" thickBot="1">
      <c r="A36" s="1103"/>
      <c r="B36" s="817" t="s">
        <v>55</v>
      </c>
      <c r="C36" s="818">
        <v>285.678</v>
      </c>
      <c r="D36" s="818">
        <v>297.32599999999996</v>
      </c>
      <c r="E36" s="818">
        <v>310.214</v>
      </c>
      <c r="F36" s="818">
        <v>242.85599999999999</v>
      </c>
      <c r="G36" s="818">
        <v>215.70999999999998</v>
      </c>
      <c r="H36" s="818">
        <v>220.37599999999998</v>
      </c>
      <c r="I36" s="818">
        <v>215.13200000000001</v>
      </c>
      <c r="J36" s="818">
        <v>207.28400000000002</v>
      </c>
      <c r="K36" s="818"/>
      <c r="L36" s="818"/>
      <c r="M36" s="818"/>
      <c r="N36" s="818"/>
      <c r="O36" s="820">
        <v>249.32</v>
      </c>
    </row>
    <row r="37" spans="1:15" ht="13.8" thickBot="1">
      <c r="A37" s="1103"/>
      <c r="B37" s="817" t="s">
        <v>56</v>
      </c>
      <c r="C37" s="818">
        <v>213.09</v>
      </c>
      <c r="D37" s="818">
        <v>220.61666666666667</v>
      </c>
      <c r="E37" s="818">
        <v>227.5</v>
      </c>
      <c r="F37" s="818">
        <v>190.20000000000002</v>
      </c>
      <c r="G37" s="818">
        <v>158.66666666666666</v>
      </c>
      <c r="H37" s="818">
        <v>153.04333333333332</v>
      </c>
      <c r="I37" s="818">
        <v>157.10333333333335</v>
      </c>
      <c r="J37" s="818">
        <v>153.38999999999999</v>
      </c>
      <c r="K37" s="818"/>
      <c r="L37" s="818"/>
      <c r="M37" s="818"/>
      <c r="N37" s="818"/>
      <c r="O37" s="820">
        <v>183.41</v>
      </c>
    </row>
    <row r="38" spans="1:15" ht="14.4" thickBot="1">
      <c r="A38" s="1103"/>
      <c r="B38" s="821" t="s">
        <v>57</v>
      </c>
      <c r="C38" s="822">
        <v>193.3630769230769</v>
      </c>
      <c r="D38" s="822">
        <v>197.7</v>
      </c>
      <c r="E38" s="822">
        <v>206.50846153846155</v>
      </c>
      <c r="F38" s="822">
        <v>171.53</v>
      </c>
      <c r="G38" s="822">
        <v>153.64923076923077</v>
      </c>
      <c r="H38" s="822">
        <v>155.56307692307689</v>
      </c>
      <c r="I38" s="822">
        <v>156.40666666666667</v>
      </c>
      <c r="J38" s="822">
        <v>150.94</v>
      </c>
      <c r="K38" s="822"/>
      <c r="L38" s="822"/>
      <c r="M38" s="822"/>
      <c r="N38" s="822"/>
      <c r="O38" s="824">
        <v>172.47</v>
      </c>
    </row>
    <row r="39" spans="1:15" ht="13.8" thickBot="1">
      <c r="A39" s="1103" t="s">
        <v>60</v>
      </c>
      <c r="B39" s="817" t="s">
        <v>54</v>
      </c>
      <c r="C39" s="818">
        <v>90.585000000000008</v>
      </c>
      <c r="D39" s="818">
        <v>88.095999999999975</v>
      </c>
      <c r="E39" s="818">
        <v>90.59099999999998</v>
      </c>
      <c r="F39" s="818">
        <v>95.296999999999997</v>
      </c>
      <c r="G39" s="818">
        <v>90.838000000000008</v>
      </c>
      <c r="H39" s="818">
        <v>101.97299999999998</v>
      </c>
      <c r="I39" s="818">
        <v>97.070999999999998</v>
      </c>
      <c r="J39" s="818">
        <v>99.239000000000004</v>
      </c>
      <c r="K39" s="818"/>
      <c r="L39" s="818"/>
      <c r="M39" s="818"/>
      <c r="N39" s="818"/>
      <c r="O39" s="820">
        <v>94.21</v>
      </c>
    </row>
    <row r="40" spans="1:15" ht="13.8" thickBot="1">
      <c r="A40" s="1103"/>
      <c r="B40" s="817" t="s">
        <v>61</v>
      </c>
      <c r="C40" s="818">
        <v>116.42749999999999</v>
      </c>
      <c r="D40" s="818">
        <v>119.7775</v>
      </c>
      <c r="E40" s="818">
        <v>118.58499999999999</v>
      </c>
      <c r="F40" s="818">
        <v>128.2525</v>
      </c>
      <c r="G40" s="818">
        <v>119.97500000000001</v>
      </c>
      <c r="H40" s="818">
        <v>122.19750000000002</v>
      </c>
      <c r="I40" s="818">
        <v>121.80000000000001</v>
      </c>
      <c r="J40" s="818">
        <v>122.47499999999999</v>
      </c>
      <c r="K40" s="818"/>
      <c r="L40" s="818"/>
      <c r="M40" s="818"/>
      <c r="N40" s="818"/>
      <c r="O40" s="820">
        <v>121.19</v>
      </c>
    </row>
    <row r="41" spans="1:15" ht="14.4" thickBot="1">
      <c r="A41" s="1103"/>
      <c r="B41" s="821" t="s">
        <v>57</v>
      </c>
      <c r="C41" s="822">
        <v>97.968571428571423</v>
      </c>
      <c r="D41" s="822">
        <v>97.147857142857134</v>
      </c>
      <c r="E41" s="822">
        <v>98.589285714285737</v>
      </c>
      <c r="F41" s="822">
        <v>104.71285714285715</v>
      </c>
      <c r="G41" s="822">
        <v>99.162857142857163</v>
      </c>
      <c r="H41" s="822">
        <v>107.75142857142858</v>
      </c>
      <c r="I41" s="822">
        <v>104.13642857142857</v>
      </c>
      <c r="J41" s="822">
        <v>105.87785714285714</v>
      </c>
      <c r="K41" s="822"/>
      <c r="L41" s="822"/>
      <c r="M41" s="822"/>
      <c r="N41" s="822"/>
      <c r="O41" s="824">
        <v>101.92</v>
      </c>
    </row>
    <row r="42" spans="1:15" ht="13.8" thickBot="1">
      <c r="A42" s="1103" t="s">
        <v>62</v>
      </c>
      <c r="B42" s="817" t="s">
        <v>54</v>
      </c>
      <c r="C42" s="818">
        <v>103.75</v>
      </c>
      <c r="D42" s="818">
        <v>102.24199999999999</v>
      </c>
      <c r="E42" s="818">
        <v>100.67200000000001</v>
      </c>
      <c r="F42" s="818">
        <v>96.405999999999992</v>
      </c>
      <c r="G42" s="818">
        <v>96.23</v>
      </c>
      <c r="H42" s="818">
        <v>92.49</v>
      </c>
      <c r="I42" s="818">
        <v>101.402</v>
      </c>
      <c r="J42" s="818">
        <v>94.162000000000006</v>
      </c>
      <c r="K42" s="818"/>
      <c r="L42" s="818"/>
      <c r="M42" s="818"/>
      <c r="N42" s="818"/>
      <c r="O42" s="820">
        <v>98.42</v>
      </c>
    </row>
    <row r="43" spans="1:15" ht="13.8" thickBot="1">
      <c r="A43" s="1103"/>
      <c r="B43" s="817" t="s">
        <v>55</v>
      </c>
      <c r="C43" s="818">
        <v>167.97499999999999</v>
      </c>
      <c r="D43" s="818">
        <v>181.18</v>
      </c>
      <c r="E43" s="818">
        <v>181.26999999999998</v>
      </c>
      <c r="F43" s="818">
        <v>177.215</v>
      </c>
      <c r="G43" s="818">
        <v>168.41</v>
      </c>
      <c r="H43" s="818">
        <v>157.08499999999998</v>
      </c>
      <c r="I43" s="818">
        <v>163.23500000000001</v>
      </c>
      <c r="J43" s="818">
        <v>142.38</v>
      </c>
      <c r="K43" s="818"/>
      <c r="L43" s="818"/>
      <c r="M43" s="818"/>
      <c r="N43" s="818"/>
      <c r="O43" s="820">
        <v>167.34</v>
      </c>
    </row>
    <row r="44" spans="1:15" ht="14.4" thickBot="1">
      <c r="A44" s="1103"/>
      <c r="B44" s="821" t="s">
        <v>57</v>
      </c>
      <c r="C44" s="822">
        <v>122.1</v>
      </c>
      <c r="D44" s="822">
        <v>124.79571428571428</v>
      </c>
      <c r="E44" s="822">
        <v>123.7</v>
      </c>
      <c r="F44" s="822">
        <v>119.49428571428571</v>
      </c>
      <c r="G44" s="822">
        <v>116.85285714285715</v>
      </c>
      <c r="H44" s="822">
        <v>110.94571428571427</v>
      </c>
      <c r="I44" s="822">
        <v>119.06857142857143</v>
      </c>
      <c r="J44" s="822">
        <v>107.93857142857144</v>
      </c>
      <c r="K44" s="822"/>
      <c r="L44" s="822"/>
      <c r="M44" s="822"/>
      <c r="N44" s="822"/>
      <c r="O44" s="824">
        <v>118.11</v>
      </c>
    </row>
    <row r="45" spans="1:15" ht="16.8" thickBot="1">
      <c r="A45" s="1106" t="s">
        <v>79</v>
      </c>
      <c r="B45" s="1107"/>
      <c r="C45" s="825">
        <v>148.43895238095243</v>
      </c>
      <c r="D45" s="825">
        <v>148.8065714285714</v>
      </c>
      <c r="E45" s="825">
        <v>150.12571428571428</v>
      </c>
      <c r="F45" s="825">
        <v>134.00714285714287</v>
      </c>
      <c r="G45" s="825">
        <v>125.19552380952379</v>
      </c>
      <c r="H45" s="825">
        <v>127.04085714285712</v>
      </c>
      <c r="I45" s="825">
        <v>126.96388349514564</v>
      </c>
      <c r="J45" s="825">
        <v>118.82644230769235</v>
      </c>
      <c r="K45" s="825"/>
      <c r="L45" s="825"/>
      <c r="M45" s="825"/>
      <c r="N45" s="825"/>
      <c r="O45" s="827">
        <v>134.11000000000001</v>
      </c>
    </row>
    <row r="46" spans="1:15" ht="15" customHeight="1" thickBot="1"/>
    <row r="47" spans="1:15" ht="16.8" thickBot="1">
      <c r="A47" s="786" t="s">
        <v>64</v>
      </c>
      <c r="B47" s="748" t="s">
        <v>57</v>
      </c>
      <c r="C47" s="749">
        <v>86.1</v>
      </c>
      <c r="D47" s="749">
        <v>84.46</v>
      </c>
      <c r="E47" s="749">
        <v>87.832777777777778</v>
      </c>
      <c r="F47" s="749">
        <v>85.03</v>
      </c>
      <c r="G47" s="749">
        <v>83.38</v>
      </c>
      <c r="H47" s="749">
        <v>94.69</v>
      </c>
      <c r="I47" s="749">
        <v>98.82</v>
      </c>
      <c r="J47" s="749">
        <v>85.05</v>
      </c>
      <c r="K47" s="749"/>
      <c r="L47" s="749"/>
      <c r="M47" s="749"/>
      <c r="N47" s="749"/>
      <c r="O47" s="787">
        <v>88.2</v>
      </c>
    </row>
    <row r="48" spans="1:15" ht="22.5" customHeight="1" thickBot="1"/>
    <row r="49" spans="1:15" ht="24.9" customHeight="1" thickBot="1">
      <c r="A49" s="1104" t="s">
        <v>146</v>
      </c>
      <c r="B49" s="1075"/>
      <c r="C49" s="1075"/>
      <c r="D49" s="1075"/>
      <c r="E49" s="1075"/>
      <c r="F49" s="1075"/>
      <c r="G49" s="1075"/>
      <c r="H49" s="1075"/>
      <c r="I49" s="1075"/>
      <c r="J49" s="1075"/>
      <c r="K49" s="1075"/>
      <c r="L49" s="1075"/>
      <c r="M49" s="1075"/>
      <c r="N49" s="1075"/>
      <c r="O49" s="1076"/>
    </row>
    <row r="50" spans="1:15" ht="12.75" customHeight="1">
      <c r="A50" s="1077" t="s">
        <v>50</v>
      </c>
      <c r="B50" s="1079" t="s">
        <v>86</v>
      </c>
      <c r="C50" s="1079" t="s">
        <v>120</v>
      </c>
      <c r="D50" s="1079" t="s">
        <v>121</v>
      </c>
      <c r="E50" s="1079" t="s">
        <v>122</v>
      </c>
      <c r="F50" s="1079" t="s">
        <v>123</v>
      </c>
      <c r="G50" s="1079" t="s">
        <v>124</v>
      </c>
      <c r="H50" s="1079" t="s">
        <v>125</v>
      </c>
      <c r="I50" s="1079" t="s">
        <v>114</v>
      </c>
      <c r="J50" s="1079" t="s">
        <v>115</v>
      </c>
      <c r="K50" s="1079" t="s">
        <v>116</v>
      </c>
      <c r="L50" s="1079" t="s">
        <v>117</v>
      </c>
      <c r="M50" s="1079" t="s">
        <v>118</v>
      </c>
      <c r="N50" s="1079" t="s">
        <v>119</v>
      </c>
      <c r="O50" s="730" t="s">
        <v>16</v>
      </c>
    </row>
    <row r="51" spans="1:15" ht="13.8" thickBot="1">
      <c r="A51" s="1078"/>
      <c r="B51" s="1080"/>
      <c r="C51" s="1080"/>
      <c r="D51" s="1080"/>
      <c r="E51" s="1080"/>
      <c r="F51" s="1080"/>
      <c r="G51" s="1080"/>
      <c r="H51" s="1080"/>
      <c r="I51" s="1080"/>
      <c r="J51" s="1080"/>
      <c r="K51" s="1080"/>
      <c r="L51" s="1080"/>
      <c r="M51" s="1080"/>
      <c r="N51" s="1080"/>
      <c r="O51" s="732" t="s">
        <v>147</v>
      </c>
    </row>
    <row r="52" spans="1:15" ht="13.8" thickBot="1">
      <c r="A52" s="1105" t="s">
        <v>78</v>
      </c>
      <c r="B52" s="812" t="s">
        <v>54</v>
      </c>
      <c r="C52" s="830">
        <v>9.2952492884765866E-3</v>
      </c>
      <c r="D52" s="830">
        <v>7.7319291086422352E-3</v>
      </c>
      <c r="E52" s="830">
        <v>-4.5952175165658485E-2</v>
      </c>
      <c r="F52" s="830">
        <v>-1.1044804141131211E-2</v>
      </c>
      <c r="G52" s="830">
        <v>-5.0599690834894996E-2</v>
      </c>
      <c r="H52" s="830">
        <v>-1.813859786318368E-2</v>
      </c>
      <c r="I52" s="830">
        <v>4.9560895908504141E-3</v>
      </c>
      <c r="J52" s="830">
        <v>2.6174171213098178E-2</v>
      </c>
      <c r="K52" s="830"/>
      <c r="L52" s="830"/>
      <c r="M52" s="830"/>
      <c r="N52" s="830"/>
      <c r="O52" s="831">
        <v>1.2470105910488622E-2</v>
      </c>
    </row>
    <row r="53" spans="1:15" ht="13.8" thickBot="1">
      <c r="A53" s="1103"/>
      <c r="B53" s="817" t="s">
        <v>55</v>
      </c>
      <c r="C53" s="832">
        <v>3.5396442946477057E-2</v>
      </c>
      <c r="D53" s="832">
        <v>7.2385356951500307E-2</v>
      </c>
      <c r="E53" s="832">
        <v>7.3934324071963861E-2</v>
      </c>
      <c r="F53" s="832">
        <v>7.7255171801473843E-2</v>
      </c>
      <c r="G53" s="832">
        <v>2.0021277009171289E-2</v>
      </c>
      <c r="H53" s="832">
        <v>3.8225240554744036E-2</v>
      </c>
      <c r="I53" s="832">
        <v>4.0788364249578463E-2</v>
      </c>
      <c r="J53" s="832">
        <v>-1.3518991497161301E-2</v>
      </c>
      <c r="K53" s="832"/>
      <c r="L53" s="832"/>
      <c r="M53" s="832"/>
      <c r="N53" s="832"/>
      <c r="O53" s="833">
        <v>4.2437603338319821E-2</v>
      </c>
    </row>
    <row r="54" spans="1:15" ht="13.8" thickBot="1">
      <c r="A54" s="1103"/>
      <c r="B54" s="817" t="s">
        <v>56</v>
      </c>
      <c r="C54" s="834">
        <v>1.532098351212863E-3</v>
      </c>
      <c r="D54" s="832">
        <v>5.2123371964841E-2</v>
      </c>
      <c r="E54" s="832">
        <v>2.8258603640121359E-2</v>
      </c>
      <c r="F54" s="832">
        <v>9.1618016789534337E-2</v>
      </c>
      <c r="G54" s="832">
        <v>2.8829778923521999E-2</v>
      </c>
      <c r="H54" s="832">
        <v>2.2583606451768684E-2</v>
      </c>
      <c r="I54" s="832">
        <v>3.2037622464667036E-2</v>
      </c>
      <c r="J54" s="832">
        <v>2.2851177847838997E-2</v>
      </c>
      <c r="K54" s="832"/>
      <c r="L54" s="832"/>
      <c r="M54" s="832"/>
      <c r="N54" s="832"/>
      <c r="O54" s="833">
        <v>3.5680454688980109E-2</v>
      </c>
    </row>
    <row r="55" spans="1:15" ht="14.4" thickBot="1">
      <c r="A55" s="1103"/>
      <c r="B55" s="821" t="s">
        <v>57</v>
      </c>
      <c r="C55" s="835">
        <v>-5.001223125220346E-4</v>
      </c>
      <c r="D55" s="835">
        <v>2.383839135425098E-2</v>
      </c>
      <c r="E55" s="835">
        <v>-1.2410939164865914E-2</v>
      </c>
      <c r="F55" s="835">
        <v>3.2797710892611437E-2</v>
      </c>
      <c r="G55" s="835">
        <v>-1.879438190416604E-2</v>
      </c>
      <c r="H55" s="835">
        <v>-6.3066365920217051E-3</v>
      </c>
      <c r="I55" s="835">
        <v>8.174648802898473E-3</v>
      </c>
      <c r="J55" s="835">
        <v>1.0240814262851422E-2</v>
      </c>
      <c r="K55" s="835"/>
      <c r="L55" s="835"/>
      <c r="M55" s="835"/>
      <c r="N55" s="835"/>
      <c r="O55" s="836">
        <v>1.6324021583225292E-2</v>
      </c>
    </row>
    <row r="56" spans="1:15" ht="13.8" thickBot="1">
      <c r="A56" s="1103" t="s">
        <v>58</v>
      </c>
      <c r="B56" s="817" t="s">
        <v>54</v>
      </c>
      <c r="C56" s="832">
        <v>-2.0230728313325314E-2</v>
      </c>
      <c r="D56" s="832">
        <v>-2.7095168931139651E-3</v>
      </c>
      <c r="E56" s="832">
        <v>-4.9453457852652268E-2</v>
      </c>
      <c r="F56" s="832">
        <v>0.15167886603927055</v>
      </c>
      <c r="G56" s="832">
        <v>-7.7435658893200712E-2</v>
      </c>
      <c r="H56" s="832">
        <v>-4.8931125029203361E-2</v>
      </c>
      <c r="I56" s="832">
        <v>8.0156659249356804E-2</v>
      </c>
      <c r="J56" s="832">
        <v>9.9726590235375834E-2</v>
      </c>
      <c r="K56" s="832"/>
      <c r="L56" s="832"/>
      <c r="M56" s="832"/>
      <c r="N56" s="832"/>
      <c r="O56" s="833">
        <v>6.7865626060400405E-2</v>
      </c>
    </row>
    <row r="57" spans="1:15" ht="13.8" thickBot="1">
      <c r="A57" s="1103"/>
      <c r="B57" s="817" t="s">
        <v>55</v>
      </c>
      <c r="C57" s="832">
        <v>1.6520046379524991E-2</v>
      </c>
      <c r="D57" s="832">
        <v>3.4652057103724793E-2</v>
      </c>
      <c r="E57" s="832">
        <v>-3.0197373786803549E-2</v>
      </c>
      <c r="F57" s="832">
        <v>6.5976205303005367E-2</v>
      </c>
      <c r="G57" s="832">
        <v>3.2746123192025772E-2</v>
      </c>
      <c r="H57" s="832">
        <v>1.6901738039015544E-2</v>
      </c>
      <c r="I57" s="832">
        <v>3.3505301833269894E-3</v>
      </c>
      <c r="J57" s="832">
        <v>6.8407790792699652E-2</v>
      </c>
      <c r="K57" s="832"/>
      <c r="L57" s="832"/>
      <c r="M57" s="832"/>
      <c r="N57" s="832"/>
      <c r="O57" s="833">
        <v>2.4894420982440643E-2</v>
      </c>
    </row>
    <row r="58" spans="1:15" ht="14.4" thickBot="1">
      <c r="A58" s="1103"/>
      <c r="B58" s="821" t="s">
        <v>57</v>
      </c>
      <c r="C58" s="835">
        <v>-1.0685250454746182E-2</v>
      </c>
      <c r="D58" s="835">
        <v>6.4933022520475645E-3</v>
      </c>
      <c r="E58" s="835">
        <v>-4.4189652681867787E-2</v>
      </c>
      <c r="F58" s="835">
        <v>0.13125925694547441</v>
      </c>
      <c r="G58" s="835">
        <v>-4.941232041379183E-2</v>
      </c>
      <c r="H58" s="835">
        <v>-2.9683501151174501E-2</v>
      </c>
      <c r="I58" s="835">
        <v>6.4160176308653727E-2</v>
      </c>
      <c r="J58" s="835">
        <v>9.5651150699551393E-2</v>
      </c>
      <c r="K58" s="835"/>
      <c r="L58" s="835"/>
      <c r="M58" s="835"/>
      <c r="N58" s="835"/>
      <c r="O58" s="836">
        <v>5.769072504320636E-2</v>
      </c>
    </row>
    <row r="59" spans="1:15" ht="13.8" thickBot="1">
      <c r="A59" s="1103" t="s">
        <v>59</v>
      </c>
      <c r="B59" s="817" t="s">
        <v>54</v>
      </c>
      <c r="C59" s="832">
        <v>-0.10803479352553473</v>
      </c>
      <c r="D59" s="832">
        <v>1.4989801242825415E-2</v>
      </c>
      <c r="E59" s="832">
        <v>6.8064916637105835E-3</v>
      </c>
      <c r="F59" s="832">
        <v>-6.0695265274937654E-2</v>
      </c>
      <c r="G59" s="832">
        <v>-4.1545304703199518E-2</v>
      </c>
      <c r="H59" s="832">
        <v>-4.6064468578613078E-2</v>
      </c>
      <c r="I59" s="832">
        <v>9.9184626110151372E-2</v>
      </c>
      <c r="J59" s="832">
        <v>0.25784740538307538</v>
      </c>
      <c r="K59" s="832"/>
      <c r="L59" s="832"/>
      <c r="M59" s="832"/>
      <c r="N59" s="832"/>
      <c r="O59" s="833">
        <v>-1.4486243683323886E-2</v>
      </c>
    </row>
    <row r="60" spans="1:15" ht="13.8" thickBot="1">
      <c r="A60" s="1103"/>
      <c r="B60" s="817" t="s">
        <v>55</v>
      </c>
      <c r="C60" s="832">
        <v>6.7586583496103983E-2</v>
      </c>
      <c r="D60" s="832">
        <v>5.0597660480415578E-2</v>
      </c>
      <c r="E60" s="832">
        <v>2.6175478862978475E-2</v>
      </c>
      <c r="F60" s="832">
        <v>0.1805102612247588</v>
      </c>
      <c r="G60" s="832">
        <v>0.13994715126790608</v>
      </c>
      <c r="H60" s="832">
        <v>2.5746905289142356E-2</v>
      </c>
      <c r="I60" s="832">
        <v>5.9860922596359376E-2</v>
      </c>
      <c r="J60" s="832">
        <v>0.10111730765519759</v>
      </c>
      <c r="K60" s="832"/>
      <c r="L60" s="832"/>
      <c r="M60" s="832"/>
      <c r="N60" s="832"/>
      <c r="O60" s="833">
        <v>7.8212738649125618E-2</v>
      </c>
    </row>
    <row r="61" spans="1:15" ht="13.8" thickBot="1">
      <c r="A61" s="1103"/>
      <c r="B61" s="817" t="s">
        <v>56</v>
      </c>
      <c r="C61" s="832">
        <v>-1.8114411750903305E-2</v>
      </c>
      <c r="D61" s="832">
        <v>2.5398504192793016E-2</v>
      </c>
      <c r="E61" s="832">
        <v>3.736263736263836E-3</v>
      </c>
      <c r="F61" s="832">
        <v>0.15499474237644562</v>
      </c>
      <c r="G61" s="832">
        <v>2.7373949579831938E-2</v>
      </c>
      <c r="H61" s="832">
        <v>3.1864613508156725E-2</v>
      </c>
      <c r="I61" s="832">
        <v>5.8814792811525192E-2</v>
      </c>
      <c r="J61" s="832">
        <v>4.2266988286937542E-2</v>
      </c>
      <c r="K61" s="832"/>
      <c r="L61" s="832"/>
      <c r="M61" s="832"/>
      <c r="N61" s="832"/>
      <c r="O61" s="833">
        <v>4.3181942096941366E-2</v>
      </c>
    </row>
    <row r="62" spans="1:15" ht="14.4" thickBot="1">
      <c r="A62" s="1103"/>
      <c r="B62" s="821" t="s">
        <v>57</v>
      </c>
      <c r="C62" s="835">
        <v>1.4627723055869395E-2</v>
      </c>
      <c r="D62" s="835">
        <v>3.8266993502198289E-2</v>
      </c>
      <c r="E62" s="835">
        <v>1.7216653443144145E-2</v>
      </c>
      <c r="F62" s="835">
        <v>0.12584477261210195</v>
      </c>
      <c r="G62" s="835">
        <v>7.2878284203780647E-2</v>
      </c>
      <c r="H62" s="835">
        <v>1.0754974484750443E-2</v>
      </c>
      <c r="I62" s="835">
        <v>2.9058043955107173E-2</v>
      </c>
      <c r="J62" s="835">
        <v>7.8181855245589113E-2</v>
      </c>
      <c r="K62" s="835"/>
      <c r="L62" s="835"/>
      <c r="M62" s="835"/>
      <c r="N62" s="835"/>
      <c r="O62" s="836">
        <v>5.1197309677045354E-2</v>
      </c>
    </row>
    <row r="63" spans="1:15" ht="13.8" thickBot="1">
      <c r="A63" s="1103" t="s">
        <v>60</v>
      </c>
      <c r="B63" s="817" t="s">
        <v>54</v>
      </c>
      <c r="C63" s="832">
        <v>-1.821493624772539E-3</v>
      </c>
      <c r="D63" s="832">
        <v>0.18237175606409209</v>
      </c>
      <c r="E63" s="832">
        <v>0.10194905307002546</v>
      </c>
      <c r="F63" s="832">
        <v>9.0065794306221442E-2</v>
      </c>
      <c r="G63" s="832">
        <v>5.0098955160713325E-2</v>
      </c>
      <c r="H63" s="832">
        <v>6.4334023058391421E-2</v>
      </c>
      <c r="I63" s="832">
        <v>6.5394287571869075E-2</v>
      </c>
      <c r="J63" s="832">
        <v>0.10064255652179742</v>
      </c>
      <c r="K63" s="832"/>
      <c r="L63" s="832"/>
      <c r="M63" s="832"/>
      <c r="N63" s="832"/>
      <c r="O63" s="833">
        <v>3.5665003715104553E-2</v>
      </c>
    </row>
    <row r="64" spans="1:15" ht="13.8" thickBot="1">
      <c r="A64" s="1103"/>
      <c r="B64" s="817" t="s">
        <v>61</v>
      </c>
      <c r="C64" s="832">
        <v>3.0061626333984671E-2</v>
      </c>
      <c r="D64" s="832">
        <v>7.2425956460937368E-3</v>
      </c>
      <c r="E64" s="832">
        <v>2.3084707172070645E-2</v>
      </c>
      <c r="F64" s="832">
        <v>1.1169372916707313E-2</v>
      </c>
      <c r="G64" s="832">
        <v>-7.4182121275265722E-3</v>
      </c>
      <c r="H64" s="832">
        <v>-1.0781726303729812E-2</v>
      </c>
      <c r="I64" s="832">
        <v>-1.1412151067323602E-2</v>
      </c>
      <c r="J64" s="832">
        <v>-2.3821187997550439E-2</v>
      </c>
      <c r="K64" s="832"/>
      <c r="L64" s="832"/>
      <c r="M64" s="832"/>
      <c r="N64" s="832"/>
      <c r="O64" s="833">
        <v>2.0628764749566798E-3</v>
      </c>
    </row>
    <row r="65" spans="1:15" ht="14.4" thickBot="1">
      <c r="A65" s="1103"/>
      <c r="B65" s="821" t="s">
        <v>57</v>
      </c>
      <c r="C65" s="835">
        <v>9.004345416897503E-3</v>
      </c>
      <c r="D65" s="835">
        <v>0.12440818939749142</v>
      </c>
      <c r="E65" s="835">
        <v>7.9638304097640819E-2</v>
      </c>
      <c r="F65" s="835">
        <v>6.7872685848374498E-2</v>
      </c>
      <c r="G65" s="835">
        <v>3.5468349324343507E-2</v>
      </c>
      <c r="H65" s="835">
        <v>4.2513395707254688E-2</v>
      </c>
      <c r="I65" s="835">
        <v>4.3313320490924193E-2</v>
      </c>
      <c r="J65" s="835">
        <v>6.1651488315636577E-2</v>
      </c>
      <c r="K65" s="835"/>
      <c r="L65" s="835"/>
      <c r="M65" s="835"/>
      <c r="N65" s="835"/>
      <c r="O65" s="836">
        <v>2.4234693877551009E-2</v>
      </c>
    </row>
    <row r="66" spans="1:15" ht="13.8" thickBot="1">
      <c r="A66" s="1103" t="s">
        <v>62</v>
      </c>
      <c r="B66" s="817" t="s">
        <v>54</v>
      </c>
      <c r="C66" s="837">
        <v>-1.495903614457824E-2</v>
      </c>
      <c r="D66" s="837">
        <v>-4.0276989886739258E-2</v>
      </c>
      <c r="E66" s="837">
        <v>1.0869093028183936</v>
      </c>
      <c r="F66" s="837">
        <v>0.92038531488358266</v>
      </c>
      <c r="G66" s="837">
        <v>0.52582354775018192</v>
      </c>
      <c r="H66" s="837">
        <v>0.45004865390853083</v>
      </c>
      <c r="I66" s="837">
        <v>0.37495644398861283</v>
      </c>
      <c r="J66" s="837">
        <v>0.55257959686497748</v>
      </c>
      <c r="K66" s="837"/>
      <c r="L66" s="837"/>
      <c r="M66" s="837"/>
      <c r="N66" s="837"/>
      <c r="O66" s="838">
        <v>0.62426336110546643</v>
      </c>
    </row>
    <row r="67" spans="1:15" ht="13.8" thickBot="1">
      <c r="A67" s="1108"/>
      <c r="B67" s="839" t="s">
        <v>55</v>
      </c>
      <c r="C67" s="837">
        <v>3.7104628664979908</v>
      </c>
      <c r="D67" s="837">
        <v>3.3848474813261213</v>
      </c>
      <c r="E67" s="837">
        <v>3.9989150622460046</v>
      </c>
      <c r="F67" s="837">
        <v>2.5971183778649278</v>
      </c>
      <c r="G67" s="837">
        <v>0.902410783207648</v>
      </c>
      <c r="H67" s="837">
        <v>1.3849349078524371</v>
      </c>
      <c r="I67" s="837">
        <v>1.1717922014273896</v>
      </c>
      <c r="J67" s="837">
        <v>1.2144261834527323</v>
      </c>
      <c r="K67" s="837"/>
      <c r="L67" s="837"/>
      <c r="M67" s="837"/>
      <c r="N67" s="837"/>
      <c r="O67" s="838">
        <v>1.8687701685191827</v>
      </c>
    </row>
    <row r="68" spans="1:15" ht="14.4" thickBot="1">
      <c r="A68" s="1108"/>
      <c r="B68" s="840" t="s">
        <v>57</v>
      </c>
      <c r="C68" s="841">
        <v>1.9532350532350531</v>
      </c>
      <c r="D68" s="841">
        <v>1.8786645603672294</v>
      </c>
      <c r="E68" s="841">
        <v>2.574077068175693</v>
      </c>
      <c r="F68" s="841">
        <v>1.8111153618290843</v>
      </c>
      <c r="G68" s="841">
        <v>0.85063510886707294</v>
      </c>
      <c r="H68" s="841">
        <v>1.0760062836393607</v>
      </c>
      <c r="I68" s="841">
        <v>0.89352234006814779</v>
      </c>
      <c r="J68" s="841">
        <v>1.0506828545924851</v>
      </c>
      <c r="K68" s="841"/>
      <c r="L68" s="841"/>
      <c r="M68" s="841"/>
      <c r="N68" s="841"/>
      <c r="O68" s="842">
        <v>1.4378968757937514</v>
      </c>
    </row>
    <row r="69" spans="1:15" ht="16.8" thickBot="1">
      <c r="A69" s="1109" t="s">
        <v>79</v>
      </c>
      <c r="B69" s="1110"/>
      <c r="C69" s="843">
        <v>0.12564793350994347</v>
      </c>
      <c r="D69" s="843">
        <v>0.15397564254029911</v>
      </c>
      <c r="E69" s="843">
        <v>0.17433567254075924</v>
      </c>
      <c r="F69" s="843">
        <v>0.20999113247500803</v>
      </c>
      <c r="G69" s="843">
        <v>6.9048531740792909E-2</v>
      </c>
      <c r="H69" s="843">
        <v>8.2481297313758264E-2</v>
      </c>
      <c r="I69" s="843">
        <v>0.11051229207571399</v>
      </c>
      <c r="J69" s="843">
        <v>0.13324627100101336</v>
      </c>
      <c r="K69" s="843"/>
      <c r="L69" s="843"/>
      <c r="M69" s="843"/>
      <c r="N69" s="843"/>
      <c r="O69" s="844">
        <v>0.14435910819476536</v>
      </c>
    </row>
    <row r="70" spans="1:15" ht="15" customHeight="1" thickBot="1"/>
    <row r="71" spans="1:15" ht="16.8" thickBot="1">
      <c r="A71" s="786" t="s">
        <v>64</v>
      </c>
      <c r="B71" s="748" t="s">
        <v>57</v>
      </c>
      <c r="C71" s="845">
        <v>1.6840882694541266E-2</v>
      </c>
      <c r="D71" s="845">
        <v>4.2623727208145973E-2</v>
      </c>
      <c r="E71" s="845">
        <v>1.8579944137757352E-2</v>
      </c>
      <c r="F71" s="845">
        <v>0.13383511701752318</v>
      </c>
      <c r="G71" s="845">
        <v>7.3638762293115861E-2</v>
      </c>
      <c r="H71" s="845">
        <v>9.4835779913401669E-2</v>
      </c>
      <c r="I71" s="845">
        <v>0.10928961748633892</v>
      </c>
      <c r="J71" s="845">
        <v>0.28253968253968254</v>
      </c>
      <c r="K71" s="845"/>
      <c r="L71" s="845"/>
      <c r="M71" s="845"/>
      <c r="N71" s="845"/>
      <c r="O71" s="846">
        <v>5.4308390022675644E-2</v>
      </c>
    </row>
  </sheetData>
  <mergeCells count="39">
    <mergeCell ref="A56:A58"/>
    <mergeCell ref="A59:A62"/>
    <mergeCell ref="A63:A65"/>
    <mergeCell ref="A66:A68"/>
    <mergeCell ref="A69:B69"/>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5:B45"/>
    <mergeCell ref="A15:A17"/>
    <mergeCell ref="A18:A20"/>
    <mergeCell ref="A21:B21"/>
    <mergeCell ref="A25:O25"/>
    <mergeCell ref="A26:A27"/>
    <mergeCell ref="B26:B27"/>
    <mergeCell ref="A28:A31"/>
    <mergeCell ref="A32:A34"/>
    <mergeCell ref="A35:A38"/>
    <mergeCell ref="A39:A41"/>
    <mergeCell ref="A42:A44"/>
    <mergeCell ref="A11:A14"/>
    <mergeCell ref="A1:O1"/>
    <mergeCell ref="A2:A3"/>
    <mergeCell ref="B2:B3"/>
    <mergeCell ref="A4:A7"/>
    <mergeCell ref="A8:A10"/>
  </mergeCells>
  <printOptions horizontalCentered="1"/>
  <pageMargins left="0" right="0" top="1.25" bottom="1" header="0.5" footer="0.75"/>
  <pageSetup paperSize="5" scale="66" fitToWidth="3" fitToHeight="3" orientation="landscape" r:id="rId1"/>
  <headerFooter alignWithMargins="0">
    <oddHeader>&amp;L&amp;G&amp;C&amp;"Batang,Bold"&amp;20AVERAGE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RowHeight="13.2"/>
  <cols>
    <col min="1" max="1" width="15.88671875" style="488" customWidth="1"/>
    <col min="2" max="2" width="26.109375" style="488" bestFit="1" customWidth="1"/>
    <col min="3" max="14" width="12.5546875" style="785" bestFit="1" customWidth="1"/>
    <col min="15" max="15" width="15.5546875" style="488" bestFit="1" customWidth="1"/>
    <col min="16" max="256" width="9.109375" style="488"/>
    <col min="257" max="257" width="15.88671875" style="488" customWidth="1"/>
    <col min="258" max="258" width="26.109375" style="488" bestFit="1" customWidth="1"/>
    <col min="259" max="270" width="12.5546875" style="488" bestFit="1" customWidth="1"/>
    <col min="271" max="271" width="15.5546875" style="488" bestFit="1" customWidth="1"/>
    <col min="272" max="512" width="9.109375" style="488"/>
    <col min="513" max="513" width="15.88671875" style="488" customWidth="1"/>
    <col min="514" max="514" width="26.109375" style="488" bestFit="1" customWidth="1"/>
    <col min="515" max="526" width="12.5546875" style="488" bestFit="1" customWidth="1"/>
    <col min="527" max="527" width="15.5546875" style="488" bestFit="1" customWidth="1"/>
    <col min="528" max="768" width="9.109375" style="488"/>
    <col min="769" max="769" width="15.88671875" style="488" customWidth="1"/>
    <col min="770" max="770" width="26.109375" style="488" bestFit="1" customWidth="1"/>
    <col min="771" max="782" width="12.5546875" style="488" bestFit="1" customWidth="1"/>
    <col min="783" max="783" width="15.5546875" style="488" bestFit="1" customWidth="1"/>
    <col min="784" max="1024" width="9.109375" style="488"/>
    <col min="1025" max="1025" width="15.88671875" style="488" customWidth="1"/>
    <col min="1026" max="1026" width="26.109375" style="488" bestFit="1" customWidth="1"/>
    <col min="1027" max="1038" width="12.5546875" style="488" bestFit="1" customWidth="1"/>
    <col min="1039" max="1039" width="15.5546875" style="488" bestFit="1" customWidth="1"/>
    <col min="1040" max="1280" width="9.109375" style="488"/>
    <col min="1281" max="1281" width="15.88671875" style="488" customWidth="1"/>
    <col min="1282" max="1282" width="26.109375" style="488" bestFit="1" customWidth="1"/>
    <col min="1283" max="1294" width="12.5546875" style="488" bestFit="1" customWidth="1"/>
    <col min="1295" max="1295" width="15.5546875" style="488" bestFit="1" customWidth="1"/>
    <col min="1296" max="1536" width="9.109375" style="488"/>
    <col min="1537" max="1537" width="15.88671875" style="488" customWidth="1"/>
    <col min="1538" max="1538" width="26.109375" style="488" bestFit="1" customWidth="1"/>
    <col min="1539" max="1550" width="12.5546875" style="488" bestFit="1" customWidth="1"/>
    <col min="1551" max="1551" width="15.5546875" style="488" bestFit="1" customWidth="1"/>
    <col min="1552" max="1792" width="9.109375" style="488"/>
    <col min="1793" max="1793" width="15.88671875" style="488" customWidth="1"/>
    <col min="1794" max="1794" width="26.109375" style="488" bestFit="1" customWidth="1"/>
    <col min="1795" max="1806" width="12.5546875" style="488" bestFit="1" customWidth="1"/>
    <col min="1807" max="1807" width="15.5546875" style="488" bestFit="1" customWidth="1"/>
    <col min="1808" max="2048" width="9.109375" style="488"/>
    <col min="2049" max="2049" width="15.88671875" style="488" customWidth="1"/>
    <col min="2050" max="2050" width="26.109375" style="488" bestFit="1" customWidth="1"/>
    <col min="2051" max="2062" width="12.5546875" style="488" bestFit="1" customWidth="1"/>
    <col min="2063" max="2063" width="15.5546875" style="488" bestFit="1" customWidth="1"/>
    <col min="2064" max="2304" width="9.109375" style="488"/>
    <col min="2305" max="2305" width="15.88671875" style="488" customWidth="1"/>
    <col min="2306" max="2306" width="26.109375" style="488" bestFit="1" customWidth="1"/>
    <col min="2307" max="2318" width="12.5546875" style="488" bestFit="1" customWidth="1"/>
    <col min="2319" max="2319" width="15.5546875" style="488" bestFit="1" customWidth="1"/>
    <col min="2320" max="2560" width="9.109375" style="488"/>
    <col min="2561" max="2561" width="15.88671875" style="488" customWidth="1"/>
    <col min="2562" max="2562" width="26.109375" style="488" bestFit="1" customWidth="1"/>
    <col min="2563" max="2574" width="12.5546875" style="488" bestFit="1" customWidth="1"/>
    <col min="2575" max="2575" width="15.5546875" style="488" bestFit="1" customWidth="1"/>
    <col min="2576" max="2816" width="9.109375" style="488"/>
    <col min="2817" max="2817" width="15.88671875" style="488" customWidth="1"/>
    <col min="2818" max="2818" width="26.109375" style="488" bestFit="1" customWidth="1"/>
    <col min="2819" max="2830" width="12.5546875" style="488" bestFit="1" customWidth="1"/>
    <col min="2831" max="2831" width="15.5546875" style="488" bestFit="1" customWidth="1"/>
    <col min="2832" max="3072" width="9.109375" style="488"/>
    <col min="3073" max="3073" width="15.88671875" style="488" customWidth="1"/>
    <col min="3074" max="3074" width="26.109375" style="488" bestFit="1" customWidth="1"/>
    <col min="3075" max="3086" width="12.5546875" style="488" bestFit="1" customWidth="1"/>
    <col min="3087" max="3087" width="15.5546875" style="488" bestFit="1" customWidth="1"/>
    <col min="3088" max="3328" width="9.109375" style="488"/>
    <col min="3329" max="3329" width="15.88671875" style="488" customWidth="1"/>
    <col min="3330" max="3330" width="26.109375" style="488" bestFit="1" customWidth="1"/>
    <col min="3331" max="3342" width="12.5546875" style="488" bestFit="1" customWidth="1"/>
    <col min="3343" max="3343" width="15.5546875" style="488" bestFit="1" customWidth="1"/>
    <col min="3344" max="3584" width="9.109375" style="488"/>
    <col min="3585" max="3585" width="15.88671875" style="488" customWidth="1"/>
    <col min="3586" max="3586" width="26.109375" style="488" bestFit="1" customWidth="1"/>
    <col min="3587" max="3598" width="12.5546875" style="488" bestFit="1" customWidth="1"/>
    <col min="3599" max="3599" width="15.5546875" style="488" bestFit="1" customWidth="1"/>
    <col min="3600" max="3840" width="9.109375" style="488"/>
    <col min="3841" max="3841" width="15.88671875" style="488" customWidth="1"/>
    <col min="3842" max="3842" width="26.109375" style="488" bestFit="1" customWidth="1"/>
    <col min="3843" max="3854" width="12.5546875" style="488" bestFit="1" customWidth="1"/>
    <col min="3855" max="3855" width="15.5546875" style="488" bestFit="1" customWidth="1"/>
    <col min="3856" max="4096" width="9.109375" style="488"/>
    <col min="4097" max="4097" width="15.88671875" style="488" customWidth="1"/>
    <col min="4098" max="4098" width="26.109375" style="488" bestFit="1" customWidth="1"/>
    <col min="4099" max="4110" width="12.5546875" style="488" bestFit="1" customWidth="1"/>
    <col min="4111" max="4111" width="15.5546875" style="488" bestFit="1" customWidth="1"/>
    <col min="4112" max="4352" width="9.109375" style="488"/>
    <col min="4353" max="4353" width="15.88671875" style="488" customWidth="1"/>
    <col min="4354" max="4354" width="26.109375" style="488" bestFit="1" customWidth="1"/>
    <col min="4355" max="4366" width="12.5546875" style="488" bestFit="1" customWidth="1"/>
    <col min="4367" max="4367" width="15.5546875" style="488" bestFit="1" customWidth="1"/>
    <col min="4368" max="4608" width="9.109375" style="488"/>
    <col min="4609" max="4609" width="15.88671875" style="488" customWidth="1"/>
    <col min="4610" max="4610" width="26.109375" style="488" bestFit="1" customWidth="1"/>
    <col min="4611" max="4622" width="12.5546875" style="488" bestFit="1" customWidth="1"/>
    <col min="4623" max="4623" width="15.5546875" style="488" bestFit="1" customWidth="1"/>
    <col min="4624" max="4864" width="9.109375" style="488"/>
    <col min="4865" max="4865" width="15.88671875" style="488" customWidth="1"/>
    <col min="4866" max="4866" width="26.109375" style="488" bestFit="1" customWidth="1"/>
    <col min="4867" max="4878" width="12.5546875" style="488" bestFit="1" customWidth="1"/>
    <col min="4879" max="4879" width="15.5546875" style="488" bestFit="1" customWidth="1"/>
    <col min="4880" max="5120" width="9.109375" style="488"/>
    <col min="5121" max="5121" width="15.88671875" style="488" customWidth="1"/>
    <col min="5122" max="5122" width="26.109375" style="488" bestFit="1" customWidth="1"/>
    <col min="5123" max="5134" width="12.5546875" style="488" bestFit="1" customWidth="1"/>
    <col min="5135" max="5135" width="15.5546875" style="488" bestFit="1" customWidth="1"/>
    <col min="5136" max="5376" width="9.109375" style="488"/>
    <col min="5377" max="5377" width="15.88671875" style="488" customWidth="1"/>
    <col min="5378" max="5378" width="26.109375" style="488" bestFit="1" customWidth="1"/>
    <col min="5379" max="5390" width="12.5546875" style="488" bestFit="1" customWidth="1"/>
    <col min="5391" max="5391" width="15.5546875" style="488" bestFit="1" customWidth="1"/>
    <col min="5392" max="5632" width="9.109375" style="488"/>
    <col min="5633" max="5633" width="15.88671875" style="488" customWidth="1"/>
    <col min="5634" max="5634" width="26.109375" style="488" bestFit="1" customWidth="1"/>
    <col min="5635" max="5646" width="12.5546875" style="488" bestFit="1" customWidth="1"/>
    <col min="5647" max="5647" width="15.5546875" style="488" bestFit="1" customWidth="1"/>
    <col min="5648" max="5888" width="9.109375" style="488"/>
    <col min="5889" max="5889" width="15.88671875" style="488" customWidth="1"/>
    <col min="5890" max="5890" width="26.109375" style="488" bestFit="1" customWidth="1"/>
    <col min="5891" max="5902" width="12.5546875" style="488" bestFit="1" customWidth="1"/>
    <col min="5903" max="5903" width="15.5546875" style="488" bestFit="1" customWidth="1"/>
    <col min="5904" max="6144" width="9.109375" style="488"/>
    <col min="6145" max="6145" width="15.88671875" style="488" customWidth="1"/>
    <col min="6146" max="6146" width="26.109375" style="488" bestFit="1" customWidth="1"/>
    <col min="6147" max="6158" width="12.5546875" style="488" bestFit="1" customWidth="1"/>
    <col min="6159" max="6159" width="15.5546875" style="488" bestFit="1" customWidth="1"/>
    <col min="6160" max="6400" width="9.109375" style="488"/>
    <col min="6401" max="6401" width="15.88671875" style="488" customWidth="1"/>
    <col min="6402" max="6402" width="26.109375" style="488" bestFit="1" customWidth="1"/>
    <col min="6403" max="6414" width="12.5546875" style="488" bestFit="1" customWidth="1"/>
    <col min="6415" max="6415" width="15.5546875" style="488" bestFit="1" customWidth="1"/>
    <col min="6416" max="6656" width="9.109375" style="488"/>
    <col min="6657" max="6657" width="15.88671875" style="488" customWidth="1"/>
    <col min="6658" max="6658" width="26.109375" style="488" bestFit="1" customWidth="1"/>
    <col min="6659" max="6670" width="12.5546875" style="488" bestFit="1" customWidth="1"/>
    <col min="6671" max="6671" width="15.5546875" style="488" bestFit="1" customWidth="1"/>
    <col min="6672" max="6912" width="9.109375" style="488"/>
    <col min="6913" max="6913" width="15.88671875" style="488" customWidth="1"/>
    <col min="6914" max="6914" width="26.109375" style="488" bestFit="1" customWidth="1"/>
    <col min="6915" max="6926" width="12.5546875" style="488" bestFit="1" customWidth="1"/>
    <col min="6927" max="6927" width="15.5546875" style="488" bestFit="1" customWidth="1"/>
    <col min="6928" max="7168" width="9.109375" style="488"/>
    <col min="7169" max="7169" width="15.88671875" style="488" customWidth="1"/>
    <col min="7170" max="7170" width="26.109375" style="488" bestFit="1" customWidth="1"/>
    <col min="7171" max="7182" width="12.5546875" style="488" bestFit="1" customWidth="1"/>
    <col min="7183" max="7183" width="15.5546875" style="488" bestFit="1" customWidth="1"/>
    <col min="7184" max="7424" width="9.109375" style="488"/>
    <col min="7425" max="7425" width="15.88671875" style="488" customWidth="1"/>
    <col min="7426" max="7426" width="26.109375" style="488" bestFit="1" customWidth="1"/>
    <col min="7427" max="7438" width="12.5546875" style="488" bestFit="1" customWidth="1"/>
    <col min="7439" max="7439" width="15.5546875" style="488" bestFit="1" customWidth="1"/>
    <col min="7440" max="7680" width="9.109375" style="488"/>
    <col min="7681" max="7681" width="15.88671875" style="488" customWidth="1"/>
    <col min="7682" max="7682" width="26.109375" style="488" bestFit="1" customWidth="1"/>
    <col min="7683" max="7694" width="12.5546875" style="488" bestFit="1" customWidth="1"/>
    <col min="7695" max="7695" width="15.5546875" style="488" bestFit="1" customWidth="1"/>
    <col min="7696" max="7936" width="9.109375" style="488"/>
    <col min="7937" max="7937" width="15.88671875" style="488" customWidth="1"/>
    <col min="7938" max="7938" width="26.109375" style="488" bestFit="1" customWidth="1"/>
    <col min="7939" max="7950" width="12.5546875" style="488" bestFit="1" customWidth="1"/>
    <col min="7951" max="7951" width="15.5546875" style="488" bestFit="1" customWidth="1"/>
    <col min="7952" max="8192" width="9.109375" style="488"/>
    <col min="8193" max="8193" width="15.88671875" style="488" customWidth="1"/>
    <col min="8194" max="8194" width="26.109375" style="488" bestFit="1" customWidth="1"/>
    <col min="8195" max="8206" width="12.5546875" style="488" bestFit="1" customWidth="1"/>
    <col min="8207" max="8207" width="15.5546875" style="488" bestFit="1" customWidth="1"/>
    <col min="8208" max="8448" width="9.109375" style="488"/>
    <col min="8449" max="8449" width="15.88671875" style="488" customWidth="1"/>
    <col min="8450" max="8450" width="26.109375" style="488" bestFit="1" customWidth="1"/>
    <col min="8451" max="8462" width="12.5546875" style="488" bestFit="1" customWidth="1"/>
    <col min="8463" max="8463" width="15.5546875" style="488" bestFit="1" customWidth="1"/>
    <col min="8464" max="8704" width="9.109375" style="488"/>
    <col min="8705" max="8705" width="15.88671875" style="488" customWidth="1"/>
    <col min="8706" max="8706" width="26.109375" style="488" bestFit="1" customWidth="1"/>
    <col min="8707" max="8718" width="12.5546875" style="488" bestFit="1" customWidth="1"/>
    <col min="8719" max="8719" width="15.5546875" style="488" bestFit="1" customWidth="1"/>
    <col min="8720" max="8960" width="9.109375" style="488"/>
    <col min="8961" max="8961" width="15.88671875" style="488" customWidth="1"/>
    <col min="8962" max="8962" width="26.109375" style="488" bestFit="1" customWidth="1"/>
    <col min="8963" max="8974" width="12.5546875" style="488" bestFit="1" customWidth="1"/>
    <col min="8975" max="8975" width="15.5546875" style="488" bestFit="1" customWidth="1"/>
    <col min="8976" max="9216" width="9.109375" style="488"/>
    <col min="9217" max="9217" width="15.88671875" style="488" customWidth="1"/>
    <col min="9218" max="9218" width="26.109375" style="488" bestFit="1" customWidth="1"/>
    <col min="9219" max="9230" width="12.5546875" style="488" bestFit="1" customWidth="1"/>
    <col min="9231" max="9231" width="15.5546875" style="488" bestFit="1" customWidth="1"/>
    <col min="9232" max="9472" width="9.109375" style="488"/>
    <col min="9473" max="9473" width="15.88671875" style="488" customWidth="1"/>
    <col min="9474" max="9474" width="26.109375" style="488" bestFit="1" customWidth="1"/>
    <col min="9475" max="9486" width="12.5546875" style="488" bestFit="1" customWidth="1"/>
    <col min="9487" max="9487" width="15.5546875" style="488" bestFit="1" customWidth="1"/>
    <col min="9488" max="9728" width="9.109375" style="488"/>
    <col min="9729" max="9729" width="15.88671875" style="488" customWidth="1"/>
    <col min="9730" max="9730" width="26.109375" style="488" bestFit="1" customWidth="1"/>
    <col min="9731" max="9742" width="12.5546875" style="488" bestFit="1" customWidth="1"/>
    <col min="9743" max="9743" width="15.5546875" style="488" bestFit="1" customWidth="1"/>
    <col min="9744" max="9984" width="9.109375" style="488"/>
    <col min="9985" max="9985" width="15.88671875" style="488" customWidth="1"/>
    <col min="9986" max="9986" width="26.109375" style="488" bestFit="1" customWidth="1"/>
    <col min="9987" max="9998" width="12.5546875" style="488" bestFit="1" customWidth="1"/>
    <col min="9999" max="9999" width="15.5546875" style="488" bestFit="1" customWidth="1"/>
    <col min="10000" max="10240" width="9.109375" style="488"/>
    <col min="10241" max="10241" width="15.88671875" style="488" customWidth="1"/>
    <col min="10242" max="10242" width="26.109375" style="488" bestFit="1" customWidth="1"/>
    <col min="10243" max="10254" width="12.5546875" style="488" bestFit="1" customWidth="1"/>
    <col min="10255" max="10255" width="15.5546875" style="488" bestFit="1" customWidth="1"/>
    <col min="10256" max="10496" width="9.109375" style="488"/>
    <col min="10497" max="10497" width="15.88671875" style="488" customWidth="1"/>
    <col min="10498" max="10498" width="26.109375" style="488" bestFit="1" customWidth="1"/>
    <col min="10499" max="10510" width="12.5546875" style="488" bestFit="1" customWidth="1"/>
    <col min="10511" max="10511" width="15.5546875" style="488" bestFit="1" customWidth="1"/>
    <col min="10512" max="10752" width="9.109375" style="488"/>
    <col min="10753" max="10753" width="15.88671875" style="488" customWidth="1"/>
    <col min="10754" max="10754" width="26.109375" style="488" bestFit="1" customWidth="1"/>
    <col min="10755" max="10766" width="12.5546875" style="488" bestFit="1" customWidth="1"/>
    <col min="10767" max="10767" width="15.5546875" style="488" bestFit="1" customWidth="1"/>
    <col min="10768" max="11008" width="9.109375" style="488"/>
    <col min="11009" max="11009" width="15.88671875" style="488" customWidth="1"/>
    <col min="11010" max="11010" width="26.109375" style="488" bestFit="1" customWidth="1"/>
    <col min="11011" max="11022" width="12.5546875" style="488" bestFit="1" customWidth="1"/>
    <col min="11023" max="11023" width="15.5546875" style="488" bestFit="1" customWidth="1"/>
    <col min="11024" max="11264" width="9.109375" style="488"/>
    <col min="11265" max="11265" width="15.88671875" style="488" customWidth="1"/>
    <col min="11266" max="11266" width="26.109375" style="488" bestFit="1" customWidth="1"/>
    <col min="11267" max="11278" width="12.5546875" style="488" bestFit="1" customWidth="1"/>
    <col min="11279" max="11279" width="15.5546875" style="488" bestFit="1" customWidth="1"/>
    <col min="11280" max="11520" width="9.109375" style="488"/>
    <col min="11521" max="11521" width="15.88671875" style="488" customWidth="1"/>
    <col min="11522" max="11522" width="26.109375" style="488" bestFit="1" customWidth="1"/>
    <col min="11523" max="11534" width="12.5546875" style="488" bestFit="1" customWidth="1"/>
    <col min="11535" max="11535" width="15.5546875" style="488" bestFit="1" customWidth="1"/>
    <col min="11536" max="11776" width="9.109375" style="488"/>
    <col min="11777" max="11777" width="15.88671875" style="488" customWidth="1"/>
    <col min="11778" max="11778" width="26.109375" style="488" bestFit="1" customWidth="1"/>
    <col min="11779" max="11790" width="12.5546875" style="488" bestFit="1" customWidth="1"/>
    <col min="11791" max="11791" width="15.5546875" style="488" bestFit="1" customWidth="1"/>
    <col min="11792" max="12032" width="9.109375" style="488"/>
    <col min="12033" max="12033" width="15.88671875" style="488" customWidth="1"/>
    <col min="12034" max="12034" width="26.109375" style="488" bestFit="1" customWidth="1"/>
    <col min="12035" max="12046" width="12.5546875" style="488" bestFit="1" customWidth="1"/>
    <col min="12047" max="12047" width="15.5546875" style="488" bestFit="1" customWidth="1"/>
    <col min="12048" max="12288" width="9.109375" style="488"/>
    <col min="12289" max="12289" width="15.88671875" style="488" customWidth="1"/>
    <col min="12290" max="12290" width="26.109375" style="488" bestFit="1" customWidth="1"/>
    <col min="12291" max="12302" width="12.5546875" style="488" bestFit="1" customWidth="1"/>
    <col min="12303" max="12303" width="15.5546875" style="488" bestFit="1" customWidth="1"/>
    <col min="12304" max="12544" width="9.109375" style="488"/>
    <col min="12545" max="12545" width="15.88671875" style="488" customWidth="1"/>
    <col min="12546" max="12546" width="26.109375" style="488" bestFit="1" customWidth="1"/>
    <col min="12547" max="12558" width="12.5546875" style="488" bestFit="1" customWidth="1"/>
    <col min="12559" max="12559" width="15.5546875" style="488" bestFit="1" customWidth="1"/>
    <col min="12560" max="12800" width="9.109375" style="488"/>
    <col min="12801" max="12801" width="15.88671875" style="488" customWidth="1"/>
    <col min="12802" max="12802" width="26.109375" style="488" bestFit="1" customWidth="1"/>
    <col min="12803" max="12814" width="12.5546875" style="488" bestFit="1" customWidth="1"/>
    <col min="12815" max="12815" width="15.5546875" style="488" bestFit="1" customWidth="1"/>
    <col min="12816" max="13056" width="9.109375" style="488"/>
    <col min="13057" max="13057" width="15.88671875" style="488" customWidth="1"/>
    <col min="13058" max="13058" width="26.109375" style="488" bestFit="1" customWidth="1"/>
    <col min="13059" max="13070" width="12.5546875" style="488" bestFit="1" customWidth="1"/>
    <col min="13071" max="13071" width="15.5546875" style="488" bestFit="1" customWidth="1"/>
    <col min="13072" max="13312" width="9.109375" style="488"/>
    <col min="13313" max="13313" width="15.88671875" style="488" customWidth="1"/>
    <col min="13314" max="13314" width="26.109375" style="488" bestFit="1" customWidth="1"/>
    <col min="13315" max="13326" width="12.5546875" style="488" bestFit="1" customWidth="1"/>
    <col min="13327" max="13327" width="15.5546875" style="488" bestFit="1" customWidth="1"/>
    <col min="13328" max="13568" width="9.109375" style="488"/>
    <col min="13569" max="13569" width="15.88671875" style="488" customWidth="1"/>
    <col min="13570" max="13570" width="26.109375" style="488" bestFit="1" customWidth="1"/>
    <col min="13571" max="13582" width="12.5546875" style="488" bestFit="1" customWidth="1"/>
    <col min="13583" max="13583" width="15.5546875" style="488" bestFit="1" customWidth="1"/>
    <col min="13584" max="13824" width="9.109375" style="488"/>
    <col min="13825" max="13825" width="15.88671875" style="488" customWidth="1"/>
    <col min="13826" max="13826" width="26.109375" style="488" bestFit="1" customWidth="1"/>
    <col min="13827" max="13838" width="12.5546875" style="488" bestFit="1" customWidth="1"/>
    <col min="13839" max="13839" width="15.5546875" style="488" bestFit="1" customWidth="1"/>
    <col min="13840" max="14080" width="9.109375" style="488"/>
    <col min="14081" max="14081" width="15.88671875" style="488" customWidth="1"/>
    <col min="14082" max="14082" width="26.109375" style="488" bestFit="1" customWidth="1"/>
    <col min="14083" max="14094" width="12.5546875" style="488" bestFit="1" customWidth="1"/>
    <col min="14095" max="14095" width="15.5546875" style="488" bestFit="1" customWidth="1"/>
    <col min="14096" max="14336" width="9.109375" style="488"/>
    <col min="14337" max="14337" width="15.88671875" style="488" customWidth="1"/>
    <col min="14338" max="14338" width="26.109375" style="488" bestFit="1" customWidth="1"/>
    <col min="14339" max="14350" width="12.5546875" style="488" bestFit="1" customWidth="1"/>
    <col min="14351" max="14351" width="15.5546875" style="488" bestFit="1" customWidth="1"/>
    <col min="14352" max="14592" width="9.109375" style="488"/>
    <col min="14593" max="14593" width="15.88671875" style="488" customWidth="1"/>
    <col min="14594" max="14594" width="26.109375" style="488" bestFit="1" customWidth="1"/>
    <col min="14595" max="14606" width="12.5546875" style="488" bestFit="1" customWidth="1"/>
    <col min="14607" max="14607" width="15.5546875" style="488" bestFit="1" customWidth="1"/>
    <col min="14608" max="14848" width="9.109375" style="488"/>
    <col min="14849" max="14849" width="15.88671875" style="488" customWidth="1"/>
    <col min="14850" max="14850" width="26.109375" style="488" bestFit="1" customWidth="1"/>
    <col min="14851" max="14862" width="12.5546875" style="488" bestFit="1" customWidth="1"/>
    <col min="14863" max="14863" width="15.5546875" style="488" bestFit="1" customWidth="1"/>
    <col min="14864" max="15104" width="9.109375" style="488"/>
    <col min="15105" max="15105" width="15.88671875" style="488" customWidth="1"/>
    <col min="15106" max="15106" width="26.109375" style="488" bestFit="1" customWidth="1"/>
    <col min="15107" max="15118" width="12.5546875" style="488" bestFit="1" customWidth="1"/>
    <col min="15119" max="15119" width="15.5546875" style="488" bestFit="1" customWidth="1"/>
    <col min="15120" max="15360" width="9.109375" style="488"/>
    <col min="15361" max="15361" width="15.88671875" style="488" customWidth="1"/>
    <col min="15362" max="15362" width="26.109375" style="488" bestFit="1" customWidth="1"/>
    <col min="15363" max="15374" width="12.5546875" style="488" bestFit="1" customWidth="1"/>
    <col min="15375" max="15375" width="15.5546875" style="488" bestFit="1" customWidth="1"/>
    <col min="15376" max="15616" width="9.109375" style="488"/>
    <col min="15617" max="15617" width="15.88671875" style="488" customWidth="1"/>
    <col min="15618" max="15618" width="26.109375" style="488" bestFit="1" customWidth="1"/>
    <col min="15619" max="15630" width="12.5546875" style="488" bestFit="1" customWidth="1"/>
    <col min="15631" max="15631" width="15.5546875" style="488" bestFit="1" customWidth="1"/>
    <col min="15632" max="15872" width="9.109375" style="488"/>
    <col min="15873" max="15873" width="15.88671875" style="488" customWidth="1"/>
    <col min="15874" max="15874" width="26.109375" style="488" bestFit="1" customWidth="1"/>
    <col min="15875" max="15886" width="12.5546875" style="488" bestFit="1" customWidth="1"/>
    <col min="15887" max="15887" width="15.5546875" style="488" bestFit="1" customWidth="1"/>
    <col min="15888" max="16128" width="9.109375" style="488"/>
    <col min="16129" max="16129" width="15.88671875" style="488" customWidth="1"/>
    <col min="16130" max="16130" width="26.109375" style="488" bestFit="1" customWidth="1"/>
    <col min="16131" max="16142" width="12.5546875" style="488" bestFit="1" customWidth="1"/>
    <col min="16143" max="16143" width="15.5546875" style="488" bestFit="1" customWidth="1"/>
    <col min="16144" max="16384" width="9.109375" style="488"/>
  </cols>
  <sheetData>
    <row r="1" spans="1:15" ht="21" customHeight="1" thickBot="1">
      <c r="A1" s="1099" t="s">
        <v>138</v>
      </c>
      <c r="B1" s="1093"/>
      <c r="C1" s="1093"/>
      <c r="D1" s="1093"/>
      <c r="E1" s="1093"/>
      <c r="F1" s="1093"/>
      <c r="G1" s="1093"/>
      <c r="H1" s="1093"/>
      <c r="I1" s="1093"/>
      <c r="J1" s="1093"/>
      <c r="K1" s="1093"/>
      <c r="L1" s="1093"/>
      <c r="M1" s="1093"/>
      <c r="N1" s="1093"/>
      <c r="O1" s="1094"/>
    </row>
    <row r="2" spans="1:15" s="775" customFormat="1" ht="27" customHeight="1" thickBot="1">
      <c r="A2" s="847" t="s">
        <v>81</v>
      </c>
      <c r="B2" s="772" t="s">
        <v>86</v>
      </c>
      <c r="C2" s="848" t="s">
        <v>107</v>
      </c>
      <c r="D2" s="848" t="s">
        <v>108</v>
      </c>
      <c r="E2" s="848" t="s">
        <v>109</v>
      </c>
      <c r="F2" s="848" t="s">
        <v>110</v>
      </c>
      <c r="G2" s="848" t="s">
        <v>111</v>
      </c>
      <c r="H2" s="848" t="s">
        <v>112</v>
      </c>
      <c r="I2" s="848" t="s">
        <v>87</v>
      </c>
      <c r="J2" s="848" t="s">
        <v>88</v>
      </c>
      <c r="K2" s="848" t="s">
        <v>89</v>
      </c>
      <c r="L2" s="848" t="s">
        <v>90</v>
      </c>
      <c r="M2" s="848" t="s">
        <v>91</v>
      </c>
      <c r="N2" s="848" t="s">
        <v>92</v>
      </c>
      <c r="O2" s="774" t="s">
        <v>16</v>
      </c>
    </row>
    <row r="3" spans="1:15" ht="15" customHeight="1" thickBot="1">
      <c r="A3" s="1095" t="s">
        <v>82</v>
      </c>
      <c r="B3" s="776" t="s">
        <v>54</v>
      </c>
      <c r="C3" s="777">
        <v>142.22315789473686</v>
      </c>
      <c r="D3" s="777">
        <v>138.29105263157899</v>
      </c>
      <c r="E3" s="777">
        <v>132.45999999999998</v>
      </c>
      <c r="F3" s="777">
        <v>122.90899999999996</v>
      </c>
      <c r="G3" s="777">
        <v>106.11499999999998</v>
      </c>
      <c r="H3" s="777">
        <v>105.327</v>
      </c>
      <c r="I3" s="777">
        <v>106.61300000000001</v>
      </c>
      <c r="J3" s="777">
        <v>99.688500000000005</v>
      </c>
      <c r="K3" s="777"/>
      <c r="L3" s="777"/>
      <c r="M3" s="777"/>
      <c r="N3" s="777"/>
      <c r="O3" s="778">
        <v>118.54</v>
      </c>
    </row>
    <row r="4" spans="1:15" ht="15" customHeight="1" thickBot="1">
      <c r="A4" s="1095"/>
      <c r="B4" s="779" t="s">
        <v>55</v>
      </c>
      <c r="C4" s="777">
        <v>148.26000000000002</v>
      </c>
      <c r="D4" s="777">
        <v>150.7525</v>
      </c>
      <c r="E4" s="777">
        <v>151.06625</v>
      </c>
      <c r="F4" s="777">
        <v>138.63374999999999</v>
      </c>
      <c r="G4" s="777">
        <v>121.23375</v>
      </c>
      <c r="H4" s="777">
        <v>118.46375</v>
      </c>
      <c r="I4" s="777">
        <v>118.58125000000001</v>
      </c>
      <c r="J4" s="777">
        <v>114.74375000000001</v>
      </c>
      <c r="K4" s="777"/>
      <c r="L4" s="777"/>
      <c r="M4" s="777"/>
      <c r="N4" s="777"/>
      <c r="O4" s="778">
        <v>132.46</v>
      </c>
    </row>
    <row r="5" spans="1:15" ht="15" customHeight="1" thickBot="1">
      <c r="A5" s="1095"/>
      <c r="B5" s="779" t="s">
        <v>56</v>
      </c>
      <c r="C5" s="777">
        <v>224.87266666666667</v>
      </c>
      <c r="D5" s="777">
        <v>240.51400000000001</v>
      </c>
      <c r="E5" s="777">
        <v>230.84199999999998</v>
      </c>
      <c r="F5" s="777">
        <v>204.93600000000001</v>
      </c>
      <c r="G5" s="777">
        <v>175.60066666666668</v>
      </c>
      <c r="H5" s="777">
        <v>169.31666666666663</v>
      </c>
      <c r="I5" s="777">
        <v>166.92933333333335</v>
      </c>
      <c r="J5" s="777">
        <v>161.35</v>
      </c>
      <c r="K5" s="777"/>
      <c r="L5" s="777"/>
      <c r="M5" s="777"/>
      <c r="N5" s="777"/>
      <c r="O5" s="778">
        <v>196.8</v>
      </c>
    </row>
    <row r="6" spans="1:15" ht="15" customHeight="1" thickBot="1">
      <c r="A6" s="1096"/>
      <c r="B6" s="780" t="s">
        <v>57</v>
      </c>
      <c r="C6" s="781">
        <v>173.49146341463413</v>
      </c>
      <c r="D6" s="781">
        <v>177.17285714285714</v>
      </c>
      <c r="E6" s="781">
        <v>170.24093023255816</v>
      </c>
      <c r="F6" s="781">
        <v>154.44860465116278</v>
      </c>
      <c r="G6" s="781">
        <v>133.166976744186</v>
      </c>
      <c r="H6" s="781">
        <v>130.09302325581396</v>
      </c>
      <c r="I6" s="781">
        <v>129.88023255813951</v>
      </c>
      <c r="J6" s="781">
        <v>123.99930232558138</v>
      </c>
      <c r="K6" s="781"/>
      <c r="L6" s="781"/>
      <c r="M6" s="781"/>
      <c r="N6" s="781"/>
      <c r="O6" s="782">
        <v>148.43</v>
      </c>
    </row>
    <row r="7" spans="1:15" ht="15" customHeight="1" thickBot="1">
      <c r="A7" s="1097" t="s">
        <v>83</v>
      </c>
      <c r="B7" s="779" t="s">
        <v>54</v>
      </c>
      <c r="C7" s="777">
        <v>108.7002272727273</v>
      </c>
      <c r="D7" s="777">
        <v>113.3059090909091</v>
      </c>
      <c r="E7" s="777">
        <v>124.61955555555556</v>
      </c>
      <c r="F7" s="777">
        <v>126.8258695652174</v>
      </c>
      <c r="G7" s="777">
        <v>104.87599999999996</v>
      </c>
      <c r="H7" s="777">
        <v>112.4725581395349</v>
      </c>
      <c r="I7" s="777">
        <v>119.71166666666667</v>
      </c>
      <c r="J7" s="777">
        <v>116.22024390243899</v>
      </c>
      <c r="K7" s="777"/>
      <c r="L7" s="777"/>
      <c r="M7" s="777"/>
      <c r="N7" s="777"/>
      <c r="O7" s="778">
        <v>120.14</v>
      </c>
    </row>
    <row r="8" spans="1:15" ht="15" customHeight="1" thickBot="1">
      <c r="A8" s="1095"/>
      <c r="B8" s="779" t="s">
        <v>55</v>
      </c>
      <c r="C8" s="777">
        <v>294.72000000000003</v>
      </c>
      <c r="D8" s="777">
        <v>299.41176470588232</v>
      </c>
      <c r="E8" s="777">
        <v>319.39999999999998</v>
      </c>
      <c r="F8" s="777">
        <v>265.75999999999993</v>
      </c>
      <c r="G8" s="777">
        <v>200.95055555555555</v>
      </c>
      <c r="H8" s="777">
        <v>210.32166666666672</v>
      </c>
      <c r="I8" s="777">
        <v>211.45499999999996</v>
      </c>
      <c r="J8" s="777">
        <v>196.05944444444441</v>
      </c>
      <c r="K8" s="777"/>
      <c r="L8" s="777"/>
      <c r="M8" s="777"/>
      <c r="N8" s="777"/>
      <c r="O8" s="778">
        <v>245.14</v>
      </c>
    </row>
    <row r="9" spans="1:15" ht="15" customHeight="1" thickBot="1">
      <c r="A9" s="1095"/>
      <c r="B9" s="779" t="s">
        <v>56</v>
      </c>
      <c r="C9" s="777">
        <v>201.44</v>
      </c>
      <c r="D9" s="777">
        <v>214.3075</v>
      </c>
      <c r="E9" s="777">
        <v>214.61</v>
      </c>
      <c r="F9" s="777">
        <v>210.755</v>
      </c>
      <c r="G9" s="777">
        <v>164.92500000000001</v>
      </c>
      <c r="H9" s="777">
        <v>158.995</v>
      </c>
      <c r="I9" s="777">
        <v>166.88249999999999</v>
      </c>
      <c r="J9" s="777">
        <v>161.96250000000001</v>
      </c>
      <c r="K9" s="777"/>
      <c r="L9" s="777"/>
      <c r="M9" s="777"/>
      <c r="N9" s="777"/>
      <c r="O9" s="778">
        <v>186.73</v>
      </c>
    </row>
    <row r="10" spans="1:15" ht="15" customHeight="1" thickBot="1">
      <c r="A10" s="1096"/>
      <c r="B10" s="780" t="s">
        <v>57</v>
      </c>
      <c r="C10" s="781">
        <v>163.06</v>
      </c>
      <c r="D10" s="781">
        <v>168.19523076923068</v>
      </c>
      <c r="E10" s="781">
        <v>180.24424242424237</v>
      </c>
      <c r="F10" s="781">
        <v>167.08850746268661</v>
      </c>
      <c r="G10" s="781">
        <v>134.27208955223884</v>
      </c>
      <c r="H10" s="781">
        <v>142.43215384615388</v>
      </c>
      <c r="I10" s="781">
        <v>148.46265625000004</v>
      </c>
      <c r="J10" s="781">
        <v>141.93571428571425</v>
      </c>
      <c r="K10" s="781"/>
      <c r="L10" s="781"/>
      <c r="M10" s="781"/>
      <c r="N10" s="781"/>
      <c r="O10" s="782">
        <v>156.61000000000001</v>
      </c>
    </row>
    <row r="11" spans="1:15" ht="15" customHeight="1" thickBot="1">
      <c r="A11" s="1082" t="s">
        <v>79</v>
      </c>
      <c r="B11" s="1083"/>
      <c r="C11" s="783">
        <v>167.09</v>
      </c>
      <c r="D11" s="783">
        <v>171.7191588785046</v>
      </c>
      <c r="E11" s="783">
        <v>176.29798165137618</v>
      </c>
      <c r="F11" s="783">
        <v>162.14745454545448</v>
      </c>
      <c r="G11" s="783">
        <v>133.84009090909089</v>
      </c>
      <c r="H11" s="783">
        <v>137.51935185185181</v>
      </c>
      <c r="I11" s="783">
        <v>140.99495327102809</v>
      </c>
      <c r="J11" s="783">
        <v>134.6596226415094</v>
      </c>
      <c r="K11" s="783"/>
      <c r="L11" s="783"/>
      <c r="M11" s="783"/>
      <c r="N11" s="783"/>
      <c r="O11" s="784">
        <v>153.47</v>
      </c>
    </row>
    <row r="12" spans="1:15" ht="15" customHeight="1" thickBot="1">
      <c r="O12" s="641"/>
    </row>
    <row r="13" spans="1:15" ht="22.5" customHeight="1" thickBot="1">
      <c r="A13" s="786" t="s">
        <v>64</v>
      </c>
      <c r="B13" s="748" t="s">
        <v>57</v>
      </c>
      <c r="C13" s="749">
        <v>87.55</v>
      </c>
      <c r="D13" s="749">
        <v>88.06</v>
      </c>
      <c r="E13" s="749">
        <v>89.464705882352945</v>
      </c>
      <c r="F13" s="749">
        <v>96.41</v>
      </c>
      <c r="G13" s="749">
        <v>89.52</v>
      </c>
      <c r="H13" s="749">
        <v>103.67</v>
      </c>
      <c r="I13" s="749">
        <v>109.62</v>
      </c>
      <c r="J13" s="749">
        <v>109.08</v>
      </c>
      <c r="K13" s="749"/>
      <c r="L13" s="749"/>
      <c r="M13" s="749"/>
      <c r="N13" s="749"/>
      <c r="O13" s="787">
        <v>92.99</v>
      </c>
    </row>
    <row r="14" spans="1:15" ht="22.5" customHeight="1">
      <c r="O14" s="641"/>
    </row>
    <row r="15" spans="1:15" ht="20.399999999999999" thickBot="1">
      <c r="A15" s="1098" t="s">
        <v>139</v>
      </c>
      <c r="B15" s="1098"/>
      <c r="C15" s="1098"/>
      <c r="D15" s="1098"/>
      <c r="E15" s="1098"/>
      <c r="F15" s="1098"/>
      <c r="G15" s="1098"/>
      <c r="H15" s="1098"/>
      <c r="I15" s="1098"/>
      <c r="J15" s="1098"/>
      <c r="K15" s="1098"/>
      <c r="L15" s="1098"/>
      <c r="M15" s="1098"/>
      <c r="N15" s="1098"/>
      <c r="O15" s="1098"/>
    </row>
    <row r="16" spans="1:15" ht="27" customHeight="1" thickBot="1">
      <c r="A16" s="788" t="s">
        <v>81</v>
      </c>
      <c r="B16" s="789" t="s">
        <v>86</v>
      </c>
      <c r="C16" s="790" t="s">
        <v>140</v>
      </c>
      <c r="D16" s="790" t="s">
        <v>141</v>
      </c>
      <c r="E16" s="790" t="s">
        <v>142</v>
      </c>
      <c r="F16" s="790" t="s">
        <v>143</v>
      </c>
      <c r="G16" s="790" t="s">
        <v>144</v>
      </c>
      <c r="H16" s="790" t="s">
        <v>145</v>
      </c>
      <c r="I16" s="790" t="s">
        <v>101</v>
      </c>
      <c r="J16" s="790" t="s">
        <v>102</v>
      </c>
      <c r="K16" s="790" t="s">
        <v>103</v>
      </c>
      <c r="L16" s="790" t="s">
        <v>104</v>
      </c>
      <c r="M16" s="790" t="s">
        <v>105</v>
      </c>
      <c r="N16" s="791" t="s">
        <v>106</v>
      </c>
      <c r="O16" s="849" t="s">
        <v>16</v>
      </c>
    </row>
    <row r="17" spans="1:15" ht="15" customHeight="1" thickBot="1">
      <c r="A17" s="1095" t="s">
        <v>82</v>
      </c>
      <c r="B17" s="776" t="s">
        <v>54</v>
      </c>
      <c r="C17" s="777">
        <v>140.91333333333333</v>
      </c>
      <c r="D17" s="777">
        <v>137.23000000000002</v>
      </c>
      <c r="E17" s="777">
        <v>138.84</v>
      </c>
      <c r="F17" s="777">
        <v>124.28166666666665</v>
      </c>
      <c r="G17" s="777">
        <v>111.77055555555555</v>
      </c>
      <c r="H17" s="777">
        <v>107.27277777777778</v>
      </c>
      <c r="I17" s="777">
        <v>106.08722222222222</v>
      </c>
      <c r="J17" s="777">
        <v>97.145789473684204</v>
      </c>
      <c r="K17" s="777"/>
      <c r="L17" s="777"/>
      <c r="M17" s="777"/>
      <c r="N17" s="793"/>
      <c r="O17" s="778">
        <v>117.08</v>
      </c>
    </row>
    <row r="18" spans="1:15" ht="15" customHeight="1" thickBot="1">
      <c r="A18" s="1095"/>
      <c r="B18" s="779" t="s">
        <v>55</v>
      </c>
      <c r="C18" s="777">
        <v>142.73999999999998</v>
      </c>
      <c r="D18" s="777">
        <v>142.32666666666665</v>
      </c>
      <c r="E18" s="777">
        <v>140.87833333333333</v>
      </c>
      <c r="F18" s="777">
        <v>129.12</v>
      </c>
      <c r="G18" s="777">
        <v>119.59500000000001</v>
      </c>
      <c r="H18" s="777">
        <v>114.96833333333335</v>
      </c>
      <c r="I18" s="777">
        <v>113.97499999999998</v>
      </c>
      <c r="J18" s="777">
        <v>116.08333333333333</v>
      </c>
      <c r="K18" s="777"/>
      <c r="L18" s="777"/>
      <c r="M18" s="777"/>
      <c r="N18" s="793"/>
      <c r="O18" s="778">
        <v>127.46</v>
      </c>
    </row>
    <row r="19" spans="1:15" ht="15" customHeight="1" thickBot="1">
      <c r="A19" s="1095"/>
      <c r="B19" s="779" t="s">
        <v>56</v>
      </c>
      <c r="C19" s="777">
        <v>224.52866666666665</v>
      </c>
      <c r="D19" s="777">
        <v>228.59866666666665</v>
      </c>
      <c r="E19" s="777">
        <v>224.49800000000002</v>
      </c>
      <c r="F19" s="777">
        <v>187.73599999999999</v>
      </c>
      <c r="G19" s="777">
        <v>170.67999999999995</v>
      </c>
      <c r="H19" s="777">
        <v>165.57733333333331</v>
      </c>
      <c r="I19" s="777">
        <v>161.74733333333336</v>
      </c>
      <c r="J19" s="777">
        <v>157.74533333333335</v>
      </c>
      <c r="K19" s="777"/>
      <c r="L19" s="777"/>
      <c r="M19" s="777"/>
      <c r="N19" s="793"/>
      <c r="O19" s="778">
        <v>190.02</v>
      </c>
    </row>
    <row r="20" spans="1:15" ht="15" customHeight="1" thickBot="1">
      <c r="A20" s="1096"/>
      <c r="B20" s="780" t="s">
        <v>57</v>
      </c>
      <c r="C20" s="781">
        <v>173.35410256410256</v>
      </c>
      <c r="D20" s="781">
        <v>173.1558974358974</v>
      </c>
      <c r="E20" s="781">
        <v>172.09897435897432</v>
      </c>
      <c r="F20" s="781">
        <v>149.43153846153842</v>
      </c>
      <c r="G20" s="781">
        <v>135.63179487179485</v>
      </c>
      <c r="H20" s="781">
        <v>130.88153846153844</v>
      </c>
      <c r="I20" s="781">
        <v>128.70846153846151</v>
      </c>
      <c r="J20" s="781">
        <v>122.71125000000004</v>
      </c>
      <c r="K20" s="781"/>
      <c r="L20" s="781"/>
      <c r="M20" s="781"/>
      <c r="N20" s="794"/>
      <c r="O20" s="782">
        <v>145.99</v>
      </c>
    </row>
    <row r="21" spans="1:15" ht="15" customHeight="1" thickBot="1">
      <c r="A21" s="1097" t="s">
        <v>83</v>
      </c>
      <c r="B21" s="779" t="s">
        <v>54</v>
      </c>
      <c r="C21" s="777">
        <v>112.05043478260868</v>
      </c>
      <c r="D21" s="777">
        <v>110.375</v>
      </c>
      <c r="E21" s="777">
        <v>111.67195652173913</v>
      </c>
      <c r="F21" s="777">
        <v>104.48673913043481</v>
      </c>
      <c r="G21" s="777">
        <v>102.46000000000002</v>
      </c>
      <c r="H21" s="777">
        <v>109.81282608695651</v>
      </c>
      <c r="I21" s="777">
        <v>108.20454545454541</v>
      </c>
      <c r="J21" s="777">
        <v>100.43818181818182</v>
      </c>
      <c r="K21" s="777"/>
      <c r="L21" s="777"/>
      <c r="M21" s="777"/>
      <c r="N21" s="793"/>
      <c r="O21" s="778">
        <v>107.49</v>
      </c>
    </row>
    <row r="22" spans="1:15" ht="15" customHeight="1" thickBot="1">
      <c r="A22" s="1095"/>
      <c r="B22" s="779" t="s">
        <v>55</v>
      </c>
      <c r="C22" s="777">
        <v>179.58562499999999</v>
      </c>
      <c r="D22" s="777">
        <v>185.044375</v>
      </c>
      <c r="E22" s="777">
        <v>191.639375</v>
      </c>
      <c r="F22" s="777">
        <v>168.020625</v>
      </c>
      <c r="G22" s="777">
        <v>156.02687499999999</v>
      </c>
      <c r="H22" s="777">
        <v>159.38624999999996</v>
      </c>
      <c r="I22" s="777">
        <v>165.74937499999999</v>
      </c>
      <c r="J22" s="777">
        <v>149.99687499999993</v>
      </c>
      <c r="K22" s="777"/>
      <c r="L22" s="777"/>
      <c r="M22" s="777"/>
      <c r="N22" s="793"/>
      <c r="O22" s="778">
        <v>169.43</v>
      </c>
    </row>
    <row r="23" spans="1:15" ht="15" customHeight="1" thickBot="1">
      <c r="A23" s="1095"/>
      <c r="B23" s="779" t="s">
        <v>56</v>
      </c>
      <c r="C23" s="777">
        <v>199.39750000000001</v>
      </c>
      <c r="D23" s="777">
        <v>208.41250000000002</v>
      </c>
      <c r="E23" s="777">
        <v>212.05</v>
      </c>
      <c r="F23" s="777">
        <v>187.05</v>
      </c>
      <c r="G23" s="777">
        <v>161.57500000000002</v>
      </c>
      <c r="H23" s="777">
        <v>158.33500000000001</v>
      </c>
      <c r="I23" s="777">
        <v>161.16500000000002</v>
      </c>
      <c r="J23" s="777">
        <v>157.5675</v>
      </c>
      <c r="K23" s="777"/>
      <c r="L23" s="777"/>
      <c r="M23" s="777"/>
      <c r="N23" s="793"/>
      <c r="O23" s="778">
        <v>180.1</v>
      </c>
    </row>
    <row r="24" spans="1:15" ht="15" customHeight="1" thickBot="1">
      <c r="A24" s="1096"/>
      <c r="B24" s="780" t="s">
        <v>57</v>
      </c>
      <c r="C24" s="781">
        <v>133.71636363636358</v>
      </c>
      <c r="D24" s="781">
        <v>134.41833333333338</v>
      </c>
      <c r="E24" s="781">
        <v>137.14151515151516</v>
      </c>
      <c r="F24" s="781">
        <v>124.89272727272724</v>
      </c>
      <c r="G24" s="781">
        <v>119.02863636363639</v>
      </c>
      <c r="H24" s="781">
        <v>124.77136363636363</v>
      </c>
      <c r="I24" s="781">
        <v>125.90078125000002</v>
      </c>
      <c r="J24" s="781">
        <v>116.3984375</v>
      </c>
      <c r="K24" s="781"/>
      <c r="L24" s="781"/>
      <c r="M24" s="781"/>
      <c r="N24" s="794"/>
      <c r="O24" s="782">
        <v>126.91</v>
      </c>
    </row>
    <row r="25" spans="1:15" ht="15" customHeight="1" thickBot="1">
      <c r="A25" s="1082" t="s">
        <v>79</v>
      </c>
      <c r="B25" s="1083"/>
      <c r="C25" s="783">
        <v>148.43895238095243</v>
      </c>
      <c r="D25" s="783">
        <v>148.8065714285714</v>
      </c>
      <c r="E25" s="783">
        <v>150.12571428571425</v>
      </c>
      <c r="F25" s="783">
        <v>134.00714285714287</v>
      </c>
      <c r="G25" s="783">
        <v>125.19552380952379</v>
      </c>
      <c r="H25" s="783">
        <v>127.04085714285712</v>
      </c>
      <c r="I25" s="783">
        <v>126.96388349514564</v>
      </c>
      <c r="J25" s="783">
        <v>118.82644230769235</v>
      </c>
      <c r="K25" s="783"/>
      <c r="L25" s="783"/>
      <c r="M25" s="783"/>
      <c r="N25" s="795"/>
      <c r="O25" s="784">
        <v>134.11000000000001</v>
      </c>
    </row>
    <row r="26" spans="1:15" ht="15" customHeight="1" thickBot="1">
      <c r="O26" s="641"/>
    </row>
    <row r="27" spans="1:15" ht="22.5" customHeight="1" thickBot="1">
      <c r="A27" s="786" t="s">
        <v>64</v>
      </c>
      <c r="B27" s="748" t="s">
        <v>57</v>
      </c>
      <c r="C27" s="749">
        <v>86.1</v>
      </c>
      <c r="D27" s="749">
        <v>84.46</v>
      </c>
      <c r="E27" s="749">
        <v>87.832777777777778</v>
      </c>
      <c r="F27" s="749">
        <v>85.03</v>
      </c>
      <c r="G27" s="749">
        <v>83.38</v>
      </c>
      <c r="H27" s="749">
        <v>94.69</v>
      </c>
      <c r="I27" s="749">
        <v>98.82</v>
      </c>
      <c r="J27" s="749">
        <v>85.05</v>
      </c>
      <c r="K27" s="749"/>
      <c r="L27" s="749"/>
      <c r="M27" s="749"/>
      <c r="N27" s="749"/>
      <c r="O27" s="787">
        <v>88.2</v>
      </c>
    </row>
    <row r="28" spans="1:15" ht="22.5" customHeight="1" thickBot="1">
      <c r="O28" s="641"/>
    </row>
    <row r="29" spans="1:15" ht="20.399999999999999" thickBot="1">
      <c r="A29" s="1099" t="s">
        <v>146</v>
      </c>
      <c r="B29" s="1093"/>
      <c r="C29" s="1093"/>
      <c r="D29" s="1093"/>
      <c r="E29" s="1093"/>
      <c r="F29" s="1093"/>
      <c r="G29" s="1093"/>
      <c r="H29" s="1093"/>
      <c r="I29" s="1093"/>
      <c r="J29" s="1093"/>
      <c r="K29" s="1093"/>
      <c r="L29" s="1093"/>
      <c r="M29" s="1093"/>
      <c r="N29" s="1093"/>
      <c r="O29" s="1094"/>
    </row>
    <row r="30" spans="1:15" ht="27" customHeight="1" thickBot="1">
      <c r="A30" s="788" t="s">
        <v>81</v>
      </c>
      <c r="B30" s="789" t="s">
        <v>86</v>
      </c>
      <c r="C30" s="796" t="s">
        <v>132</v>
      </c>
      <c r="D30" s="796" t="s">
        <v>133</v>
      </c>
      <c r="E30" s="796" t="s">
        <v>134</v>
      </c>
      <c r="F30" s="796" t="s">
        <v>135</v>
      </c>
      <c r="G30" s="796" t="s">
        <v>136</v>
      </c>
      <c r="H30" s="796" t="s">
        <v>137</v>
      </c>
      <c r="I30" s="796" t="s">
        <v>148</v>
      </c>
      <c r="J30" s="796" t="s">
        <v>127</v>
      </c>
      <c r="K30" s="796" t="s">
        <v>128</v>
      </c>
      <c r="L30" s="796" t="s">
        <v>129</v>
      </c>
      <c r="M30" s="796" t="s">
        <v>130</v>
      </c>
      <c r="N30" s="796" t="s">
        <v>131</v>
      </c>
      <c r="O30" s="850" t="s">
        <v>16</v>
      </c>
    </row>
    <row r="31" spans="1:15" ht="15" customHeight="1" thickBot="1">
      <c r="A31" s="1100" t="s">
        <v>82</v>
      </c>
      <c r="B31" s="799" t="s">
        <v>54</v>
      </c>
      <c r="C31" s="800">
        <v>9.2952492884765866E-3</v>
      </c>
      <c r="D31" s="800">
        <v>7.7319291086422352E-3</v>
      </c>
      <c r="E31" s="800">
        <v>-4.5952175165658485E-2</v>
      </c>
      <c r="F31" s="800">
        <v>-1.1044804141131211E-2</v>
      </c>
      <c r="G31" s="800">
        <v>-5.0599690834894996E-2</v>
      </c>
      <c r="H31" s="800">
        <v>-1.813859786318368E-2</v>
      </c>
      <c r="I31" s="800">
        <v>4.9560895908504141E-3</v>
      </c>
      <c r="J31" s="800">
        <v>2.6174171213098178E-2</v>
      </c>
      <c r="K31" s="800"/>
      <c r="L31" s="800"/>
      <c r="M31" s="800"/>
      <c r="N31" s="801"/>
      <c r="O31" s="802">
        <v>1.2470105910488622E-2</v>
      </c>
    </row>
    <row r="32" spans="1:15" ht="15" customHeight="1" thickBot="1">
      <c r="A32" s="1100"/>
      <c r="B32" s="803" t="s">
        <v>55</v>
      </c>
      <c r="C32" s="800">
        <v>3.8671710802858618E-2</v>
      </c>
      <c r="D32" s="800">
        <v>5.9200665136540431E-2</v>
      </c>
      <c r="E32" s="800">
        <v>7.2317129437931074E-2</v>
      </c>
      <c r="F32" s="800">
        <v>7.3681459107806588E-2</v>
      </c>
      <c r="G32" s="800">
        <v>1.3702495923742525E-2</v>
      </c>
      <c r="H32" s="800">
        <v>3.0403299459271303E-2</v>
      </c>
      <c r="I32" s="800">
        <v>4.041456459749973E-2</v>
      </c>
      <c r="J32" s="800">
        <v>-1.1539842067480169E-2</v>
      </c>
      <c r="K32" s="800"/>
      <c r="L32" s="800"/>
      <c r="M32" s="800"/>
      <c r="N32" s="801"/>
      <c r="O32" s="802">
        <v>3.9227993095873326E-2</v>
      </c>
    </row>
    <row r="33" spans="1:15" ht="15" customHeight="1" thickBot="1">
      <c r="A33" s="1100"/>
      <c r="B33" s="803" t="s">
        <v>56</v>
      </c>
      <c r="C33" s="800">
        <v>1.532098351212863E-3</v>
      </c>
      <c r="D33" s="800">
        <v>5.2123371964841E-2</v>
      </c>
      <c r="E33" s="800">
        <v>2.8258603640121359E-2</v>
      </c>
      <c r="F33" s="800">
        <v>9.1618016789534337E-2</v>
      </c>
      <c r="G33" s="800">
        <v>2.8829778923521999E-2</v>
      </c>
      <c r="H33" s="800">
        <v>2.2583606451768684E-2</v>
      </c>
      <c r="I33" s="800">
        <v>3.2037622464667036E-2</v>
      </c>
      <c r="J33" s="800">
        <v>2.2851177847838997E-2</v>
      </c>
      <c r="K33" s="800"/>
      <c r="L33" s="800"/>
      <c r="M33" s="800"/>
      <c r="N33" s="801"/>
      <c r="O33" s="802">
        <v>3.5680454688980109E-2</v>
      </c>
    </row>
    <row r="34" spans="1:15" ht="15" customHeight="1" thickBot="1">
      <c r="A34" s="1101"/>
      <c r="B34" s="804" t="s">
        <v>57</v>
      </c>
      <c r="C34" s="805">
        <v>7.9237150145189893E-4</v>
      </c>
      <c r="D34" s="805">
        <v>2.3198515132566152E-2</v>
      </c>
      <c r="E34" s="805">
        <v>-1.0796369550352701E-2</v>
      </c>
      <c r="F34" s="805">
        <v>3.3574346093717566E-2</v>
      </c>
      <c r="G34" s="805">
        <v>-1.8172863744365438E-2</v>
      </c>
      <c r="H34" s="805">
        <v>-6.0246480519190789E-3</v>
      </c>
      <c r="I34" s="805">
        <v>9.1040713692925965E-3</v>
      </c>
      <c r="J34" s="805">
        <v>1.0496611562357542E-2</v>
      </c>
      <c r="K34" s="805"/>
      <c r="L34" s="805"/>
      <c r="M34" s="805"/>
      <c r="N34" s="806"/>
      <c r="O34" s="807">
        <v>1.6713473525583927E-2</v>
      </c>
    </row>
    <row r="35" spans="1:15" ht="15" customHeight="1" thickBot="1">
      <c r="A35" s="1102" t="s">
        <v>83</v>
      </c>
      <c r="B35" s="803" t="s">
        <v>54</v>
      </c>
      <c r="C35" s="800">
        <v>-2.9899103170649696E-2</v>
      </c>
      <c r="D35" s="800">
        <v>2.6554102748893291E-2</v>
      </c>
      <c r="E35" s="800">
        <v>0.11594315562381972</v>
      </c>
      <c r="F35" s="800">
        <v>0.2137987137955927</v>
      </c>
      <c r="G35" s="800">
        <v>2.3579933632636534E-2</v>
      </c>
      <c r="H35" s="800">
        <v>2.4220595602122589E-2</v>
      </c>
      <c r="I35" s="800">
        <v>0.10634600574109132</v>
      </c>
      <c r="J35" s="800">
        <v>0.15713209656489649</v>
      </c>
      <c r="K35" s="800"/>
      <c r="L35" s="800"/>
      <c r="M35" s="800"/>
      <c r="N35" s="801"/>
      <c r="O35" s="802">
        <v>0.11768536608056569</v>
      </c>
    </row>
    <row r="36" spans="1:15" ht="15" customHeight="1" thickBot="1">
      <c r="A36" s="1100"/>
      <c r="B36" s="803" t="s">
        <v>55</v>
      </c>
      <c r="C36" s="800">
        <v>0.64111130832437191</v>
      </c>
      <c r="D36" s="800">
        <v>0.61805385711336713</v>
      </c>
      <c r="E36" s="800">
        <v>0.66667210222325124</v>
      </c>
      <c r="F36" s="800">
        <v>0.58171057868639608</v>
      </c>
      <c r="G36" s="800">
        <v>0.28792270918427076</v>
      </c>
      <c r="H36" s="800">
        <v>0.31957221320325163</v>
      </c>
      <c r="I36" s="800">
        <v>0.27575141686054605</v>
      </c>
      <c r="J36" s="800">
        <v>0.30709019400867182</v>
      </c>
      <c r="K36" s="800"/>
      <c r="L36" s="800"/>
      <c r="M36" s="800"/>
      <c r="N36" s="801"/>
      <c r="O36" s="802">
        <v>0.44685120698813657</v>
      </c>
    </row>
    <row r="37" spans="1:15" ht="15" customHeight="1" thickBot="1">
      <c r="A37" s="1100"/>
      <c r="B37" s="803" t="s">
        <v>56</v>
      </c>
      <c r="C37" s="800">
        <v>1.0243358116325379E-2</v>
      </c>
      <c r="D37" s="800">
        <v>2.828525160439024E-2</v>
      </c>
      <c r="E37" s="800">
        <v>1.2072624381042217E-2</v>
      </c>
      <c r="F37" s="800">
        <v>0.12673082063619343</v>
      </c>
      <c r="G37" s="800">
        <v>2.0733405539223232E-2</v>
      </c>
      <c r="H37" s="800">
        <v>4.1683771749770841E-3</v>
      </c>
      <c r="I37" s="800">
        <v>3.5476064902429015E-2</v>
      </c>
      <c r="J37" s="800">
        <v>2.7892807844257288E-2</v>
      </c>
      <c r="K37" s="800"/>
      <c r="L37" s="800"/>
      <c r="M37" s="800"/>
      <c r="N37" s="801"/>
      <c r="O37" s="802">
        <v>3.6812881732370878E-2</v>
      </c>
    </row>
    <row r="38" spans="1:15" ht="15" customHeight="1" thickBot="1">
      <c r="A38" s="1101"/>
      <c r="B38" s="804" t="s">
        <v>57</v>
      </c>
      <c r="C38" s="805">
        <v>0.21944686174263078</v>
      </c>
      <c r="D38" s="805">
        <v>0.25128192411177014</v>
      </c>
      <c r="E38" s="805">
        <v>0.31429379517286893</v>
      </c>
      <c r="F38" s="805">
        <v>0.33785618355356095</v>
      </c>
      <c r="G38" s="805">
        <v>0.1280654273987748</v>
      </c>
      <c r="H38" s="805">
        <v>0.14154522075482992</v>
      </c>
      <c r="I38" s="805">
        <v>0.179203613956923</v>
      </c>
      <c r="J38" s="805">
        <v>0.21939535731065338</v>
      </c>
      <c r="K38" s="805"/>
      <c r="L38" s="805"/>
      <c r="M38" s="805"/>
      <c r="N38" s="806"/>
      <c r="O38" s="807">
        <v>0.23402411157513212</v>
      </c>
    </row>
    <row r="39" spans="1:15" ht="15" customHeight="1" thickBot="1">
      <c r="A39" s="1082" t="s">
        <v>79</v>
      </c>
      <c r="B39" s="1083"/>
      <c r="C39" s="808">
        <v>0.12564793350994347</v>
      </c>
      <c r="D39" s="808">
        <v>0.15397564254029911</v>
      </c>
      <c r="E39" s="808">
        <v>0.17433567254075966</v>
      </c>
      <c r="F39" s="808">
        <v>0.20999113247500803</v>
      </c>
      <c r="G39" s="808">
        <v>6.9048531740792909E-2</v>
      </c>
      <c r="H39" s="808">
        <v>8.2481297313758264E-2</v>
      </c>
      <c r="I39" s="808">
        <v>0.11051229207571399</v>
      </c>
      <c r="J39" s="808">
        <v>0.13324627100101336</v>
      </c>
      <c r="K39" s="808"/>
      <c r="L39" s="808"/>
      <c r="M39" s="808"/>
      <c r="N39" s="809"/>
      <c r="O39" s="810">
        <v>0.14435910819476536</v>
      </c>
    </row>
    <row r="40" spans="1:15" ht="15" customHeight="1" thickBot="1"/>
    <row r="41" spans="1:15" ht="16.8" thickBot="1">
      <c r="A41" s="786" t="s">
        <v>64</v>
      </c>
      <c r="B41" s="748" t="s">
        <v>57</v>
      </c>
      <c r="C41" s="769">
        <v>1.6840882694541266E-2</v>
      </c>
      <c r="D41" s="769">
        <v>4.2623727208145973E-2</v>
      </c>
      <c r="E41" s="769">
        <v>1.8579944137757352E-2</v>
      </c>
      <c r="F41" s="769">
        <v>0.13383511701752318</v>
      </c>
      <c r="G41" s="769">
        <v>7.3638762293115861E-2</v>
      </c>
      <c r="H41" s="769">
        <v>9.4835779913401669E-2</v>
      </c>
      <c r="I41" s="769">
        <v>0.10928961748633892</v>
      </c>
      <c r="J41" s="769">
        <v>0.28253968253968254</v>
      </c>
      <c r="K41" s="769"/>
      <c r="L41" s="769"/>
      <c r="M41" s="769"/>
      <c r="N41" s="769"/>
      <c r="O41" s="811">
        <v>5.4308390022675644E-2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heetViews>
  <sheetFormatPr defaultRowHeight="13.2"/>
  <cols>
    <col min="1" max="1" width="16.88671875" style="927" customWidth="1"/>
    <col min="2" max="2" width="14.33203125" style="927" customWidth="1"/>
    <col min="3" max="3" width="19.5546875" style="927" customWidth="1"/>
    <col min="4" max="4" width="12.88671875" style="927" customWidth="1"/>
    <col min="5" max="7" width="16.88671875" style="927" customWidth="1"/>
    <col min="8" max="8" width="51.33203125" style="927" customWidth="1"/>
    <col min="9" max="256" width="9.109375" style="927"/>
    <col min="257" max="257" width="16.88671875" style="927" customWidth="1"/>
    <col min="258" max="258" width="14.33203125" style="927" customWidth="1"/>
    <col min="259" max="259" width="19.5546875" style="927" customWidth="1"/>
    <col min="260" max="260" width="12.88671875" style="927" customWidth="1"/>
    <col min="261" max="263" width="16.88671875" style="927" customWidth="1"/>
    <col min="264" max="264" width="51.33203125" style="927" customWidth="1"/>
    <col min="265" max="512" width="9.109375" style="927"/>
    <col min="513" max="513" width="16.88671875" style="927" customWidth="1"/>
    <col min="514" max="514" width="14.33203125" style="927" customWidth="1"/>
    <col min="515" max="515" width="19.5546875" style="927" customWidth="1"/>
    <col min="516" max="516" width="12.88671875" style="927" customWidth="1"/>
    <col min="517" max="519" width="16.88671875" style="927" customWidth="1"/>
    <col min="520" max="520" width="51.33203125" style="927" customWidth="1"/>
    <col min="521" max="768" width="9.109375" style="927"/>
    <col min="769" max="769" width="16.88671875" style="927" customWidth="1"/>
    <col min="770" max="770" width="14.33203125" style="927" customWidth="1"/>
    <col min="771" max="771" width="19.5546875" style="927" customWidth="1"/>
    <col min="772" max="772" width="12.88671875" style="927" customWidth="1"/>
    <col min="773" max="775" width="16.88671875" style="927" customWidth="1"/>
    <col min="776" max="776" width="51.33203125" style="927" customWidth="1"/>
    <col min="777" max="1024" width="9.109375" style="927"/>
    <col min="1025" max="1025" width="16.88671875" style="927" customWidth="1"/>
    <col min="1026" max="1026" width="14.33203125" style="927" customWidth="1"/>
    <col min="1027" max="1027" width="19.5546875" style="927" customWidth="1"/>
    <col min="1028" max="1028" width="12.88671875" style="927" customWidth="1"/>
    <col min="1029" max="1031" width="16.88671875" style="927" customWidth="1"/>
    <col min="1032" max="1032" width="51.33203125" style="927" customWidth="1"/>
    <col min="1033" max="1280" width="9.109375" style="927"/>
    <col min="1281" max="1281" width="16.88671875" style="927" customWidth="1"/>
    <col min="1282" max="1282" width="14.33203125" style="927" customWidth="1"/>
    <col min="1283" max="1283" width="19.5546875" style="927" customWidth="1"/>
    <col min="1284" max="1284" width="12.88671875" style="927" customWidth="1"/>
    <col min="1285" max="1287" width="16.88671875" style="927" customWidth="1"/>
    <col min="1288" max="1288" width="51.33203125" style="927" customWidth="1"/>
    <col min="1289" max="1536" width="9.109375" style="927"/>
    <col min="1537" max="1537" width="16.88671875" style="927" customWidth="1"/>
    <col min="1538" max="1538" width="14.33203125" style="927" customWidth="1"/>
    <col min="1539" max="1539" width="19.5546875" style="927" customWidth="1"/>
    <col min="1540" max="1540" width="12.88671875" style="927" customWidth="1"/>
    <col min="1541" max="1543" width="16.88671875" style="927" customWidth="1"/>
    <col min="1544" max="1544" width="51.33203125" style="927" customWidth="1"/>
    <col min="1545" max="1792" width="9.109375" style="927"/>
    <col min="1793" max="1793" width="16.88671875" style="927" customWidth="1"/>
    <col min="1794" max="1794" width="14.33203125" style="927" customWidth="1"/>
    <col min="1795" max="1795" width="19.5546875" style="927" customWidth="1"/>
    <col min="1796" max="1796" width="12.88671875" style="927" customWidth="1"/>
    <col min="1797" max="1799" width="16.88671875" style="927" customWidth="1"/>
    <col min="1800" max="1800" width="51.33203125" style="927" customWidth="1"/>
    <col min="1801" max="2048" width="9.109375" style="927"/>
    <col min="2049" max="2049" width="16.88671875" style="927" customWidth="1"/>
    <col min="2050" max="2050" width="14.33203125" style="927" customWidth="1"/>
    <col min="2051" max="2051" width="19.5546875" style="927" customWidth="1"/>
    <col min="2052" max="2052" width="12.88671875" style="927" customWidth="1"/>
    <col min="2053" max="2055" width="16.88671875" style="927" customWidth="1"/>
    <col min="2056" max="2056" width="51.33203125" style="927" customWidth="1"/>
    <col min="2057" max="2304" width="9.109375" style="927"/>
    <col min="2305" max="2305" width="16.88671875" style="927" customWidth="1"/>
    <col min="2306" max="2306" width="14.33203125" style="927" customWidth="1"/>
    <col min="2307" max="2307" width="19.5546875" style="927" customWidth="1"/>
    <col min="2308" max="2308" width="12.88671875" style="927" customWidth="1"/>
    <col min="2309" max="2311" width="16.88671875" style="927" customWidth="1"/>
    <col min="2312" max="2312" width="51.33203125" style="927" customWidth="1"/>
    <col min="2313" max="2560" width="9.109375" style="927"/>
    <col min="2561" max="2561" width="16.88671875" style="927" customWidth="1"/>
    <col min="2562" max="2562" width="14.33203125" style="927" customWidth="1"/>
    <col min="2563" max="2563" width="19.5546875" style="927" customWidth="1"/>
    <col min="2564" max="2564" width="12.88671875" style="927" customWidth="1"/>
    <col min="2565" max="2567" width="16.88671875" style="927" customWidth="1"/>
    <col min="2568" max="2568" width="51.33203125" style="927" customWidth="1"/>
    <col min="2569" max="2816" width="9.109375" style="927"/>
    <col min="2817" max="2817" width="16.88671875" style="927" customWidth="1"/>
    <col min="2818" max="2818" width="14.33203125" style="927" customWidth="1"/>
    <col min="2819" max="2819" width="19.5546875" style="927" customWidth="1"/>
    <col min="2820" max="2820" width="12.88671875" style="927" customWidth="1"/>
    <col min="2821" max="2823" width="16.88671875" style="927" customWidth="1"/>
    <col min="2824" max="2824" width="51.33203125" style="927" customWidth="1"/>
    <col min="2825" max="3072" width="9.109375" style="927"/>
    <col min="3073" max="3073" width="16.88671875" style="927" customWidth="1"/>
    <col min="3074" max="3074" width="14.33203125" style="927" customWidth="1"/>
    <col min="3075" max="3075" width="19.5546875" style="927" customWidth="1"/>
    <col min="3076" max="3076" width="12.88671875" style="927" customWidth="1"/>
    <col min="3077" max="3079" width="16.88671875" style="927" customWidth="1"/>
    <col min="3080" max="3080" width="51.33203125" style="927" customWidth="1"/>
    <col min="3081" max="3328" width="9.109375" style="927"/>
    <col min="3329" max="3329" width="16.88671875" style="927" customWidth="1"/>
    <col min="3330" max="3330" width="14.33203125" style="927" customWidth="1"/>
    <col min="3331" max="3331" width="19.5546875" style="927" customWidth="1"/>
    <col min="3332" max="3332" width="12.88671875" style="927" customWidth="1"/>
    <col min="3333" max="3335" width="16.88671875" style="927" customWidth="1"/>
    <col min="3336" max="3336" width="51.33203125" style="927" customWidth="1"/>
    <col min="3337" max="3584" width="9.109375" style="927"/>
    <col min="3585" max="3585" width="16.88671875" style="927" customWidth="1"/>
    <col min="3586" max="3586" width="14.33203125" style="927" customWidth="1"/>
    <col min="3587" max="3587" width="19.5546875" style="927" customWidth="1"/>
    <col min="3588" max="3588" width="12.88671875" style="927" customWidth="1"/>
    <col min="3589" max="3591" width="16.88671875" style="927" customWidth="1"/>
    <col min="3592" max="3592" width="51.33203125" style="927" customWidth="1"/>
    <col min="3593" max="3840" width="9.109375" style="927"/>
    <col min="3841" max="3841" width="16.88671875" style="927" customWidth="1"/>
    <col min="3842" max="3842" width="14.33203125" style="927" customWidth="1"/>
    <col min="3843" max="3843" width="19.5546875" style="927" customWidth="1"/>
    <col min="3844" max="3844" width="12.88671875" style="927" customWidth="1"/>
    <col min="3845" max="3847" width="16.88671875" style="927" customWidth="1"/>
    <col min="3848" max="3848" width="51.33203125" style="927" customWidth="1"/>
    <col min="3849" max="4096" width="9.109375" style="927"/>
    <col min="4097" max="4097" width="16.88671875" style="927" customWidth="1"/>
    <col min="4098" max="4098" width="14.33203125" style="927" customWidth="1"/>
    <col min="4099" max="4099" width="19.5546875" style="927" customWidth="1"/>
    <col min="4100" max="4100" width="12.88671875" style="927" customWidth="1"/>
    <col min="4101" max="4103" width="16.88671875" style="927" customWidth="1"/>
    <col min="4104" max="4104" width="51.33203125" style="927" customWidth="1"/>
    <col min="4105" max="4352" width="9.109375" style="927"/>
    <col min="4353" max="4353" width="16.88671875" style="927" customWidth="1"/>
    <col min="4354" max="4354" width="14.33203125" style="927" customWidth="1"/>
    <col min="4355" max="4355" width="19.5546875" style="927" customWidth="1"/>
    <col min="4356" max="4356" width="12.88671875" style="927" customWidth="1"/>
    <col min="4357" max="4359" width="16.88671875" style="927" customWidth="1"/>
    <col min="4360" max="4360" width="51.33203125" style="927" customWidth="1"/>
    <col min="4361" max="4608" width="9.109375" style="927"/>
    <col min="4609" max="4609" width="16.88671875" style="927" customWidth="1"/>
    <col min="4610" max="4610" width="14.33203125" style="927" customWidth="1"/>
    <col min="4611" max="4611" width="19.5546875" style="927" customWidth="1"/>
    <col min="4612" max="4612" width="12.88671875" style="927" customWidth="1"/>
    <col min="4613" max="4615" width="16.88671875" style="927" customWidth="1"/>
    <col min="4616" max="4616" width="51.33203125" style="927" customWidth="1"/>
    <col min="4617" max="4864" width="9.109375" style="927"/>
    <col min="4865" max="4865" width="16.88671875" style="927" customWidth="1"/>
    <col min="4866" max="4866" width="14.33203125" style="927" customWidth="1"/>
    <col min="4867" max="4867" width="19.5546875" style="927" customWidth="1"/>
    <col min="4868" max="4868" width="12.88671875" style="927" customWidth="1"/>
    <col min="4869" max="4871" width="16.88671875" style="927" customWidth="1"/>
    <col min="4872" max="4872" width="51.33203125" style="927" customWidth="1"/>
    <col min="4873" max="5120" width="9.109375" style="927"/>
    <col min="5121" max="5121" width="16.88671875" style="927" customWidth="1"/>
    <col min="5122" max="5122" width="14.33203125" style="927" customWidth="1"/>
    <col min="5123" max="5123" width="19.5546875" style="927" customWidth="1"/>
    <col min="5124" max="5124" width="12.88671875" style="927" customWidth="1"/>
    <col min="5125" max="5127" width="16.88671875" style="927" customWidth="1"/>
    <col min="5128" max="5128" width="51.33203125" style="927" customWidth="1"/>
    <col min="5129" max="5376" width="9.109375" style="927"/>
    <col min="5377" max="5377" width="16.88671875" style="927" customWidth="1"/>
    <col min="5378" max="5378" width="14.33203125" style="927" customWidth="1"/>
    <col min="5379" max="5379" width="19.5546875" style="927" customWidth="1"/>
    <col min="5380" max="5380" width="12.88671875" style="927" customWidth="1"/>
    <col min="5381" max="5383" width="16.88671875" style="927" customWidth="1"/>
    <col min="5384" max="5384" width="51.33203125" style="927" customWidth="1"/>
    <col min="5385" max="5632" width="9.109375" style="927"/>
    <col min="5633" max="5633" width="16.88671875" style="927" customWidth="1"/>
    <col min="5634" max="5634" width="14.33203125" style="927" customWidth="1"/>
    <col min="5635" max="5635" width="19.5546875" style="927" customWidth="1"/>
    <col min="5636" max="5636" width="12.88671875" style="927" customWidth="1"/>
    <col min="5637" max="5639" width="16.88671875" style="927" customWidth="1"/>
    <col min="5640" max="5640" width="51.33203125" style="927" customWidth="1"/>
    <col min="5641" max="5888" width="9.109375" style="927"/>
    <col min="5889" max="5889" width="16.88671875" style="927" customWidth="1"/>
    <col min="5890" max="5890" width="14.33203125" style="927" customWidth="1"/>
    <col min="5891" max="5891" width="19.5546875" style="927" customWidth="1"/>
    <col min="5892" max="5892" width="12.88671875" style="927" customWidth="1"/>
    <col min="5893" max="5895" width="16.88671875" style="927" customWidth="1"/>
    <col min="5896" max="5896" width="51.33203125" style="927" customWidth="1"/>
    <col min="5897" max="6144" width="9.109375" style="927"/>
    <col min="6145" max="6145" width="16.88671875" style="927" customWidth="1"/>
    <col min="6146" max="6146" width="14.33203125" style="927" customWidth="1"/>
    <col min="6147" max="6147" width="19.5546875" style="927" customWidth="1"/>
    <col min="6148" max="6148" width="12.88671875" style="927" customWidth="1"/>
    <col min="6149" max="6151" width="16.88671875" style="927" customWidth="1"/>
    <col min="6152" max="6152" width="51.33203125" style="927" customWidth="1"/>
    <col min="6153" max="6400" width="9.109375" style="927"/>
    <col min="6401" max="6401" width="16.88671875" style="927" customWidth="1"/>
    <col min="6402" max="6402" width="14.33203125" style="927" customWidth="1"/>
    <col min="6403" max="6403" width="19.5546875" style="927" customWidth="1"/>
    <col min="6404" max="6404" width="12.88671875" style="927" customWidth="1"/>
    <col min="6405" max="6407" width="16.88671875" style="927" customWidth="1"/>
    <col min="6408" max="6408" width="51.33203125" style="927" customWidth="1"/>
    <col min="6409" max="6656" width="9.109375" style="927"/>
    <col min="6657" max="6657" width="16.88671875" style="927" customWidth="1"/>
    <col min="6658" max="6658" width="14.33203125" style="927" customWidth="1"/>
    <col min="6659" max="6659" width="19.5546875" style="927" customWidth="1"/>
    <col min="6660" max="6660" width="12.88671875" style="927" customWidth="1"/>
    <col min="6661" max="6663" width="16.88671875" style="927" customWidth="1"/>
    <col min="6664" max="6664" width="51.33203125" style="927" customWidth="1"/>
    <col min="6665" max="6912" width="9.109375" style="927"/>
    <col min="6913" max="6913" width="16.88671875" style="927" customWidth="1"/>
    <col min="6914" max="6914" width="14.33203125" style="927" customWidth="1"/>
    <col min="6915" max="6915" width="19.5546875" style="927" customWidth="1"/>
    <col min="6916" max="6916" width="12.88671875" style="927" customWidth="1"/>
    <col min="6917" max="6919" width="16.88671875" style="927" customWidth="1"/>
    <col min="6920" max="6920" width="51.33203125" style="927" customWidth="1"/>
    <col min="6921" max="7168" width="9.109375" style="927"/>
    <col min="7169" max="7169" width="16.88671875" style="927" customWidth="1"/>
    <col min="7170" max="7170" width="14.33203125" style="927" customWidth="1"/>
    <col min="7171" max="7171" width="19.5546875" style="927" customWidth="1"/>
    <col min="7172" max="7172" width="12.88671875" style="927" customWidth="1"/>
    <col min="7173" max="7175" width="16.88671875" style="927" customWidth="1"/>
    <col min="7176" max="7176" width="51.33203125" style="927" customWidth="1"/>
    <col min="7177" max="7424" width="9.109375" style="927"/>
    <col min="7425" max="7425" width="16.88671875" style="927" customWidth="1"/>
    <col min="7426" max="7426" width="14.33203125" style="927" customWidth="1"/>
    <col min="7427" max="7427" width="19.5546875" style="927" customWidth="1"/>
    <col min="7428" max="7428" width="12.88671875" style="927" customWidth="1"/>
    <col min="7429" max="7431" width="16.88671875" style="927" customWidth="1"/>
    <col min="7432" max="7432" width="51.33203125" style="927" customWidth="1"/>
    <col min="7433" max="7680" width="9.109375" style="927"/>
    <col min="7681" max="7681" width="16.88671875" style="927" customWidth="1"/>
    <col min="7682" max="7682" width="14.33203125" style="927" customWidth="1"/>
    <col min="7683" max="7683" width="19.5546875" style="927" customWidth="1"/>
    <col min="7684" max="7684" width="12.88671875" style="927" customWidth="1"/>
    <col min="7685" max="7687" width="16.88671875" style="927" customWidth="1"/>
    <col min="7688" max="7688" width="51.33203125" style="927" customWidth="1"/>
    <col min="7689" max="7936" width="9.109375" style="927"/>
    <col min="7937" max="7937" width="16.88671875" style="927" customWidth="1"/>
    <col min="7938" max="7938" width="14.33203125" style="927" customWidth="1"/>
    <col min="7939" max="7939" width="19.5546875" style="927" customWidth="1"/>
    <col min="7940" max="7940" width="12.88671875" style="927" customWidth="1"/>
    <col min="7941" max="7943" width="16.88671875" style="927" customWidth="1"/>
    <col min="7944" max="7944" width="51.33203125" style="927" customWidth="1"/>
    <col min="7945" max="8192" width="9.109375" style="927"/>
    <col min="8193" max="8193" width="16.88671875" style="927" customWidth="1"/>
    <col min="8194" max="8194" width="14.33203125" style="927" customWidth="1"/>
    <col min="8195" max="8195" width="19.5546875" style="927" customWidth="1"/>
    <col min="8196" max="8196" width="12.88671875" style="927" customWidth="1"/>
    <col min="8197" max="8199" width="16.88671875" style="927" customWidth="1"/>
    <col min="8200" max="8200" width="51.33203125" style="927" customWidth="1"/>
    <col min="8201" max="8448" width="9.109375" style="927"/>
    <col min="8449" max="8449" width="16.88671875" style="927" customWidth="1"/>
    <col min="8450" max="8450" width="14.33203125" style="927" customWidth="1"/>
    <col min="8451" max="8451" width="19.5546875" style="927" customWidth="1"/>
    <col min="8452" max="8452" width="12.88671875" style="927" customWidth="1"/>
    <col min="8453" max="8455" width="16.88671875" style="927" customWidth="1"/>
    <col min="8456" max="8456" width="51.33203125" style="927" customWidth="1"/>
    <col min="8457" max="8704" width="9.109375" style="927"/>
    <col min="8705" max="8705" width="16.88671875" style="927" customWidth="1"/>
    <col min="8706" max="8706" width="14.33203125" style="927" customWidth="1"/>
    <col min="8707" max="8707" width="19.5546875" style="927" customWidth="1"/>
    <col min="8708" max="8708" width="12.88671875" style="927" customWidth="1"/>
    <col min="8709" max="8711" width="16.88671875" style="927" customWidth="1"/>
    <col min="8712" max="8712" width="51.33203125" style="927" customWidth="1"/>
    <col min="8713" max="8960" width="9.109375" style="927"/>
    <col min="8961" max="8961" width="16.88671875" style="927" customWidth="1"/>
    <col min="8962" max="8962" width="14.33203125" style="927" customWidth="1"/>
    <col min="8963" max="8963" width="19.5546875" style="927" customWidth="1"/>
    <col min="8964" max="8964" width="12.88671875" style="927" customWidth="1"/>
    <col min="8965" max="8967" width="16.88671875" style="927" customWidth="1"/>
    <col min="8968" max="8968" width="51.33203125" style="927" customWidth="1"/>
    <col min="8969" max="9216" width="9.109375" style="927"/>
    <col min="9217" max="9217" width="16.88671875" style="927" customWidth="1"/>
    <col min="9218" max="9218" width="14.33203125" style="927" customWidth="1"/>
    <col min="9219" max="9219" width="19.5546875" style="927" customWidth="1"/>
    <col min="9220" max="9220" width="12.88671875" style="927" customWidth="1"/>
    <col min="9221" max="9223" width="16.88671875" style="927" customWidth="1"/>
    <col min="9224" max="9224" width="51.33203125" style="927" customWidth="1"/>
    <col min="9225" max="9472" width="9.109375" style="927"/>
    <col min="9473" max="9473" width="16.88671875" style="927" customWidth="1"/>
    <col min="9474" max="9474" width="14.33203125" style="927" customWidth="1"/>
    <col min="9475" max="9475" width="19.5546875" style="927" customWidth="1"/>
    <col min="9476" max="9476" width="12.88671875" style="927" customWidth="1"/>
    <col min="9477" max="9479" width="16.88671875" style="927" customWidth="1"/>
    <col min="9480" max="9480" width="51.33203125" style="927" customWidth="1"/>
    <col min="9481" max="9728" width="9.109375" style="927"/>
    <col min="9729" max="9729" width="16.88671875" style="927" customWidth="1"/>
    <col min="9730" max="9730" width="14.33203125" style="927" customWidth="1"/>
    <col min="9731" max="9731" width="19.5546875" style="927" customWidth="1"/>
    <col min="9732" max="9732" width="12.88671875" style="927" customWidth="1"/>
    <col min="9733" max="9735" width="16.88671875" style="927" customWidth="1"/>
    <col min="9736" max="9736" width="51.33203125" style="927" customWidth="1"/>
    <col min="9737" max="9984" width="9.109375" style="927"/>
    <col min="9985" max="9985" width="16.88671875" style="927" customWidth="1"/>
    <col min="9986" max="9986" width="14.33203125" style="927" customWidth="1"/>
    <col min="9987" max="9987" width="19.5546875" style="927" customWidth="1"/>
    <col min="9988" max="9988" width="12.88671875" style="927" customWidth="1"/>
    <col min="9989" max="9991" width="16.88671875" style="927" customWidth="1"/>
    <col min="9992" max="9992" width="51.33203125" style="927" customWidth="1"/>
    <col min="9993" max="10240" width="9.109375" style="927"/>
    <col min="10241" max="10241" width="16.88671875" style="927" customWidth="1"/>
    <col min="10242" max="10242" width="14.33203125" style="927" customWidth="1"/>
    <col min="10243" max="10243" width="19.5546875" style="927" customWidth="1"/>
    <col min="10244" max="10244" width="12.88671875" style="927" customWidth="1"/>
    <col min="10245" max="10247" width="16.88671875" style="927" customWidth="1"/>
    <col min="10248" max="10248" width="51.33203125" style="927" customWidth="1"/>
    <col min="10249" max="10496" width="9.109375" style="927"/>
    <col min="10497" max="10497" width="16.88671875" style="927" customWidth="1"/>
    <col min="10498" max="10498" width="14.33203125" style="927" customWidth="1"/>
    <col min="10499" max="10499" width="19.5546875" style="927" customWidth="1"/>
    <col min="10500" max="10500" width="12.88671875" style="927" customWidth="1"/>
    <col min="10501" max="10503" width="16.88671875" style="927" customWidth="1"/>
    <col min="10504" max="10504" width="51.33203125" style="927" customWidth="1"/>
    <col min="10505" max="10752" width="9.109375" style="927"/>
    <col min="10753" max="10753" width="16.88671875" style="927" customWidth="1"/>
    <col min="10754" max="10754" width="14.33203125" style="927" customWidth="1"/>
    <col min="10755" max="10755" width="19.5546875" style="927" customWidth="1"/>
    <col min="10756" max="10756" width="12.88671875" style="927" customWidth="1"/>
    <col min="10757" max="10759" width="16.88671875" style="927" customWidth="1"/>
    <col min="10760" max="10760" width="51.33203125" style="927" customWidth="1"/>
    <col min="10761" max="11008" width="9.109375" style="927"/>
    <col min="11009" max="11009" width="16.88671875" style="927" customWidth="1"/>
    <col min="11010" max="11010" width="14.33203125" style="927" customWidth="1"/>
    <col min="11011" max="11011" width="19.5546875" style="927" customWidth="1"/>
    <col min="11012" max="11012" width="12.88671875" style="927" customWidth="1"/>
    <col min="11013" max="11015" width="16.88671875" style="927" customWidth="1"/>
    <col min="11016" max="11016" width="51.33203125" style="927" customWidth="1"/>
    <col min="11017" max="11264" width="9.109375" style="927"/>
    <col min="11265" max="11265" width="16.88671875" style="927" customWidth="1"/>
    <col min="11266" max="11266" width="14.33203125" style="927" customWidth="1"/>
    <col min="11267" max="11267" width="19.5546875" style="927" customWidth="1"/>
    <col min="11268" max="11268" width="12.88671875" style="927" customWidth="1"/>
    <col min="11269" max="11271" width="16.88671875" style="927" customWidth="1"/>
    <col min="11272" max="11272" width="51.33203125" style="927" customWidth="1"/>
    <col min="11273" max="11520" width="9.109375" style="927"/>
    <col min="11521" max="11521" width="16.88671875" style="927" customWidth="1"/>
    <col min="11522" max="11522" width="14.33203125" style="927" customWidth="1"/>
    <col min="11523" max="11523" width="19.5546875" style="927" customWidth="1"/>
    <col min="11524" max="11524" width="12.88671875" style="927" customWidth="1"/>
    <col min="11525" max="11527" width="16.88671875" style="927" customWidth="1"/>
    <col min="11528" max="11528" width="51.33203125" style="927" customWidth="1"/>
    <col min="11529" max="11776" width="9.109375" style="927"/>
    <col min="11777" max="11777" width="16.88671875" style="927" customWidth="1"/>
    <col min="11778" max="11778" width="14.33203125" style="927" customWidth="1"/>
    <col min="11779" max="11779" width="19.5546875" style="927" customWidth="1"/>
    <col min="11780" max="11780" width="12.88671875" style="927" customWidth="1"/>
    <col min="11781" max="11783" width="16.88671875" style="927" customWidth="1"/>
    <col min="11784" max="11784" width="51.33203125" style="927" customWidth="1"/>
    <col min="11785" max="12032" width="9.109375" style="927"/>
    <col min="12033" max="12033" width="16.88671875" style="927" customWidth="1"/>
    <col min="12034" max="12034" width="14.33203125" style="927" customWidth="1"/>
    <col min="12035" max="12035" width="19.5546875" style="927" customWidth="1"/>
    <col min="12036" max="12036" width="12.88671875" style="927" customWidth="1"/>
    <col min="12037" max="12039" width="16.88671875" style="927" customWidth="1"/>
    <col min="12040" max="12040" width="51.33203125" style="927" customWidth="1"/>
    <col min="12041" max="12288" width="9.109375" style="927"/>
    <col min="12289" max="12289" width="16.88671875" style="927" customWidth="1"/>
    <col min="12290" max="12290" width="14.33203125" style="927" customWidth="1"/>
    <col min="12291" max="12291" width="19.5546875" style="927" customWidth="1"/>
    <col min="12292" max="12292" width="12.88671875" style="927" customWidth="1"/>
    <col min="12293" max="12295" width="16.88671875" style="927" customWidth="1"/>
    <col min="12296" max="12296" width="51.33203125" style="927" customWidth="1"/>
    <col min="12297" max="12544" width="9.109375" style="927"/>
    <col min="12545" max="12545" width="16.88671875" style="927" customWidth="1"/>
    <col min="12546" max="12546" width="14.33203125" style="927" customWidth="1"/>
    <col min="12547" max="12547" width="19.5546875" style="927" customWidth="1"/>
    <col min="12548" max="12548" width="12.88671875" style="927" customWidth="1"/>
    <col min="12549" max="12551" width="16.88671875" style="927" customWidth="1"/>
    <col min="12552" max="12552" width="51.33203125" style="927" customWidth="1"/>
    <col min="12553" max="12800" width="9.109375" style="927"/>
    <col min="12801" max="12801" width="16.88671875" style="927" customWidth="1"/>
    <col min="12802" max="12802" width="14.33203125" style="927" customWidth="1"/>
    <col min="12803" max="12803" width="19.5546875" style="927" customWidth="1"/>
    <col min="12804" max="12804" width="12.88671875" style="927" customWidth="1"/>
    <col min="12805" max="12807" width="16.88671875" style="927" customWidth="1"/>
    <col min="12808" max="12808" width="51.33203125" style="927" customWidth="1"/>
    <col min="12809" max="13056" width="9.109375" style="927"/>
    <col min="13057" max="13057" width="16.88671875" style="927" customWidth="1"/>
    <col min="13058" max="13058" width="14.33203125" style="927" customWidth="1"/>
    <col min="13059" max="13059" width="19.5546875" style="927" customWidth="1"/>
    <col min="13060" max="13060" width="12.88671875" style="927" customWidth="1"/>
    <col min="13061" max="13063" width="16.88671875" style="927" customWidth="1"/>
    <col min="13064" max="13064" width="51.33203125" style="927" customWidth="1"/>
    <col min="13065" max="13312" width="9.109375" style="927"/>
    <col min="13313" max="13313" width="16.88671875" style="927" customWidth="1"/>
    <col min="13314" max="13314" width="14.33203125" style="927" customWidth="1"/>
    <col min="13315" max="13315" width="19.5546875" style="927" customWidth="1"/>
    <col min="13316" max="13316" width="12.88671875" style="927" customWidth="1"/>
    <col min="13317" max="13319" width="16.88671875" style="927" customWidth="1"/>
    <col min="13320" max="13320" width="51.33203125" style="927" customWidth="1"/>
    <col min="13321" max="13568" width="9.109375" style="927"/>
    <col min="13569" max="13569" width="16.88671875" style="927" customWidth="1"/>
    <col min="13570" max="13570" width="14.33203125" style="927" customWidth="1"/>
    <col min="13571" max="13571" width="19.5546875" style="927" customWidth="1"/>
    <col min="13572" max="13572" width="12.88671875" style="927" customWidth="1"/>
    <col min="13573" max="13575" width="16.88671875" style="927" customWidth="1"/>
    <col min="13576" max="13576" width="51.33203125" style="927" customWidth="1"/>
    <col min="13577" max="13824" width="9.109375" style="927"/>
    <col min="13825" max="13825" width="16.88671875" style="927" customWidth="1"/>
    <col min="13826" max="13826" width="14.33203125" style="927" customWidth="1"/>
    <col min="13827" max="13827" width="19.5546875" style="927" customWidth="1"/>
    <col min="13828" max="13828" width="12.88671875" style="927" customWidth="1"/>
    <col min="13829" max="13831" width="16.88671875" style="927" customWidth="1"/>
    <col min="13832" max="13832" width="51.33203125" style="927" customWidth="1"/>
    <col min="13833" max="14080" width="9.109375" style="927"/>
    <col min="14081" max="14081" width="16.88671875" style="927" customWidth="1"/>
    <col min="14082" max="14082" width="14.33203125" style="927" customWidth="1"/>
    <col min="14083" max="14083" width="19.5546875" style="927" customWidth="1"/>
    <col min="14084" max="14084" width="12.88671875" style="927" customWidth="1"/>
    <col min="14085" max="14087" width="16.88671875" style="927" customWidth="1"/>
    <col min="14088" max="14088" width="51.33203125" style="927" customWidth="1"/>
    <col min="14089" max="14336" width="9.109375" style="927"/>
    <col min="14337" max="14337" width="16.88671875" style="927" customWidth="1"/>
    <col min="14338" max="14338" width="14.33203125" style="927" customWidth="1"/>
    <col min="14339" max="14339" width="19.5546875" style="927" customWidth="1"/>
    <col min="14340" max="14340" width="12.88671875" style="927" customWidth="1"/>
    <col min="14341" max="14343" width="16.88671875" style="927" customWidth="1"/>
    <col min="14344" max="14344" width="51.33203125" style="927" customWidth="1"/>
    <col min="14345" max="14592" width="9.109375" style="927"/>
    <col min="14593" max="14593" width="16.88671875" style="927" customWidth="1"/>
    <col min="14594" max="14594" width="14.33203125" style="927" customWidth="1"/>
    <col min="14595" max="14595" width="19.5546875" style="927" customWidth="1"/>
    <col min="14596" max="14596" width="12.88671875" style="927" customWidth="1"/>
    <col min="14597" max="14599" width="16.88671875" style="927" customWidth="1"/>
    <col min="14600" max="14600" width="51.33203125" style="927" customWidth="1"/>
    <col min="14601" max="14848" width="9.109375" style="927"/>
    <col min="14849" max="14849" width="16.88671875" style="927" customWidth="1"/>
    <col min="14850" max="14850" width="14.33203125" style="927" customWidth="1"/>
    <col min="14851" max="14851" width="19.5546875" style="927" customWidth="1"/>
    <col min="14852" max="14852" width="12.88671875" style="927" customWidth="1"/>
    <col min="14853" max="14855" width="16.88671875" style="927" customWidth="1"/>
    <col min="14856" max="14856" width="51.33203125" style="927" customWidth="1"/>
    <col min="14857" max="15104" width="9.109375" style="927"/>
    <col min="15105" max="15105" width="16.88671875" style="927" customWidth="1"/>
    <col min="15106" max="15106" width="14.33203125" style="927" customWidth="1"/>
    <col min="15107" max="15107" width="19.5546875" style="927" customWidth="1"/>
    <col min="15108" max="15108" width="12.88671875" style="927" customWidth="1"/>
    <col min="15109" max="15111" width="16.88671875" style="927" customWidth="1"/>
    <col min="15112" max="15112" width="51.33203125" style="927" customWidth="1"/>
    <col min="15113" max="15360" width="9.109375" style="927"/>
    <col min="15361" max="15361" width="16.88671875" style="927" customWidth="1"/>
    <col min="15362" max="15362" width="14.33203125" style="927" customWidth="1"/>
    <col min="15363" max="15363" width="19.5546875" style="927" customWidth="1"/>
    <col min="15364" max="15364" width="12.88671875" style="927" customWidth="1"/>
    <col min="15365" max="15367" width="16.88671875" style="927" customWidth="1"/>
    <col min="15368" max="15368" width="51.33203125" style="927" customWidth="1"/>
    <col min="15369" max="15616" width="9.109375" style="927"/>
    <col min="15617" max="15617" width="16.88671875" style="927" customWidth="1"/>
    <col min="15618" max="15618" width="14.33203125" style="927" customWidth="1"/>
    <col min="15619" max="15619" width="19.5546875" style="927" customWidth="1"/>
    <col min="15620" max="15620" width="12.88671875" style="927" customWidth="1"/>
    <col min="15621" max="15623" width="16.88671875" style="927" customWidth="1"/>
    <col min="15624" max="15624" width="51.33203125" style="927" customWidth="1"/>
    <col min="15625" max="15872" width="9.109375" style="927"/>
    <col min="15873" max="15873" width="16.88671875" style="927" customWidth="1"/>
    <col min="15874" max="15874" width="14.33203125" style="927" customWidth="1"/>
    <col min="15875" max="15875" width="19.5546875" style="927" customWidth="1"/>
    <col min="15876" max="15876" width="12.88671875" style="927" customWidth="1"/>
    <col min="15877" max="15879" width="16.88671875" style="927" customWidth="1"/>
    <col min="15880" max="15880" width="51.33203125" style="927" customWidth="1"/>
    <col min="15881" max="16128" width="9.109375" style="927"/>
    <col min="16129" max="16129" width="16.88671875" style="927" customWidth="1"/>
    <col min="16130" max="16130" width="14.33203125" style="927" customWidth="1"/>
    <col min="16131" max="16131" width="19.5546875" style="927" customWidth="1"/>
    <col min="16132" max="16132" width="12.88671875" style="927" customWidth="1"/>
    <col min="16133" max="16135" width="16.88671875" style="927" customWidth="1"/>
    <col min="16136" max="16136" width="51.33203125" style="927" customWidth="1"/>
    <col min="16137" max="16384" width="9.109375" style="927"/>
  </cols>
  <sheetData>
    <row r="1" spans="1:8" ht="15" thickBot="1">
      <c r="A1" s="926" t="s">
        <v>160</v>
      </c>
      <c r="G1" s="928"/>
    </row>
    <row r="2" spans="1:8" ht="17.100000000000001" customHeight="1" thickBot="1">
      <c r="A2" s="1111" t="s">
        <v>161</v>
      </c>
      <c r="B2" s="1112"/>
      <c r="C2" s="929" t="s">
        <v>162</v>
      </c>
      <c r="D2" s="930" t="s">
        <v>163</v>
      </c>
      <c r="E2" s="1113" t="s">
        <v>164</v>
      </c>
      <c r="F2" s="1114"/>
      <c r="G2" s="928"/>
    </row>
    <row r="3" spans="1:8" ht="17.100000000000001" customHeight="1" thickBot="1">
      <c r="A3" s="1111" t="s">
        <v>165</v>
      </c>
      <c r="B3" s="1112"/>
      <c r="C3" s="1115" t="s">
        <v>166</v>
      </c>
      <c r="D3" s="1116"/>
      <c r="E3" s="1116"/>
      <c r="F3" s="1117"/>
      <c r="G3" s="928"/>
    </row>
    <row r="4" spans="1:8" ht="17.100000000000001" customHeight="1" thickBot="1">
      <c r="A4" s="1118" t="s">
        <v>167</v>
      </c>
      <c r="B4" s="1119"/>
      <c r="C4" s="1115" t="s">
        <v>168</v>
      </c>
      <c r="D4" s="1120"/>
      <c r="E4" s="1120"/>
      <c r="F4" s="1121"/>
      <c r="G4" s="928"/>
    </row>
    <row r="5" spans="1:8" ht="17.100000000000001" customHeight="1" thickBot="1">
      <c r="A5" s="1130" t="s">
        <v>169</v>
      </c>
      <c r="B5" s="1131"/>
      <c r="C5" s="931" t="s">
        <v>170</v>
      </c>
      <c r="D5" s="932" t="s">
        <v>171</v>
      </c>
      <c r="E5" s="933" t="s">
        <v>172</v>
      </c>
      <c r="F5" s="934"/>
      <c r="G5" s="928"/>
    </row>
    <row r="6" spans="1:8" ht="17.100000000000001" customHeight="1" thickBot="1">
      <c r="A6" s="1111" t="s">
        <v>173</v>
      </c>
      <c r="B6" s="1112"/>
      <c r="C6" s="935" t="s">
        <v>174</v>
      </c>
      <c r="D6" s="936"/>
      <c r="E6" s="936"/>
      <c r="F6" s="937"/>
      <c r="G6" s="928"/>
    </row>
    <row r="7" spans="1:8" ht="14.4">
      <c r="A7" s="938"/>
      <c r="B7" s="939"/>
      <c r="C7" s="939"/>
      <c r="D7" s="939"/>
      <c r="G7" s="928"/>
    </row>
    <row r="8" spans="1:8" ht="15" thickBot="1">
      <c r="A8" s="940" t="s">
        <v>175</v>
      </c>
      <c r="B8" s="939"/>
      <c r="C8" s="939"/>
      <c r="D8" s="939"/>
      <c r="G8" s="928"/>
    </row>
    <row r="9" spans="1:8" ht="20.25" customHeight="1" thickBot="1">
      <c r="A9" s="1132" t="s">
        <v>199</v>
      </c>
      <c r="B9" s="1133"/>
      <c r="C9" s="1133"/>
      <c r="D9" s="1134"/>
      <c r="G9" s="928"/>
    </row>
    <row r="10" spans="1:8" ht="14.4">
      <c r="A10" s="940"/>
      <c r="B10" s="939"/>
      <c r="C10" s="939"/>
      <c r="D10" s="939"/>
      <c r="G10" s="928"/>
    </row>
    <row r="11" spans="1:8" ht="14.4" hidden="1">
      <c r="A11" s="940" t="s">
        <v>176</v>
      </c>
      <c r="B11" s="939"/>
      <c r="C11" s="939"/>
      <c r="D11" s="939"/>
      <c r="G11" s="928"/>
    </row>
    <row r="12" spans="1:8" ht="25.5" hidden="1" customHeight="1" thickBot="1">
      <c r="A12" s="941" t="s">
        <v>177</v>
      </c>
      <c r="B12" s="1135" t="s">
        <v>178</v>
      </c>
      <c r="C12" s="1136"/>
      <c r="D12" s="1136"/>
      <c r="E12" s="1136"/>
      <c r="F12" s="1136"/>
      <c r="G12" s="1136"/>
      <c r="H12" s="1137"/>
    </row>
    <row r="13" spans="1:8" ht="14.4">
      <c r="A13" s="926"/>
      <c r="G13" s="928"/>
    </row>
    <row r="14" spans="1:8" ht="15" thickBot="1">
      <c r="A14" s="926" t="s">
        <v>179</v>
      </c>
      <c r="G14" s="928"/>
    </row>
    <row r="15" spans="1:8" ht="13.8">
      <c r="A15" s="942" t="s">
        <v>180</v>
      </c>
      <c r="B15" s="943"/>
      <c r="C15" s="944" t="s">
        <v>181</v>
      </c>
      <c r="D15" s="945"/>
      <c r="E15" s="945"/>
      <c r="F15" s="945"/>
      <c r="G15" s="945"/>
      <c r="H15" s="946"/>
    </row>
    <row r="16" spans="1:8">
      <c r="A16" s="1138" t="s">
        <v>182</v>
      </c>
      <c r="B16" s="1139"/>
      <c r="C16" s="1139"/>
      <c r="D16" s="1139"/>
      <c r="E16" s="1139"/>
      <c r="F16" s="1139"/>
      <c r="G16" s="1139"/>
      <c r="H16" s="1140"/>
    </row>
    <row r="17" spans="1:8">
      <c r="A17" s="1138"/>
      <c r="B17" s="1139"/>
      <c r="C17" s="1139"/>
      <c r="D17" s="1139"/>
      <c r="E17" s="1139"/>
      <c r="F17" s="1139"/>
      <c r="G17" s="1139"/>
      <c r="H17" s="1140"/>
    </row>
    <row r="18" spans="1:8">
      <c r="A18" s="1138"/>
      <c r="B18" s="1139"/>
      <c r="C18" s="1139"/>
      <c r="D18" s="1139"/>
      <c r="E18" s="1139"/>
      <c r="F18" s="1139"/>
      <c r="G18" s="1139"/>
      <c r="H18" s="1140"/>
    </row>
    <row r="19" spans="1:8" ht="13.8">
      <c r="A19" s="1141" t="s">
        <v>183</v>
      </c>
      <c r="B19" s="1142"/>
      <c r="C19" s="1142"/>
      <c r="D19" s="1142"/>
      <c r="E19" s="1142"/>
      <c r="F19" s="1142"/>
      <c r="G19" s="1142"/>
      <c r="H19" s="947"/>
    </row>
    <row r="20" spans="1:8" ht="15.75" customHeight="1" thickBot="1">
      <c r="A20" s="1122" t="s">
        <v>184</v>
      </c>
      <c r="B20" s="1123"/>
      <c r="C20" s="1123"/>
      <c r="D20" s="1123"/>
      <c r="E20" s="1123"/>
      <c r="F20" s="1123"/>
      <c r="G20" s="1123"/>
      <c r="H20" s="948"/>
    </row>
    <row r="21" spans="1:8" ht="14.4">
      <c r="A21" s="949"/>
      <c r="G21" s="928"/>
    </row>
    <row r="22" spans="1:8" ht="15" thickBot="1">
      <c r="A22" s="926" t="s">
        <v>185</v>
      </c>
      <c r="G22" s="928"/>
    </row>
    <row r="23" spans="1:8" ht="29.25" customHeight="1" thickBot="1">
      <c r="A23" s="1124" t="s">
        <v>186</v>
      </c>
      <c r="B23" s="1125"/>
      <c r="C23" s="1125"/>
      <c r="D23" s="1125"/>
      <c r="E23" s="1125"/>
      <c r="F23" s="1125"/>
      <c r="G23" s="1125"/>
      <c r="H23" s="1126"/>
    </row>
    <row r="24" spans="1:8" ht="14.4">
      <c r="A24" s="950"/>
      <c r="G24" s="928"/>
    </row>
    <row r="25" spans="1:8" ht="15" thickBot="1">
      <c r="A25" s="926" t="s">
        <v>187</v>
      </c>
      <c r="G25" s="928"/>
    </row>
    <row r="26" spans="1:8" ht="156" customHeight="1" thickBot="1">
      <c r="A26" s="1127" t="s">
        <v>188</v>
      </c>
      <c r="B26" s="1128"/>
      <c r="C26" s="1128"/>
      <c r="D26" s="1128"/>
      <c r="E26" s="1128"/>
      <c r="F26" s="1128"/>
      <c r="G26" s="1128"/>
      <c r="H26" s="1129"/>
    </row>
  </sheetData>
  <mergeCells count="15">
    <mergeCell ref="A20:G20"/>
    <mergeCell ref="A23:H23"/>
    <mergeCell ref="A26:H26"/>
    <mergeCell ref="A5:B5"/>
    <mergeCell ref="A6:B6"/>
    <mergeCell ref="A9:D9"/>
    <mergeCell ref="B12:H12"/>
    <mergeCell ref="A16:H18"/>
    <mergeCell ref="A19:G19"/>
    <mergeCell ref="A2:B2"/>
    <mergeCell ref="E2:F2"/>
    <mergeCell ref="A3:B3"/>
    <mergeCell ref="C3:F3"/>
    <mergeCell ref="A4:B4"/>
    <mergeCell ref="C4:F4"/>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heetViews>
  <sheetFormatPr defaultRowHeight="13.2"/>
  <cols>
    <col min="1" max="1" width="109.5546875" customWidth="1"/>
  </cols>
  <sheetData>
    <row r="1" spans="1:1" ht="18.600000000000001" thickTop="1" thickBot="1">
      <c r="A1" s="951" t="s">
        <v>189</v>
      </c>
    </row>
    <row r="2" spans="1:1" ht="16.2" thickTop="1">
      <c r="A2" s="952"/>
    </row>
    <row r="3" spans="1:1" ht="15">
      <c r="A3" s="953"/>
    </row>
    <row r="4" spans="1:1" ht="43.5" customHeight="1">
      <c r="A4" s="953" t="s">
        <v>190</v>
      </c>
    </row>
    <row r="5" spans="1:1" ht="30.6">
      <c r="A5" s="953" t="s">
        <v>191</v>
      </c>
    </row>
    <row r="6" spans="1:1" ht="30.6">
      <c r="A6" s="953" t="s">
        <v>192</v>
      </c>
    </row>
    <row r="7" spans="1:1" ht="30.6">
      <c r="A7" s="953" t="s">
        <v>193</v>
      </c>
    </row>
    <row r="8" spans="1:1" ht="30.6">
      <c r="A8" s="953" t="s">
        <v>194</v>
      </c>
    </row>
    <row r="9" spans="1:1" ht="30.6">
      <c r="A9" s="953" t="s">
        <v>195</v>
      </c>
    </row>
    <row r="10" spans="1:1" ht="33" customHeight="1">
      <c r="A10" s="953" t="s">
        <v>196</v>
      </c>
    </row>
    <row r="11" spans="1:1" ht="45.6">
      <c r="A11" s="953" t="s">
        <v>197</v>
      </c>
    </row>
    <row r="12" spans="1:1" ht="30.6">
      <c r="A12" s="954" t="s">
        <v>198</v>
      </c>
    </row>
    <row r="13" spans="1:1" ht="15.6">
      <c r="A13" s="95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6"/>
  <sheetViews>
    <sheetView showRowColHeaders="0" workbookViewId="0"/>
  </sheetViews>
  <sheetFormatPr defaultColWidth="21.109375" defaultRowHeight="15"/>
  <cols>
    <col min="1" max="1" width="33.33203125" style="139" bestFit="1" customWidth="1"/>
    <col min="2" max="3" width="11.109375" style="36" bestFit="1" customWidth="1"/>
    <col min="4" max="4" width="12.109375" style="36" bestFit="1" customWidth="1"/>
    <col min="5" max="5" width="11.109375" style="36" customWidth="1"/>
    <col min="6" max="6" width="11.109375" style="36" bestFit="1" customWidth="1"/>
    <col min="7" max="7" width="12.109375" style="36" bestFit="1" customWidth="1"/>
    <col min="8" max="9" width="10.33203125" style="36" bestFit="1" customWidth="1"/>
    <col min="10" max="10" width="12.109375" style="36" bestFit="1" customWidth="1"/>
    <col min="11" max="12" width="9.6640625" style="36" bestFit="1" customWidth="1"/>
    <col min="13" max="13" width="16.33203125" style="136" bestFit="1" customWidth="1"/>
    <col min="14" max="15" width="11.109375" style="36" bestFit="1" customWidth="1"/>
    <col min="16" max="16" width="12.109375" style="36" bestFit="1" customWidth="1"/>
    <col min="17" max="18" width="11.109375" style="36" bestFit="1" customWidth="1"/>
    <col min="19" max="19" width="12.109375" style="36" bestFit="1" customWidth="1"/>
    <col min="20" max="21" width="11.109375" style="36" bestFit="1" customWidth="1"/>
    <col min="22" max="22" width="10.109375" style="36" customWidth="1"/>
    <col min="23" max="23" width="10.88671875" style="99" customWidth="1"/>
    <col min="24" max="16384" width="21.109375" style="36"/>
  </cols>
  <sheetData>
    <row r="1" spans="1:23" s="11" customFormat="1" ht="16.2"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7.399999999999999">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2" thickBot="1">
      <c r="A3" s="22"/>
      <c r="B3" s="23">
        <v>2598557</v>
      </c>
      <c r="C3" s="23">
        <v>2598184</v>
      </c>
      <c r="D3" s="24" t="s">
        <v>15</v>
      </c>
      <c r="E3" s="23">
        <v>2598557</v>
      </c>
      <c r="F3" s="23">
        <v>2598184</v>
      </c>
      <c r="G3" s="24" t="s">
        <v>15</v>
      </c>
      <c r="H3" s="23">
        <v>2598557</v>
      </c>
      <c r="I3" s="23">
        <v>2598184</v>
      </c>
      <c r="J3" s="25" t="s">
        <v>15</v>
      </c>
      <c r="K3" s="26">
        <v>2598557</v>
      </c>
      <c r="L3" s="23">
        <v>2598184</v>
      </c>
      <c r="M3" s="24" t="s">
        <v>15</v>
      </c>
      <c r="N3" s="23">
        <v>2598557</v>
      </c>
      <c r="O3" s="23">
        <v>2598184</v>
      </c>
      <c r="P3" s="24" t="s">
        <v>15</v>
      </c>
      <c r="Q3" s="23">
        <v>2598557</v>
      </c>
      <c r="R3" s="23">
        <v>2598184</v>
      </c>
      <c r="S3" s="24" t="s">
        <v>15</v>
      </c>
      <c r="T3" s="23">
        <v>2598557</v>
      </c>
      <c r="U3" s="23">
        <v>2598184</v>
      </c>
      <c r="V3" s="27">
        <v>2598557</v>
      </c>
      <c r="W3" s="28">
        <v>2598184</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6">
      <c r="A6" s="45" t="s">
        <v>16</v>
      </c>
      <c r="B6" s="46">
        <v>223291</v>
      </c>
      <c r="C6" s="46">
        <v>216771</v>
      </c>
      <c r="D6" s="47">
        <v>3.0077824063181883E-2</v>
      </c>
      <c r="E6" s="46">
        <v>141168</v>
      </c>
      <c r="F6" s="46">
        <v>132999</v>
      </c>
      <c r="G6" s="47">
        <v>6.1421514447477052E-2</v>
      </c>
      <c r="H6" s="46">
        <v>82123</v>
      </c>
      <c r="I6" s="46">
        <v>83772</v>
      </c>
      <c r="J6" s="48">
        <v>-1.9684381416224993E-2</v>
      </c>
      <c r="K6" s="49">
        <v>0.70773406471389322</v>
      </c>
      <c r="L6" s="50">
        <v>0.72466668303582393</v>
      </c>
      <c r="M6" s="51">
        <v>-1.7000000000000002</v>
      </c>
      <c r="N6" s="46">
        <v>298300</v>
      </c>
      <c r="O6" s="46">
        <v>295135</v>
      </c>
      <c r="P6" s="47">
        <v>1.0723906009114473E-2</v>
      </c>
      <c r="Q6" s="46">
        <v>421486</v>
      </c>
      <c r="R6" s="46">
        <v>407270</v>
      </c>
      <c r="S6" s="47">
        <v>3.4905590885653252E-2</v>
      </c>
      <c r="T6" s="46">
        <v>614298</v>
      </c>
      <c r="U6" s="52">
        <v>587460</v>
      </c>
      <c r="V6" s="53">
        <v>2.7511095386737487</v>
      </c>
      <c r="W6" s="54">
        <v>2.7100488533982867</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6">
      <c r="A8" s="45" t="s">
        <v>17</v>
      </c>
      <c r="B8" s="46">
        <v>211858</v>
      </c>
      <c r="C8" s="46">
        <v>204965</v>
      </c>
      <c r="D8" s="47">
        <v>3.3630131973751615E-2</v>
      </c>
      <c r="E8" s="46">
        <v>138642</v>
      </c>
      <c r="F8" s="46">
        <v>130360</v>
      </c>
      <c r="G8" s="47">
        <v>6.3531758208039274E-2</v>
      </c>
      <c r="H8" s="46">
        <v>73216</v>
      </c>
      <c r="I8" s="46">
        <v>74605</v>
      </c>
      <c r="J8" s="48">
        <v>-1.8618055090141413E-2</v>
      </c>
      <c r="K8" s="49">
        <v>0.72059865325389072</v>
      </c>
      <c r="L8" s="50">
        <v>0.74513066916676429</v>
      </c>
      <c r="M8" s="51">
        <v>-2.5</v>
      </c>
      <c r="N8" s="46">
        <v>289899</v>
      </c>
      <c r="O8" s="46">
        <v>286119</v>
      </c>
      <c r="P8" s="47">
        <v>1.3211286213079173E-2</v>
      </c>
      <c r="Q8" s="46">
        <v>402303</v>
      </c>
      <c r="R8" s="46">
        <v>383985</v>
      </c>
      <c r="S8" s="47">
        <v>4.7704988476112348E-2</v>
      </c>
      <c r="T8" s="46">
        <v>592276</v>
      </c>
      <c r="U8" s="52">
        <v>564826</v>
      </c>
      <c r="V8" s="53">
        <v>2.7956272597683354</v>
      </c>
      <c r="W8" s="54">
        <v>2.7557192691435124</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ht="15.6">
      <c r="A10" s="67" t="s">
        <v>18</v>
      </c>
      <c r="B10" s="68">
        <v>124929</v>
      </c>
      <c r="C10" s="68">
        <v>117343</v>
      </c>
      <c r="D10" s="69">
        <v>6.4648082970437101E-2</v>
      </c>
      <c r="E10" s="68">
        <v>100706</v>
      </c>
      <c r="F10" s="68">
        <v>93608</v>
      </c>
      <c r="G10" s="69">
        <v>7.5826852405777287E-2</v>
      </c>
      <c r="H10" s="68">
        <v>24223</v>
      </c>
      <c r="I10" s="68">
        <v>23735</v>
      </c>
      <c r="J10" s="70">
        <v>2.0560353907731199E-2</v>
      </c>
      <c r="K10" s="71">
        <v>0.80700697364372886</v>
      </c>
      <c r="L10" s="72">
        <v>0.84236631384765637</v>
      </c>
      <c r="M10" s="73">
        <v>-3.5000000000000004</v>
      </c>
      <c r="N10" s="68">
        <v>188859</v>
      </c>
      <c r="O10" s="68">
        <v>186307</v>
      </c>
      <c r="P10" s="69">
        <v>1.3697821337899273E-2</v>
      </c>
      <c r="Q10" s="68">
        <v>234024</v>
      </c>
      <c r="R10" s="68">
        <v>221171</v>
      </c>
      <c r="S10" s="69">
        <v>5.8113405464550051E-2</v>
      </c>
      <c r="T10" s="68">
        <v>354844</v>
      </c>
      <c r="U10" s="74">
        <v>334934</v>
      </c>
      <c r="V10" s="75">
        <v>2.8403653275060234</v>
      </c>
      <c r="W10" s="76">
        <v>2.854315979649404</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ht="15.6">
      <c r="A12" s="67" t="s">
        <v>19</v>
      </c>
      <c r="B12" s="68">
        <v>86929</v>
      </c>
      <c r="C12" s="68">
        <v>87622</v>
      </c>
      <c r="D12" s="69">
        <v>-7.9089726324439065E-3</v>
      </c>
      <c r="E12" s="68">
        <v>37936</v>
      </c>
      <c r="F12" s="68">
        <v>36752</v>
      </c>
      <c r="G12" s="69">
        <v>3.221593382673052E-2</v>
      </c>
      <c r="H12" s="68">
        <v>48993</v>
      </c>
      <c r="I12" s="68">
        <v>50870</v>
      </c>
      <c r="J12" s="70">
        <v>-3.6897975230980928E-2</v>
      </c>
      <c r="K12" s="71">
        <v>0.6004314263811884</v>
      </c>
      <c r="L12" s="72">
        <v>0.61304310440134135</v>
      </c>
      <c r="M12" s="73">
        <v>-1.3</v>
      </c>
      <c r="N12" s="68">
        <v>101040</v>
      </c>
      <c r="O12" s="68">
        <v>99812</v>
      </c>
      <c r="P12" s="69">
        <v>1.2303129884182263E-2</v>
      </c>
      <c r="Q12" s="68">
        <v>168279</v>
      </c>
      <c r="R12" s="68">
        <v>162814</v>
      </c>
      <c r="S12" s="69">
        <v>3.3565909565516479E-2</v>
      </c>
      <c r="T12" s="68">
        <v>237432</v>
      </c>
      <c r="U12" s="74">
        <v>229892</v>
      </c>
      <c r="V12" s="75">
        <v>2.7313324667257186</v>
      </c>
      <c r="W12" s="76">
        <v>2.6236789847298625</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6">
      <c r="A14" s="45" t="s">
        <v>20</v>
      </c>
      <c r="B14" s="46">
        <v>11433</v>
      </c>
      <c r="C14" s="46">
        <v>11806</v>
      </c>
      <c r="D14" s="47">
        <v>-3.1594104692529219E-2</v>
      </c>
      <c r="E14" s="46">
        <v>2526</v>
      </c>
      <c r="F14" s="46">
        <v>2639</v>
      </c>
      <c r="G14" s="47">
        <v>-4.2819249715801443E-2</v>
      </c>
      <c r="H14" s="46">
        <v>8907</v>
      </c>
      <c r="I14" s="46">
        <v>9167</v>
      </c>
      <c r="J14" s="48">
        <v>-2.8362604996181956E-2</v>
      </c>
      <c r="K14" s="49">
        <v>0.43793984256894125</v>
      </c>
      <c r="L14" s="50">
        <v>0.38720206141292679</v>
      </c>
      <c r="M14" s="51">
        <v>5.0999999999999996</v>
      </c>
      <c r="N14" s="46">
        <v>8401</v>
      </c>
      <c r="O14" s="46">
        <v>9016</v>
      </c>
      <c r="P14" s="47">
        <v>-6.8212067435669918E-2</v>
      </c>
      <c r="Q14" s="46">
        <v>19183</v>
      </c>
      <c r="R14" s="46">
        <v>23285</v>
      </c>
      <c r="S14" s="47">
        <v>-0.17616491303414214</v>
      </c>
      <c r="T14" s="46">
        <v>22022</v>
      </c>
      <c r="U14" s="52">
        <v>22634</v>
      </c>
      <c r="V14" s="53">
        <v>1.9261786057902563</v>
      </c>
      <c r="W14" s="54">
        <v>1.9171607657123497</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6">
      <c r="A18" s="110" t="s">
        <v>21</v>
      </c>
      <c r="B18" s="101">
        <v>204304</v>
      </c>
      <c r="C18" s="101">
        <v>197572</v>
      </c>
      <c r="D18" s="102">
        <v>3.4073654161520861E-2</v>
      </c>
      <c r="E18" s="101">
        <v>133129</v>
      </c>
      <c r="F18" s="101">
        <v>124733</v>
      </c>
      <c r="G18" s="102">
        <v>6.7311777957717686E-2</v>
      </c>
      <c r="H18" s="101">
        <v>71175</v>
      </c>
      <c r="I18" s="101">
        <v>72839</v>
      </c>
      <c r="J18" s="103">
        <v>-2.2844904515438157E-2</v>
      </c>
      <c r="K18" s="104">
        <v>0.73114411276004332</v>
      </c>
      <c r="L18" s="105">
        <v>0.7573913916575985</v>
      </c>
      <c r="M18" s="106">
        <v>-2.6</v>
      </c>
      <c r="N18" s="101">
        <v>282498</v>
      </c>
      <c r="O18" s="101">
        <v>279101</v>
      </c>
      <c r="P18" s="102">
        <v>1.2171221170830632E-2</v>
      </c>
      <c r="Q18" s="101">
        <v>386378</v>
      </c>
      <c r="R18" s="101">
        <v>368503</v>
      </c>
      <c r="S18" s="102">
        <v>4.850706778506552E-2</v>
      </c>
      <c r="T18" s="101">
        <v>578265</v>
      </c>
      <c r="U18" s="107">
        <v>551567</v>
      </c>
      <c r="V18" s="108">
        <v>2.8304144803821756</v>
      </c>
      <c r="W18" s="109">
        <v>2.7917265604437875</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ht="15.6">
      <c r="A20" s="113" t="s">
        <v>22</v>
      </c>
      <c r="B20" s="114">
        <v>118854</v>
      </c>
      <c r="C20" s="114">
        <v>111545</v>
      </c>
      <c r="D20" s="115">
        <v>6.5525124389259934E-2</v>
      </c>
      <c r="E20" s="114">
        <v>95446</v>
      </c>
      <c r="F20" s="114">
        <v>88495</v>
      </c>
      <c r="G20" s="115">
        <v>7.8546810554268598E-2</v>
      </c>
      <c r="H20" s="114">
        <v>23408</v>
      </c>
      <c r="I20" s="114">
        <v>23050</v>
      </c>
      <c r="J20" s="116">
        <v>1.5531453362255965E-2</v>
      </c>
      <c r="K20" s="117">
        <v>0.82511413053284977</v>
      </c>
      <c r="L20" s="118">
        <v>0.86287046859917238</v>
      </c>
      <c r="M20" s="119">
        <v>-3.8</v>
      </c>
      <c r="N20" s="114">
        <v>182908</v>
      </c>
      <c r="O20" s="114">
        <v>180566</v>
      </c>
      <c r="P20" s="115">
        <v>1.2970326639566696E-2</v>
      </c>
      <c r="Q20" s="114">
        <v>221676</v>
      </c>
      <c r="R20" s="114">
        <v>209262</v>
      </c>
      <c r="S20" s="115">
        <v>5.9322762852309543E-2</v>
      </c>
      <c r="T20" s="114">
        <v>343449</v>
      </c>
      <c r="U20" s="120">
        <v>324112</v>
      </c>
      <c r="V20" s="121">
        <v>2.8896713615023475</v>
      </c>
      <c r="W20" s="122">
        <v>2.905661392263212</v>
      </c>
    </row>
    <row r="21" spans="1:23" ht="15.6">
      <c r="A21" s="113" t="s">
        <v>23</v>
      </c>
      <c r="B21" s="114">
        <v>85450</v>
      </c>
      <c r="C21" s="68">
        <v>86027</v>
      </c>
      <c r="D21" s="115">
        <v>-6.7071965778185919E-3</v>
      </c>
      <c r="E21" s="114">
        <v>37683</v>
      </c>
      <c r="F21" s="114">
        <v>36238</v>
      </c>
      <c r="G21" s="115">
        <v>3.9875269054583586E-2</v>
      </c>
      <c r="H21" s="114">
        <v>47767</v>
      </c>
      <c r="I21" s="114">
        <v>49789</v>
      </c>
      <c r="J21" s="116">
        <v>-4.0611380023700017E-2</v>
      </c>
      <c r="K21" s="117">
        <v>0.6046678243130017</v>
      </c>
      <c r="L21" s="118">
        <v>0.61877908327629194</v>
      </c>
      <c r="M21" s="119">
        <v>-1.4000000000000001</v>
      </c>
      <c r="N21" s="114">
        <v>99590</v>
      </c>
      <c r="O21" s="114">
        <v>98535</v>
      </c>
      <c r="P21" s="115">
        <v>1.0706855432079972E-2</v>
      </c>
      <c r="Q21" s="114">
        <v>164702</v>
      </c>
      <c r="R21" s="114">
        <v>159241</v>
      </c>
      <c r="S21" s="115">
        <v>3.4293931839162024E-2</v>
      </c>
      <c r="T21" s="114">
        <v>234816</v>
      </c>
      <c r="U21" s="120">
        <v>227455</v>
      </c>
      <c r="V21" s="121">
        <v>2.7479929783499122</v>
      </c>
      <c r="W21" s="122">
        <v>2.64399548978809</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6">
      <c r="A24" s="110" t="s">
        <v>24</v>
      </c>
      <c r="B24" s="101">
        <v>7554</v>
      </c>
      <c r="C24" s="101">
        <v>7393</v>
      </c>
      <c r="D24" s="102">
        <v>2.1777356959285812E-2</v>
      </c>
      <c r="E24" s="101">
        <v>5513</v>
      </c>
      <c r="F24" s="101">
        <v>5627</v>
      </c>
      <c r="G24" s="102">
        <v>-2.0259463301937088E-2</v>
      </c>
      <c r="H24" s="101">
        <v>2041</v>
      </c>
      <c r="I24" s="101">
        <v>1766</v>
      </c>
      <c r="J24" s="103">
        <v>0.15571913929784825</v>
      </c>
      <c r="K24" s="104">
        <v>0.46474097331240188</v>
      </c>
      <c r="L24" s="105">
        <v>0.45330060715669812</v>
      </c>
      <c r="M24" s="106">
        <v>1.0999999999999999</v>
      </c>
      <c r="N24" s="101">
        <v>7401</v>
      </c>
      <c r="O24" s="101">
        <v>7018</v>
      </c>
      <c r="P24" s="102">
        <v>5.4573952693074954E-2</v>
      </c>
      <c r="Q24" s="101">
        <v>15925</v>
      </c>
      <c r="R24" s="101">
        <v>15482</v>
      </c>
      <c r="S24" s="102">
        <v>2.8613874176462991E-2</v>
      </c>
      <c r="T24" s="101">
        <v>14011</v>
      </c>
      <c r="U24" s="107">
        <v>13259</v>
      </c>
      <c r="V24" s="108">
        <v>1.8547789250728091</v>
      </c>
      <c r="W24" s="109">
        <v>1.7934532666035439</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ht="15.6">
      <c r="A26" s="113" t="s">
        <v>22</v>
      </c>
      <c r="B26" s="114">
        <v>6075</v>
      </c>
      <c r="C26" s="114">
        <v>5798</v>
      </c>
      <c r="D26" s="115">
        <v>4.7775094860296657E-2</v>
      </c>
      <c r="E26" s="114">
        <v>5260</v>
      </c>
      <c r="F26" s="114">
        <v>5113</v>
      </c>
      <c r="G26" s="115">
        <v>2.8750244474867983E-2</v>
      </c>
      <c r="H26" s="114">
        <v>815</v>
      </c>
      <c r="I26" s="114">
        <v>685</v>
      </c>
      <c r="J26" s="116">
        <v>0.18978102189781021</v>
      </c>
      <c r="K26" s="117">
        <v>0.48194039520570131</v>
      </c>
      <c r="L26" s="118">
        <v>0.48207238223192544</v>
      </c>
      <c r="M26" s="119">
        <v>0</v>
      </c>
      <c r="N26" s="114">
        <v>5951</v>
      </c>
      <c r="O26" s="114">
        <v>5741</v>
      </c>
      <c r="P26" s="115">
        <v>3.6578993206758406E-2</v>
      </c>
      <c r="Q26" s="114">
        <v>12348</v>
      </c>
      <c r="R26" s="114">
        <v>11909</v>
      </c>
      <c r="S26" s="115">
        <v>3.6862876815853554E-2</v>
      </c>
      <c r="T26" s="114">
        <v>11395</v>
      </c>
      <c r="U26" s="120">
        <v>10822</v>
      </c>
      <c r="V26" s="121">
        <v>1.8757201646090536</v>
      </c>
      <c r="W26" s="122">
        <v>1.8665056916177993</v>
      </c>
    </row>
    <row r="27" spans="1:23" ht="15.6">
      <c r="A27" s="113" t="s">
        <v>23</v>
      </c>
      <c r="B27" s="114">
        <v>1479</v>
      </c>
      <c r="C27" s="114">
        <v>1595</v>
      </c>
      <c r="D27" s="115">
        <v>-7.2727272727272724E-2</v>
      </c>
      <c r="E27" s="114">
        <v>253</v>
      </c>
      <c r="F27" s="114">
        <v>514</v>
      </c>
      <c r="G27" s="115">
        <v>-0.50778210116731515</v>
      </c>
      <c r="H27" s="114">
        <v>1226</v>
      </c>
      <c r="I27" s="114">
        <v>1081</v>
      </c>
      <c r="J27" s="116">
        <v>0.13413506012950971</v>
      </c>
      <c r="K27" s="117">
        <v>0.40536762650265584</v>
      </c>
      <c r="L27" s="118">
        <v>0.35740274279317102</v>
      </c>
      <c r="M27" s="119">
        <v>4.8</v>
      </c>
      <c r="N27" s="114">
        <v>1450</v>
      </c>
      <c r="O27" s="114">
        <v>1277</v>
      </c>
      <c r="P27" s="115">
        <v>0.13547376664056382</v>
      </c>
      <c r="Q27" s="114">
        <v>3577</v>
      </c>
      <c r="R27" s="114">
        <v>3573</v>
      </c>
      <c r="S27" s="115">
        <v>1.1195074167366359E-3</v>
      </c>
      <c r="T27" s="114">
        <v>2616</v>
      </c>
      <c r="U27" s="120">
        <v>2437</v>
      </c>
      <c r="V27" s="121">
        <v>1.7687626774847871</v>
      </c>
      <c r="W27" s="122">
        <v>1.5278996865203762</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6">
      <c r="A29" s="135" t="s">
        <v>25</v>
      </c>
    </row>
    <row r="30" spans="1:23" ht="15.6">
      <c r="A30" s="137"/>
      <c r="B30" s="138"/>
      <c r="N30" s="138"/>
    </row>
    <row r="31" spans="1:23">
      <c r="A31" s="99"/>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05" bottom="1" header="0.5" footer="0.5"/>
  <pageSetup paperSize="5" scale="62" orientation="landscape" r:id="rId1"/>
  <headerFooter alignWithMargins="0">
    <oddHeader>&amp;C&amp;"Arial,Bold"&amp;20REGISTRATIONS AND OCCUPANCY RATE FOR THE MONTH OF AUGUST 2014 VS 2013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showRowColHeaders="0" workbookViewId="0"/>
  </sheetViews>
  <sheetFormatPr defaultColWidth="9.109375" defaultRowHeight="17.399999999999999"/>
  <cols>
    <col min="1" max="1" width="35.109375" style="186" bestFit="1" customWidth="1"/>
    <col min="2" max="3" width="13" style="186" bestFit="1" customWidth="1"/>
    <col min="4" max="4" width="11.33203125" style="186" bestFit="1" customWidth="1"/>
    <col min="5" max="6" width="13" style="186" bestFit="1" customWidth="1"/>
    <col min="7" max="7" width="11.33203125" style="186" bestFit="1" customWidth="1"/>
    <col min="8" max="9" width="11.109375" style="186" bestFit="1" customWidth="1"/>
    <col min="10" max="10" width="11.33203125" style="186" bestFit="1" customWidth="1"/>
    <col min="11" max="11" width="8.5546875" style="186" bestFit="1" customWidth="1"/>
    <col min="12" max="12" width="8" style="186" bestFit="1" customWidth="1"/>
    <col min="13" max="13" width="16.33203125" style="295" bestFit="1" customWidth="1"/>
    <col min="14" max="15" width="13" style="186" bestFit="1" customWidth="1"/>
    <col min="16" max="16" width="11.33203125" style="186" bestFit="1" customWidth="1"/>
    <col min="17" max="18" width="13" style="186" bestFit="1" customWidth="1"/>
    <col min="19" max="19" width="11.33203125" style="186" bestFit="1" customWidth="1"/>
    <col min="20" max="21" width="13" style="186" bestFit="1" customWidth="1"/>
    <col min="22" max="23" width="11.6640625" style="186" customWidth="1"/>
    <col min="24" max="16384" width="9.10937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2" t="s">
        <v>1</v>
      </c>
      <c r="Q1" s="149" t="s">
        <v>27</v>
      </c>
      <c r="R1" s="141"/>
      <c r="S1" s="144"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 thickBot="1">
      <c r="A3" s="165" t="s">
        <v>29</v>
      </c>
      <c r="B3" s="166">
        <v>2014</v>
      </c>
      <c r="C3" s="166">
        <v>2013</v>
      </c>
      <c r="D3" s="167"/>
      <c r="E3" s="168">
        <v>2014</v>
      </c>
      <c r="F3" s="166">
        <v>2013</v>
      </c>
      <c r="G3" s="169"/>
      <c r="H3" s="166">
        <v>2014</v>
      </c>
      <c r="I3" s="166">
        <v>2013</v>
      </c>
      <c r="J3" s="170"/>
      <c r="K3" s="166">
        <v>2014</v>
      </c>
      <c r="L3" s="166">
        <v>2013</v>
      </c>
      <c r="M3" s="171"/>
      <c r="N3" s="166">
        <v>2014</v>
      </c>
      <c r="O3" s="166">
        <v>2013</v>
      </c>
      <c r="P3" s="172"/>
      <c r="Q3" s="168">
        <v>2014</v>
      </c>
      <c r="R3" s="166">
        <v>2013</v>
      </c>
      <c r="S3" s="169"/>
      <c r="T3" s="166">
        <v>2014</v>
      </c>
      <c r="U3" s="173">
        <v>2013</v>
      </c>
      <c r="V3" s="166">
        <v>2014</v>
      </c>
      <c r="W3" s="174">
        <v>2013</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513987</v>
      </c>
      <c r="C6" s="195">
        <v>485621</v>
      </c>
      <c r="D6" s="196">
        <v>5.8411806738176482E-2</v>
      </c>
      <c r="E6" s="197">
        <v>294100</v>
      </c>
      <c r="F6" s="195">
        <v>272416</v>
      </c>
      <c r="G6" s="198">
        <v>7.9598848819452603E-2</v>
      </c>
      <c r="H6" s="195">
        <v>219887</v>
      </c>
      <c r="I6" s="195">
        <v>213205</v>
      </c>
      <c r="J6" s="196">
        <v>3.1340728406932299E-2</v>
      </c>
      <c r="K6" s="199">
        <v>0.75600000000000001</v>
      </c>
      <c r="L6" s="196">
        <v>0.76100000000000001</v>
      </c>
      <c r="M6" s="200">
        <v>-0.5</v>
      </c>
      <c r="N6" s="195">
        <v>639717</v>
      </c>
      <c r="O6" s="195">
        <v>623120</v>
      </c>
      <c r="P6" s="196">
        <v>2.663531903967133E-2</v>
      </c>
      <c r="Q6" s="197">
        <v>845791</v>
      </c>
      <c r="R6" s="195">
        <v>818956</v>
      </c>
      <c r="S6" s="198">
        <v>3.2767328159266189E-2</v>
      </c>
      <c r="T6" s="195">
        <v>1395278</v>
      </c>
      <c r="U6" s="201">
        <v>1316451</v>
      </c>
      <c r="V6" s="202">
        <v>2.7146172957681811</v>
      </c>
      <c r="W6" s="203">
        <v>2.7108609388803204</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30</v>
      </c>
      <c r="B8" s="195">
        <v>484128</v>
      </c>
      <c r="C8" s="195">
        <v>454691</v>
      </c>
      <c r="D8" s="196">
        <v>6.4740670037454012E-2</v>
      </c>
      <c r="E8" s="197">
        <v>288941</v>
      </c>
      <c r="F8" s="195">
        <v>267693</v>
      </c>
      <c r="G8" s="198">
        <v>7.9374507364779801E-2</v>
      </c>
      <c r="H8" s="195">
        <v>195187</v>
      </c>
      <c r="I8" s="195">
        <v>186998</v>
      </c>
      <c r="J8" s="196">
        <v>4.3791912212964842E-2</v>
      </c>
      <c r="K8" s="199">
        <v>0.76400000000000001</v>
      </c>
      <c r="L8" s="196">
        <v>0.77600000000000002</v>
      </c>
      <c r="M8" s="200">
        <v>-1.2</v>
      </c>
      <c r="N8" s="195">
        <v>616650</v>
      </c>
      <c r="O8" s="195">
        <v>599142</v>
      </c>
      <c r="P8" s="196">
        <v>2.9221787155632555E-2</v>
      </c>
      <c r="Q8" s="197">
        <v>806937</v>
      </c>
      <c r="R8" s="195">
        <v>771969</v>
      </c>
      <c r="S8" s="198">
        <v>4.5297155714802022E-2</v>
      </c>
      <c r="T8" s="195">
        <v>1330974</v>
      </c>
      <c r="U8" s="201">
        <v>1249883</v>
      </c>
      <c r="V8" s="202">
        <v>2.7492192147531229</v>
      </c>
      <c r="W8" s="208">
        <v>2.7488624142549556</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31</v>
      </c>
      <c r="B10" s="220">
        <v>269974</v>
      </c>
      <c r="C10" s="220">
        <v>245908</v>
      </c>
      <c r="D10" s="221">
        <v>9.7865868536200537E-2</v>
      </c>
      <c r="E10" s="222">
        <v>207912</v>
      </c>
      <c r="F10" s="220">
        <v>189975</v>
      </c>
      <c r="G10" s="223">
        <v>9.4417686537702328E-2</v>
      </c>
      <c r="H10" s="220">
        <v>62062</v>
      </c>
      <c r="I10" s="220">
        <v>55933</v>
      </c>
      <c r="J10" s="221">
        <v>0.10957753025941752</v>
      </c>
      <c r="K10" s="224">
        <v>0.82</v>
      </c>
      <c r="L10" s="221">
        <v>0.84199999999999997</v>
      </c>
      <c r="M10" s="225">
        <v>-2.1999999999999997</v>
      </c>
      <c r="N10" s="220">
        <v>386126</v>
      </c>
      <c r="O10" s="220">
        <v>373956</v>
      </c>
      <c r="P10" s="221">
        <v>3.2543935650183445E-2</v>
      </c>
      <c r="Q10" s="222">
        <v>471106</v>
      </c>
      <c r="R10" s="220">
        <v>444156</v>
      </c>
      <c r="S10" s="223">
        <v>6.0676879294662235E-2</v>
      </c>
      <c r="T10" s="220">
        <v>755143</v>
      </c>
      <c r="U10" s="226">
        <v>696268</v>
      </c>
      <c r="V10" s="227">
        <v>2.7970952758413774</v>
      </c>
      <c r="W10" s="228">
        <v>2.8314166273565724</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32</v>
      </c>
      <c r="B12" s="220">
        <v>214154</v>
      </c>
      <c r="C12" s="220">
        <v>208783</v>
      </c>
      <c r="D12" s="221">
        <v>2.5725274567373779E-2</v>
      </c>
      <c r="E12" s="222">
        <v>81029</v>
      </c>
      <c r="F12" s="220">
        <v>77718</v>
      </c>
      <c r="G12" s="223">
        <v>4.2602743251241672E-2</v>
      </c>
      <c r="H12" s="220">
        <v>133125</v>
      </c>
      <c r="I12" s="220">
        <v>131065</v>
      </c>
      <c r="J12" s="221">
        <v>1.5717392133674131E-2</v>
      </c>
      <c r="K12" s="224">
        <v>0.68600000000000005</v>
      </c>
      <c r="L12" s="221">
        <v>0.68700000000000006</v>
      </c>
      <c r="M12" s="225">
        <v>-0.1</v>
      </c>
      <c r="N12" s="220">
        <v>230524</v>
      </c>
      <c r="O12" s="220">
        <v>225186</v>
      </c>
      <c r="P12" s="221">
        <v>2.3704848436403685E-2</v>
      </c>
      <c r="Q12" s="222">
        <v>335831</v>
      </c>
      <c r="R12" s="220">
        <v>327813</v>
      </c>
      <c r="S12" s="223">
        <v>2.4459066601995649E-2</v>
      </c>
      <c r="T12" s="220">
        <v>575831</v>
      </c>
      <c r="U12" s="226">
        <v>553615</v>
      </c>
      <c r="V12" s="227">
        <v>2.6888640884597064</v>
      </c>
      <c r="W12" s="228">
        <v>2.6516287245609078</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33</v>
      </c>
      <c r="B14" s="195">
        <v>29859</v>
      </c>
      <c r="C14" s="195">
        <v>30930</v>
      </c>
      <c r="D14" s="196">
        <v>-3.4626576139670226E-2</v>
      </c>
      <c r="E14" s="197">
        <v>5159</v>
      </c>
      <c r="F14" s="195">
        <v>4723</v>
      </c>
      <c r="G14" s="198">
        <v>9.2314207071776413E-2</v>
      </c>
      <c r="H14" s="195">
        <v>24700</v>
      </c>
      <c r="I14" s="195">
        <v>26207</v>
      </c>
      <c r="J14" s="196">
        <v>-5.7503720380051131E-2</v>
      </c>
      <c r="K14" s="199">
        <v>0.59399999999999997</v>
      </c>
      <c r="L14" s="196">
        <v>0.51</v>
      </c>
      <c r="M14" s="200">
        <v>8.4</v>
      </c>
      <c r="N14" s="195">
        <v>23067</v>
      </c>
      <c r="O14" s="195">
        <v>23978</v>
      </c>
      <c r="P14" s="196">
        <v>-3.7993160397030615E-2</v>
      </c>
      <c r="Q14" s="197">
        <v>38854</v>
      </c>
      <c r="R14" s="195">
        <v>46987</v>
      </c>
      <c r="S14" s="198">
        <v>-0.17309042926766979</v>
      </c>
      <c r="T14" s="195">
        <v>64304</v>
      </c>
      <c r="U14" s="201">
        <v>66568</v>
      </c>
      <c r="V14" s="202">
        <v>2.153588532770689</v>
      </c>
      <c r="W14" s="208">
        <v>2.1522146783058518</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34</v>
      </c>
      <c r="B18" s="252">
        <v>467549</v>
      </c>
      <c r="C18" s="252">
        <v>438590</v>
      </c>
      <c r="D18" s="253">
        <v>6.6027497206958663E-2</v>
      </c>
      <c r="E18" s="254">
        <v>277104</v>
      </c>
      <c r="F18" s="252">
        <v>256080</v>
      </c>
      <c r="G18" s="255">
        <v>8.2099343955014059E-2</v>
      </c>
      <c r="H18" s="252">
        <v>190445</v>
      </c>
      <c r="I18" s="252">
        <v>182510</v>
      </c>
      <c r="J18" s="253">
        <v>4.3477069749602762E-2</v>
      </c>
      <c r="K18" s="256">
        <v>0.77600000000000002</v>
      </c>
      <c r="L18" s="253">
        <v>0.78800000000000003</v>
      </c>
      <c r="M18" s="257">
        <v>-1.2</v>
      </c>
      <c r="N18" s="252">
        <v>600953</v>
      </c>
      <c r="O18" s="252">
        <v>583965</v>
      </c>
      <c r="P18" s="253">
        <v>2.9090784550443949E-2</v>
      </c>
      <c r="Q18" s="254">
        <v>774436</v>
      </c>
      <c r="R18" s="252">
        <v>741211</v>
      </c>
      <c r="S18" s="255">
        <v>4.4825292662952924E-2</v>
      </c>
      <c r="T18" s="252">
        <v>1300407</v>
      </c>
      <c r="U18" s="258">
        <v>1220319</v>
      </c>
      <c r="V18" s="259">
        <v>2.7813277324943484</v>
      </c>
      <c r="W18" s="260">
        <v>2.7823684990537858</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256832</v>
      </c>
      <c r="C20" s="264">
        <v>233604</v>
      </c>
      <c r="D20" s="265">
        <v>9.9433228883067076E-2</v>
      </c>
      <c r="E20" s="222">
        <v>196716</v>
      </c>
      <c r="F20" s="220">
        <v>179437</v>
      </c>
      <c r="G20" s="266">
        <v>9.6295635794178464E-2</v>
      </c>
      <c r="H20" s="220">
        <v>60116</v>
      </c>
      <c r="I20" s="220">
        <v>54167</v>
      </c>
      <c r="J20" s="265">
        <v>0.10982701644912954</v>
      </c>
      <c r="K20" s="267">
        <v>0.83799999999999997</v>
      </c>
      <c r="L20" s="265">
        <v>0.86</v>
      </c>
      <c r="M20" s="268">
        <v>-2.1999999999999997</v>
      </c>
      <c r="N20" s="220">
        <v>373742</v>
      </c>
      <c r="O20" s="220">
        <v>361845</v>
      </c>
      <c r="P20" s="265">
        <v>3.2878718788431509E-2</v>
      </c>
      <c r="Q20" s="222">
        <v>445754</v>
      </c>
      <c r="R20" s="220">
        <v>420741</v>
      </c>
      <c r="S20" s="266">
        <v>5.944987533898527E-2</v>
      </c>
      <c r="T20" s="220">
        <v>731025</v>
      </c>
      <c r="U20" s="226">
        <v>672776</v>
      </c>
      <c r="V20" s="269">
        <v>2.8463158796411663</v>
      </c>
      <c r="W20" s="270">
        <v>2.8799849317648669</v>
      </c>
    </row>
    <row r="21" spans="1:23" ht="15" customHeight="1">
      <c r="A21" s="263" t="s">
        <v>23</v>
      </c>
      <c r="B21" s="264">
        <v>210717</v>
      </c>
      <c r="C21" s="220">
        <v>204986</v>
      </c>
      <c r="D21" s="265">
        <v>2.7958006888275298E-2</v>
      </c>
      <c r="E21" s="222">
        <v>80388</v>
      </c>
      <c r="F21" s="220">
        <v>76643</v>
      </c>
      <c r="G21" s="266">
        <v>4.8862909854781256E-2</v>
      </c>
      <c r="H21" s="220">
        <v>130329</v>
      </c>
      <c r="I21" s="220">
        <v>128343</v>
      </c>
      <c r="J21" s="265">
        <v>1.547415908931535E-2</v>
      </c>
      <c r="K21" s="267">
        <v>0.69099999999999995</v>
      </c>
      <c r="L21" s="265">
        <v>0.69299999999999995</v>
      </c>
      <c r="M21" s="268">
        <v>-0.2</v>
      </c>
      <c r="N21" s="220">
        <v>227211</v>
      </c>
      <c r="O21" s="220">
        <v>222120</v>
      </c>
      <c r="P21" s="265">
        <v>2.2920043219881146E-2</v>
      </c>
      <c r="Q21" s="222">
        <v>328682</v>
      </c>
      <c r="R21" s="220">
        <v>320470</v>
      </c>
      <c r="S21" s="266">
        <v>2.5624863481761163E-2</v>
      </c>
      <c r="T21" s="220">
        <v>569382</v>
      </c>
      <c r="U21" s="226">
        <v>547543</v>
      </c>
      <c r="V21" s="269">
        <v>2.702117057475192</v>
      </c>
      <c r="W21" s="270">
        <v>2.6711238816309408</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35</v>
      </c>
      <c r="B24" s="252">
        <v>16579</v>
      </c>
      <c r="C24" s="252">
        <v>16101</v>
      </c>
      <c r="D24" s="253">
        <v>2.9687597043661883E-2</v>
      </c>
      <c r="E24" s="254">
        <v>11837</v>
      </c>
      <c r="F24" s="252">
        <v>11613</v>
      </c>
      <c r="G24" s="255">
        <v>1.9288728149487643E-2</v>
      </c>
      <c r="H24" s="252">
        <v>4742</v>
      </c>
      <c r="I24" s="252">
        <v>4488</v>
      </c>
      <c r="J24" s="253">
        <v>5.659536541889483E-2</v>
      </c>
      <c r="K24" s="256">
        <v>0.48299999999999998</v>
      </c>
      <c r="L24" s="253">
        <v>0.49299999999999999</v>
      </c>
      <c r="M24" s="257">
        <v>-1</v>
      </c>
      <c r="N24" s="252">
        <v>15697</v>
      </c>
      <c r="O24" s="252">
        <v>15177</v>
      </c>
      <c r="P24" s="253">
        <v>3.4262370692495221E-2</v>
      </c>
      <c r="Q24" s="254">
        <v>32501</v>
      </c>
      <c r="R24" s="252">
        <v>30758</v>
      </c>
      <c r="S24" s="255">
        <v>5.6668183887118799E-2</v>
      </c>
      <c r="T24" s="252">
        <v>30567</v>
      </c>
      <c r="U24" s="258">
        <v>29564</v>
      </c>
      <c r="V24" s="259">
        <v>1.8437179564509318</v>
      </c>
      <c r="W24" s="260">
        <v>1.8361592447674058</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13142</v>
      </c>
      <c r="C26" s="264">
        <v>12304</v>
      </c>
      <c r="D26" s="265">
        <v>6.8107932379713909E-2</v>
      </c>
      <c r="E26" s="222">
        <v>11196</v>
      </c>
      <c r="F26" s="220">
        <v>10538</v>
      </c>
      <c r="G26" s="266">
        <v>6.2440690833175175E-2</v>
      </c>
      <c r="H26" s="220">
        <v>1946</v>
      </c>
      <c r="I26" s="220">
        <v>1766</v>
      </c>
      <c r="J26" s="265">
        <v>0.10192525481313704</v>
      </c>
      <c r="K26" s="267">
        <v>0.48799999999999999</v>
      </c>
      <c r="L26" s="265">
        <v>0.51700000000000002</v>
      </c>
      <c r="M26" s="268">
        <v>-2.9000000000000004</v>
      </c>
      <c r="N26" s="220">
        <v>12384</v>
      </c>
      <c r="O26" s="220">
        <v>12111</v>
      </c>
      <c r="P26" s="265">
        <v>2.2541491206341344E-2</v>
      </c>
      <c r="Q26" s="222">
        <v>25352</v>
      </c>
      <c r="R26" s="220">
        <v>23415</v>
      </c>
      <c r="S26" s="266">
        <v>8.2724749092462094E-2</v>
      </c>
      <c r="T26" s="220">
        <v>24118</v>
      </c>
      <c r="U26" s="226">
        <v>23492</v>
      </c>
      <c r="V26" s="269">
        <v>1.8351849033632628</v>
      </c>
      <c r="W26" s="270">
        <v>1.9092977893368011</v>
      </c>
    </row>
    <row r="27" spans="1:23" ht="15" customHeight="1">
      <c r="A27" s="263" t="s">
        <v>23</v>
      </c>
      <c r="B27" s="264">
        <v>3437</v>
      </c>
      <c r="C27" s="264">
        <v>3797</v>
      </c>
      <c r="D27" s="265">
        <v>-9.4811693442191203E-2</v>
      </c>
      <c r="E27" s="222">
        <v>641</v>
      </c>
      <c r="F27" s="220">
        <v>1075</v>
      </c>
      <c r="G27" s="266">
        <v>-0.40372093023255812</v>
      </c>
      <c r="H27" s="220">
        <v>2796</v>
      </c>
      <c r="I27" s="220">
        <v>2722</v>
      </c>
      <c r="J27" s="265">
        <v>2.718589272593681E-2</v>
      </c>
      <c r="K27" s="267">
        <v>0.46300000000000002</v>
      </c>
      <c r="L27" s="265">
        <v>0.41799999999999998</v>
      </c>
      <c r="M27" s="268">
        <v>4.5</v>
      </c>
      <c r="N27" s="220">
        <v>3313</v>
      </c>
      <c r="O27" s="220">
        <v>3066</v>
      </c>
      <c r="P27" s="265">
        <v>8.0560991519895625E-2</v>
      </c>
      <c r="Q27" s="222">
        <v>7149</v>
      </c>
      <c r="R27" s="220">
        <v>7343</v>
      </c>
      <c r="S27" s="266">
        <v>-2.641971946071088E-2</v>
      </c>
      <c r="T27" s="220">
        <v>6449</v>
      </c>
      <c r="U27" s="226">
        <v>6072</v>
      </c>
      <c r="V27" s="269">
        <v>1.8763456502764038</v>
      </c>
      <c r="W27" s="270">
        <v>1.599157229391625</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13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18" bottom="1" header="0.5" footer="0.5"/>
  <pageSetup paperSize="5" scale="58" orientation="landscape" r:id="rId1"/>
  <headerFooter alignWithMargins="0">
    <oddHeader>&amp;L&amp;G&amp;C&amp;"Arial,Bold"&amp;20REGISTRATION AND OCCUPANCY RATE FISCAL YEAR 2014-2015 AS OF AUGUST 2014</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showRowColHeaders="0" workbookViewId="0"/>
  </sheetViews>
  <sheetFormatPr defaultColWidth="9.109375" defaultRowHeight="15"/>
  <cols>
    <col min="1" max="1" width="35.109375" style="309" bestFit="1" customWidth="1"/>
    <col min="2" max="3" width="13" style="309" bestFit="1" customWidth="1"/>
    <col min="4" max="4" width="11.33203125" style="309" customWidth="1"/>
    <col min="5" max="6" width="13" style="309" bestFit="1" customWidth="1"/>
    <col min="7" max="7" width="11.33203125" style="309" customWidth="1"/>
    <col min="8" max="9" width="11.109375" style="309" bestFit="1" customWidth="1"/>
    <col min="10" max="10" width="11.33203125" style="309" customWidth="1"/>
    <col min="11" max="11" width="8.88671875" style="309" bestFit="1" customWidth="1"/>
    <col min="12" max="12" width="8" style="309" customWidth="1"/>
    <col min="13" max="13" width="16.33203125" style="375" customWidth="1"/>
    <col min="14" max="15" width="13" style="309" bestFit="1" customWidth="1"/>
    <col min="16" max="16" width="11.33203125" style="309" customWidth="1"/>
    <col min="17" max="18" width="13" style="309" bestFit="1" customWidth="1"/>
    <col min="19" max="19" width="11.33203125" style="309" customWidth="1"/>
    <col min="20" max="21" width="13" style="309" bestFit="1" customWidth="1"/>
    <col min="22" max="22" width="12.33203125" style="309" customWidth="1"/>
    <col min="23" max="23" width="12.5546875" style="309" customWidth="1"/>
    <col min="24" max="16384" width="9.109375" style="309"/>
  </cols>
  <sheetData>
    <row r="1" spans="1:23" ht="16.2" thickTop="1">
      <c r="A1" s="296" t="s">
        <v>36</v>
      </c>
      <c r="B1" s="297" t="s">
        <v>0</v>
      </c>
      <c r="C1" s="297"/>
      <c r="D1" s="298" t="s">
        <v>1</v>
      </c>
      <c r="E1" s="299" t="s">
        <v>2</v>
      </c>
      <c r="F1" s="297"/>
      <c r="G1" s="300" t="s">
        <v>1</v>
      </c>
      <c r="H1" s="301"/>
      <c r="I1" s="302"/>
      <c r="J1" s="303" t="s">
        <v>1</v>
      </c>
      <c r="K1" s="304"/>
      <c r="L1" s="302"/>
      <c r="M1" s="305" t="s">
        <v>3</v>
      </c>
      <c r="N1" s="297" t="s">
        <v>27</v>
      </c>
      <c r="O1" s="297"/>
      <c r="P1" s="300" t="s">
        <v>1</v>
      </c>
      <c r="Q1" s="306" t="s">
        <v>27</v>
      </c>
      <c r="R1" s="297"/>
      <c r="S1" s="298" t="s">
        <v>1</v>
      </c>
      <c r="T1" s="302"/>
      <c r="U1" s="307"/>
      <c r="V1" s="297" t="s">
        <v>5</v>
      </c>
      <c r="W1" s="308"/>
    </row>
    <row r="2" spans="1:23" ht="15.6">
      <c r="A2" s="310" t="s">
        <v>37</v>
      </c>
      <c r="B2" s="154" t="s">
        <v>7</v>
      </c>
      <c r="C2" s="154"/>
      <c r="D2" s="157" t="s">
        <v>8</v>
      </c>
      <c r="E2" s="162" t="s">
        <v>9</v>
      </c>
      <c r="F2" s="154"/>
      <c r="G2" s="155" t="s">
        <v>8</v>
      </c>
      <c r="H2" s="311" t="s">
        <v>9</v>
      </c>
      <c r="I2" s="154"/>
      <c r="J2" s="158" t="s">
        <v>8</v>
      </c>
      <c r="K2" s="159" t="s">
        <v>10</v>
      </c>
      <c r="L2" s="154"/>
      <c r="M2" s="160" t="s">
        <v>10</v>
      </c>
      <c r="N2" s="161" t="s">
        <v>11</v>
      </c>
      <c r="O2" s="154"/>
      <c r="P2" s="155" t="s">
        <v>8</v>
      </c>
      <c r="Q2" s="156" t="s">
        <v>12</v>
      </c>
      <c r="R2" s="154"/>
      <c r="S2" s="157" t="s">
        <v>8</v>
      </c>
      <c r="T2" s="162" t="s">
        <v>13</v>
      </c>
      <c r="U2" s="163"/>
      <c r="V2" s="154" t="s">
        <v>14</v>
      </c>
      <c r="W2" s="312"/>
    </row>
    <row r="3" spans="1:23" s="318" customFormat="1" ht="16.2" thickBot="1">
      <c r="A3" s="313"/>
      <c r="B3" s="166">
        <v>2014</v>
      </c>
      <c r="C3" s="166">
        <v>2013</v>
      </c>
      <c r="D3" s="314"/>
      <c r="E3" s="166">
        <v>2014</v>
      </c>
      <c r="F3" s="166">
        <v>2013</v>
      </c>
      <c r="G3" s="172"/>
      <c r="H3" s="168">
        <v>2014</v>
      </c>
      <c r="I3" s="166">
        <v>2013</v>
      </c>
      <c r="J3" s="315"/>
      <c r="K3" s="316">
        <v>2014</v>
      </c>
      <c r="L3" s="166">
        <v>2013</v>
      </c>
      <c r="M3" s="171"/>
      <c r="N3" s="166">
        <v>2014</v>
      </c>
      <c r="O3" s="166">
        <v>2013</v>
      </c>
      <c r="P3" s="172"/>
      <c r="Q3" s="168">
        <v>2014</v>
      </c>
      <c r="R3" s="166">
        <v>2013</v>
      </c>
      <c r="S3" s="314"/>
      <c r="T3" s="166">
        <v>2014</v>
      </c>
      <c r="U3" s="173">
        <v>2013</v>
      </c>
      <c r="V3" s="166">
        <v>2014</v>
      </c>
      <c r="W3" s="317">
        <v>2013</v>
      </c>
    </row>
    <row r="4" spans="1:23" ht="3.75" customHeight="1" thickTop="1">
      <c r="A4" s="319"/>
      <c r="B4" s="177"/>
      <c r="C4" s="177"/>
      <c r="D4" s="179"/>
      <c r="E4" s="320"/>
      <c r="F4" s="177"/>
      <c r="G4" s="177"/>
      <c r="H4" s="183"/>
      <c r="I4" s="177"/>
      <c r="J4" s="177"/>
      <c r="K4" s="181"/>
      <c r="L4" s="177"/>
      <c r="M4" s="182"/>
      <c r="N4" s="177"/>
      <c r="O4" s="177"/>
      <c r="P4" s="177"/>
      <c r="Q4" s="183"/>
      <c r="R4" s="177"/>
      <c r="S4" s="179"/>
      <c r="T4" s="177"/>
      <c r="U4" s="179"/>
      <c r="V4" s="177"/>
      <c r="W4" s="321"/>
    </row>
    <row r="5" spans="1:23" ht="3.75" customHeight="1">
      <c r="A5" s="322"/>
      <c r="B5" s="180"/>
      <c r="C5" s="180"/>
      <c r="D5" s="184"/>
      <c r="E5" s="323"/>
      <c r="F5" s="180"/>
      <c r="G5" s="324"/>
      <c r="H5" s="192"/>
      <c r="I5" s="180"/>
      <c r="J5" s="180"/>
      <c r="K5" s="190"/>
      <c r="L5" s="180"/>
      <c r="M5" s="191"/>
      <c r="N5" s="180"/>
      <c r="O5" s="180"/>
      <c r="P5" s="180"/>
      <c r="Q5" s="192"/>
      <c r="R5" s="180"/>
      <c r="S5" s="184"/>
      <c r="T5" s="180"/>
      <c r="U5" s="184"/>
      <c r="V5" s="180"/>
      <c r="W5" s="325"/>
    </row>
    <row r="6" spans="1:23" s="328" customFormat="1" ht="15.6">
      <c r="A6" s="326" t="s">
        <v>16</v>
      </c>
      <c r="B6" s="195">
        <v>1799153</v>
      </c>
      <c r="C6" s="195">
        <v>1726319</v>
      </c>
      <c r="D6" s="198">
        <v>4.2190348365510659E-2</v>
      </c>
      <c r="E6" s="195">
        <v>1202328</v>
      </c>
      <c r="F6" s="195">
        <v>1137587</v>
      </c>
      <c r="G6" s="196">
        <v>5.691081209612979E-2</v>
      </c>
      <c r="H6" s="197">
        <v>596825</v>
      </c>
      <c r="I6" s="195">
        <v>588732</v>
      </c>
      <c r="J6" s="196">
        <v>1.3746492461765285E-2</v>
      </c>
      <c r="K6" s="199">
        <v>0.7322648676050052</v>
      </c>
      <c r="L6" s="196">
        <v>0.73327861820788154</v>
      </c>
      <c r="M6" s="200">
        <v>-0.1</v>
      </c>
      <c r="N6" s="195">
        <v>2415238</v>
      </c>
      <c r="O6" s="195">
        <v>2369430</v>
      </c>
      <c r="P6" s="196">
        <v>1.9332919731749831E-2</v>
      </c>
      <c r="Q6" s="197">
        <v>3298312</v>
      </c>
      <c r="R6" s="195">
        <v>3231282</v>
      </c>
      <c r="S6" s="198">
        <v>2.0744088569180901E-2</v>
      </c>
      <c r="T6" s="195">
        <v>4803446</v>
      </c>
      <c r="U6" s="201">
        <v>4604611</v>
      </c>
      <c r="V6" s="202">
        <v>2.6698374179405531</v>
      </c>
      <c r="W6" s="327">
        <v>2.6673001919112282</v>
      </c>
    </row>
    <row r="7" spans="1:23" s="332" customFormat="1" ht="3" customHeight="1">
      <c r="A7" s="329"/>
      <c r="B7" s="210"/>
      <c r="C7" s="210"/>
      <c r="D7" s="213"/>
      <c r="E7" s="210"/>
      <c r="F7" s="210"/>
      <c r="G7" s="211"/>
      <c r="H7" s="330"/>
      <c r="I7" s="210"/>
      <c r="J7" s="211"/>
      <c r="K7" s="214"/>
      <c r="L7" s="211"/>
      <c r="M7" s="215"/>
      <c r="N7" s="211"/>
      <c r="O7" s="210"/>
      <c r="P7" s="211"/>
      <c r="Q7" s="212"/>
      <c r="R7" s="210"/>
      <c r="S7" s="213"/>
      <c r="T7" s="210"/>
      <c r="U7" s="216"/>
      <c r="V7" s="210"/>
      <c r="W7" s="331"/>
    </row>
    <row r="8" spans="1:23" s="328" customFormat="1" ht="15.6">
      <c r="A8" s="333" t="s">
        <v>30</v>
      </c>
      <c r="B8" s="195">
        <v>1706501</v>
      </c>
      <c r="C8" s="195">
        <v>1630282</v>
      </c>
      <c r="D8" s="198">
        <v>4.6752034310628465E-2</v>
      </c>
      <c r="E8" s="195">
        <v>1181128</v>
      </c>
      <c r="F8" s="195">
        <v>1118441</v>
      </c>
      <c r="G8" s="196">
        <v>5.6048553298743517E-2</v>
      </c>
      <c r="H8" s="197">
        <v>525373</v>
      </c>
      <c r="I8" s="195">
        <v>511841</v>
      </c>
      <c r="J8" s="196">
        <v>2.6437897706514328E-2</v>
      </c>
      <c r="K8" s="199">
        <v>0.74609305456738206</v>
      </c>
      <c r="L8" s="196">
        <v>0.75195913864569908</v>
      </c>
      <c r="M8" s="200">
        <v>-0.6</v>
      </c>
      <c r="N8" s="195">
        <v>2338472</v>
      </c>
      <c r="O8" s="195">
        <v>2289590</v>
      </c>
      <c r="P8" s="196">
        <v>2.1349673959093114E-2</v>
      </c>
      <c r="Q8" s="197">
        <v>3134290</v>
      </c>
      <c r="R8" s="195">
        <v>3044833</v>
      </c>
      <c r="S8" s="198">
        <v>2.9379936436579608E-2</v>
      </c>
      <c r="T8" s="195">
        <v>4612132</v>
      </c>
      <c r="U8" s="201">
        <v>4405216</v>
      </c>
      <c r="V8" s="202">
        <v>2.7026834440765053</v>
      </c>
      <c r="W8" s="327">
        <v>2.7021190198996248</v>
      </c>
    </row>
    <row r="9" spans="1:23" s="332" customFormat="1" ht="3" customHeight="1">
      <c r="A9" s="334"/>
      <c r="B9" s="210"/>
      <c r="C9" s="210"/>
      <c r="D9" s="213"/>
      <c r="E9" s="210"/>
      <c r="F9" s="210"/>
      <c r="G9" s="211"/>
      <c r="H9" s="330"/>
      <c r="I9" s="210"/>
      <c r="J9" s="211"/>
      <c r="K9" s="214"/>
      <c r="L9" s="211"/>
      <c r="M9" s="215"/>
      <c r="N9" s="211"/>
      <c r="O9" s="210"/>
      <c r="P9" s="211"/>
      <c r="Q9" s="212"/>
      <c r="R9" s="210"/>
      <c r="S9" s="213"/>
      <c r="T9" s="210"/>
      <c r="U9" s="216"/>
      <c r="V9" s="210"/>
      <c r="W9" s="331"/>
    </row>
    <row r="10" spans="1:23" s="332" customFormat="1" ht="15.6">
      <c r="A10" s="335" t="s">
        <v>31</v>
      </c>
      <c r="B10" s="220">
        <v>1022866</v>
      </c>
      <c r="C10" s="220">
        <v>956421</v>
      </c>
      <c r="D10" s="223">
        <v>6.9472543994747088E-2</v>
      </c>
      <c r="E10" s="220">
        <v>838384</v>
      </c>
      <c r="F10" s="220">
        <v>782426</v>
      </c>
      <c r="G10" s="221">
        <v>7.151858450511614E-2</v>
      </c>
      <c r="H10" s="222">
        <v>184482</v>
      </c>
      <c r="I10" s="220">
        <v>173995</v>
      </c>
      <c r="J10" s="221">
        <v>6.0271846892152071E-2</v>
      </c>
      <c r="K10" s="224">
        <v>0.8114859246876851</v>
      </c>
      <c r="L10" s="221">
        <v>0.82136530908901095</v>
      </c>
      <c r="M10" s="225">
        <v>-1</v>
      </c>
      <c r="N10" s="220">
        <v>1492265</v>
      </c>
      <c r="O10" s="220">
        <v>1447658</v>
      </c>
      <c r="P10" s="221">
        <v>3.081321693383382E-2</v>
      </c>
      <c r="Q10" s="222">
        <v>1838929</v>
      </c>
      <c r="R10" s="220">
        <v>1762502</v>
      </c>
      <c r="S10" s="223">
        <v>4.3362787673432428E-2</v>
      </c>
      <c r="T10" s="220">
        <v>2711890</v>
      </c>
      <c r="U10" s="226">
        <v>2546038</v>
      </c>
      <c r="V10" s="227">
        <v>2.6512661482540234</v>
      </c>
      <c r="W10" s="336">
        <v>2.6620473619880785</v>
      </c>
    </row>
    <row r="11" spans="1:23" s="332" customFormat="1" ht="3" customHeight="1">
      <c r="A11" s="337"/>
      <c r="B11" s="220"/>
      <c r="C11" s="220"/>
      <c r="D11" s="223"/>
      <c r="E11" s="220"/>
      <c r="F11" s="220"/>
      <c r="G11" s="221"/>
      <c r="H11" s="222"/>
      <c r="I11" s="220"/>
      <c r="J11" s="221"/>
      <c r="K11" s="224"/>
      <c r="L11" s="221"/>
      <c r="M11" s="225"/>
      <c r="N11" s="220"/>
      <c r="O11" s="220"/>
      <c r="P11" s="221"/>
      <c r="Q11" s="222"/>
      <c r="R11" s="220"/>
      <c r="S11" s="223"/>
      <c r="T11" s="220"/>
      <c r="U11" s="226"/>
      <c r="V11" s="220"/>
      <c r="W11" s="338"/>
    </row>
    <row r="12" spans="1:23" s="332" customFormat="1" ht="15.6">
      <c r="A12" s="335" t="s">
        <v>32</v>
      </c>
      <c r="B12" s="220">
        <v>683635</v>
      </c>
      <c r="C12" s="220">
        <v>673861</v>
      </c>
      <c r="D12" s="223">
        <v>1.4504474958485504E-2</v>
      </c>
      <c r="E12" s="220">
        <v>342744</v>
      </c>
      <c r="F12" s="220">
        <v>336015</v>
      </c>
      <c r="G12" s="221">
        <v>2.0025891701263336E-2</v>
      </c>
      <c r="H12" s="222">
        <v>340891</v>
      </c>
      <c r="I12" s="220">
        <v>337846</v>
      </c>
      <c r="J12" s="221">
        <v>9.0129822463489283E-3</v>
      </c>
      <c r="K12" s="224">
        <v>0.65554778408659764</v>
      </c>
      <c r="L12" s="221">
        <v>0.67416566739777561</v>
      </c>
      <c r="M12" s="225">
        <v>-1.9</v>
      </c>
      <c r="N12" s="220">
        <v>846207</v>
      </c>
      <c r="O12" s="220">
        <v>841932</v>
      </c>
      <c r="P12" s="221">
        <v>5.0776072176850389E-3</v>
      </c>
      <c r="Q12" s="222">
        <v>1295361</v>
      </c>
      <c r="R12" s="220">
        <v>1282331</v>
      </c>
      <c r="S12" s="223">
        <v>1.0161183033085842E-2</v>
      </c>
      <c r="T12" s="220">
        <v>1900242</v>
      </c>
      <c r="U12" s="226">
        <v>1859178</v>
      </c>
      <c r="V12" s="227">
        <v>2.779614852955159</v>
      </c>
      <c r="W12" s="336">
        <v>2.7589933235489217</v>
      </c>
    </row>
    <row r="13" spans="1:23" s="332" customFormat="1" ht="3" customHeight="1">
      <c r="A13" s="339"/>
      <c r="B13" s="210"/>
      <c r="C13" s="210"/>
      <c r="D13" s="213"/>
      <c r="E13" s="210"/>
      <c r="F13" s="210"/>
      <c r="G13" s="211"/>
      <c r="H13" s="212"/>
      <c r="I13" s="210"/>
      <c r="J13" s="211"/>
      <c r="K13" s="214"/>
      <c r="L13" s="211"/>
      <c r="M13" s="215"/>
      <c r="N13" s="210"/>
      <c r="O13" s="210"/>
      <c r="P13" s="211"/>
      <c r="Q13" s="212"/>
      <c r="R13" s="210"/>
      <c r="S13" s="213"/>
      <c r="T13" s="210"/>
      <c r="U13" s="216"/>
      <c r="V13" s="210"/>
      <c r="W13" s="331"/>
    </row>
    <row r="14" spans="1:23" s="328" customFormat="1" ht="15.6">
      <c r="A14" s="333" t="s">
        <v>33</v>
      </c>
      <c r="B14" s="195">
        <v>92652</v>
      </c>
      <c r="C14" s="195">
        <v>96037</v>
      </c>
      <c r="D14" s="198">
        <v>-3.5246831950185867E-2</v>
      </c>
      <c r="E14" s="195">
        <v>21200</v>
      </c>
      <c r="F14" s="195">
        <v>19146</v>
      </c>
      <c r="G14" s="196">
        <v>0.10728089418155229</v>
      </c>
      <c r="H14" s="197">
        <v>71452</v>
      </c>
      <c r="I14" s="195">
        <v>76891</v>
      </c>
      <c r="J14" s="196">
        <v>-7.0736497119298747E-2</v>
      </c>
      <c r="K14" s="199">
        <v>0.46802258233651584</v>
      </c>
      <c r="L14" s="196">
        <v>0.42821361337416664</v>
      </c>
      <c r="M14" s="200">
        <v>4</v>
      </c>
      <c r="N14" s="195">
        <v>76766</v>
      </c>
      <c r="O14" s="195">
        <v>79840</v>
      </c>
      <c r="P14" s="196">
        <v>-3.8502004008016032E-2</v>
      </c>
      <c r="Q14" s="197">
        <v>164022</v>
      </c>
      <c r="R14" s="195">
        <v>186449</v>
      </c>
      <c r="S14" s="198">
        <v>-0.1202849036465736</v>
      </c>
      <c r="T14" s="195">
        <v>191314</v>
      </c>
      <c r="U14" s="201">
        <v>199395</v>
      </c>
      <c r="V14" s="202">
        <v>2.0648663817294826</v>
      </c>
      <c r="W14" s="327">
        <v>2.0762310359548923</v>
      </c>
    </row>
    <row r="15" spans="1:23" ht="3" customHeight="1">
      <c r="A15" s="340"/>
      <c r="B15" s="233"/>
      <c r="C15" s="233"/>
      <c r="D15" s="236"/>
      <c r="E15" s="233"/>
      <c r="F15" s="233"/>
      <c r="G15" s="234"/>
      <c r="H15" s="239"/>
      <c r="I15" s="233"/>
      <c r="J15" s="234"/>
      <c r="K15" s="237"/>
      <c r="L15" s="234"/>
      <c r="M15" s="238"/>
      <c r="N15" s="233"/>
      <c r="O15" s="233"/>
      <c r="P15" s="234"/>
      <c r="Q15" s="239"/>
      <c r="R15" s="233"/>
      <c r="S15" s="236"/>
      <c r="T15" s="233"/>
      <c r="U15" s="240"/>
      <c r="V15" s="241"/>
      <c r="W15" s="341"/>
    </row>
    <row r="16" spans="1:23">
      <c r="A16" s="342"/>
      <c r="B16" s="343"/>
      <c r="C16" s="343"/>
      <c r="D16" s="344"/>
      <c r="E16" s="345"/>
      <c r="F16" s="343"/>
      <c r="G16" s="343"/>
      <c r="H16" s="346"/>
      <c r="I16" s="343"/>
      <c r="J16" s="343"/>
      <c r="K16" s="347"/>
      <c r="L16" s="343"/>
      <c r="M16" s="348"/>
      <c r="N16" s="345"/>
      <c r="O16" s="343"/>
      <c r="P16" s="343"/>
      <c r="Q16" s="346"/>
      <c r="R16" s="343"/>
      <c r="S16" s="344"/>
      <c r="T16" s="345"/>
      <c r="U16" s="344"/>
      <c r="V16" s="343"/>
      <c r="W16" s="349"/>
    </row>
    <row r="17" spans="1:23" ht="3" customHeight="1">
      <c r="A17" s="350"/>
      <c r="B17" s="252"/>
      <c r="C17" s="252"/>
      <c r="D17" s="255"/>
      <c r="E17" s="252"/>
      <c r="F17" s="252"/>
      <c r="G17" s="253"/>
      <c r="H17" s="254"/>
      <c r="I17" s="252"/>
      <c r="J17" s="253"/>
      <c r="K17" s="256"/>
      <c r="L17" s="253"/>
      <c r="M17" s="257"/>
      <c r="N17" s="252"/>
      <c r="O17" s="252"/>
      <c r="P17" s="253"/>
      <c r="Q17" s="254"/>
      <c r="R17" s="252"/>
      <c r="S17" s="255"/>
      <c r="T17" s="252"/>
      <c r="U17" s="258"/>
      <c r="V17" s="259"/>
      <c r="W17" s="351"/>
    </row>
    <row r="18" spans="1:23" s="135" customFormat="1" ht="15.6">
      <c r="A18" s="352" t="s">
        <v>34</v>
      </c>
      <c r="B18" s="252">
        <v>1630976</v>
      </c>
      <c r="C18" s="252">
        <v>1557660</v>
      </c>
      <c r="D18" s="255">
        <v>4.7068037954367446E-2</v>
      </c>
      <c r="E18" s="252">
        <v>1123939</v>
      </c>
      <c r="F18" s="252">
        <v>1061717</v>
      </c>
      <c r="G18" s="253">
        <v>5.8605070842795211E-2</v>
      </c>
      <c r="H18" s="254">
        <v>507037</v>
      </c>
      <c r="I18" s="252">
        <v>495943</v>
      </c>
      <c r="J18" s="253">
        <v>2.236950617308844E-2</v>
      </c>
      <c r="K18" s="256">
        <v>0.75612106620465125</v>
      </c>
      <c r="L18" s="253">
        <v>0.76194404516241832</v>
      </c>
      <c r="M18" s="257">
        <v>-0.6</v>
      </c>
      <c r="N18" s="252">
        <v>2273743</v>
      </c>
      <c r="O18" s="252">
        <v>2226863</v>
      </c>
      <c r="P18" s="253">
        <v>2.105203598065979E-2</v>
      </c>
      <c r="Q18" s="254">
        <v>3007115</v>
      </c>
      <c r="R18" s="252">
        <v>2922607</v>
      </c>
      <c r="S18" s="255">
        <v>2.8915280090686158E-2</v>
      </c>
      <c r="T18" s="252">
        <v>4487865</v>
      </c>
      <c r="U18" s="258">
        <v>4284289</v>
      </c>
      <c r="V18" s="259">
        <v>2.7516438010124</v>
      </c>
      <c r="W18" s="351">
        <v>2.7504647997637481</v>
      </c>
    </row>
    <row r="19" spans="1:23" ht="3" customHeight="1">
      <c r="A19" s="322"/>
      <c r="B19" s="233"/>
      <c r="C19" s="233"/>
      <c r="D19" s="236"/>
      <c r="E19" s="233">
        <v>0</v>
      </c>
      <c r="F19" s="233">
        <v>0</v>
      </c>
      <c r="G19" s="234"/>
      <c r="H19" s="239">
        <v>0</v>
      </c>
      <c r="I19" s="262">
        <v>0</v>
      </c>
      <c r="J19" s="234"/>
      <c r="K19" s="237"/>
      <c r="L19" s="234"/>
      <c r="M19" s="238"/>
      <c r="N19" s="233">
        <v>0</v>
      </c>
      <c r="O19" s="233">
        <v>0</v>
      </c>
      <c r="P19" s="234"/>
      <c r="Q19" s="239">
        <v>0</v>
      </c>
      <c r="R19" s="233">
        <v>0</v>
      </c>
      <c r="S19" s="236"/>
      <c r="T19" s="233">
        <v>0</v>
      </c>
      <c r="U19" s="240">
        <v>0</v>
      </c>
      <c r="V19" s="233"/>
      <c r="W19" s="341"/>
    </row>
    <row r="20" spans="1:23" ht="15.6">
      <c r="A20" s="353" t="s">
        <v>22</v>
      </c>
      <c r="B20" s="264">
        <v>962052</v>
      </c>
      <c r="C20" s="264">
        <v>899285</v>
      </c>
      <c r="D20" s="266">
        <v>6.9796560600921848E-2</v>
      </c>
      <c r="E20" s="220">
        <v>785150</v>
      </c>
      <c r="F20" s="220">
        <v>731603</v>
      </c>
      <c r="G20" s="265">
        <v>7.3191334644609168E-2</v>
      </c>
      <c r="H20" s="222">
        <v>176902</v>
      </c>
      <c r="I20" s="220">
        <v>167682</v>
      </c>
      <c r="J20" s="265">
        <v>5.4985031189990576E-2</v>
      </c>
      <c r="K20" s="267">
        <v>0.82787016718627926</v>
      </c>
      <c r="L20" s="265">
        <v>0.83720995706262336</v>
      </c>
      <c r="M20" s="268">
        <v>-0.89999999999999991</v>
      </c>
      <c r="N20" s="220">
        <v>1440028</v>
      </c>
      <c r="O20" s="220">
        <v>1397645</v>
      </c>
      <c r="P20" s="265">
        <v>3.0324581707085848E-2</v>
      </c>
      <c r="Q20" s="222">
        <v>1739437</v>
      </c>
      <c r="R20" s="220">
        <v>1669408</v>
      </c>
      <c r="S20" s="266">
        <v>4.1948403266307575E-2</v>
      </c>
      <c r="T20" s="220">
        <v>2612158</v>
      </c>
      <c r="U20" s="226">
        <v>2450632</v>
      </c>
      <c r="V20" s="269">
        <v>2.7151941890874922</v>
      </c>
      <c r="W20" s="354">
        <v>2.7250893765602675</v>
      </c>
    </row>
    <row r="21" spans="1:23" ht="15.6">
      <c r="A21" s="353" t="s">
        <v>23</v>
      </c>
      <c r="B21" s="264">
        <v>668924</v>
      </c>
      <c r="C21" s="220">
        <v>658375</v>
      </c>
      <c r="D21" s="266">
        <v>1.6022783368141256E-2</v>
      </c>
      <c r="E21" s="220">
        <v>338789</v>
      </c>
      <c r="F21" s="220">
        <v>330114</v>
      </c>
      <c r="G21" s="265">
        <v>2.6278800656742821E-2</v>
      </c>
      <c r="H21" s="222">
        <v>330135</v>
      </c>
      <c r="I21" s="220">
        <v>328261</v>
      </c>
      <c r="J21" s="265">
        <v>5.7088719037595081E-3</v>
      </c>
      <c r="K21" s="267">
        <v>0.65767095429596478</v>
      </c>
      <c r="L21" s="265">
        <v>0.66168102591846945</v>
      </c>
      <c r="M21" s="268">
        <v>-0.4</v>
      </c>
      <c r="N21" s="220">
        <v>833715</v>
      </c>
      <c r="O21" s="220">
        <v>829218</v>
      </c>
      <c r="P21" s="265">
        <v>5.4231818412046051E-3</v>
      </c>
      <c r="Q21" s="222">
        <v>1267678</v>
      </c>
      <c r="R21" s="220">
        <v>1253199</v>
      </c>
      <c r="S21" s="266">
        <v>1.1553631945126033E-2</v>
      </c>
      <c r="T21" s="220">
        <v>1875707</v>
      </c>
      <c r="U21" s="226">
        <v>1833657</v>
      </c>
      <c r="V21" s="269">
        <v>2.8040659327517026</v>
      </c>
      <c r="W21" s="354">
        <v>2.785125498386178</v>
      </c>
    </row>
    <row r="22" spans="1:23" ht="3" customHeight="1">
      <c r="A22" s="322"/>
      <c r="B22" s="233"/>
      <c r="C22" s="233"/>
      <c r="D22" s="236"/>
      <c r="E22" s="233"/>
      <c r="F22" s="233"/>
      <c r="G22" s="234"/>
      <c r="H22" s="239"/>
      <c r="I22" s="262"/>
      <c r="J22" s="234"/>
      <c r="K22" s="237"/>
      <c r="L22" s="234"/>
      <c r="M22" s="238"/>
      <c r="N22" s="233"/>
      <c r="O22" s="233"/>
      <c r="P22" s="234"/>
      <c r="Q22" s="239"/>
      <c r="R22" s="233"/>
      <c r="S22" s="236"/>
      <c r="T22" s="233"/>
      <c r="U22" s="240"/>
      <c r="V22" s="233"/>
      <c r="W22" s="341"/>
    </row>
    <row r="23" spans="1:23" ht="3" customHeight="1">
      <c r="A23" s="322"/>
      <c r="B23" s="233"/>
      <c r="C23" s="233"/>
      <c r="D23" s="236"/>
      <c r="E23" s="233"/>
      <c r="F23" s="233"/>
      <c r="G23" s="234"/>
      <c r="H23" s="239"/>
      <c r="I23" s="262"/>
      <c r="J23" s="234"/>
      <c r="K23" s="237"/>
      <c r="L23" s="234"/>
      <c r="M23" s="238"/>
      <c r="N23" s="233"/>
      <c r="O23" s="233"/>
      <c r="P23" s="234"/>
      <c r="Q23" s="239"/>
      <c r="R23" s="233"/>
      <c r="S23" s="236"/>
      <c r="T23" s="233"/>
      <c r="U23" s="240"/>
      <c r="V23" s="233"/>
      <c r="W23" s="341"/>
    </row>
    <row r="24" spans="1:23" s="135" customFormat="1" ht="15.6">
      <c r="A24" s="352" t="s">
        <v>35</v>
      </c>
      <c r="B24" s="252">
        <v>75525</v>
      </c>
      <c r="C24" s="252">
        <v>72622</v>
      </c>
      <c r="D24" s="255">
        <v>3.9974112527884111E-2</v>
      </c>
      <c r="E24" s="252">
        <v>57189</v>
      </c>
      <c r="F24" s="252">
        <v>56724</v>
      </c>
      <c r="G24" s="253">
        <v>8.1975883224032157E-3</v>
      </c>
      <c r="H24" s="254">
        <v>18336</v>
      </c>
      <c r="I24" s="252">
        <v>15898</v>
      </c>
      <c r="J24" s="253">
        <v>0.15335262297144295</v>
      </c>
      <c r="K24" s="256">
        <v>0.508975820719481</v>
      </c>
      <c r="L24" s="253">
        <v>0.51320504638947528</v>
      </c>
      <c r="M24" s="257">
        <v>-0.4</v>
      </c>
      <c r="N24" s="252">
        <v>64729</v>
      </c>
      <c r="O24" s="252">
        <v>62727</v>
      </c>
      <c r="P24" s="253">
        <v>3.1916080794554179E-2</v>
      </c>
      <c r="Q24" s="254">
        <v>127175</v>
      </c>
      <c r="R24" s="252">
        <v>122226</v>
      </c>
      <c r="S24" s="255">
        <v>4.0490566655212473E-2</v>
      </c>
      <c r="T24" s="252">
        <v>124267</v>
      </c>
      <c r="U24" s="258">
        <v>120927</v>
      </c>
      <c r="V24" s="259">
        <v>1.6453757034094671</v>
      </c>
      <c r="W24" s="351">
        <v>1.6651565641265733</v>
      </c>
    </row>
    <row r="25" spans="1:23" ht="3" customHeight="1">
      <c r="A25" s="322"/>
      <c r="B25" s="233"/>
      <c r="C25" s="233"/>
      <c r="D25" s="236"/>
      <c r="E25" s="233"/>
      <c r="F25" s="233"/>
      <c r="G25" s="234"/>
      <c r="H25" s="239"/>
      <c r="I25" s="262"/>
      <c r="J25" s="234"/>
      <c r="K25" s="237"/>
      <c r="L25" s="234"/>
      <c r="M25" s="238"/>
      <c r="N25" s="233"/>
      <c r="O25" s="233"/>
      <c r="P25" s="234"/>
      <c r="Q25" s="239"/>
      <c r="R25" s="233"/>
      <c r="S25" s="236"/>
      <c r="T25" s="233"/>
      <c r="U25" s="240"/>
      <c r="V25" s="233"/>
      <c r="W25" s="341"/>
    </row>
    <row r="26" spans="1:23" ht="15.6">
      <c r="A26" s="353" t="s">
        <v>22</v>
      </c>
      <c r="B26" s="264">
        <v>60814</v>
      </c>
      <c r="C26" s="264">
        <v>57136</v>
      </c>
      <c r="D26" s="266">
        <v>6.4372724726967243E-2</v>
      </c>
      <c r="E26" s="220">
        <v>53234</v>
      </c>
      <c r="F26" s="220">
        <v>50823</v>
      </c>
      <c r="G26" s="265">
        <v>4.7439151565236211E-2</v>
      </c>
      <c r="H26" s="222">
        <v>7580</v>
      </c>
      <c r="I26" s="220">
        <v>6313</v>
      </c>
      <c r="J26" s="265">
        <v>0.20069697449706955</v>
      </c>
      <c r="K26" s="267">
        <v>0.52503718891971218</v>
      </c>
      <c r="L26" s="265">
        <v>0.53723118568328787</v>
      </c>
      <c r="M26" s="268">
        <v>-1.2</v>
      </c>
      <c r="N26" s="220">
        <v>52237</v>
      </c>
      <c r="O26" s="220">
        <v>50013</v>
      </c>
      <c r="P26" s="265">
        <v>4.446843820606642E-2</v>
      </c>
      <c r="Q26" s="222">
        <v>99492</v>
      </c>
      <c r="R26" s="220">
        <v>93094</v>
      </c>
      <c r="S26" s="266">
        <v>6.8726233699271708E-2</v>
      </c>
      <c r="T26" s="220">
        <v>99732</v>
      </c>
      <c r="U26" s="226">
        <v>95406</v>
      </c>
      <c r="V26" s="269">
        <v>1.6399513269970731</v>
      </c>
      <c r="W26" s="354">
        <v>1.6698053766451975</v>
      </c>
    </row>
    <row r="27" spans="1:23" ht="15.6">
      <c r="A27" s="353" t="s">
        <v>23</v>
      </c>
      <c r="B27" s="264">
        <v>14711</v>
      </c>
      <c r="C27" s="264">
        <v>15486</v>
      </c>
      <c r="D27" s="266">
        <v>-5.0045202118042101E-2</v>
      </c>
      <c r="E27" s="220">
        <v>3955</v>
      </c>
      <c r="F27" s="220">
        <v>5901</v>
      </c>
      <c r="G27" s="265">
        <v>-0.32977461447212336</v>
      </c>
      <c r="H27" s="222">
        <v>10756</v>
      </c>
      <c r="I27" s="220">
        <v>9585</v>
      </c>
      <c r="J27" s="265">
        <v>0.12217005738132498</v>
      </c>
      <c r="K27" s="267">
        <v>0.45125167070042987</v>
      </c>
      <c r="L27" s="265">
        <v>0.43642729644377315</v>
      </c>
      <c r="M27" s="268">
        <v>1.5</v>
      </c>
      <c r="N27" s="220">
        <v>12492</v>
      </c>
      <c r="O27" s="220">
        <v>12714</v>
      </c>
      <c r="P27" s="265">
        <v>-1.7461066540821142E-2</v>
      </c>
      <c r="Q27" s="222">
        <v>27683</v>
      </c>
      <c r="R27" s="220">
        <v>29132</v>
      </c>
      <c r="S27" s="266">
        <v>-4.9739118495125634E-2</v>
      </c>
      <c r="T27" s="220">
        <v>24535</v>
      </c>
      <c r="U27" s="226">
        <v>25521</v>
      </c>
      <c r="V27" s="269">
        <v>1.6677996057372035</v>
      </c>
      <c r="W27" s="354">
        <v>1.648004649360713</v>
      </c>
    </row>
    <row r="28" spans="1:23" ht="3" customHeight="1">
      <c r="A28" s="322"/>
      <c r="B28" s="323"/>
      <c r="C28" s="323"/>
      <c r="D28" s="236"/>
      <c r="E28" s="323"/>
      <c r="F28" s="323"/>
      <c r="G28" s="355"/>
      <c r="H28" s="188"/>
      <c r="I28" s="323"/>
      <c r="J28" s="355"/>
      <c r="K28" s="356"/>
      <c r="L28" s="357"/>
      <c r="M28" s="358"/>
      <c r="N28" s="323"/>
      <c r="O28" s="323"/>
      <c r="P28" s="355"/>
      <c r="Q28" s="188"/>
      <c r="R28" s="323"/>
      <c r="S28" s="359"/>
      <c r="T28" s="323"/>
      <c r="U28" s="360"/>
      <c r="V28" s="241"/>
      <c r="W28" s="341"/>
    </row>
    <row r="29" spans="1:23" ht="3" customHeight="1" thickBot="1">
      <c r="A29" s="361"/>
      <c r="B29" s="362"/>
      <c r="C29" s="363"/>
      <c r="D29" s="364"/>
      <c r="E29" s="363"/>
      <c r="F29" s="363"/>
      <c r="G29" s="365"/>
      <c r="H29" s="366"/>
      <c r="I29" s="362"/>
      <c r="J29" s="367"/>
      <c r="K29" s="368"/>
      <c r="L29" s="367"/>
      <c r="M29" s="369"/>
      <c r="N29" s="367"/>
      <c r="O29" s="363"/>
      <c r="P29" s="365"/>
      <c r="Q29" s="370"/>
      <c r="R29" s="363"/>
      <c r="S29" s="371"/>
      <c r="T29" s="363"/>
      <c r="U29" s="372"/>
      <c r="V29" s="373"/>
      <c r="W29" s="374"/>
    </row>
    <row r="30" spans="1:23" ht="16.2" thickTop="1">
      <c r="A30" s="13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2014 AS OF AUGUST</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showRowColHeaders="0" workbookViewId="0">
      <pane xSplit="2" ySplit="6" topLeftCell="C7" activePane="bottomRight" state="frozen"/>
      <selection pane="topRight" activeCell="C1" sqref="C1"/>
      <selection pane="bottomLeft" activeCell="A7" sqref="A7"/>
      <selection pane="bottomRight" activeCell="C7" sqref="C7"/>
    </sheetView>
  </sheetViews>
  <sheetFormatPr defaultRowHeight="13.2"/>
  <cols>
    <col min="1" max="1" width="21.6640625" customWidth="1"/>
    <col min="2" max="2" width="30.5546875" bestFit="1" customWidth="1"/>
    <col min="3" max="4" width="12.6640625" customWidth="1"/>
    <col min="5" max="5" width="11.6640625" customWidth="1"/>
    <col min="6" max="7" width="12.6640625" customWidth="1"/>
    <col min="8" max="8" width="11.6640625" customWidth="1"/>
    <col min="9" max="10" width="12.6640625" customWidth="1"/>
    <col min="11" max="11" width="11.6640625" customWidth="1"/>
    <col min="12" max="12" width="1.109375" customWidth="1"/>
    <col min="13" max="15" width="11.6640625" customWidth="1"/>
    <col min="16" max="17" width="12.6640625" customWidth="1"/>
    <col min="18" max="18" width="11.6640625" customWidth="1"/>
    <col min="19" max="20" width="12.6640625" customWidth="1"/>
    <col min="21" max="21" width="11.6640625" customWidth="1"/>
    <col min="22" max="23" width="12.6640625" customWidth="1"/>
    <col min="24" max="24" width="11.6640625" customWidth="1"/>
    <col min="25" max="26" width="12.6640625" customWidth="1"/>
  </cols>
  <sheetData>
    <row r="1" spans="1:26" ht="37.799999999999997">
      <c r="A1" s="985" t="s">
        <v>38</v>
      </c>
      <c r="B1" s="985"/>
      <c r="C1" s="985"/>
      <c r="D1" s="985"/>
      <c r="E1" s="985"/>
      <c r="F1" s="985"/>
      <c r="G1" s="985"/>
      <c r="H1" s="985"/>
      <c r="I1" s="985"/>
      <c r="J1" s="985"/>
      <c r="K1" s="985"/>
      <c r="L1" s="985"/>
      <c r="M1" s="985"/>
      <c r="N1" s="985"/>
      <c r="O1" s="985"/>
      <c r="P1" s="985"/>
      <c r="Q1" s="985"/>
      <c r="R1" s="985"/>
      <c r="S1" s="985"/>
      <c r="T1" s="985"/>
      <c r="U1" s="985"/>
      <c r="V1" s="985"/>
      <c r="W1" s="985"/>
      <c r="X1" s="985"/>
      <c r="Y1" s="985"/>
      <c r="Z1" s="985"/>
    </row>
    <row r="2" spans="1:26" s="376" customFormat="1" ht="15" customHeight="1">
      <c r="A2" s="986"/>
      <c r="B2" s="986"/>
      <c r="C2" s="986"/>
      <c r="D2" s="986"/>
      <c r="E2" s="986"/>
      <c r="F2" s="986"/>
      <c r="G2" s="986"/>
      <c r="H2" s="986"/>
      <c r="I2" s="986"/>
      <c r="J2" s="986"/>
      <c r="K2" s="986"/>
      <c r="L2" s="986"/>
      <c r="M2" s="986"/>
      <c r="N2" s="986"/>
      <c r="O2" s="986"/>
      <c r="P2" s="986"/>
      <c r="Q2" s="986"/>
      <c r="R2" s="986"/>
      <c r="S2" s="986"/>
      <c r="T2" s="986"/>
      <c r="U2" s="986"/>
      <c r="V2" s="986"/>
      <c r="W2" s="986"/>
      <c r="X2" s="986"/>
      <c r="Y2" s="986"/>
      <c r="Z2" s="986"/>
    </row>
    <row r="3" spans="1:26" s="376" customFormat="1" ht="15" customHeight="1">
      <c r="A3" s="377"/>
      <c r="B3" s="377"/>
      <c r="C3" s="377"/>
      <c r="D3" s="377"/>
      <c r="E3" s="377"/>
      <c r="F3" s="377"/>
      <c r="G3" s="377"/>
      <c r="H3" s="377"/>
      <c r="I3" s="377"/>
      <c r="J3" s="377"/>
      <c r="K3" s="377"/>
      <c r="L3" s="377"/>
      <c r="M3" s="377"/>
      <c r="N3" s="377"/>
      <c r="O3" s="377"/>
      <c r="P3" s="377"/>
      <c r="Q3" s="377"/>
      <c r="R3" s="377"/>
      <c r="S3" s="377"/>
      <c r="T3" s="377"/>
      <c r="U3" s="377"/>
      <c r="V3" s="377"/>
      <c r="W3" s="377"/>
      <c r="X3" s="377"/>
      <c r="Y3" s="377"/>
      <c r="Z3" s="377"/>
    </row>
    <row r="4" spans="1:26" ht="23.4" thickBot="1">
      <c r="A4" s="987" t="s">
        <v>39</v>
      </c>
      <c r="B4" s="987"/>
      <c r="C4" s="987"/>
      <c r="D4" s="987"/>
      <c r="E4" s="987"/>
      <c r="F4" s="987"/>
      <c r="G4" s="987"/>
      <c r="H4" s="987"/>
      <c r="I4" s="987"/>
      <c r="J4" s="987"/>
      <c r="K4" s="987"/>
      <c r="L4" s="987"/>
      <c r="M4" s="987"/>
      <c r="N4" s="987"/>
      <c r="O4" s="987"/>
      <c r="P4" s="987"/>
      <c r="Q4" s="987"/>
      <c r="R4" s="987"/>
      <c r="S4" s="987"/>
      <c r="T4" s="987"/>
      <c r="U4" s="987"/>
      <c r="V4" s="987"/>
      <c r="W4" s="987"/>
      <c r="X4" s="987"/>
      <c r="Y4" s="987"/>
      <c r="Z4" s="987"/>
    </row>
    <row r="5" spans="1:26" ht="13.8">
      <c r="A5" s="378"/>
      <c r="B5" s="379"/>
      <c r="C5" s="988" t="s">
        <v>40</v>
      </c>
      <c r="D5" s="988"/>
      <c r="E5" s="380" t="s">
        <v>41</v>
      </c>
      <c r="F5" s="988" t="s">
        <v>42</v>
      </c>
      <c r="G5" s="988"/>
      <c r="H5" s="380" t="s">
        <v>41</v>
      </c>
      <c r="I5" s="988" t="s">
        <v>43</v>
      </c>
      <c r="J5" s="988"/>
      <c r="K5" s="381" t="s">
        <v>41</v>
      </c>
      <c r="L5" s="382"/>
      <c r="M5" s="989" t="s">
        <v>44</v>
      </c>
      <c r="N5" s="989"/>
      <c r="O5" s="380" t="s">
        <v>45</v>
      </c>
      <c r="P5" s="988" t="s">
        <v>46</v>
      </c>
      <c r="Q5" s="988"/>
      <c r="R5" s="380" t="s">
        <v>41</v>
      </c>
      <c r="S5" s="988" t="s">
        <v>47</v>
      </c>
      <c r="T5" s="988"/>
      <c r="U5" s="380" t="s">
        <v>41</v>
      </c>
      <c r="V5" s="988" t="s">
        <v>48</v>
      </c>
      <c r="W5" s="988"/>
      <c r="X5" s="380" t="s">
        <v>41</v>
      </c>
      <c r="Y5" s="990" t="s">
        <v>49</v>
      </c>
      <c r="Z5" s="991"/>
    </row>
    <row r="6" spans="1:26" ht="28.2" thickBot="1">
      <c r="A6" s="383" t="s">
        <v>50</v>
      </c>
      <c r="B6" s="384" t="s">
        <v>51</v>
      </c>
      <c r="C6" s="385">
        <v>2014</v>
      </c>
      <c r="D6" s="385">
        <v>2013</v>
      </c>
      <c r="E6" s="386" t="s">
        <v>52</v>
      </c>
      <c r="F6" s="385">
        <v>2014</v>
      </c>
      <c r="G6" s="385">
        <v>2013</v>
      </c>
      <c r="H6" s="386" t="s">
        <v>52</v>
      </c>
      <c r="I6" s="385">
        <v>2014</v>
      </c>
      <c r="J6" s="385">
        <v>2013</v>
      </c>
      <c r="K6" s="386" t="s">
        <v>52</v>
      </c>
      <c r="L6" s="387"/>
      <c r="M6" s="388">
        <v>2014</v>
      </c>
      <c r="N6" s="385">
        <v>2013</v>
      </c>
      <c r="O6" s="386" t="s">
        <v>52</v>
      </c>
      <c r="P6" s="385">
        <v>2014</v>
      </c>
      <c r="Q6" s="385">
        <v>2013</v>
      </c>
      <c r="R6" s="386" t="s">
        <v>52</v>
      </c>
      <c r="S6" s="385">
        <v>2014</v>
      </c>
      <c r="T6" s="385">
        <v>2013</v>
      </c>
      <c r="U6" s="386" t="s">
        <v>52</v>
      </c>
      <c r="V6" s="385">
        <v>2014</v>
      </c>
      <c r="W6" s="385">
        <v>2013</v>
      </c>
      <c r="X6" s="386" t="s">
        <v>52</v>
      </c>
      <c r="Y6" s="389">
        <v>2014</v>
      </c>
      <c r="Z6" s="390">
        <v>2013</v>
      </c>
    </row>
    <row r="7" spans="1:26" ht="13.8">
      <c r="A7" s="983" t="s">
        <v>53</v>
      </c>
      <c r="B7" s="391" t="s">
        <v>54</v>
      </c>
      <c r="C7" s="392">
        <v>9886</v>
      </c>
      <c r="D7" s="392">
        <v>10383</v>
      </c>
      <c r="E7" s="393">
        <v>-4.7866705191177888E-2</v>
      </c>
      <c r="F7" s="392">
        <v>7588</v>
      </c>
      <c r="G7" s="392">
        <v>8034</v>
      </c>
      <c r="H7" s="393">
        <v>-5.551406522280309E-2</v>
      </c>
      <c r="I7" s="392">
        <v>2298</v>
      </c>
      <c r="J7" s="392">
        <v>2349</v>
      </c>
      <c r="K7" s="393">
        <v>-2.1711366538952746E-2</v>
      </c>
      <c r="L7" s="394"/>
      <c r="M7" s="395">
        <v>0.55054769017621341</v>
      </c>
      <c r="N7" s="395">
        <v>0.61505875922383169</v>
      </c>
      <c r="O7" s="396">
        <v>-6.5</v>
      </c>
      <c r="P7" s="392">
        <v>12716</v>
      </c>
      <c r="Q7" s="392">
        <v>13503</v>
      </c>
      <c r="R7" s="393">
        <v>-5.828334444197586E-2</v>
      </c>
      <c r="S7" s="392">
        <v>23097</v>
      </c>
      <c r="T7" s="392">
        <v>21954</v>
      </c>
      <c r="U7" s="393">
        <v>5.2063405301995082E-2</v>
      </c>
      <c r="V7" s="392">
        <v>24424</v>
      </c>
      <c r="W7" s="392">
        <v>25983</v>
      </c>
      <c r="X7" s="393">
        <v>-6.000076973405688E-2</v>
      </c>
      <c r="Y7" s="397">
        <v>2.4705644345539146</v>
      </c>
      <c r="Z7" s="398">
        <v>2.5024559375902919</v>
      </c>
    </row>
    <row r="8" spans="1:26" ht="13.8">
      <c r="A8" s="992"/>
      <c r="B8" s="391" t="s">
        <v>55</v>
      </c>
      <c r="C8" s="392">
        <v>17590</v>
      </c>
      <c r="D8" s="392">
        <v>11717</v>
      </c>
      <c r="E8" s="393">
        <v>0.50123751813604167</v>
      </c>
      <c r="F8" s="392">
        <v>13403</v>
      </c>
      <c r="G8" s="392">
        <v>9474</v>
      </c>
      <c r="H8" s="393">
        <v>0.41471395397931182</v>
      </c>
      <c r="I8" s="392">
        <v>4187</v>
      </c>
      <c r="J8" s="392">
        <v>2243</v>
      </c>
      <c r="K8" s="393">
        <v>0.86669638876504684</v>
      </c>
      <c r="L8" s="394"/>
      <c r="M8" s="395">
        <v>0.762451171875</v>
      </c>
      <c r="N8" s="395">
        <v>0.76715922475639786</v>
      </c>
      <c r="O8" s="396">
        <v>-0.5</v>
      </c>
      <c r="P8" s="392">
        <v>21861</v>
      </c>
      <c r="Q8" s="392">
        <v>14329</v>
      </c>
      <c r="R8" s="393">
        <v>0.52564728871519295</v>
      </c>
      <c r="S8" s="392">
        <v>28672</v>
      </c>
      <c r="T8" s="392">
        <v>18678</v>
      </c>
      <c r="U8" s="393">
        <v>0.53506799443195208</v>
      </c>
      <c r="V8" s="392">
        <v>41169</v>
      </c>
      <c r="W8" s="392">
        <v>24621</v>
      </c>
      <c r="X8" s="393">
        <v>0.67210917509443158</v>
      </c>
      <c r="Y8" s="397">
        <v>2.3404775440591243</v>
      </c>
      <c r="Z8" s="398">
        <v>2.1013057949987197</v>
      </c>
    </row>
    <row r="9" spans="1:26" ht="14.4" thickBot="1">
      <c r="A9" s="984"/>
      <c r="B9" s="391" t="s">
        <v>56</v>
      </c>
      <c r="C9" s="392">
        <v>95779</v>
      </c>
      <c r="D9" s="392">
        <v>93482</v>
      </c>
      <c r="E9" s="393">
        <v>2.4571575276523823E-2</v>
      </c>
      <c r="F9" s="392">
        <v>78925</v>
      </c>
      <c r="G9" s="392">
        <v>75423</v>
      </c>
      <c r="H9" s="393">
        <v>4.6431459899500149E-2</v>
      </c>
      <c r="I9" s="392">
        <v>16854</v>
      </c>
      <c r="J9" s="392">
        <v>18059</v>
      </c>
      <c r="K9" s="393">
        <v>-6.6725732321833986E-2</v>
      </c>
      <c r="L9" s="394"/>
      <c r="M9" s="395">
        <v>0.85150246346836167</v>
      </c>
      <c r="N9" s="395">
        <v>0.88071021456992626</v>
      </c>
      <c r="O9" s="396">
        <v>-2.9000000000000004</v>
      </c>
      <c r="P9" s="392">
        <v>151914</v>
      </c>
      <c r="Q9" s="392">
        <v>155603</v>
      </c>
      <c r="R9" s="393">
        <v>-2.3707769130415224E-2</v>
      </c>
      <c r="S9" s="392">
        <v>178407</v>
      </c>
      <c r="T9" s="392">
        <v>176679</v>
      </c>
      <c r="U9" s="393">
        <v>9.7804492893892314E-3</v>
      </c>
      <c r="V9" s="392">
        <v>285069</v>
      </c>
      <c r="W9" s="392">
        <v>279930</v>
      </c>
      <c r="X9" s="393">
        <v>1.8358160968813632E-2</v>
      </c>
      <c r="Y9" s="397">
        <v>2.9763204877895988</v>
      </c>
      <c r="Z9" s="398">
        <v>2.9944802207911683</v>
      </c>
    </row>
    <row r="10" spans="1:26" ht="14.4" thickBot="1">
      <c r="A10" s="399" t="s">
        <v>57</v>
      </c>
      <c r="B10" s="400"/>
      <c r="C10" s="401">
        <v>123255</v>
      </c>
      <c r="D10" s="401">
        <v>115582</v>
      </c>
      <c r="E10" s="402">
        <v>6.6385769410461842E-2</v>
      </c>
      <c r="F10" s="401">
        <v>99916</v>
      </c>
      <c r="G10" s="401">
        <v>92931</v>
      </c>
      <c r="H10" s="402">
        <v>7.5163293196027159E-2</v>
      </c>
      <c r="I10" s="401">
        <v>23339</v>
      </c>
      <c r="J10" s="401">
        <v>22651</v>
      </c>
      <c r="K10" s="402">
        <v>3.0373934925610347E-2</v>
      </c>
      <c r="L10" s="394"/>
      <c r="M10" s="403">
        <v>0.81021044765744477</v>
      </c>
      <c r="N10" s="403">
        <v>0.8441128152739622</v>
      </c>
      <c r="O10" s="404">
        <v>-3.4000000000000004</v>
      </c>
      <c r="P10" s="401">
        <v>186491</v>
      </c>
      <c r="Q10" s="401">
        <v>183435</v>
      </c>
      <c r="R10" s="402">
        <v>1.665985226374465E-2</v>
      </c>
      <c r="S10" s="401">
        <v>230176</v>
      </c>
      <c r="T10" s="401">
        <v>217311</v>
      </c>
      <c r="U10" s="402">
        <v>5.9200868800935065E-2</v>
      </c>
      <c r="V10" s="401">
        <v>350662</v>
      </c>
      <c r="W10" s="401">
        <v>330534</v>
      </c>
      <c r="X10" s="402">
        <v>6.0895399565551504E-2</v>
      </c>
      <c r="Y10" s="405">
        <v>2.8450123727232159</v>
      </c>
      <c r="Z10" s="406">
        <v>2.8597359450433459</v>
      </c>
    </row>
    <row r="11" spans="1:26" ht="13.8">
      <c r="A11" s="983" t="s">
        <v>58</v>
      </c>
      <c r="B11" s="391" t="s">
        <v>54</v>
      </c>
      <c r="C11" s="392">
        <v>14800</v>
      </c>
      <c r="D11" s="392">
        <v>16268</v>
      </c>
      <c r="E11" s="393">
        <v>-9.0238505040570446E-2</v>
      </c>
      <c r="F11" s="392">
        <v>3390</v>
      </c>
      <c r="G11" s="392">
        <v>3708</v>
      </c>
      <c r="H11" s="393">
        <v>-8.5760517799352745E-2</v>
      </c>
      <c r="I11" s="392">
        <v>11410</v>
      </c>
      <c r="J11" s="392">
        <v>12560</v>
      </c>
      <c r="K11" s="393">
        <v>-9.1560509554140121E-2</v>
      </c>
      <c r="L11" s="394"/>
      <c r="M11" s="395">
        <v>0.3931177249126141</v>
      </c>
      <c r="N11" s="395">
        <v>0.38764358529921561</v>
      </c>
      <c r="O11" s="396">
        <v>0.5</v>
      </c>
      <c r="P11" s="392">
        <v>11584</v>
      </c>
      <c r="Q11" s="392">
        <v>13195</v>
      </c>
      <c r="R11" s="393">
        <v>-0.12209170140204623</v>
      </c>
      <c r="S11" s="392">
        <v>29467</v>
      </c>
      <c r="T11" s="392">
        <v>34039</v>
      </c>
      <c r="U11" s="393">
        <v>-0.13431651928670055</v>
      </c>
      <c r="V11" s="392">
        <v>28322</v>
      </c>
      <c r="W11" s="392">
        <v>31255</v>
      </c>
      <c r="X11" s="393">
        <v>-9.3840985442329231E-2</v>
      </c>
      <c r="Y11" s="397">
        <v>1.9136486486486486</v>
      </c>
      <c r="Z11" s="398">
        <v>1.9212564543889845</v>
      </c>
    </row>
    <row r="12" spans="1:26" ht="14.4" thickBot="1">
      <c r="A12" s="984"/>
      <c r="B12" s="391" t="s">
        <v>55</v>
      </c>
      <c r="C12" s="392">
        <v>15246</v>
      </c>
      <c r="D12" s="392">
        <v>15882</v>
      </c>
      <c r="E12" s="393">
        <v>-4.0045334340763128E-2</v>
      </c>
      <c r="F12" s="392">
        <v>4772</v>
      </c>
      <c r="G12" s="392">
        <v>4491</v>
      </c>
      <c r="H12" s="393">
        <v>6.2569583611667784E-2</v>
      </c>
      <c r="I12" s="392">
        <v>10474</v>
      </c>
      <c r="J12" s="392">
        <v>11391</v>
      </c>
      <c r="K12" s="393">
        <v>-8.0502150820823459E-2</v>
      </c>
      <c r="L12" s="394"/>
      <c r="M12" s="395">
        <v>0.59770687936191425</v>
      </c>
      <c r="N12" s="395">
        <v>0.65564043898088187</v>
      </c>
      <c r="O12" s="396">
        <v>-5.8000000000000007</v>
      </c>
      <c r="P12" s="392">
        <v>15587</v>
      </c>
      <c r="Q12" s="392">
        <v>16907</v>
      </c>
      <c r="R12" s="393">
        <v>-7.8074170461938847E-2</v>
      </c>
      <c r="S12" s="392">
        <v>26078</v>
      </c>
      <c r="T12" s="392">
        <v>25787</v>
      </c>
      <c r="U12" s="393">
        <v>1.1284755884748129E-2</v>
      </c>
      <c r="V12" s="392">
        <v>35738</v>
      </c>
      <c r="W12" s="392">
        <v>38782</v>
      </c>
      <c r="X12" s="393">
        <v>-7.8490021143829608E-2</v>
      </c>
      <c r="Y12" s="397">
        <v>2.3440902531811623</v>
      </c>
      <c r="Z12" s="398">
        <v>2.4418838937161564</v>
      </c>
    </row>
    <row r="13" spans="1:26" ht="14.4" thickBot="1">
      <c r="A13" s="399" t="s">
        <v>57</v>
      </c>
      <c r="B13" s="400"/>
      <c r="C13" s="401">
        <v>30046</v>
      </c>
      <c r="D13" s="401">
        <v>32150</v>
      </c>
      <c r="E13" s="402">
        <v>-6.544323483670296E-2</v>
      </c>
      <c r="F13" s="401">
        <v>8162</v>
      </c>
      <c r="G13" s="401">
        <v>8199</v>
      </c>
      <c r="H13" s="402">
        <v>-4.5127454567630201E-3</v>
      </c>
      <c r="I13" s="401">
        <v>21884</v>
      </c>
      <c r="J13" s="401">
        <v>23951</v>
      </c>
      <c r="K13" s="402">
        <v>-8.6301198279821301E-2</v>
      </c>
      <c r="L13" s="394"/>
      <c r="M13" s="403">
        <v>0.489170942479071</v>
      </c>
      <c r="N13" s="403">
        <v>0.50315916156854879</v>
      </c>
      <c r="O13" s="404">
        <v>-1.4000000000000001</v>
      </c>
      <c r="P13" s="401">
        <v>27171</v>
      </c>
      <c r="Q13" s="401">
        <v>30102</v>
      </c>
      <c r="R13" s="402">
        <v>-9.7368945585010969E-2</v>
      </c>
      <c r="S13" s="401">
        <v>55545</v>
      </c>
      <c r="T13" s="401">
        <v>59826</v>
      </c>
      <c r="U13" s="402">
        <v>-7.1557516798716275E-2</v>
      </c>
      <c r="V13" s="401">
        <v>64060</v>
      </c>
      <c r="W13" s="401">
        <v>70037</v>
      </c>
      <c r="X13" s="402">
        <v>-8.5340605679854936E-2</v>
      </c>
      <c r="Y13" s="405">
        <v>2.1320641682753112</v>
      </c>
      <c r="Z13" s="406">
        <v>2.1784447900466564</v>
      </c>
    </row>
    <row r="14" spans="1:26" ht="13.8">
      <c r="A14" s="983" t="s">
        <v>59</v>
      </c>
      <c r="B14" s="391" t="s">
        <v>54</v>
      </c>
      <c r="C14" s="392">
        <v>2163</v>
      </c>
      <c r="D14" s="392">
        <v>1512</v>
      </c>
      <c r="E14" s="393">
        <v>0.43055555555555558</v>
      </c>
      <c r="F14" s="392">
        <v>341</v>
      </c>
      <c r="G14" s="392">
        <v>344</v>
      </c>
      <c r="H14" s="393">
        <v>-8.7209302325581394E-3</v>
      </c>
      <c r="I14" s="392">
        <v>1822</v>
      </c>
      <c r="J14" s="392">
        <v>1168</v>
      </c>
      <c r="K14" s="393">
        <v>0.55993150684931503</v>
      </c>
      <c r="L14" s="394"/>
      <c r="M14" s="395">
        <v>0.37273323137426262</v>
      </c>
      <c r="N14" s="395">
        <v>0.32408066429418741</v>
      </c>
      <c r="O14" s="396">
        <v>4.9000000000000004</v>
      </c>
      <c r="P14" s="392">
        <v>1706</v>
      </c>
      <c r="Q14" s="392">
        <v>1366</v>
      </c>
      <c r="R14" s="393">
        <v>0.24890190336749635</v>
      </c>
      <c r="S14" s="392">
        <v>4577</v>
      </c>
      <c r="T14" s="392">
        <v>4215</v>
      </c>
      <c r="U14" s="393">
        <v>8.5883748517200473E-2</v>
      </c>
      <c r="V14" s="392">
        <v>4480</v>
      </c>
      <c r="W14" s="392">
        <v>3277</v>
      </c>
      <c r="X14" s="393">
        <v>0.36710405859017392</v>
      </c>
      <c r="Y14" s="397">
        <v>2.0711974110032361</v>
      </c>
      <c r="Z14" s="398">
        <v>2.1673280423280423</v>
      </c>
    </row>
    <row r="15" spans="1:26" ht="13.8">
      <c r="A15" s="992"/>
      <c r="B15" s="391" t="s">
        <v>55</v>
      </c>
      <c r="C15" s="392">
        <v>9684</v>
      </c>
      <c r="D15" s="392">
        <v>9361</v>
      </c>
      <c r="E15" s="393">
        <v>3.4504860591817114E-2</v>
      </c>
      <c r="F15" s="392">
        <v>5597</v>
      </c>
      <c r="G15" s="392">
        <v>5867</v>
      </c>
      <c r="H15" s="393">
        <v>-4.6020112493608316E-2</v>
      </c>
      <c r="I15" s="392">
        <v>4087</v>
      </c>
      <c r="J15" s="392">
        <v>3494</v>
      </c>
      <c r="K15" s="393">
        <v>0.16971951917572983</v>
      </c>
      <c r="L15" s="394"/>
      <c r="M15" s="395">
        <v>0.60550268928423667</v>
      </c>
      <c r="N15" s="395">
        <v>0.65672980530786684</v>
      </c>
      <c r="O15" s="396">
        <v>-5.0999999999999996</v>
      </c>
      <c r="P15" s="392">
        <v>11708</v>
      </c>
      <c r="Q15" s="392">
        <v>12447</v>
      </c>
      <c r="R15" s="393">
        <v>-5.9371736161324011E-2</v>
      </c>
      <c r="S15" s="392">
        <v>19336</v>
      </c>
      <c r="T15" s="392">
        <v>18953</v>
      </c>
      <c r="U15" s="393">
        <v>2.0207882657099139E-2</v>
      </c>
      <c r="V15" s="392">
        <v>24247</v>
      </c>
      <c r="W15" s="392">
        <v>23943</v>
      </c>
      <c r="X15" s="393">
        <v>1.2696821618009439E-2</v>
      </c>
      <c r="Y15" s="397">
        <v>2.5038207352333748</v>
      </c>
      <c r="Z15" s="398">
        <v>2.5577395577395579</v>
      </c>
    </row>
    <row r="16" spans="1:26" ht="14.4" thickBot="1">
      <c r="A16" s="984"/>
      <c r="B16" s="391" t="s">
        <v>56</v>
      </c>
      <c r="C16" s="392">
        <v>35622</v>
      </c>
      <c r="D16" s="392">
        <v>37344</v>
      </c>
      <c r="E16" s="393">
        <v>-4.6111825192802054E-2</v>
      </c>
      <c r="F16" s="392">
        <v>16475</v>
      </c>
      <c r="G16" s="392">
        <v>16644</v>
      </c>
      <c r="H16" s="393">
        <v>-1.015380918048546E-2</v>
      </c>
      <c r="I16" s="392">
        <v>19147</v>
      </c>
      <c r="J16" s="392">
        <v>20700</v>
      </c>
      <c r="K16" s="393">
        <v>-7.5024154589371977E-2</v>
      </c>
      <c r="L16" s="394"/>
      <c r="M16" s="395">
        <v>0.718961455566137</v>
      </c>
      <c r="N16" s="395">
        <v>0.7256408129406885</v>
      </c>
      <c r="O16" s="396">
        <v>-0.70000000000000007</v>
      </c>
      <c r="P16" s="392">
        <v>43032</v>
      </c>
      <c r="Q16" s="392">
        <v>43738</v>
      </c>
      <c r="R16" s="393">
        <v>-1.6141570259271116E-2</v>
      </c>
      <c r="S16" s="392">
        <v>59853</v>
      </c>
      <c r="T16" s="392">
        <v>60275</v>
      </c>
      <c r="U16" s="393">
        <v>-7.0012442969722109E-3</v>
      </c>
      <c r="V16" s="392">
        <v>109435</v>
      </c>
      <c r="W16" s="392">
        <v>107684</v>
      </c>
      <c r="X16" s="393">
        <v>1.6260540098807622E-2</v>
      </c>
      <c r="Y16" s="397">
        <v>3.0721183538262871</v>
      </c>
      <c r="Z16" s="398">
        <v>2.8835689802913453</v>
      </c>
    </row>
    <row r="17" spans="1:26" ht="14.4" thickBot="1">
      <c r="A17" s="399" t="s">
        <v>57</v>
      </c>
      <c r="B17" s="400"/>
      <c r="C17" s="401">
        <v>47469</v>
      </c>
      <c r="D17" s="401">
        <v>48217</v>
      </c>
      <c r="E17" s="402">
        <v>-1.5513200738328806E-2</v>
      </c>
      <c r="F17" s="401">
        <v>22413</v>
      </c>
      <c r="G17" s="401">
        <v>22855</v>
      </c>
      <c r="H17" s="402">
        <v>-1.9339313060599432E-2</v>
      </c>
      <c r="I17" s="401">
        <v>25056</v>
      </c>
      <c r="J17" s="401">
        <v>25362</v>
      </c>
      <c r="K17" s="402">
        <v>-1.2065294535131299E-2</v>
      </c>
      <c r="L17" s="394"/>
      <c r="M17" s="403">
        <v>0.67385335338920327</v>
      </c>
      <c r="N17" s="403">
        <v>0.68970434907661515</v>
      </c>
      <c r="O17" s="404">
        <v>-1.6</v>
      </c>
      <c r="P17" s="401">
        <v>56446</v>
      </c>
      <c r="Q17" s="401">
        <v>57551</v>
      </c>
      <c r="R17" s="402">
        <v>-1.9200361418567877E-2</v>
      </c>
      <c r="S17" s="401">
        <v>83766</v>
      </c>
      <c r="T17" s="401">
        <v>83443</v>
      </c>
      <c r="U17" s="402">
        <v>3.8709058878515874E-3</v>
      </c>
      <c r="V17" s="401">
        <v>138162</v>
      </c>
      <c r="W17" s="401">
        <v>134904</v>
      </c>
      <c r="X17" s="402">
        <v>2.4150507027219357E-2</v>
      </c>
      <c r="Y17" s="405">
        <v>2.9105732162042597</v>
      </c>
      <c r="Z17" s="406">
        <v>2.7978513802185949</v>
      </c>
    </row>
    <row r="18" spans="1:26" ht="13.8">
      <c r="A18" s="983" t="s">
        <v>60</v>
      </c>
      <c r="B18" s="391" t="s">
        <v>54</v>
      </c>
      <c r="C18" s="392">
        <v>3085</v>
      </c>
      <c r="D18" s="392">
        <v>3178</v>
      </c>
      <c r="E18" s="393">
        <v>-2.9263687853996224E-2</v>
      </c>
      <c r="F18" s="392">
        <v>566</v>
      </c>
      <c r="G18" s="392">
        <v>803</v>
      </c>
      <c r="H18" s="393">
        <v>-0.29514321295143214</v>
      </c>
      <c r="I18" s="392">
        <v>2519</v>
      </c>
      <c r="J18" s="392">
        <v>2375</v>
      </c>
      <c r="K18" s="393">
        <v>6.0631578947368418E-2</v>
      </c>
      <c r="L18" s="394"/>
      <c r="M18" s="395">
        <v>0.33623427025755614</v>
      </c>
      <c r="N18" s="395">
        <v>0.29979985252291164</v>
      </c>
      <c r="O18" s="396">
        <v>3.5999999999999996</v>
      </c>
      <c r="P18" s="392">
        <v>2859</v>
      </c>
      <c r="Q18" s="392">
        <v>2846</v>
      </c>
      <c r="R18" s="393">
        <v>4.567814476458187E-3</v>
      </c>
      <c r="S18" s="392">
        <v>8503</v>
      </c>
      <c r="T18" s="392">
        <v>9493</v>
      </c>
      <c r="U18" s="393">
        <v>-0.10428736964078796</v>
      </c>
      <c r="V18" s="392">
        <v>6030</v>
      </c>
      <c r="W18" s="392">
        <v>5593</v>
      </c>
      <c r="X18" s="393">
        <v>7.8133381011979267E-2</v>
      </c>
      <c r="Y18" s="397">
        <v>1.9546191247974067</v>
      </c>
      <c r="Z18" s="398">
        <v>1.7599118942731278</v>
      </c>
    </row>
    <row r="19" spans="1:26" ht="14.4" thickBot="1">
      <c r="A19" s="984"/>
      <c r="B19" s="391" t="s">
        <v>61</v>
      </c>
      <c r="C19" s="392">
        <v>8941</v>
      </c>
      <c r="D19" s="392">
        <v>9445</v>
      </c>
      <c r="E19" s="393">
        <v>-5.3361566966649024E-2</v>
      </c>
      <c r="F19" s="392">
        <v>3460</v>
      </c>
      <c r="G19" s="392">
        <v>3520</v>
      </c>
      <c r="H19" s="393">
        <v>-1.7045454545454544E-2</v>
      </c>
      <c r="I19" s="392">
        <v>5481</v>
      </c>
      <c r="J19" s="392">
        <v>5925</v>
      </c>
      <c r="K19" s="393">
        <v>-7.4936708860759496E-2</v>
      </c>
      <c r="L19" s="394"/>
      <c r="M19" s="395">
        <v>0.51663278506745514</v>
      </c>
      <c r="N19" s="395">
        <v>0.48486099642169006</v>
      </c>
      <c r="O19" s="396">
        <v>3.2</v>
      </c>
      <c r="P19" s="392">
        <v>11182</v>
      </c>
      <c r="Q19" s="392">
        <v>10569</v>
      </c>
      <c r="R19" s="393">
        <v>5.7999810767338442E-2</v>
      </c>
      <c r="S19" s="392">
        <v>21644</v>
      </c>
      <c r="T19" s="392">
        <v>21798</v>
      </c>
      <c r="U19" s="393">
        <v>-7.064868336544637E-3</v>
      </c>
      <c r="V19" s="392">
        <v>22152</v>
      </c>
      <c r="W19" s="392">
        <v>21050</v>
      </c>
      <c r="X19" s="393">
        <v>5.2351543942992872E-2</v>
      </c>
      <c r="Y19" s="397">
        <v>2.4775752153003019</v>
      </c>
      <c r="Z19" s="398">
        <v>2.2286924298570674</v>
      </c>
    </row>
    <row r="20" spans="1:26" ht="14.4" thickBot="1">
      <c r="A20" s="399" t="s">
        <v>57</v>
      </c>
      <c r="B20" s="400"/>
      <c r="C20" s="401">
        <v>12026</v>
      </c>
      <c r="D20" s="401">
        <v>12623</v>
      </c>
      <c r="E20" s="402">
        <v>-4.7294620930048326E-2</v>
      </c>
      <c r="F20" s="401">
        <v>4026</v>
      </c>
      <c r="G20" s="401">
        <v>4323</v>
      </c>
      <c r="H20" s="402">
        <v>-6.8702290076335881E-2</v>
      </c>
      <c r="I20" s="401">
        <v>8000</v>
      </c>
      <c r="J20" s="401">
        <v>8300</v>
      </c>
      <c r="K20" s="402">
        <v>-3.614457831325301E-2</v>
      </c>
      <c r="L20" s="394"/>
      <c r="M20" s="403">
        <v>0.46575115268517597</v>
      </c>
      <c r="N20" s="403">
        <v>0.42871752261033524</v>
      </c>
      <c r="O20" s="404">
        <v>3.6999999999999997</v>
      </c>
      <c r="P20" s="401">
        <v>14041</v>
      </c>
      <c r="Q20" s="401">
        <v>13415</v>
      </c>
      <c r="R20" s="402">
        <v>4.6664181885948564E-2</v>
      </c>
      <c r="S20" s="401">
        <v>30147</v>
      </c>
      <c r="T20" s="401">
        <v>31291</v>
      </c>
      <c r="U20" s="402">
        <v>-3.6560033236393855E-2</v>
      </c>
      <c r="V20" s="401">
        <v>28182</v>
      </c>
      <c r="W20" s="401">
        <v>26643</v>
      </c>
      <c r="X20" s="402">
        <v>5.7763765341740797E-2</v>
      </c>
      <c r="Y20" s="405">
        <v>2.3434225844004657</v>
      </c>
      <c r="Z20" s="406">
        <v>2.1106709973857245</v>
      </c>
    </row>
    <row r="21" spans="1:26" ht="13.8">
      <c r="A21" s="983" t="s">
        <v>62</v>
      </c>
      <c r="B21" s="391" t="s">
        <v>54</v>
      </c>
      <c r="C21" s="392">
        <v>2354</v>
      </c>
      <c r="D21" s="392">
        <v>2863</v>
      </c>
      <c r="E21" s="393">
        <v>-0.17778553964373034</v>
      </c>
      <c r="F21" s="392">
        <v>1021</v>
      </c>
      <c r="G21" s="392">
        <v>1149</v>
      </c>
      <c r="H21" s="393">
        <v>-0.1114012184508268</v>
      </c>
      <c r="I21" s="392">
        <v>1333</v>
      </c>
      <c r="J21" s="392">
        <v>1714</v>
      </c>
      <c r="K21" s="393">
        <v>-0.22228704784130687</v>
      </c>
      <c r="L21" s="394"/>
      <c r="M21" s="395">
        <v>0.5446428571428571</v>
      </c>
      <c r="N21" s="395">
        <v>0.5956611183841406</v>
      </c>
      <c r="O21" s="396">
        <v>-5.0999999999999996</v>
      </c>
      <c r="P21" s="392">
        <v>2806</v>
      </c>
      <c r="Q21" s="392">
        <v>3185</v>
      </c>
      <c r="R21" s="393">
        <v>-0.11899529042386185</v>
      </c>
      <c r="S21" s="392">
        <v>5152</v>
      </c>
      <c r="T21" s="392">
        <v>5347</v>
      </c>
      <c r="U21" s="393">
        <v>-3.6469048064335138E-2</v>
      </c>
      <c r="V21" s="392">
        <v>5227</v>
      </c>
      <c r="W21" s="392">
        <v>5886</v>
      </c>
      <c r="X21" s="393">
        <v>-0.11196058443764866</v>
      </c>
      <c r="Y21" s="397">
        <v>2.2204757858963466</v>
      </c>
      <c r="Z21" s="398">
        <v>2.0558854348585398</v>
      </c>
    </row>
    <row r="22" spans="1:26" ht="14.4" thickBot="1">
      <c r="A22" s="984"/>
      <c r="B22" s="391" t="s">
        <v>55</v>
      </c>
      <c r="C22" s="392">
        <v>8141</v>
      </c>
      <c r="D22" s="392">
        <v>5336</v>
      </c>
      <c r="E22" s="393">
        <v>0.52567466266866569</v>
      </c>
      <c r="F22" s="392">
        <v>5630</v>
      </c>
      <c r="G22" s="392">
        <v>3542</v>
      </c>
      <c r="H22" s="393">
        <v>0.58949745906267648</v>
      </c>
      <c r="I22" s="392">
        <v>2511</v>
      </c>
      <c r="J22" s="392">
        <v>1794</v>
      </c>
      <c r="K22" s="393">
        <v>0.39966555183946489</v>
      </c>
      <c r="L22" s="394"/>
      <c r="M22" s="395">
        <v>0.67934131736526948</v>
      </c>
      <c r="N22" s="395">
        <v>0.74084759251890175</v>
      </c>
      <c r="O22" s="396">
        <v>-6.2</v>
      </c>
      <c r="P22" s="392">
        <v>11345</v>
      </c>
      <c r="Q22" s="392">
        <v>7447</v>
      </c>
      <c r="R22" s="393">
        <v>0.52343225459916742</v>
      </c>
      <c r="S22" s="392">
        <v>16700</v>
      </c>
      <c r="T22" s="392">
        <v>10052</v>
      </c>
      <c r="U22" s="393">
        <v>0.66136092319936335</v>
      </c>
      <c r="V22" s="392">
        <v>28005</v>
      </c>
      <c r="W22" s="392">
        <v>19456</v>
      </c>
      <c r="X22" s="393">
        <v>0.43940172697368424</v>
      </c>
      <c r="Y22" s="397">
        <v>3.4399950865986981</v>
      </c>
      <c r="Z22" s="398">
        <v>3.6461769115442277</v>
      </c>
    </row>
    <row r="23" spans="1:26" ht="14.4" thickBot="1">
      <c r="A23" s="399" t="s">
        <v>57</v>
      </c>
      <c r="B23" s="400"/>
      <c r="C23" s="401">
        <v>10495</v>
      </c>
      <c r="D23" s="401">
        <v>8199</v>
      </c>
      <c r="E23" s="402">
        <v>0.28003415050615926</v>
      </c>
      <c r="F23" s="401">
        <v>6651</v>
      </c>
      <c r="G23" s="401">
        <v>4691</v>
      </c>
      <c r="H23" s="402">
        <v>0.41782136005116177</v>
      </c>
      <c r="I23" s="401">
        <v>3844</v>
      </c>
      <c r="J23" s="401">
        <v>3508</v>
      </c>
      <c r="K23" s="402">
        <v>9.578107183580388E-2</v>
      </c>
      <c r="L23" s="407"/>
      <c r="M23" s="403">
        <v>0.64758374519494788</v>
      </c>
      <c r="N23" s="403">
        <v>0.69043444379505159</v>
      </c>
      <c r="O23" s="404">
        <v>-4.3</v>
      </c>
      <c r="P23" s="401">
        <v>14151</v>
      </c>
      <c r="Q23" s="401">
        <v>10632</v>
      </c>
      <c r="R23" s="402">
        <v>0.33098194130925507</v>
      </c>
      <c r="S23" s="401">
        <v>21852</v>
      </c>
      <c r="T23" s="401">
        <v>15399</v>
      </c>
      <c r="U23" s="402">
        <v>0.41905318527177088</v>
      </c>
      <c r="V23" s="401">
        <v>33232</v>
      </c>
      <c r="W23" s="401">
        <v>25342</v>
      </c>
      <c r="X23" s="402">
        <v>0.31134085707521109</v>
      </c>
      <c r="Y23" s="405">
        <v>3.1664602191519773</v>
      </c>
      <c r="Z23" s="406">
        <v>3.0908647396023907</v>
      </c>
    </row>
    <row r="24" spans="1:26" ht="4.5" customHeight="1" thickBot="1">
      <c r="A24" s="408"/>
      <c r="B24" s="409"/>
      <c r="C24" s="410"/>
      <c r="D24" s="410"/>
      <c r="E24" s="411"/>
      <c r="F24" s="410"/>
      <c r="G24" s="410"/>
      <c r="H24" s="411"/>
      <c r="I24" s="410"/>
      <c r="J24" s="410"/>
      <c r="K24" s="411"/>
      <c r="L24" s="412"/>
      <c r="M24" s="413" t="e">
        <v>#DIV/0!</v>
      </c>
      <c r="N24" s="413" t="e">
        <v>#DIV/0!</v>
      </c>
      <c r="O24" s="414" t="e">
        <v>#DIV/0!</v>
      </c>
      <c r="P24" s="410"/>
      <c r="Q24" s="410"/>
      <c r="R24" s="411" t="e">
        <v>#DIV/0!</v>
      </c>
      <c r="S24" s="410"/>
      <c r="T24" s="410"/>
      <c r="U24" s="411" t="e">
        <v>#DIV/0!</v>
      </c>
      <c r="V24" s="410"/>
      <c r="W24" s="410"/>
      <c r="X24" s="411" t="e">
        <v>#DIV/0!</v>
      </c>
      <c r="Y24" s="415" t="e">
        <v>#DIV/0!</v>
      </c>
      <c r="Z24" s="416" t="e">
        <v>#DIV/0!</v>
      </c>
    </row>
    <row r="25" spans="1:26" ht="16.2" thickBot="1">
      <c r="A25" s="993" t="s">
        <v>63</v>
      </c>
      <c r="B25" s="994"/>
      <c r="C25" s="417">
        <v>223291</v>
      </c>
      <c r="D25" s="417">
        <v>216771</v>
      </c>
      <c r="E25" s="418">
        <v>3.0077824063181883E-2</v>
      </c>
      <c r="F25" s="417">
        <v>141168</v>
      </c>
      <c r="G25" s="417">
        <v>132999</v>
      </c>
      <c r="H25" s="418">
        <v>6.1421514447477052E-2</v>
      </c>
      <c r="I25" s="417">
        <v>82123</v>
      </c>
      <c r="J25" s="417">
        <v>83772</v>
      </c>
      <c r="K25" s="418">
        <v>-1.9684381416224993E-2</v>
      </c>
      <c r="L25" s="419"/>
      <c r="M25" s="420">
        <v>0.70773406471389322</v>
      </c>
      <c r="N25" s="420">
        <v>0.72466668303582393</v>
      </c>
      <c r="O25" s="421">
        <v>-1.7000000000000002</v>
      </c>
      <c r="P25" s="417">
        <v>298300</v>
      </c>
      <c r="Q25" s="417">
        <v>295135</v>
      </c>
      <c r="R25" s="418">
        <v>1.0723906009114473E-2</v>
      </c>
      <c r="S25" s="417">
        <v>421486</v>
      </c>
      <c r="T25" s="417">
        <v>407270</v>
      </c>
      <c r="U25" s="418">
        <v>3.4905590885653252E-2</v>
      </c>
      <c r="V25" s="417">
        <v>614298</v>
      </c>
      <c r="W25" s="417">
        <v>587460</v>
      </c>
      <c r="X25" s="418">
        <v>4.5684812582984374E-2</v>
      </c>
      <c r="Y25" s="422">
        <v>2.7511095386737487</v>
      </c>
      <c r="Z25" s="423">
        <v>2.7100488533982867</v>
      </c>
    </row>
    <row r="26" spans="1:26" s="426" customFormat="1" ht="11.25" customHeight="1" thickBot="1">
      <c r="A26" s="424"/>
      <c r="B26" s="424"/>
      <c r="C26" s="392"/>
      <c r="D26" s="392"/>
      <c r="E26" s="395"/>
      <c r="F26" s="392"/>
      <c r="G26" s="392"/>
      <c r="H26" s="395"/>
      <c r="I26" s="392"/>
      <c r="J26" s="392"/>
      <c r="K26" s="395"/>
      <c r="L26" s="424"/>
      <c r="M26" s="395"/>
      <c r="N26" s="395"/>
      <c r="O26" s="395"/>
      <c r="P26" s="392"/>
      <c r="Q26" s="392"/>
      <c r="R26" s="395"/>
      <c r="S26" s="392"/>
      <c r="T26" s="392"/>
      <c r="U26" s="395"/>
      <c r="V26" s="392"/>
      <c r="W26" s="392"/>
      <c r="X26" s="395"/>
      <c r="Y26" s="425"/>
      <c r="Z26" s="425"/>
    </row>
    <row r="27" spans="1:26" ht="16.2" thickBot="1">
      <c r="A27" s="995" t="s">
        <v>64</v>
      </c>
      <c r="B27" s="996"/>
      <c r="C27" s="427">
        <v>11433</v>
      </c>
      <c r="D27" s="427">
        <v>11806</v>
      </c>
      <c r="E27" s="428">
        <v>-3.1594104692529219E-2</v>
      </c>
      <c r="F27" s="427">
        <v>2526</v>
      </c>
      <c r="G27" s="427">
        <v>2639</v>
      </c>
      <c r="H27" s="428">
        <v>-4.2819249715801443E-2</v>
      </c>
      <c r="I27" s="427">
        <v>8907</v>
      </c>
      <c r="J27" s="427">
        <v>9167</v>
      </c>
      <c r="K27" s="428">
        <v>-2.8362604996181956E-2</v>
      </c>
      <c r="L27" s="429"/>
      <c r="M27" s="430">
        <v>0.43793984256894125</v>
      </c>
      <c r="N27" s="430">
        <v>0.38720206141292679</v>
      </c>
      <c r="O27" s="431">
        <v>5.0999999999999996</v>
      </c>
      <c r="P27" s="427">
        <v>8401</v>
      </c>
      <c r="Q27" s="427">
        <v>9016</v>
      </c>
      <c r="R27" s="428">
        <v>-6.8212067435669918E-2</v>
      </c>
      <c r="S27" s="427">
        <v>19183</v>
      </c>
      <c r="T27" s="427">
        <v>23285</v>
      </c>
      <c r="U27" s="428">
        <v>-0.17616491303414214</v>
      </c>
      <c r="V27" s="427">
        <v>22022</v>
      </c>
      <c r="W27" s="427">
        <v>22634</v>
      </c>
      <c r="X27" s="428">
        <v>-2.7038967924361581E-2</v>
      </c>
      <c r="Y27" s="432">
        <v>1.9261786057902563</v>
      </c>
      <c r="Z27" s="433">
        <v>1.9171607657123497</v>
      </c>
    </row>
    <row r="28" spans="1:26">
      <c r="O28" s="434"/>
    </row>
    <row r="30" spans="1:26" ht="23.4" thickBot="1">
      <c r="A30" s="997" t="s">
        <v>65</v>
      </c>
      <c r="B30" s="997"/>
      <c r="C30" s="997"/>
      <c r="D30" s="997"/>
      <c r="E30" s="997"/>
      <c r="F30" s="997"/>
      <c r="G30" s="997"/>
      <c r="H30" s="997"/>
      <c r="I30" s="997"/>
      <c r="J30" s="997"/>
      <c r="K30" s="997"/>
      <c r="L30" s="997"/>
      <c r="M30" s="997"/>
      <c r="N30" s="997"/>
      <c r="O30" s="997"/>
      <c r="P30" s="997"/>
      <c r="Q30" s="997"/>
      <c r="R30" s="997"/>
      <c r="S30" s="997"/>
      <c r="T30" s="997"/>
      <c r="U30" s="997"/>
      <c r="V30" s="997"/>
      <c r="W30" s="997"/>
      <c r="X30" s="997"/>
      <c r="Y30" s="997"/>
      <c r="Z30" s="997"/>
    </row>
    <row r="31" spans="1:26" ht="13.8">
      <c r="A31" s="378"/>
      <c r="B31" s="379"/>
      <c r="C31" s="988" t="s">
        <v>40</v>
      </c>
      <c r="D31" s="988"/>
      <c r="E31" s="380" t="s">
        <v>41</v>
      </c>
      <c r="F31" s="988" t="s">
        <v>42</v>
      </c>
      <c r="G31" s="988"/>
      <c r="H31" s="380" t="s">
        <v>41</v>
      </c>
      <c r="I31" s="988" t="s">
        <v>43</v>
      </c>
      <c r="J31" s="988"/>
      <c r="K31" s="381" t="s">
        <v>41</v>
      </c>
      <c r="L31" s="382"/>
      <c r="M31" s="989" t="s">
        <v>44</v>
      </c>
      <c r="N31" s="989"/>
      <c r="O31" s="380" t="s">
        <v>45</v>
      </c>
      <c r="P31" s="988" t="s">
        <v>46</v>
      </c>
      <c r="Q31" s="988"/>
      <c r="R31" s="380" t="s">
        <v>41</v>
      </c>
      <c r="S31" s="988" t="s">
        <v>47</v>
      </c>
      <c r="T31" s="988"/>
      <c r="U31" s="380" t="s">
        <v>41</v>
      </c>
      <c r="V31" s="988" t="s">
        <v>48</v>
      </c>
      <c r="W31" s="988"/>
      <c r="X31" s="380" t="s">
        <v>41</v>
      </c>
      <c r="Y31" s="990" t="s">
        <v>49</v>
      </c>
      <c r="Z31" s="991"/>
    </row>
    <row r="32" spans="1:26" ht="28.5" customHeight="1" thickBot="1">
      <c r="A32" s="998" t="s">
        <v>51</v>
      </c>
      <c r="B32" s="999"/>
      <c r="C32" s="385">
        <v>2014</v>
      </c>
      <c r="D32" s="385">
        <v>2013</v>
      </c>
      <c r="E32" s="386" t="s">
        <v>52</v>
      </c>
      <c r="F32" s="385">
        <v>2014</v>
      </c>
      <c r="G32" s="385">
        <v>2013</v>
      </c>
      <c r="H32" s="386" t="s">
        <v>52</v>
      </c>
      <c r="I32" s="385">
        <v>2014</v>
      </c>
      <c r="J32" s="385">
        <v>2013</v>
      </c>
      <c r="K32" s="386" t="s">
        <v>52</v>
      </c>
      <c r="L32" s="387"/>
      <c r="M32" s="385">
        <v>2014</v>
      </c>
      <c r="N32" s="385">
        <v>2013</v>
      </c>
      <c r="O32" s="386" t="s">
        <v>52</v>
      </c>
      <c r="P32" s="385">
        <v>2014</v>
      </c>
      <c r="Q32" s="385">
        <v>2013</v>
      </c>
      <c r="R32" s="386" t="s">
        <v>52</v>
      </c>
      <c r="S32" s="385">
        <v>2014</v>
      </c>
      <c r="T32" s="385">
        <v>2013</v>
      </c>
      <c r="U32" s="386" t="s">
        <v>52</v>
      </c>
      <c r="V32" s="385">
        <v>2014</v>
      </c>
      <c r="W32" s="385">
        <v>2013</v>
      </c>
      <c r="X32" s="386" t="s">
        <v>52</v>
      </c>
      <c r="Y32" s="385">
        <v>2014</v>
      </c>
      <c r="Z32" s="390">
        <v>2013</v>
      </c>
    </row>
    <row r="33" spans="1:26" ht="13.8">
      <c r="A33" s="1000" t="s">
        <v>54</v>
      </c>
      <c r="B33" s="1001"/>
      <c r="C33" s="392">
        <f>C7+C11+C14+C18+C21</f>
        <v>32288</v>
      </c>
      <c r="D33" s="392">
        <f>D7+D11+D14+D18+D21</f>
        <v>34204</v>
      </c>
      <c r="E33" s="393">
        <f>(C33-D33)/D33</f>
        <v>-5.6016840135656651E-2</v>
      </c>
      <c r="F33" s="392">
        <f>F7+F11+F14+F18+F21</f>
        <v>12906</v>
      </c>
      <c r="G33" s="392">
        <f>G7+G11+G14+G18+G21</f>
        <v>14038</v>
      </c>
      <c r="H33" s="393">
        <f>(F33-G33)/G33</f>
        <v>-8.0638267559481405E-2</v>
      </c>
      <c r="I33" s="392">
        <f>I7+I11+I14+I18+I21</f>
        <v>19382</v>
      </c>
      <c r="J33" s="392">
        <f>J7+J11+J14+J18+J21</f>
        <v>20166</v>
      </c>
      <c r="K33" s="393">
        <f>(I33-J33)/J33</f>
        <v>-3.8877318258454828E-2</v>
      </c>
      <c r="L33" s="435"/>
      <c r="M33" s="395">
        <f t="shared" ref="M33:N35" si="0">P33/S33</f>
        <v>0.44735578281258825</v>
      </c>
      <c r="N33" s="395">
        <f t="shared" si="0"/>
        <v>0.45430924208506557</v>
      </c>
      <c r="O33" s="396">
        <f>ROUND(+M33-N33,3)*100</f>
        <v>-0.70000000000000007</v>
      </c>
      <c r="P33" s="392">
        <f>P7+P11+P14+P18+P21</f>
        <v>31671</v>
      </c>
      <c r="Q33" s="392">
        <f>Q7+Q11+Q14+Q18+Q21</f>
        <v>34095</v>
      </c>
      <c r="R33" s="393">
        <f>(P33-Q33)/Q33</f>
        <v>-7.1095468543774742E-2</v>
      </c>
      <c r="S33" s="392">
        <f>S7+S11+S14+S18+S21</f>
        <v>70796</v>
      </c>
      <c r="T33" s="392">
        <f>T7+T11+T14+T18+T21</f>
        <v>75048</v>
      </c>
      <c r="U33" s="393">
        <f>(S33-T33)/T33</f>
        <v>-5.665707280673702E-2</v>
      </c>
      <c r="V33" s="392">
        <f>V7+V11+V14+V18+V21</f>
        <v>68483</v>
      </c>
      <c r="W33" s="392">
        <f>W7+W11+W14+W18+W21</f>
        <v>71994</v>
      </c>
      <c r="X33" s="393">
        <f>(V33-W33)/W33</f>
        <v>-4.8767952884962634E-2</v>
      </c>
      <c r="Y33" s="436">
        <f t="shared" ref="Y33:Z35" si="1">V33/C33</f>
        <v>2.1210047076313181</v>
      </c>
      <c r="Z33" s="437">
        <f t="shared" si="1"/>
        <v>2.1048415390012862</v>
      </c>
    </row>
    <row r="34" spans="1:26" ht="13.8">
      <c r="A34" s="1002" t="s">
        <v>55</v>
      </c>
      <c r="B34" s="1003"/>
      <c r="C34" s="438">
        <f>C8+C12+C19+C15+C22</f>
        <v>59602</v>
      </c>
      <c r="D34" s="438">
        <f>D8+D12+D19+D15+D22</f>
        <v>51741</v>
      </c>
      <c r="E34" s="439">
        <f>(C34-D34)/D34</f>
        <v>0.15192980421715854</v>
      </c>
      <c r="F34" s="438">
        <f>F8+F12+F19+F15+F22</f>
        <v>32862</v>
      </c>
      <c r="G34" s="438">
        <f>G8+G12+G19+G15+G22</f>
        <v>26894</v>
      </c>
      <c r="H34" s="439">
        <f>(F34-G34)/G34</f>
        <v>0.22190823231947646</v>
      </c>
      <c r="I34" s="438">
        <f>I8+I12+I19+I15+I22</f>
        <v>26740</v>
      </c>
      <c r="J34" s="438">
        <f>J8+J12+J19+J15+J22</f>
        <v>24847</v>
      </c>
      <c r="K34" s="439">
        <f>(I34-J34)/J34</f>
        <v>7.6186259910653198E-2</v>
      </c>
      <c r="L34" s="435"/>
      <c r="M34" s="440">
        <f t="shared" si="0"/>
        <v>0.63757893800587029</v>
      </c>
      <c r="N34" s="441">
        <f t="shared" si="0"/>
        <v>0.64763614225133304</v>
      </c>
      <c r="O34" s="442">
        <f>ROUND(+M34-N34,3)*100</f>
        <v>-1</v>
      </c>
      <c r="P34" s="438">
        <f>P8+P12+P19+P15+P22</f>
        <v>71683</v>
      </c>
      <c r="Q34" s="438">
        <f>Q8+Q12+Q19+Q15+Q22</f>
        <v>61699</v>
      </c>
      <c r="R34" s="439">
        <f>(P34-Q34)/Q34</f>
        <v>0.16181785766381951</v>
      </c>
      <c r="S34" s="438">
        <f>S8+S12+S19+S15+S22</f>
        <v>112430</v>
      </c>
      <c r="T34" s="438">
        <f>T8+T12+T19+T15+T22</f>
        <v>95268</v>
      </c>
      <c r="U34" s="439">
        <f>(S34-T34)/T34</f>
        <v>0.18014443464752067</v>
      </c>
      <c r="V34" s="438">
        <f>V8+V12+V19+V15+V22</f>
        <v>151311</v>
      </c>
      <c r="W34" s="438">
        <f>W8+W12+W19+W15+W22</f>
        <v>127852</v>
      </c>
      <c r="X34" s="439">
        <f>(V34-W34)/W34</f>
        <v>0.18348559271657855</v>
      </c>
      <c r="Y34" s="443">
        <f t="shared" si="1"/>
        <v>2.5386899768464146</v>
      </c>
      <c r="Z34" s="444">
        <f t="shared" si="1"/>
        <v>2.4709997874026399</v>
      </c>
    </row>
    <row r="35" spans="1:26" ht="14.4" thickBot="1">
      <c r="A35" s="1004" t="s">
        <v>56</v>
      </c>
      <c r="B35" s="1005"/>
      <c r="C35" s="445">
        <f>C9+C16</f>
        <v>131401</v>
      </c>
      <c r="D35" s="446">
        <f>D9+D16</f>
        <v>130826</v>
      </c>
      <c r="E35" s="447">
        <f>(C35-D35)/D35</f>
        <v>4.3951508110008711E-3</v>
      </c>
      <c r="F35" s="448">
        <f>F9+F16</f>
        <v>95400</v>
      </c>
      <c r="G35" s="446">
        <f>G9+G16</f>
        <v>92067</v>
      </c>
      <c r="H35" s="447">
        <f>(F35-G35)/G35</f>
        <v>3.6201896444980286E-2</v>
      </c>
      <c r="I35" s="448">
        <f>I9+I16</f>
        <v>36001</v>
      </c>
      <c r="J35" s="446">
        <f>J9+J16</f>
        <v>38759</v>
      </c>
      <c r="K35" s="449">
        <f>(I35-J35)/J35</f>
        <v>-7.1157666606465594E-2</v>
      </c>
      <c r="L35" s="450"/>
      <c r="M35" s="451">
        <f t="shared" si="0"/>
        <v>0.81820700075547725</v>
      </c>
      <c r="N35" s="452">
        <f t="shared" si="0"/>
        <v>0.84126454923740468</v>
      </c>
      <c r="O35" s="453">
        <f>ROUND(+M35-N35,3)*100</f>
        <v>-2.2999999999999998</v>
      </c>
      <c r="P35" s="448">
        <f>P9+P16</f>
        <v>194946</v>
      </c>
      <c r="Q35" s="446">
        <f>Q9+Q16</f>
        <v>199341</v>
      </c>
      <c r="R35" s="447">
        <f>(P35-Q35)/Q35</f>
        <v>-2.2047646996854638E-2</v>
      </c>
      <c r="S35" s="448">
        <f>S9+S16</f>
        <v>238260</v>
      </c>
      <c r="T35" s="446">
        <f>T9+T16</f>
        <v>236954</v>
      </c>
      <c r="U35" s="447">
        <f>(S35-T35)/T35</f>
        <v>5.5116182887817887E-3</v>
      </c>
      <c r="V35" s="448">
        <f>V9+V16</f>
        <v>394504</v>
      </c>
      <c r="W35" s="446">
        <f>W9+W16</f>
        <v>387614</v>
      </c>
      <c r="X35" s="449">
        <f>(V35-W35)/W35</f>
        <v>1.777541574865717E-2</v>
      </c>
      <c r="Y35" s="454">
        <f t="shared" si="1"/>
        <v>3.0022906979398938</v>
      </c>
      <c r="Z35" s="455">
        <f t="shared" si="1"/>
        <v>2.9628208460092029</v>
      </c>
    </row>
    <row r="36" spans="1:26" ht="4.5" customHeight="1" thickBot="1">
      <c r="A36" s="408"/>
      <c r="B36" s="409"/>
      <c r="C36" s="410"/>
      <c r="D36" s="410"/>
      <c r="E36" s="456"/>
      <c r="F36" s="410"/>
      <c r="G36" s="410"/>
      <c r="H36" s="456"/>
      <c r="I36" s="410"/>
      <c r="J36" s="410"/>
      <c r="K36" s="457"/>
      <c r="L36" s="411"/>
      <c r="M36" s="413"/>
      <c r="N36" s="413"/>
      <c r="O36" s="458"/>
      <c r="P36" s="410"/>
      <c r="Q36" s="410"/>
      <c r="R36" s="456"/>
      <c r="S36" s="410"/>
      <c r="T36" s="410"/>
      <c r="U36" s="456"/>
      <c r="V36" s="410"/>
      <c r="W36" s="410"/>
      <c r="X36" s="456"/>
      <c r="Y36" s="459"/>
      <c r="Z36" s="459"/>
    </row>
    <row r="37" spans="1:26" ht="16.2" thickBot="1">
      <c r="A37" s="993" t="s">
        <v>63</v>
      </c>
      <c r="B37" s="994"/>
      <c r="C37" s="417">
        <f>SUM(C33:C35)</f>
        <v>223291</v>
      </c>
      <c r="D37" s="417">
        <f>SUM(D33:D35)</f>
        <v>216771</v>
      </c>
      <c r="E37" s="418">
        <f>(C37-D37)/D37</f>
        <v>3.0077824063181883E-2</v>
      </c>
      <c r="F37" s="417">
        <f>SUM(F33:F35)</f>
        <v>141168</v>
      </c>
      <c r="G37" s="417">
        <f>SUM(G33:G35)</f>
        <v>132999</v>
      </c>
      <c r="H37" s="418">
        <f>(F37-G37)/G37</f>
        <v>6.1421514447477052E-2</v>
      </c>
      <c r="I37" s="417">
        <f>SUM(I33:I35)</f>
        <v>82123</v>
      </c>
      <c r="J37" s="417">
        <f>SUM(J33:J35)</f>
        <v>83772</v>
      </c>
      <c r="K37" s="418">
        <f>(I37-J37)/J37</f>
        <v>-1.9684381416224993E-2</v>
      </c>
      <c r="L37" s="460"/>
      <c r="M37" s="420">
        <f>P37/S37</f>
        <v>0.70773406471389322</v>
      </c>
      <c r="N37" s="420">
        <f>Q37/T37</f>
        <v>0.72466668303582393</v>
      </c>
      <c r="O37" s="421">
        <f>ROUND(+M37-N37,3)*100</f>
        <v>-1.7000000000000002</v>
      </c>
      <c r="P37" s="417">
        <f>SUM(P33:P35)</f>
        <v>298300</v>
      </c>
      <c r="Q37" s="417">
        <f>SUM(Q33:Q35)</f>
        <v>295135</v>
      </c>
      <c r="R37" s="418">
        <f>(P37-Q37)/Q37</f>
        <v>1.0723906009114473E-2</v>
      </c>
      <c r="S37" s="417">
        <f>SUM(S33:S35)</f>
        <v>421486</v>
      </c>
      <c r="T37" s="417">
        <f>SUM(T33:T35)</f>
        <v>407270</v>
      </c>
      <c r="U37" s="418">
        <f>(S37-T37)/T37</f>
        <v>3.4905590885653252E-2</v>
      </c>
      <c r="V37" s="417">
        <f>SUM(V33:V35)</f>
        <v>614298</v>
      </c>
      <c r="W37" s="417">
        <f>SUM(W33:W35)</f>
        <v>587460</v>
      </c>
      <c r="X37" s="418">
        <f>(V37-W37)/W37</f>
        <v>4.5684812582984374E-2</v>
      </c>
      <c r="Y37" s="461">
        <f>V37/C37</f>
        <v>2.7511095386737487</v>
      </c>
      <c r="Z37" s="462">
        <f>W37/D37</f>
        <v>2.7100488533982867</v>
      </c>
    </row>
    <row r="38" spans="1:26" ht="11.25" customHeight="1">
      <c r="A38" s="463"/>
      <c r="B38" s="463"/>
      <c r="C38" s="463"/>
      <c r="D38" s="463"/>
      <c r="E38" s="464"/>
      <c r="F38" s="463"/>
      <c r="G38" s="463"/>
      <c r="H38" s="464"/>
      <c r="I38" s="463"/>
      <c r="J38" s="463"/>
      <c r="K38" s="464"/>
      <c r="L38" s="463"/>
      <c r="M38" s="465"/>
      <c r="N38" s="465"/>
      <c r="O38" s="464"/>
      <c r="P38" s="463"/>
      <c r="Q38" s="463"/>
      <c r="R38" s="463"/>
      <c r="S38" s="463"/>
      <c r="T38" s="463"/>
      <c r="U38" s="463"/>
      <c r="V38" s="463"/>
      <c r="W38" s="463"/>
      <c r="X38" s="463"/>
      <c r="Y38" s="463"/>
      <c r="Z38" s="463"/>
    </row>
    <row r="39" spans="1:26">
      <c r="C39" s="466"/>
      <c r="D39" s="466"/>
      <c r="E39" s="466"/>
      <c r="F39" s="466"/>
      <c r="G39" s="466"/>
      <c r="H39" s="466"/>
      <c r="I39" s="466"/>
    </row>
    <row r="40" spans="1:26" ht="23.4" thickBot="1">
      <c r="A40" s="997" t="s">
        <v>66</v>
      </c>
      <c r="B40" s="997"/>
      <c r="C40" s="997"/>
      <c r="D40" s="997"/>
      <c r="E40" s="997"/>
      <c r="F40" s="997"/>
      <c r="G40" s="997"/>
      <c r="H40" s="997"/>
      <c r="I40" s="997"/>
      <c r="J40" s="997"/>
      <c r="K40" s="997"/>
      <c r="L40" s="997"/>
      <c r="M40" s="997"/>
      <c r="N40" s="997"/>
      <c r="O40" s="997"/>
      <c r="P40" s="997"/>
      <c r="Q40" s="997"/>
      <c r="R40" s="997"/>
      <c r="S40" s="997"/>
      <c r="T40" s="997"/>
      <c r="U40" s="997"/>
      <c r="V40" s="997"/>
      <c r="W40" s="997"/>
      <c r="X40" s="997"/>
      <c r="Y40" s="997"/>
      <c r="Z40" s="997"/>
    </row>
    <row r="41" spans="1:26" ht="13.8">
      <c r="A41" s="378"/>
      <c r="B41" s="379"/>
      <c r="C41" s="988" t="s">
        <v>40</v>
      </c>
      <c r="D41" s="988"/>
      <c r="E41" s="380" t="s">
        <v>41</v>
      </c>
      <c r="F41" s="988" t="s">
        <v>42</v>
      </c>
      <c r="G41" s="988"/>
      <c r="H41" s="380" t="s">
        <v>41</v>
      </c>
      <c r="I41" s="988" t="s">
        <v>43</v>
      </c>
      <c r="J41" s="988"/>
      <c r="K41" s="381" t="s">
        <v>41</v>
      </c>
      <c r="L41" s="382"/>
      <c r="M41" s="989" t="s">
        <v>44</v>
      </c>
      <c r="N41" s="989"/>
      <c r="O41" s="380" t="s">
        <v>45</v>
      </c>
      <c r="P41" s="988" t="s">
        <v>46</v>
      </c>
      <c r="Q41" s="988"/>
      <c r="R41" s="380" t="s">
        <v>41</v>
      </c>
      <c r="S41" s="988" t="s">
        <v>47</v>
      </c>
      <c r="T41" s="988"/>
      <c r="U41" s="380" t="s">
        <v>41</v>
      </c>
      <c r="V41" s="988" t="s">
        <v>48</v>
      </c>
      <c r="W41" s="988"/>
      <c r="X41" s="380" t="s">
        <v>41</v>
      </c>
      <c r="Y41" s="990" t="s">
        <v>49</v>
      </c>
      <c r="Z41" s="991"/>
    </row>
    <row r="42" spans="1:26" ht="14.4" thickBot="1">
      <c r="A42" s="1006" t="s">
        <v>50</v>
      </c>
      <c r="B42" s="1007"/>
      <c r="C42" s="385">
        <v>2014</v>
      </c>
      <c r="D42" s="385">
        <v>2013</v>
      </c>
      <c r="E42" s="386" t="s">
        <v>52</v>
      </c>
      <c r="F42" s="385">
        <v>2014</v>
      </c>
      <c r="G42" s="385">
        <v>2013</v>
      </c>
      <c r="H42" s="386" t="s">
        <v>52</v>
      </c>
      <c r="I42" s="385">
        <v>2014</v>
      </c>
      <c r="J42" s="385">
        <v>2013</v>
      </c>
      <c r="K42" s="386" t="s">
        <v>52</v>
      </c>
      <c r="L42" s="387"/>
      <c r="M42" s="385">
        <v>2014</v>
      </c>
      <c r="N42" s="385">
        <v>2013</v>
      </c>
      <c r="O42" s="386" t="s">
        <v>52</v>
      </c>
      <c r="P42" s="385">
        <v>2014</v>
      </c>
      <c r="Q42" s="385">
        <v>2013</v>
      </c>
      <c r="R42" s="386" t="s">
        <v>52</v>
      </c>
      <c r="S42" s="385">
        <v>2014</v>
      </c>
      <c r="T42" s="385">
        <v>2013</v>
      </c>
      <c r="U42" s="386" t="s">
        <v>52</v>
      </c>
      <c r="V42" s="385">
        <v>2014</v>
      </c>
      <c r="W42" s="385">
        <v>2013</v>
      </c>
      <c r="X42" s="386" t="s">
        <v>52</v>
      </c>
      <c r="Y42" s="385">
        <v>2014</v>
      </c>
      <c r="Z42" s="390">
        <v>2013</v>
      </c>
    </row>
    <row r="43" spans="1:26" s="470" customFormat="1" ht="13.8">
      <c r="A43" s="1008" t="s">
        <v>53</v>
      </c>
      <c r="B43" s="1009"/>
      <c r="C43" s="410">
        <f>C10</f>
        <v>123255</v>
      </c>
      <c r="D43" s="467">
        <f>D10</f>
        <v>115582</v>
      </c>
      <c r="E43" s="456">
        <f>(C43-D43)/D43</f>
        <v>6.6385769410461842E-2</v>
      </c>
      <c r="F43" s="410">
        <f>F10</f>
        <v>99916</v>
      </c>
      <c r="G43" s="467">
        <f>G10</f>
        <v>92931</v>
      </c>
      <c r="H43" s="456">
        <f>(F43-G43)/G43</f>
        <v>7.5163293196027159E-2</v>
      </c>
      <c r="I43" s="410">
        <f>I10</f>
        <v>23339</v>
      </c>
      <c r="J43" s="467">
        <f>J10</f>
        <v>22651</v>
      </c>
      <c r="K43" s="456">
        <f>(I43-J43)/J43</f>
        <v>3.0373934925610347E-2</v>
      </c>
      <c r="L43" s="435"/>
      <c r="M43" s="413">
        <f t="shared" ref="M43:N47" si="2">P43/S43</f>
        <v>0.81021044765744477</v>
      </c>
      <c r="N43" s="468">
        <f t="shared" si="2"/>
        <v>0.8441128152739622</v>
      </c>
      <c r="O43" s="458">
        <f>ROUND(+M43-N43,3)*100</f>
        <v>-3.4000000000000004</v>
      </c>
      <c r="P43" s="410">
        <f>P10</f>
        <v>186491</v>
      </c>
      <c r="Q43" s="467">
        <f>Q10</f>
        <v>183435</v>
      </c>
      <c r="R43" s="456">
        <f>(P43-Q43)/Q43</f>
        <v>1.665985226374465E-2</v>
      </c>
      <c r="S43" s="410">
        <f>S10</f>
        <v>230176</v>
      </c>
      <c r="T43" s="467">
        <f>T10</f>
        <v>217311</v>
      </c>
      <c r="U43" s="456">
        <f>(S43-T43)/T43</f>
        <v>5.9200868800935065E-2</v>
      </c>
      <c r="V43" s="410">
        <f>V10</f>
        <v>350662</v>
      </c>
      <c r="W43" s="467">
        <f>W10</f>
        <v>330534</v>
      </c>
      <c r="X43" s="456">
        <f>(V43-W43)/W43</f>
        <v>6.0895399565551504E-2</v>
      </c>
      <c r="Y43" s="459">
        <f t="shared" ref="Y43:Z47" si="3">V43/C43</f>
        <v>2.8450123727232159</v>
      </c>
      <c r="Z43" s="469">
        <f t="shared" si="3"/>
        <v>2.8597359450433459</v>
      </c>
    </row>
    <row r="44" spans="1:26" s="470" customFormat="1" ht="13.8">
      <c r="A44" s="1010" t="s">
        <v>58</v>
      </c>
      <c r="B44" s="1011"/>
      <c r="C44" s="471">
        <f>C13</f>
        <v>30046</v>
      </c>
      <c r="D44" s="472">
        <f>D13</f>
        <v>32150</v>
      </c>
      <c r="E44" s="473">
        <f>(C44-D44)/D44</f>
        <v>-6.544323483670296E-2</v>
      </c>
      <c r="F44" s="471">
        <f>F13</f>
        <v>8162</v>
      </c>
      <c r="G44" s="472">
        <f>G13</f>
        <v>8199</v>
      </c>
      <c r="H44" s="473">
        <f>(F44-G44)/G44</f>
        <v>-4.5127454567630201E-3</v>
      </c>
      <c r="I44" s="471">
        <f>I13</f>
        <v>21884</v>
      </c>
      <c r="J44" s="472">
        <f>J13</f>
        <v>23951</v>
      </c>
      <c r="K44" s="473">
        <f>(I44-J44)/J44</f>
        <v>-8.6301198279821301E-2</v>
      </c>
      <c r="L44" s="435"/>
      <c r="M44" s="474">
        <f t="shared" si="2"/>
        <v>0.489170942479071</v>
      </c>
      <c r="N44" s="475">
        <f t="shared" si="2"/>
        <v>0.50315916156854879</v>
      </c>
      <c r="O44" s="476">
        <f>ROUND(+M44-N44,3)*100</f>
        <v>-1.4000000000000001</v>
      </c>
      <c r="P44" s="471">
        <f>P13</f>
        <v>27171</v>
      </c>
      <c r="Q44" s="472">
        <f>Q13</f>
        <v>30102</v>
      </c>
      <c r="R44" s="473">
        <f>(P44-Q44)/Q44</f>
        <v>-9.7368945585010969E-2</v>
      </c>
      <c r="S44" s="471">
        <f>S13</f>
        <v>55545</v>
      </c>
      <c r="T44" s="472">
        <f>T13</f>
        <v>59826</v>
      </c>
      <c r="U44" s="473">
        <f>(S44-T44)/T44</f>
        <v>-7.1557516798716275E-2</v>
      </c>
      <c r="V44" s="471">
        <f>V13</f>
        <v>64060</v>
      </c>
      <c r="W44" s="472">
        <f>W13</f>
        <v>70037</v>
      </c>
      <c r="X44" s="473">
        <f>(V44-W44)/W44</f>
        <v>-8.5340605679854936E-2</v>
      </c>
      <c r="Y44" s="477">
        <f t="shared" si="3"/>
        <v>2.1320641682753112</v>
      </c>
      <c r="Z44" s="478">
        <f t="shared" si="3"/>
        <v>2.1784447900466564</v>
      </c>
    </row>
    <row r="45" spans="1:26" s="470" customFormat="1" ht="13.8">
      <c r="A45" s="1010" t="s">
        <v>59</v>
      </c>
      <c r="B45" s="1011"/>
      <c r="C45" s="471">
        <f>C17</f>
        <v>47469</v>
      </c>
      <c r="D45" s="472">
        <f>D17</f>
        <v>48217</v>
      </c>
      <c r="E45" s="473">
        <f>(C45-D45)/D45</f>
        <v>-1.5513200738328806E-2</v>
      </c>
      <c r="F45" s="471">
        <f>F17</f>
        <v>22413</v>
      </c>
      <c r="G45" s="472">
        <f>G17</f>
        <v>22855</v>
      </c>
      <c r="H45" s="473">
        <f>(F45-G45)/G45</f>
        <v>-1.9339313060599432E-2</v>
      </c>
      <c r="I45" s="471">
        <f>I17</f>
        <v>25056</v>
      </c>
      <c r="J45" s="472">
        <f>J17</f>
        <v>25362</v>
      </c>
      <c r="K45" s="473">
        <f>(I45-J45)/J45</f>
        <v>-1.2065294535131299E-2</v>
      </c>
      <c r="L45" s="435"/>
      <c r="M45" s="474">
        <f t="shared" si="2"/>
        <v>0.67385335338920327</v>
      </c>
      <c r="N45" s="475">
        <f t="shared" si="2"/>
        <v>0.68970434907661515</v>
      </c>
      <c r="O45" s="476">
        <f>ROUND(+M45-N45,3)*100</f>
        <v>-1.6</v>
      </c>
      <c r="P45" s="471">
        <f>P17</f>
        <v>56446</v>
      </c>
      <c r="Q45" s="472">
        <f>Q17</f>
        <v>57551</v>
      </c>
      <c r="R45" s="473">
        <f>(P45-Q45)/Q45</f>
        <v>-1.9200361418567877E-2</v>
      </c>
      <c r="S45" s="471">
        <f>S17</f>
        <v>83766</v>
      </c>
      <c r="T45" s="472">
        <f>T17</f>
        <v>83443</v>
      </c>
      <c r="U45" s="473">
        <f>(S45-T45)/T45</f>
        <v>3.8709058878515874E-3</v>
      </c>
      <c r="V45" s="471">
        <f>V17</f>
        <v>138162</v>
      </c>
      <c r="W45" s="472">
        <f>W17</f>
        <v>134904</v>
      </c>
      <c r="X45" s="473">
        <f>(V45-W45)/W45</f>
        <v>2.4150507027219357E-2</v>
      </c>
      <c r="Y45" s="477">
        <f t="shared" si="3"/>
        <v>2.9105732162042597</v>
      </c>
      <c r="Z45" s="478">
        <f t="shared" si="3"/>
        <v>2.7978513802185949</v>
      </c>
    </row>
    <row r="46" spans="1:26" s="470" customFormat="1" ht="13.8">
      <c r="A46" s="1010" t="s">
        <v>60</v>
      </c>
      <c r="B46" s="1011"/>
      <c r="C46" s="471">
        <f>C20</f>
        <v>12026</v>
      </c>
      <c r="D46" s="472">
        <f>D20</f>
        <v>12623</v>
      </c>
      <c r="E46" s="473">
        <f>(C46-D46)/D46</f>
        <v>-4.7294620930048326E-2</v>
      </c>
      <c r="F46" s="471">
        <f>F20</f>
        <v>4026</v>
      </c>
      <c r="G46" s="472">
        <f>G20</f>
        <v>4323</v>
      </c>
      <c r="H46" s="473">
        <f>(F46-G46)/G46</f>
        <v>-6.8702290076335881E-2</v>
      </c>
      <c r="I46" s="471">
        <f>I20</f>
        <v>8000</v>
      </c>
      <c r="J46" s="472">
        <f>J20</f>
        <v>8300</v>
      </c>
      <c r="K46" s="473">
        <f>(I46-J46)/J46</f>
        <v>-3.614457831325301E-2</v>
      </c>
      <c r="L46" s="435"/>
      <c r="M46" s="474">
        <f t="shared" si="2"/>
        <v>0.46575115268517597</v>
      </c>
      <c r="N46" s="475">
        <f t="shared" si="2"/>
        <v>0.42871752261033524</v>
      </c>
      <c r="O46" s="476">
        <f>ROUND(+M46-N46,3)*100</f>
        <v>3.6999999999999997</v>
      </c>
      <c r="P46" s="471">
        <f>P20</f>
        <v>14041</v>
      </c>
      <c r="Q46" s="472">
        <f>Q20</f>
        <v>13415</v>
      </c>
      <c r="R46" s="473">
        <f>(P46-Q46)/Q46</f>
        <v>4.6664181885948564E-2</v>
      </c>
      <c r="S46" s="471">
        <f>S20</f>
        <v>30147</v>
      </c>
      <c r="T46" s="472">
        <f>T20</f>
        <v>31291</v>
      </c>
      <c r="U46" s="473">
        <f>(S46-T46)/T46</f>
        <v>-3.6560033236393855E-2</v>
      </c>
      <c r="V46" s="471">
        <f>V20</f>
        <v>28182</v>
      </c>
      <c r="W46" s="472">
        <f>W20</f>
        <v>26643</v>
      </c>
      <c r="X46" s="473">
        <f>(V46-W46)/W46</f>
        <v>5.7763765341740797E-2</v>
      </c>
      <c r="Y46" s="477">
        <f t="shared" si="3"/>
        <v>2.3434225844004657</v>
      </c>
      <c r="Z46" s="478">
        <f t="shared" si="3"/>
        <v>2.1106709973857245</v>
      </c>
    </row>
    <row r="47" spans="1:26" s="470" customFormat="1" ht="14.4" thickBot="1">
      <c r="A47" s="1012" t="s">
        <v>62</v>
      </c>
      <c r="B47" s="1013"/>
      <c r="C47" s="479">
        <f>C23</f>
        <v>10495</v>
      </c>
      <c r="D47" s="480">
        <f>D23</f>
        <v>8199</v>
      </c>
      <c r="E47" s="481">
        <f>(C47-D47)/D47</f>
        <v>0.28003415050615926</v>
      </c>
      <c r="F47" s="479">
        <f>F23</f>
        <v>6651</v>
      </c>
      <c r="G47" s="480">
        <f>G23</f>
        <v>4691</v>
      </c>
      <c r="H47" s="481">
        <f>(F47-G47)/G47</f>
        <v>0.41782136005116177</v>
      </c>
      <c r="I47" s="479">
        <f>I23</f>
        <v>3844</v>
      </c>
      <c r="J47" s="480">
        <f>J23</f>
        <v>3508</v>
      </c>
      <c r="K47" s="481">
        <f>(I47-J47)/J47</f>
        <v>9.578107183580388E-2</v>
      </c>
      <c r="L47" s="450"/>
      <c r="M47" s="482">
        <f t="shared" si="2"/>
        <v>0.64758374519494788</v>
      </c>
      <c r="N47" s="483">
        <f t="shared" si="2"/>
        <v>0.69043444379505159</v>
      </c>
      <c r="O47" s="484">
        <f>ROUND(+M47-N47,3)*100</f>
        <v>-4.3</v>
      </c>
      <c r="P47" s="479">
        <f>P23</f>
        <v>14151</v>
      </c>
      <c r="Q47" s="480">
        <f>Q23</f>
        <v>10632</v>
      </c>
      <c r="R47" s="481">
        <f>(P47-Q47)/Q47</f>
        <v>0.33098194130925507</v>
      </c>
      <c r="S47" s="479">
        <f>S23</f>
        <v>21852</v>
      </c>
      <c r="T47" s="480">
        <f>T23</f>
        <v>15399</v>
      </c>
      <c r="U47" s="481">
        <f>(S47-T47)/T47</f>
        <v>0.41905318527177088</v>
      </c>
      <c r="V47" s="479">
        <f>V23</f>
        <v>33232</v>
      </c>
      <c r="W47" s="480">
        <f>W23</f>
        <v>25342</v>
      </c>
      <c r="X47" s="481">
        <f>(V47-W47)/W47</f>
        <v>0.31134085707521109</v>
      </c>
      <c r="Y47" s="485">
        <f t="shared" si="3"/>
        <v>3.1664602191519773</v>
      </c>
      <c r="Z47" s="486">
        <f t="shared" si="3"/>
        <v>3.0908647396023907</v>
      </c>
    </row>
    <row r="48" spans="1:26" ht="4.5" customHeight="1" thickBot="1">
      <c r="A48" s="408"/>
      <c r="B48" s="409"/>
      <c r="C48" s="410"/>
      <c r="D48" s="410"/>
      <c r="E48" s="456"/>
      <c r="F48" s="410"/>
      <c r="G48" s="410"/>
      <c r="H48" s="456"/>
      <c r="I48" s="410"/>
      <c r="J48" s="410"/>
      <c r="K48" s="457"/>
      <c r="L48" s="411"/>
      <c r="M48" s="413"/>
      <c r="N48" s="413"/>
      <c r="O48" s="458"/>
      <c r="P48" s="410"/>
      <c r="Q48" s="410"/>
      <c r="R48" s="456"/>
      <c r="S48" s="410"/>
      <c r="T48" s="410"/>
      <c r="U48" s="456"/>
      <c r="V48" s="410"/>
      <c r="W48" s="410"/>
      <c r="X48" s="456"/>
      <c r="Y48" s="459"/>
      <c r="Z48" s="459"/>
    </row>
    <row r="49" spans="1:26" ht="16.2" thickBot="1">
      <c r="A49" s="993" t="s">
        <v>63</v>
      </c>
      <c r="B49" s="994"/>
      <c r="C49" s="417">
        <f>SUM(C43:C47)</f>
        <v>223291</v>
      </c>
      <c r="D49" s="417">
        <f>SUM(D43:D47)</f>
        <v>216771</v>
      </c>
      <c r="E49" s="418">
        <f>(C49-D49)/D49</f>
        <v>3.0077824063181883E-2</v>
      </c>
      <c r="F49" s="417">
        <f>SUM(F43:F47)</f>
        <v>141168</v>
      </c>
      <c r="G49" s="417">
        <f>SUM(G43:G47)</f>
        <v>132999</v>
      </c>
      <c r="H49" s="418">
        <f>(F49-G49)/G49</f>
        <v>6.1421514447477052E-2</v>
      </c>
      <c r="I49" s="417">
        <f>SUM(I43:I47)</f>
        <v>82123</v>
      </c>
      <c r="J49" s="417">
        <f>SUM(J43:J47)</f>
        <v>83772</v>
      </c>
      <c r="K49" s="418">
        <f>(I49-J49)/J49</f>
        <v>-1.9684381416224993E-2</v>
      </c>
      <c r="L49" s="460"/>
      <c r="M49" s="420">
        <f>P49/S49</f>
        <v>0.70773406471389322</v>
      </c>
      <c r="N49" s="420">
        <f>Q49/T49</f>
        <v>0.72466668303582393</v>
      </c>
      <c r="O49" s="421">
        <f>ROUND(+M49-N49,3)*100</f>
        <v>-1.7000000000000002</v>
      </c>
      <c r="P49" s="417">
        <f>SUM(P43:P47)</f>
        <v>298300</v>
      </c>
      <c r="Q49" s="417">
        <f>SUM(Q43:Q47)</f>
        <v>295135</v>
      </c>
      <c r="R49" s="418">
        <f>(P49-Q49)/Q49</f>
        <v>1.0723906009114473E-2</v>
      </c>
      <c r="S49" s="417">
        <f>SUM(S43:S47)</f>
        <v>421486</v>
      </c>
      <c r="T49" s="417">
        <f>SUM(T43:T47)</f>
        <v>407270</v>
      </c>
      <c r="U49" s="418">
        <f>(S49-T49)/T49</f>
        <v>3.4905590885653252E-2</v>
      </c>
      <c r="V49" s="417">
        <f>SUM(V43:V47)</f>
        <v>614298</v>
      </c>
      <c r="W49" s="417">
        <f>SUM(W43:W47)</f>
        <v>587460</v>
      </c>
      <c r="X49" s="418">
        <f>(V49-W49)/W49</f>
        <v>4.5684812582984374E-2</v>
      </c>
      <c r="Y49" s="461">
        <f>V49/C49</f>
        <v>2.7511095386737487</v>
      </c>
      <c r="Z49" s="462">
        <f>W49/D49</f>
        <v>2.7100488533982867</v>
      </c>
    </row>
    <row r="50" spans="1:26" ht="11.25" customHeight="1">
      <c r="A50" s="463"/>
      <c r="B50" s="463"/>
      <c r="C50" s="463"/>
      <c r="D50" s="463"/>
      <c r="E50" s="464"/>
      <c r="F50" s="463"/>
      <c r="G50" s="463"/>
      <c r="H50" s="464"/>
      <c r="I50" s="463"/>
      <c r="J50" s="463"/>
      <c r="K50" s="464"/>
      <c r="L50" s="463"/>
      <c r="M50" s="465"/>
      <c r="N50" s="465"/>
      <c r="O50" s="464"/>
      <c r="P50" s="463"/>
      <c r="Q50" s="463"/>
      <c r="R50" s="463"/>
      <c r="S50" s="463"/>
      <c r="T50" s="463"/>
      <c r="U50" s="463"/>
      <c r="V50" s="463"/>
      <c r="W50" s="463"/>
      <c r="X50" s="463"/>
      <c r="Y50" s="463"/>
      <c r="Z50" s="463"/>
    </row>
    <row r="51" spans="1:26">
      <c r="A51" s="487" t="s">
        <v>67</v>
      </c>
      <c r="C51" s="466"/>
      <c r="D51" s="466"/>
    </row>
    <row r="52" spans="1:26">
      <c r="A52" s="487"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showRowColHeaders="0" workbookViewId="0">
      <pane xSplit="2" ySplit="6" topLeftCell="C7" activePane="bottomRight" state="frozen"/>
      <selection pane="topRight" activeCell="C1" sqref="C1"/>
      <selection pane="bottomLeft" activeCell="A7" sqref="A7"/>
      <selection pane="bottomRight" activeCell="C7" sqref="C7"/>
    </sheetView>
  </sheetViews>
  <sheetFormatPr defaultColWidth="9.109375" defaultRowHeight="13.2"/>
  <cols>
    <col min="1" max="1" width="21.88671875" style="488" customWidth="1"/>
    <col min="2" max="2" width="30.5546875" style="488" bestFit="1" customWidth="1"/>
    <col min="3" max="4" width="11.44140625" style="488" bestFit="1" customWidth="1"/>
    <col min="5" max="5" width="13.88671875" style="488" customWidth="1"/>
    <col min="6" max="7" width="11.44140625" style="488" bestFit="1" customWidth="1"/>
    <col min="8" max="8" width="11.33203125" style="488" customWidth="1"/>
    <col min="9" max="10" width="9.5546875" style="488" bestFit="1" customWidth="1"/>
    <col min="11" max="11" width="11.33203125" style="488" customWidth="1"/>
    <col min="12" max="12" width="1.109375" style="488" customWidth="1"/>
    <col min="13" max="14" width="11.44140625" style="488" bestFit="1" customWidth="1"/>
    <col min="15" max="15" width="10.33203125" style="488" bestFit="1" customWidth="1"/>
    <col min="16" max="17" width="11.44140625" style="488" customWidth="1"/>
    <col min="18" max="18" width="11.33203125" style="488" customWidth="1"/>
    <col min="19" max="19" width="12.5546875" style="488" customWidth="1"/>
    <col min="20" max="20" width="12" style="488" customWidth="1"/>
    <col min="21" max="21" width="11.33203125" style="488" customWidth="1"/>
    <col min="22" max="22" width="11.6640625" style="488" customWidth="1"/>
    <col min="23" max="24" width="11.33203125" style="488" customWidth="1"/>
    <col min="25" max="26" width="12.33203125" style="488" customWidth="1"/>
    <col min="27" max="16384" width="9.109375" style="488"/>
  </cols>
  <sheetData>
    <row r="1" spans="1:26" ht="24.6">
      <c r="A1" s="1016" t="s">
        <v>38</v>
      </c>
      <c r="B1" s="1016"/>
      <c r="C1" s="1016"/>
      <c r="D1" s="1016"/>
      <c r="E1" s="1016"/>
      <c r="F1" s="1016"/>
      <c r="G1" s="1016"/>
      <c r="H1" s="1016"/>
      <c r="I1" s="1016"/>
      <c r="J1" s="1016"/>
      <c r="K1" s="1016"/>
      <c r="L1" s="1016"/>
      <c r="M1" s="1016"/>
      <c r="N1" s="1016"/>
      <c r="O1" s="1016"/>
      <c r="P1" s="1016"/>
      <c r="Q1" s="1016"/>
      <c r="R1" s="1016"/>
      <c r="S1" s="1016"/>
      <c r="T1" s="1016"/>
      <c r="U1" s="1016"/>
      <c r="V1" s="1016"/>
      <c r="W1" s="1016"/>
      <c r="X1" s="1016"/>
      <c r="Y1" s="1016"/>
      <c r="Z1" s="1016"/>
    </row>
    <row r="2" spans="1:26" s="489" customFormat="1" ht="26.25" customHeight="1">
      <c r="A2" s="1016" t="s">
        <v>69</v>
      </c>
      <c r="B2" s="1016"/>
      <c r="C2" s="1016"/>
      <c r="D2" s="1016"/>
      <c r="E2" s="1016"/>
      <c r="F2" s="1016"/>
      <c r="G2" s="1016"/>
      <c r="H2" s="1016"/>
      <c r="I2" s="1016"/>
      <c r="J2" s="1016"/>
      <c r="K2" s="1016"/>
      <c r="L2" s="1016"/>
      <c r="M2" s="1016"/>
      <c r="N2" s="1016"/>
      <c r="O2" s="1016"/>
      <c r="P2" s="1016"/>
      <c r="Q2" s="1016"/>
      <c r="R2" s="1016"/>
      <c r="S2" s="1016"/>
      <c r="T2" s="1016"/>
      <c r="U2" s="1016"/>
      <c r="V2" s="1016"/>
      <c r="W2" s="1016"/>
      <c r="X2" s="1016"/>
      <c r="Y2" s="1016"/>
      <c r="Z2" s="1016"/>
    </row>
    <row r="3" spans="1:26" s="489" customFormat="1" ht="20.25" customHeight="1">
      <c r="A3" s="490"/>
      <c r="B3" s="490"/>
      <c r="C3" s="490"/>
      <c r="D3" s="490"/>
      <c r="E3" s="490"/>
      <c r="F3" s="490"/>
      <c r="G3" s="490"/>
      <c r="H3" s="490"/>
      <c r="I3" s="490"/>
      <c r="J3" s="490"/>
      <c r="K3" s="490"/>
      <c r="L3" s="490"/>
      <c r="M3" s="490"/>
      <c r="N3" s="490"/>
      <c r="O3" s="491"/>
      <c r="P3" s="490"/>
      <c r="Q3" s="490"/>
      <c r="R3" s="490"/>
      <c r="S3" s="490"/>
      <c r="T3" s="490"/>
      <c r="U3" s="490"/>
      <c r="V3" s="490"/>
      <c r="W3" s="490"/>
      <c r="X3" s="490"/>
      <c r="Y3" s="492"/>
      <c r="Z3" s="492"/>
    </row>
    <row r="4" spans="1:26" ht="23.4" thickBot="1">
      <c r="A4" s="1017" t="s">
        <v>70</v>
      </c>
      <c r="B4" s="1017"/>
      <c r="C4" s="1017"/>
      <c r="D4" s="1017"/>
      <c r="E4" s="1017"/>
      <c r="F4" s="1017"/>
      <c r="G4" s="1017"/>
      <c r="H4" s="1017"/>
      <c r="I4" s="1017"/>
      <c r="J4" s="1017"/>
      <c r="K4" s="1017"/>
      <c r="L4" s="1017"/>
      <c r="M4" s="1017"/>
      <c r="N4" s="1017"/>
      <c r="O4" s="1017"/>
      <c r="P4" s="1017"/>
      <c r="Q4" s="1017"/>
      <c r="R4" s="1017"/>
      <c r="S4" s="1017"/>
      <c r="T4" s="1017"/>
      <c r="U4" s="1017"/>
      <c r="V4" s="1017"/>
      <c r="W4" s="1017"/>
      <c r="X4" s="1017"/>
      <c r="Y4" s="1017"/>
      <c r="Z4" s="1017"/>
    </row>
    <row r="5" spans="1:26" ht="13.8">
      <c r="A5" s="493"/>
      <c r="B5" s="494"/>
      <c r="C5" s="1018" t="s">
        <v>40</v>
      </c>
      <c r="D5" s="1018"/>
      <c r="E5" s="495" t="s">
        <v>41</v>
      </c>
      <c r="F5" s="1018" t="s">
        <v>42</v>
      </c>
      <c r="G5" s="1018"/>
      <c r="H5" s="495" t="s">
        <v>41</v>
      </c>
      <c r="I5" s="1018" t="s">
        <v>43</v>
      </c>
      <c r="J5" s="1018"/>
      <c r="K5" s="496" t="s">
        <v>41</v>
      </c>
      <c r="L5" s="497"/>
      <c r="M5" s="1019" t="s">
        <v>44</v>
      </c>
      <c r="N5" s="1019"/>
      <c r="O5" s="495" t="s">
        <v>45</v>
      </c>
      <c r="P5" s="1018" t="s">
        <v>46</v>
      </c>
      <c r="Q5" s="1018"/>
      <c r="R5" s="495" t="s">
        <v>41</v>
      </c>
      <c r="S5" s="1018" t="s">
        <v>47</v>
      </c>
      <c r="T5" s="1018"/>
      <c r="U5" s="495" t="s">
        <v>41</v>
      </c>
      <c r="V5" s="1018" t="s">
        <v>48</v>
      </c>
      <c r="W5" s="1018"/>
      <c r="X5" s="495" t="s">
        <v>41</v>
      </c>
      <c r="Y5" s="1020" t="s">
        <v>49</v>
      </c>
      <c r="Z5" s="1021"/>
    </row>
    <row r="6" spans="1:26" ht="28.2" thickBot="1">
      <c r="A6" s="498" t="s">
        <v>50</v>
      </c>
      <c r="B6" s="499" t="s">
        <v>51</v>
      </c>
      <c r="C6" s="500">
        <v>2014</v>
      </c>
      <c r="D6" s="500">
        <v>2013</v>
      </c>
      <c r="E6" s="501" t="s">
        <v>52</v>
      </c>
      <c r="F6" s="500">
        <v>2014</v>
      </c>
      <c r="G6" s="500">
        <v>2013</v>
      </c>
      <c r="H6" s="501" t="s">
        <v>52</v>
      </c>
      <c r="I6" s="500">
        <v>2014</v>
      </c>
      <c r="J6" s="500">
        <v>2013</v>
      </c>
      <c r="K6" s="501" t="s">
        <v>52</v>
      </c>
      <c r="L6" s="502"/>
      <c r="M6" s="503">
        <v>2014</v>
      </c>
      <c r="N6" s="500">
        <v>2013</v>
      </c>
      <c r="O6" s="501" t="s">
        <v>52</v>
      </c>
      <c r="P6" s="500">
        <v>2014</v>
      </c>
      <c r="Q6" s="500">
        <v>2013</v>
      </c>
      <c r="R6" s="501" t="s">
        <v>52</v>
      </c>
      <c r="S6" s="500">
        <v>2014</v>
      </c>
      <c r="T6" s="500">
        <v>2013</v>
      </c>
      <c r="U6" s="501" t="s">
        <v>52</v>
      </c>
      <c r="V6" s="500">
        <v>2014</v>
      </c>
      <c r="W6" s="500">
        <v>2013</v>
      </c>
      <c r="X6" s="501" t="s">
        <v>52</v>
      </c>
      <c r="Y6" s="504">
        <v>2014</v>
      </c>
      <c r="Z6" s="505">
        <v>2013</v>
      </c>
    </row>
    <row r="7" spans="1:26" ht="13.8">
      <c r="A7" s="1014" t="s">
        <v>53</v>
      </c>
      <c r="B7" s="506" t="s">
        <v>54</v>
      </c>
      <c r="C7" s="507">
        <v>21853</v>
      </c>
      <c r="D7" s="507">
        <v>21830</v>
      </c>
      <c r="E7" s="508">
        <v>1.0535959688502061E-3</v>
      </c>
      <c r="F7" s="507">
        <v>16148</v>
      </c>
      <c r="G7" s="507">
        <v>16177</v>
      </c>
      <c r="H7" s="508">
        <v>-1.792668603572974E-3</v>
      </c>
      <c r="I7" s="507">
        <v>5705</v>
      </c>
      <c r="J7" s="507">
        <v>5653</v>
      </c>
      <c r="K7" s="508">
        <v>9.1986555811073758E-3</v>
      </c>
      <c r="L7" s="509"/>
      <c r="M7" s="510">
        <v>0.56990440423352684</v>
      </c>
      <c r="N7" s="510">
        <v>0.63409697304259827</v>
      </c>
      <c r="O7" s="511">
        <v>-6.4</v>
      </c>
      <c r="P7" s="507">
        <v>26708</v>
      </c>
      <c r="Q7" s="507">
        <v>27568</v>
      </c>
      <c r="R7" s="508">
        <v>-3.1195589088798607E-2</v>
      </c>
      <c r="S7" s="507">
        <v>46864</v>
      </c>
      <c r="T7" s="507">
        <v>43476</v>
      </c>
      <c r="U7" s="508">
        <v>7.7928052258717448E-2</v>
      </c>
      <c r="V7" s="507">
        <v>52378</v>
      </c>
      <c r="W7" s="507">
        <v>54515</v>
      </c>
      <c r="X7" s="508">
        <v>-3.9200220122901953E-2</v>
      </c>
      <c r="Y7" s="512">
        <v>2.3968333867203588</v>
      </c>
      <c r="Z7" s="513">
        <v>2.4972514887769126</v>
      </c>
    </row>
    <row r="8" spans="1:26" ht="13.8">
      <c r="A8" s="1022"/>
      <c r="B8" s="506" t="s">
        <v>55</v>
      </c>
      <c r="C8" s="507">
        <v>37712</v>
      </c>
      <c r="D8" s="507">
        <v>24743</v>
      </c>
      <c r="E8" s="508">
        <v>0.52414824394778325</v>
      </c>
      <c r="F8" s="507">
        <v>27414</v>
      </c>
      <c r="G8" s="507">
        <v>19363</v>
      </c>
      <c r="H8" s="508">
        <v>0.41579300728192947</v>
      </c>
      <c r="I8" s="507">
        <v>10298</v>
      </c>
      <c r="J8" s="507">
        <v>5380</v>
      </c>
      <c r="K8" s="508">
        <v>0.91412639405204466</v>
      </c>
      <c r="L8" s="509"/>
      <c r="M8" s="510">
        <v>0.77995379788297758</v>
      </c>
      <c r="N8" s="510">
        <v>0.76896488033985066</v>
      </c>
      <c r="O8" s="511">
        <v>1.0999999999999999</v>
      </c>
      <c r="P8" s="507">
        <v>45242</v>
      </c>
      <c r="Q8" s="507">
        <v>29143</v>
      </c>
      <c r="R8" s="508">
        <v>0.55241395875510413</v>
      </c>
      <c r="S8" s="507">
        <v>58006</v>
      </c>
      <c r="T8" s="507">
        <v>37899</v>
      </c>
      <c r="U8" s="508">
        <v>0.53054170294730729</v>
      </c>
      <c r="V8" s="507">
        <v>88693</v>
      </c>
      <c r="W8" s="507">
        <v>51796</v>
      </c>
      <c r="X8" s="508">
        <v>0.71235230519731252</v>
      </c>
      <c r="Y8" s="512">
        <v>2.3518508697496818</v>
      </c>
      <c r="Z8" s="513">
        <v>2.0933597381077478</v>
      </c>
    </row>
    <row r="9" spans="1:26" ht="14.4" thickBot="1">
      <c r="A9" s="1015"/>
      <c r="B9" s="506" t="s">
        <v>56</v>
      </c>
      <c r="C9" s="507">
        <v>206393</v>
      </c>
      <c r="D9" s="507">
        <v>195308</v>
      </c>
      <c r="E9" s="508">
        <v>5.6756507669936715E-2</v>
      </c>
      <c r="F9" s="507">
        <v>162945</v>
      </c>
      <c r="G9" s="507">
        <v>153184</v>
      </c>
      <c r="H9" s="508">
        <v>6.3720754125757256E-2</v>
      </c>
      <c r="I9" s="507">
        <v>43448</v>
      </c>
      <c r="J9" s="507">
        <v>42124</v>
      </c>
      <c r="K9" s="508">
        <v>3.143101319912639E-2</v>
      </c>
      <c r="L9" s="509"/>
      <c r="M9" s="510">
        <v>0.86247866394457651</v>
      </c>
      <c r="N9" s="510">
        <v>0.87625823095684696</v>
      </c>
      <c r="O9" s="511">
        <v>-1.4000000000000001</v>
      </c>
      <c r="P9" s="507">
        <v>309240</v>
      </c>
      <c r="Q9" s="507">
        <v>311126</v>
      </c>
      <c r="R9" s="508">
        <v>-6.0618527541896209E-3</v>
      </c>
      <c r="S9" s="507">
        <v>358548</v>
      </c>
      <c r="T9" s="507">
        <v>355062</v>
      </c>
      <c r="U9" s="508">
        <v>9.8180036162698343E-3</v>
      </c>
      <c r="V9" s="507">
        <v>603800</v>
      </c>
      <c r="W9" s="507">
        <v>579665</v>
      </c>
      <c r="X9" s="508">
        <v>4.163611741264351E-2</v>
      </c>
      <c r="Y9" s="512">
        <v>2.9254868139907844</v>
      </c>
      <c r="Z9" s="513">
        <v>2.9679531816413052</v>
      </c>
    </row>
    <row r="10" spans="1:26" ht="14.4" thickBot="1">
      <c r="A10" s="514" t="s">
        <v>57</v>
      </c>
      <c r="B10" s="515"/>
      <c r="C10" s="516">
        <v>265958</v>
      </c>
      <c r="D10" s="516">
        <v>241881</v>
      </c>
      <c r="E10" s="517">
        <v>9.9540683228529728E-2</v>
      </c>
      <c r="F10" s="516">
        <v>206507</v>
      </c>
      <c r="G10" s="516">
        <v>188724</v>
      </c>
      <c r="H10" s="517">
        <v>9.4227549225323753E-2</v>
      </c>
      <c r="I10" s="516">
        <v>59451</v>
      </c>
      <c r="J10" s="516">
        <v>53157</v>
      </c>
      <c r="K10" s="517">
        <v>0.11840397313618151</v>
      </c>
      <c r="L10" s="509"/>
      <c r="M10" s="518">
        <v>0.82256192033973652</v>
      </c>
      <c r="N10" s="518">
        <v>0.84281809287480214</v>
      </c>
      <c r="O10" s="519">
        <v>-2</v>
      </c>
      <c r="P10" s="516">
        <v>381190</v>
      </c>
      <c r="Q10" s="516">
        <v>367837</v>
      </c>
      <c r="R10" s="517">
        <v>3.6301405241995773E-2</v>
      </c>
      <c r="S10" s="516">
        <v>463418</v>
      </c>
      <c r="T10" s="516">
        <v>436437</v>
      </c>
      <c r="U10" s="517">
        <v>6.182106466683622E-2</v>
      </c>
      <c r="V10" s="516">
        <v>744871</v>
      </c>
      <c r="W10" s="516">
        <v>685976</v>
      </c>
      <c r="X10" s="517">
        <v>8.5855773379826694E-2</v>
      </c>
      <c r="Y10" s="520">
        <v>2.8007091345250004</v>
      </c>
      <c r="Z10" s="521">
        <v>2.8360061352483248</v>
      </c>
    </row>
    <row r="11" spans="1:26" ht="13.8">
      <c r="A11" s="1014" t="s">
        <v>58</v>
      </c>
      <c r="B11" s="506" t="s">
        <v>54</v>
      </c>
      <c r="C11" s="507">
        <v>38632</v>
      </c>
      <c r="D11" s="507">
        <v>41718</v>
      </c>
      <c r="E11" s="508">
        <v>-7.3972865429790494E-2</v>
      </c>
      <c r="F11" s="507">
        <v>6469</v>
      </c>
      <c r="G11" s="507">
        <v>6589</v>
      </c>
      <c r="H11" s="508">
        <v>-1.8212171801487327E-2</v>
      </c>
      <c r="I11" s="507">
        <v>32163</v>
      </c>
      <c r="J11" s="507">
        <v>35129</v>
      </c>
      <c r="K11" s="508">
        <v>-8.4431666144780662E-2</v>
      </c>
      <c r="L11" s="509"/>
      <c r="M11" s="510">
        <v>0.52858178385394716</v>
      </c>
      <c r="N11" s="510">
        <v>0.49070836899598158</v>
      </c>
      <c r="O11" s="511">
        <v>3.8</v>
      </c>
      <c r="P11" s="507">
        <v>31356</v>
      </c>
      <c r="Q11" s="507">
        <v>33826</v>
      </c>
      <c r="R11" s="508">
        <v>-7.3020753266717905E-2</v>
      </c>
      <c r="S11" s="507">
        <v>59321</v>
      </c>
      <c r="T11" s="507">
        <v>68933</v>
      </c>
      <c r="U11" s="508">
        <v>-0.13943974584016364</v>
      </c>
      <c r="V11" s="507">
        <v>81799</v>
      </c>
      <c r="W11" s="507">
        <v>87274</v>
      </c>
      <c r="X11" s="508">
        <v>-6.2733460137039662E-2</v>
      </c>
      <c r="Y11" s="512">
        <v>2.1173897287223027</v>
      </c>
      <c r="Z11" s="513">
        <v>2.0919986576537704</v>
      </c>
    </row>
    <row r="12" spans="1:26" ht="14.4" thickBot="1">
      <c r="A12" s="1015"/>
      <c r="B12" s="506" t="s">
        <v>55</v>
      </c>
      <c r="C12" s="507">
        <v>37995</v>
      </c>
      <c r="D12" s="507">
        <v>37393</v>
      </c>
      <c r="E12" s="508">
        <v>1.6099269916829351E-2</v>
      </c>
      <c r="F12" s="507">
        <v>9708</v>
      </c>
      <c r="G12" s="507">
        <v>8555</v>
      </c>
      <c r="H12" s="508">
        <v>0.13477498538866159</v>
      </c>
      <c r="I12" s="507">
        <v>28287</v>
      </c>
      <c r="J12" s="507">
        <v>28838</v>
      </c>
      <c r="K12" s="508">
        <v>-1.9106734170192107E-2</v>
      </c>
      <c r="L12" s="509"/>
      <c r="M12" s="510">
        <v>0.71865159160754255</v>
      </c>
      <c r="N12" s="510">
        <v>0.71678662110307167</v>
      </c>
      <c r="O12" s="511">
        <v>0.2</v>
      </c>
      <c r="P12" s="507">
        <v>37883</v>
      </c>
      <c r="Q12" s="507">
        <v>37546</v>
      </c>
      <c r="R12" s="508">
        <v>8.9756565279923289E-3</v>
      </c>
      <c r="S12" s="507">
        <v>52714</v>
      </c>
      <c r="T12" s="507">
        <v>52381</v>
      </c>
      <c r="U12" s="508">
        <v>6.3572669479391381E-3</v>
      </c>
      <c r="V12" s="507">
        <v>95897</v>
      </c>
      <c r="W12" s="507">
        <v>95740</v>
      </c>
      <c r="X12" s="508">
        <v>1.639857948610821E-3</v>
      </c>
      <c r="Y12" s="512">
        <v>2.5239373601789707</v>
      </c>
      <c r="Z12" s="513">
        <v>2.56037226218811</v>
      </c>
    </row>
    <row r="13" spans="1:26" ht="14.4" thickBot="1">
      <c r="A13" s="514" t="s">
        <v>57</v>
      </c>
      <c r="B13" s="515"/>
      <c r="C13" s="516">
        <v>76627</v>
      </c>
      <c r="D13" s="516">
        <v>79111</v>
      </c>
      <c r="E13" s="517">
        <v>-3.1398920504101833E-2</v>
      </c>
      <c r="F13" s="516">
        <v>16177</v>
      </c>
      <c r="G13" s="516">
        <v>15144</v>
      </c>
      <c r="H13" s="517">
        <v>6.8211833069202324E-2</v>
      </c>
      <c r="I13" s="516">
        <v>60450</v>
      </c>
      <c r="J13" s="516">
        <v>63967</v>
      </c>
      <c r="K13" s="517">
        <v>-5.4981474822955588E-2</v>
      </c>
      <c r="L13" s="509"/>
      <c r="M13" s="518">
        <v>0.61801222832150671</v>
      </c>
      <c r="N13" s="518">
        <v>0.58832451324661617</v>
      </c>
      <c r="O13" s="519">
        <v>3</v>
      </c>
      <c r="P13" s="516">
        <v>69239</v>
      </c>
      <c r="Q13" s="516">
        <v>71372</v>
      </c>
      <c r="R13" s="517">
        <v>-2.9885669450204561E-2</v>
      </c>
      <c r="S13" s="516">
        <v>112035</v>
      </c>
      <c r="T13" s="516">
        <v>121314</v>
      </c>
      <c r="U13" s="517">
        <v>-7.6487462287946978E-2</v>
      </c>
      <c r="V13" s="516">
        <v>177696</v>
      </c>
      <c r="W13" s="516">
        <v>183014</v>
      </c>
      <c r="X13" s="517">
        <v>-2.9057886281923788E-2</v>
      </c>
      <c r="Y13" s="520">
        <v>2.3189737298863324</v>
      </c>
      <c r="Z13" s="521">
        <v>2.3133824626158184</v>
      </c>
    </row>
    <row r="14" spans="1:26" ht="13.8">
      <c r="A14" s="1014" t="s">
        <v>59</v>
      </c>
      <c r="B14" s="506" t="s">
        <v>54</v>
      </c>
      <c r="C14" s="507">
        <v>5717</v>
      </c>
      <c r="D14" s="507">
        <v>4291</v>
      </c>
      <c r="E14" s="508">
        <v>0.33232346772314147</v>
      </c>
      <c r="F14" s="507">
        <v>826</v>
      </c>
      <c r="G14" s="507">
        <v>688</v>
      </c>
      <c r="H14" s="508">
        <v>0.2005813953488372</v>
      </c>
      <c r="I14" s="507">
        <v>4891</v>
      </c>
      <c r="J14" s="507">
        <v>3603</v>
      </c>
      <c r="K14" s="508">
        <v>0.35747987787954483</v>
      </c>
      <c r="L14" s="509"/>
      <c r="M14" s="510">
        <v>0.51168097359556663</v>
      </c>
      <c r="N14" s="510">
        <v>0.44965010081840828</v>
      </c>
      <c r="O14" s="511">
        <v>6.2</v>
      </c>
      <c r="P14" s="507">
        <v>4709</v>
      </c>
      <c r="Q14" s="507">
        <v>3791</v>
      </c>
      <c r="R14" s="508">
        <v>0.24215246636771301</v>
      </c>
      <c r="S14" s="507">
        <v>9203</v>
      </c>
      <c r="T14" s="507">
        <v>8431</v>
      </c>
      <c r="U14" s="508">
        <v>9.1566836674178628E-2</v>
      </c>
      <c r="V14" s="507">
        <v>12169</v>
      </c>
      <c r="W14" s="507">
        <v>9502</v>
      </c>
      <c r="X14" s="508">
        <v>0.28067775205219953</v>
      </c>
      <c r="Y14" s="512">
        <v>2.1285639321322374</v>
      </c>
      <c r="Z14" s="513">
        <v>2.2144022372407366</v>
      </c>
    </row>
    <row r="15" spans="1:26" ht="13.8">
      <c r="A15" s="1022"/>
      <c r="B15" s="506" t="s">
        <v>55</v>
      </c>
      <c r="C15" s="507">
        <v>21637</v>
      </c>
      <c r="D15" s="507">
        <v>19897</v>
      </c>
      <c r="E15" s="508">
        <v>8.745036940242247E-2</v>
      </c>
      <c r="F15" s="507">
        <v>11275</v>
      </c>
      <c r="G15" s="507">
        <v>11023</v>
      </c>
      <c r="H15" s="508">
        <v>2.2861290029937403E-2</v>
      </c>
      <c r="I15" s="507">
        <v>10362</v>
      </c>
      <c r="J15" s="507">
        <v>8874</v>
      </c>
      <c r="K15" s="508">
        <v>0.16768086544962812</v>
      </c>
      <c r="L15" s="509"/>
      <c r="M15" s="510">
        <v>0.66350564345719731</v>
      </c>
      <c r="N15" s="510">
        <v>0.68275789139745147</v>
      </c>
      <c r="O15" s="511">
        <v>-1.9</v>
      </c>
      <c r="P15" s="507">
        <v>25748</v>
      </c>
      <c r="Q15" s="507">
        <v>25826</v>
      </c>
      <c r="R15" s="508">
        <v>-3.0202121892666306E-3</v>
      </c>
      <c r="S15" s="507">
        <v>38806</v>
      </c>
      <c r="T15" s="507">
        <v>37826</v>
      </c>
      <c r="U15" s="508">
        <v>2.5908105535874797E-2</v>
      </c>
      <c r="V15" s="507">
        <v>55466</v>
      </c>
      <c r="W15" s="507">
        <v>51270</v>
      </c>
      <c r="X15" s="508">
        <v>8.1841232689682075E-2</v>
      </c>
      <c r="Y15" s="512">
        <v>2.5634792254009335</v>
      </c>
      <c r="Z15" s="513">
        <v>2.576770367392069</v>
      </c>
    </row>
    <row r="16" spans="1:26" ht="14.4" thickBot="1">
      <c r="A16" s="1015"/>
      <c r="B16" s="506" t="s">
        <v>56</v>
      </c>
      <c r="C16" s="507">
        <v>87418</v>
      </c>
      <c r="D16" s="507">
        <v>90215</v>
      </c>
      <c r="E16" s="508">
        <v>-3.1003713351438231E-2</v>
      </c>
      <c r="F16" s="507">
        <v>36905</v>
      </c>
      <c r="G16" s="507">
        <v>38292</v>
      </c>
      <c r="H16" s="508">
        <v>-3.6221665099759742E-2</v>
      </c>
      <c r="I16" s="507">
        <v>50513</v>
      </c>
      <c r="J16" s="507">
        <v>51923</v>
      </c>
      <c r="K16" s="508">
        <v>-2.715559578606783E-2</v>
      </c>
      <c r="L16" s="509"/>
      <c r="M16" s="510">
        <v>0.80577928803143006</v>
      </c>
      <c r="N16" s="510">
        <v>0.81993060306104792</v>
      </c>
      <c r="O16" s="511">
        <v>-1.4000000000000001</v>
      </c>
      <c r="P16" s="507">
        <v>94140</v>
      </c>
      <c r="Q16" s="507">
        <v>99483</v>
      </c>
      <c r="R16" s="508">
        <v>-5.3707668646904495E-2</v>
      </c>
      <c r="S16" s="507">
        <v>116831</v>
      </c>
      <c r="T16" s="507">
        <v>121331</v>
      </c>
      <c r="U16" s="508">
        <v>-3.7088625330706906E-2</v>
      </c>
      <c r="V16" s="507">
        <v>252449</v>
      </c>
      <c r="W16" s="507">
        <v>258431</v>
      </c>
      <c r="X16" s="508">
        <v>-2.3147377830059088E-2</v>
      </c>
      <c r="Y16" s="512">
        <v>2.887837745086824</v>
      </c>
      <c r="Z16" s="513">
        <v>2.8646123150252176</v>
      </c>
    </row>
    <row r="17" spans="1:26" ht="14.4" thickBot="1">
      <c r="A17" s="514" t="s">
        <v>57</v>
      </c>
      <c r="B17" s="515"/>
      <c r="C17" s="516">
        <v>114772</v>
      </c>
      <c r="D17" s="516">
        <v>114403</v>
      </c>
      <c r="E17" s="517">
        <v>3.2254398923105164E-3</v>
      </c>
      <c r="F17" s="516">
        <v>49006</v>
      </c>
      <c r="G17" s="516">
        <v>50003</v>
      </c>
      <c r="H17" s="517">
        <v>-1.9938803671779692E-2</v>
      </c>
      <c r="I17" s="516">
        <v>65766</v>
      </c>
      <c r="J17" s="516">
        <v>64400</v>
      </c>
      <c r="K17" s="517">
        <v>2.1211180124223603E-2</v>
      </c>
      <c r="L17" s="509"/>
      <c r="M17" s="518">
        <v>0.75586629458869203</v>
      </c>
      <c r="N17" s="518">
        <v>0.77034155190109077</v>
      </c>
      <c r="O17" s="519">
        <v>-1.4000000000000001</v>
      </c>
      <c r="P17" s="516">
        <v>124597</v>
      </c>
      <c r="Q17" s="516">
        <v>129100</v>
      </c>
      <c r="R17" s="517">
        <v>-3.487993803253292E-2</v>
      </c>
      <c r="S17" s="516">
        <v>164840</v>
      </c>
      <c r="T17" s="516">
        <v>167588</v>
      </c>
      <c r="U17" s="517">
        <v>-1.6397355419242428E-2</v>
      </c>
      <c r="V17" s="516">
        <v>320084</v>
      </c>
      <c r="W17" s="516">
        <v>319203</v>
      </c>
      <c r="X17" s="517">
        <v>2.7599991228152618E-3</v>
      </c>
      <c r="Y17" s="520">
        <v>2.7888683651064721</v>
      </c>
      <c r="Z17" s="521">
        <v>2.7901628453799288</v>
      </c>
    </row>
    <row r="18" spans="1:26" ht="13.8">
      <c r="A18" s="1014" t="s">
        <v>60</v>
      </c>
      <c r="B18" s="506" t="s">
        <v>54</v>
      </c>
      <c r="C18" s="507">
        <v>7555</v>
      </c>
      <c r="D18" s="507">
        <v>7949</v>
      </c>
      <c r="E18" s="508">
        <v>-4.9565983142533653E-2</v>
      </c>
      <c r="F18" s="507">
        <v>1403</v>
      </c>
      <c r="G18" s="507">
        <v>1822</v>
      </c>
      <c r="H18" s="508">
        <v>-0.22996706915477497</v>
      </c>
      <c r="I18" s="507">
        <v>6152</v>
      </c>
      <c r="J18" s="507">
        <v>6127</v>
      </c>
      <c r="K18" s="508">
        <v>4.0803003101028239E-3</v>
      </c>
      <c r="L18" s="509"/>
      <c r="M18" s="510">
        <v>0.39154700308121621</v>
      </c>
      <c r="N18" s="510">
        <v>0.37561280901220401</v>
      </c>
      <c r="O18" s="511">
        <v>1.6</v>
      </c>
      <c r="P18" s="507">
        <v>6735</v>
      </c>
      <c r="Q18" s="507">
        <v>7202</v>
      </c>
      <c r="R18" s="508">
        <v>-6.4843099139128016E-2</v>
      </c>
      <c r="S18" s="507">
        <v>17201</v>
      </c>
      <c r="T18" s="507">
        <v>19174</v>
      </c>
      <c r="U18" s="508">
        <v>-0.10289976009179097</v>
      </c>
      <c r="V18" s="507">
        <v>15039</v>
      </c>
      <c r="W18" s="507">
        <v>15289</v>
      </c>
      <c r="X18" s="508">
        <v>-1.6351625351559946E-2</v>
      </c>
      <c r="Y18" s="512">
        <v>1.9906022501654534</v>
      </c>
      <c r="Z18" s="513">
        <v>1.9233865895081141</v>
      </c>
    </row>
    <row r="19" spans="1:26" ht="14.4" thickBot="1">
      <c r="A19" s="1015"/>
      <c r="B19" s="506" t="s">
        <v>61</v>
      </c>
      <c r="C19" s="507">
        <v>23984</v>
      </c>
      <c r="D19" s="507">
        <v>22812</v>
      </c>
      <c r="E19" s="508">
        <v>5.1376468525337539E-2</v>
      </c>
      <c r="F19" s="507">
        <v>8115</v>
      </c>
      <c r="G19" s="507">
        <v>7760</v>
      </c>
      <c r="H19" s="508">
        <v>4.5747422680412368E-2</v>
      </c>
      <c r="I19" s="507">
        <v>15869</v>
      </c>
      <c r="J19" s="507">
        <v>15052</v>
      </c>
      <c r="K19" s="508">
        <v>5.4278501195854374E-2</v>
      </c>
      <c r="L19" s="509"/>
      <c r="M19" s="510">
        <v>0.58955549934463169</v>
      </c>
      <c r="N19" s="510">
        <v>0.55747337495409477</v>
      </c>
      <c r="O19" s="511">
        <v>3.2</v>
      </c>
      <c r="P19" s="507">
        <v>25638</v>
      </c>
      <c r="Q19" s="507">
        <v>24288</v>
      </c>
      <c r="R19" s="508">
        <v>5.5583003952569168E-2</v>
      </c>
      <c r="S19" s="507">
        <v>43487</v>
      </c>
      <c r="T19" s="507">
        <v>43568</v>
      </c>
      <c r="U19" s="508">
        <v>-1.8591626882115313E-3</v>
      </c>
      <c r="V19" s="507">
        <v>56926</v>
      </c>
      <c r="W19" s="507">
        <v>53245</v>
      </c>
      <c r="X19" s="508">
        <v>6.9133251948539767E-2</v>
      </c>
      <c r="Y19" s="512">
        <v>2.3734989993328885</v>
      </c>
      <c r="Z19" s="513">
        <v>2.334078555146414</v>
      </c>
    </row>
    <row r="20" spans="1:26" ht="14.4" thickBot="1">
      <c r="A20" s="514" t="s">
        <v>57</v>
      </c>
      <c r="B20" s="515"/>
      <c r="C20" s="516">
        <v>31539</v>
      </c>
      <c r="D20" s="516">
        <v>30761</v>
      </c>
      <c r="E20" s="517">
        <v>2.52917655472839E-2</v>
      </c>
      <c r="F20" s="516">
        <v>9518</v>
      </c>
      <c r="G20" s="516">
        <v>9582</v>
      </c>
      <c r="H20" s="517">
        <v>-6.6791901481945311E-3</v>
      </c>
      <c r="I20" s="516">
        <v>22021</v>
      </c>
      <c r="J20" s="516">
        <v>21179</v>
      </c>
      <c r="K20" s="517">
        <v>3.9756362434486991E-2</v>
      </c>
      <c r="L20" s="509"/>
      <c r="M20" s="518">
        <v>0.53343329818085949</v>
      </c>
      <c r="N20" s="518">
        <v>0.50189665614739731</v>
      </c>
      <c r="O20" s="519">
        <v>3.2</v>
      </c>
      <c r="P20" s="516">
        <v>32373</v>
      </c>
      <c r="Q20" s="516">
        <v>31490</v>
      </c>
      <c r="R20" s="517">
        <v>2.8040647824706257E-2</v>
      </c>
      <c r="S20" s="516">
        <v>60688</v>
      </c>
      <c r="T20" s="516">
        <v>62742</v>
      </c>
      <c r="U20" s="517">
        <v>-3.2737241401294186E-2</v>
      </c>
      <c r="V20" s="516">
        <v>71965</v>
      </c>
      <c r="W20" s="516">
        <v>68534</v>
      </c>
      <c r="X20" s="517">
        <v>5.0062742580325094E-2</v>
      </c>
      <c r="Y20" s="520">
        <v>2.2817781159833856</v>
      </c>
      <c r="Z20" s="521">
        <v>2.227950976886317</v>
      </c>
    </row>
    <row r="21" spans="1:26" ht="13.8">
      <c r="A21" s="1014" t="s">
        <v>62</v>
      </c>
      <c r="B21" s="506" t="s">
        <v>54</v>
      </c>
      <c r="C21" s="507">
        <v>5906</v>
      </c>
      <c r="D21" s="507">
        <v>6101</v>
      </c>
      <c r="E21" s="508">
        <v>-3.1961973446975905E-2</v>
      </c>
      <c r="F21" s="507">
        <v>2253</v>
      </c>
      <c r="G21" s="507">
        <v>2410</v>
      </c>
      <c r="H21" s="508">
        <v>-6.5145228215767639E-2</v>
      </c>
      <c r="I21" s="507">
        <v>3653</v>
      </c>
      <c r="J21" s="507">
        <v>3691</v>
      </c>
      <c r="K21" s="508">
        <v>-1.0295312923327011E-2</v>
      </c>
      <c r="L21" s="509"/>
      <c r="M21" s="510">
        <v>0.63887164020225318</v>
      </c>
      <c r="N21" s="510">
        <v>0.64847303443794668</v>
      </c>
      <c r="O21" s="511">
        <v>-1</v>
      </c>
      <c r="P21" s="507">
        <v>7202</v>
      </c>
      <c r="Q21" s="507">
        <v>6986</v>
      </c>
      <c r="R21" s="508">
        <v>3.0918980818780417E-2</v>
      </c>
      <c r="S21" s="507">
        <v>11273</v>
      </c>
      <c r="T21" s="507">
        <v>10773</v>
      </c>
      <c r="U21" s="508">
        <v>4.6412327114081497E-2</v>
      </c>
      <c r="V21" s="507">
        <v>13982</v>
      </c>
      <c r="W21" s="507">
        <v>13129</v>
      </c>
      <c r="X21" s="508">
        <v>6.4970675603625558E-2</v>
      </c>
      <c r="Y21" s="512">
        <v>2.3674229597019978</v>
      </c>
      <c r="Z21" s="513">
        <v>2.1519423045402393</v>
      </c>
    </row>
    <row r="22" spans="1:26" ht="14.4" thickBot="1">
      <c r="A22" s="1015"/>
      <c r="B22" s="506" t="s">
        <v>55</v>
      </c>
      <c r="C22" s="507">
        <v>19185</v>
      </c>
      <c r="D22" s="507">
        <v>13364</v>
      </c>
      <c r="E22" s="508">
        <v>0.43557318168213111</v>
      </c>
      <c r="F22" s="507">
        <v>10639</v>
      </c>
      <c r="G22" s="507">
        <v>6553</v>
      </c>
      <c r="H22" s="508">
        <v>0.6235312070807264</v>
      </c>
      <c r="I22" s="507">
        <v>8546</v>
      </c>
      <c r="J22" s="507">
        <v>6811</v>
      </c>
      <c r="K22" s="508">
        <v>0.25473498752018792</v>
      </c>
      <c r="L22" s="509"/>
      <c r="M22" s="510">
        <v>0.74890419536631181</v>
      </c>
      <c r="N22" s="510">
        <v>0.81260571087453981</v>
      </c>
      <c r="O22" s="511">
        <v>-6.4</v>
      </c>
      <c r="P22" s="507">
        <v>25116</v>
      </c>
      <c r="Q22" s="507">
        <v>16335</v>
      </c>
      <c r="R22" s="508">
        <v>0.5375573921028467</v>
      </c>
      <c r="S22" s="507">
        <v>33537</v>
      </c>
      <c r="T22" s="507">
        <v>20102</v>
      </c>
      <c r="U22" s="508">
        <v>0.6683414585613372</v>
      </c>
      <c r="V22" s="507">
        <v>66680</v>
      </c>
      <c r="W22" s="507">
        <v>46595</v>
      </c>
      <c r="X22" s="508">
        <v>0.43105483420967916</v>
      </c>
      <c r="Y22" s="512">
        <v>3.4756320041699245</v>
      </c>
      <c r="Z22" s="513">
        <v>3.4866058066447172</v>
      </c>
    </row>
    <row r="23" spans="1:26" ht="14.4" thickBot="1">
      <c r="A23" s="522" t="s">
        <v>57</v>
      </c>
      <c r="B23" s="523"/>
      <c r="C23" s="524">
        <v>25091</v>
      </c>
      <c r="D23" s="524">
        <v>19465</v>
      </c>
      <c r="E23" s="525">
        <v>0.28903159517081944</v>
      </c>
      <c r="F23" s="524">
        <v>12892</v>
      </c>
      <c r="G23" s="524">
        <v>8963</v>
      </c>
      <c r="H23" s="525">
        <v>0.43835769273680686</v>
      </c>
      <c r="I23" s="524">
        <v>12199</v>
      </c>
      <c r="J23" s="524">
        <v>10502</v>
      </c>
      <c r="K23" s="525">
        <v>0.16158826890116168</v>
      </c>
      <c r="L23" s="526"/>
      <c r="M23" s="527">
        <v>0.72122294130774378</v>
      </c>
      <c r="N23" s="527">
        <v>0.75533603238866398</v>
      </c>
      <c r="O23" s="528">
        <v>-3.4000000000000004</v>
      </c>
      <c r="P23" s="524">
        <v>32318</v>
      </c>
      <c r="Q23" s="524">
        <v>23321</v>
      </c>
      <c r="R23" s="525">
        <v>0.38578963166245017</v>
      </c>
      <c r="S23" s="524">
        <v>44810</v>
      </c>
      <c r="T23" s="524">
        <v>30875</v>
      </c>
      <c r="U23" s="525">
        <v>0.45133603238866399</v>
      </c>
      <c r="V23" s="524">
        <v>80662</v>
      </c>
      <c r="W23" s="524">
        <v>59724</v>
      </c>
      <c r="X23" s="525">
        <v>0.35057933159198984</v>
      </c>
      <c r="Y23" s="529">
        <v>3.2147782073253359</v>
      </c>
      <c r="Z23" s="530">
        <v>3.0682763935268431</v>
      </c>
    </row>
    <row r="24" spans="1:26" ht="4.5" customHeight="1" thickBot="1">
      <c r="A24" s="531"/>
      <c r="B24" s="532"/>
      <c r="C24" s="533"/>
      <c r="D24" s="533"/>
      <c r="E24" s="534" t="e">
        <v>#DIV/0!</v>
      </c>
      <c r="F24" s="533"/>
      <c r="G24" s="533"/>
      <c r="H24" s="534" t="e">
        <v>#DIV/0!</v>
      </c>
      <c r="I24" s="533"/>
      <c r="J24" s="533"/>
      <c r="K24" s="534" t="e">
        <v>#DIV/0!</v>
      </c>
      <c r="L24" s="534"/>
      <c r="M24" s="535"/>
      <c r="N24" s="535"/>
      <c r="O24" s="536">
        <v>0</v>
      </c>
      <c r="P24" s="533"/>
      <c r="Q24" s="533"/>
      <c r="R24" s="534" t="e">
        <v>#DIV/0!</v>
      </c>
      <c r="S24" s="533"/>
      <c r="T24" s="533"/>
      <c r="U24" s="534" t="e">
        <v>#DIV/0!</v>
      </c>
      <c r="V24" s="533"/>
      <c r="W24" s="533"/>
      <c r="X24" s="534" t="e">
        <v>#DIV/0!</v>
      </c>
      <c r="Y24" s="537" t="e">
        <v>#DIV/0!</v>
      </c>
      <c r="Z24" s="538" t="e">
        <v>#DIV/0!</v>
      </c>
    </row>
    <row r="25" spans="1:26" ht="16.2" thickBot="1">
      <c r="A25" s="1023" t="s">
        <v>63</v>
      </c>
      <c r="B25" s="1024"/>
      <c r="C25" s="539">
        <v>513987</v>
      </c>
      <c r="D25" s="539">
        <v>485621</v>
      </c>
      <c r="E25" s="540">
        <v>5.8411806738176482E-2</v>
      </c>
      <c r="F25" s="539">
        <v>294100</v>
      </c>
      <c r="G25" s="539">
        <v>272416</v>
      </c>
      <c r="H25" s="540">
        <v>7.9598848819452603E-2</v>
      </c>
      <c r="I25" s="539">
        <v>219887</v>
      </c>
      <c r="J25" s="539">
        <v>213205</v>
      </c>
      <c r="K25" s="540">
        <v>3.1340728406932299E-2</v>
      </c>
      <c r="L25" s="541"/>
      <c r="M25" s="542">
        <v>0.75635351995942257</v>
      </c>
      <c r="N25" s="542">
        <v>0.76087115791324567</v>
      </c>
      <c r="O25" s="543">
        <v>-0.5</v>
      </c>
      <c r="P25" s="539">
        <v>639717</v>
      </c>
      <c r="Q25" s="539">
        <v>623120</v>
      </c>
      <c r="R25" s="540">
        <v>2.663531903967133E-2</v>
      </c>
      <c r="S25" s="539">
        <v>845791</v>
      </c>
      <c r="T25" s="539">
        <v>818956</v>
      </c>
      <c r="U25" s="540">
        <v>3.2767328159266189E-2</v>
      </c>
      <c r="V25" s="539">
        <v>1395278</v>
      </c>
      <c r="W25" s="539">
        <v>1316451</v>
      </c>
      <c r="X25" s="540">
        <v>5.9878415527809238E-2</v>
      </c>
      <c r="Y25" s="544">
        <v>2.7146172957681811</v>
      </c>
      <c r="Z25" s="545">
        <v>2.7108609388803204</v>
      </c>
    </row>
    <row r="26" spans="1:26" s="549" customFormat="1" ht="11.25" customHeight="1" thickBot="1">
      <c r="A26" s="546"/>
      <c r="B26" s="546"/>
      <c r="C26" s="507"/>
      <c r="D26" s="507"/>
      <c r="E26" s="510"/>
      <c r="F26" s="507"/>
      <c r="G26" s="507"/>
      <c r="H26" s="510"/>
      <c r="I26" s="507"/>
      <c r="J26" s="507"/>
      <c r="K26" s="510"/>
      <c r="L26" s="547"/>
      <c r="M26" s="510"/>
      <c r="N26" s="510"/>
      <c r="O26" s="548"/>
      <c r="P26" s="507"/>
      <c r="Q26" s="507"/>
      <c r="R26" s="510"/>
      <c r="S26" s="507"/>
      <c r="T26" s="507"/>
      <c r="U26" s="510"/>
      <c r="V26" s="507"/>
      <c r="W26" s="507"/>
      <c r="X26" s="510"/>
      <c r="Y26" s="548"/>
      <c r="Z26" s="548"/>
    </row>
    <row r="27" spans="1:26" ht="16.2" thickBot="1">
      <c r="A27" s="1025" t="s">
        <v>64</v>
      </c>
      <c r="B27" s="1026"/>
      <c r="C27" s="550">
        <v>29859</v>
      </c>
      <c r="D27" s="550">
        <v>30930</v>
      </c>
      <c r="E27" s="551">
        <v>-3.4626576139670226E-2</v>
      </c>
      <c r="F27" s="550">
        <v>5159</v>
      </c>
      <c r="G27" s="550">
        <v>4723</v>
      </c>
      <c r="H27" s="551">
        <v>9.2314207071776413E-2</v>
      </c>
      <c r="I27" s="550">
        <v>24700</v>
      </c>
      <c r="J27" s="550">
        <v>26207</v>
      </c>
      <c r="K27" s="551">
        <v>-5.7503720380051131E-2</v>
      </c>
      <c r="L27" s="552"/>
      <c r="M27" s="553">
        <v>0.5936840479744685</v>
      </c>
      <c r="N27" s="553">
        <v>0.51031136271734734</v>
      </c>
      <c r="O27" s="554">
        <v>8.3000000000000007</v>
      </c>
      <c r="P27" s="550">
        <v>23067</v>
      </c>
      <c r="Q27" s="550">
        <v>23978</v>
      </c>
      <c r="R27" s="551">
        <v>-3.7993160397030615E-2</v>
      </c>
      <c r="S27" s="550">
        <v>38854</v>
      </c>
      <c r="T27" s="550">
        <v>46987</v>
      </c>
      <c r="U27" s="551">
        <v>-0.17309042926766979</v>
      </c>
      <c r="V27" s="550">
        <v>64304</v>
      </c>
      <c r="W27" s="550">
        <v>66568</v>
      </c>
      <c r="X27" s="551">
        <v>-3.4010335296238432E-2</v>
      </c>
      <c r="Y27" s="555">
        <v>2.153588532770689</v>
      </c>
      <c r="Z27" s="556">
        <v>2.1522146783058518</v>
      </c>
    </row>
    <row r="28" spans="1:26">
      <c r="O28" s="557"/>
    </row>
    <row r="30" spans="1:26" ht="23.4" thickBot="1">
      <c r="A30" s="1027" t="s">
        <v>65</v>
      </c>
      <c r="B30" s="1027"/>
      <c r="C30" s="1027"/>
      <c r="D30" s="1027"/>
      <c r="E30" s="1027"/>
      <c r="F30" s="1027"/>
      <c r="G30" s="1027"/>
      <c r="H30" s="1027"/>
      <c r="I30" s="1027"/>
      <c r="J30" s="1027"/>
      <c r="K30" s="1027"/>
      <c r="L30" s="1027"/>
      <c r="M30" s="1027"/>
      <c r="N30" s="1027"/>
      <c r="O30" s="1027"/>
      <c r="P30" s="1027"/>
      <c r="Q30" s="1027"/>
      <c r="R30" s="1027"/>
      <c r="S30" s="1027"/>
      <c r="T30" s="1027"/>
      <c r="U30" s="1027"/>
      <c r="V30" s="1027"/>
      <c r="W30" s="1027"/>
      <c r="X30" s="1027"/>
      <c r="Y30" s="1027"/>
      <c r="Z30" s="1027"/>
    </row>
    <row r="31" spans="1:26" ht="13.8">
      <c r="A31" s="493"/>
      <c r="B31" s="494"/>
      <c r="C31" s="1018" t="s">
        <v>40</v>
      </c>
      <c r="D31" s="1018"/>
      <c r="E31" s="495" t="s">
        <v>41</v>
      </c>
      <c r="F31" s="1018" t="s">
        <v>42</v>
      </c>
      <c r="G31" s="1018"/>
      <c r="H31" s="495" t="s">
        <v>41</v>
      </c>
      <c r="I31" s="1018" t="s">
        <v>43</v>
      </c>
      <c r="J31" s="1018"/>
      <c r="K31" s="496" t="s">
        <v>41</v>
      </c>
      <c r="L31" s="497"/>
      <c r="M31" s="1019" t="s">
        <v>44</v>
      </c>
      <c r="N31" s="1019"/>
      <c r="O31" s="495" t="s">
        <v>45</v>
      </c>
      <c r="P31" s="1018" t="s">
        <v>46</v>
      </c>
      <c r="Q31" s="1018"/>
      <c r="R31" s="495" t="s">
        <v>41</v>
      </c>
      <c r="S31" s="1018" t="s">
        <v>47</v>
      </c>
      <c r="T31" s="1018"/>
      <c r="U31" s="495" t="s">
        <v>41</v>
      </c>
      <c r="V31" s="1018" t="s">
        <v>48</v>
      </c>
      <c r="W31" s="1018"/>
      <c r="X31" s="495" t="s">
        <v>41</v>
      </c>
      <c r="Y31" s="1020" t="s">
        <v>49</v>
      </c>
      <c r="Z31" s="1021"/>
    </row>
    <row r="32" spans="1:26" ht="28.5" customHeight="1" thickBot="1">
      <c r="A32" s="1028" t="s">
        <v>51</v>
      </c>
      <c r="B32" s="1029"/>
      <c r="C32" s="500">
        <v>2014</v>
      </c>
      <c r="D32" s="500">
        <v>2013</v>
      </c>
      <c r="E32" s="501" t="s">
        <v>52</v>
      </c>
      <c r="F32" s="500">
        <v>2014</v>
      </c>
      <c r="G32" s="500">
        <v>2013</v>
      </c>
      <c r="H32" s="501" t="s">
        <v>52</v>
      </c>
      <c r="I32" s="500">
        <v>2014</v>
      </c>
      <c r="J32" s="500">
        <v>2013</v>
      </c>
      <c r="K32" s="501" t="s">
        <v>52</v>
      </c>
      <c r="L32" s="502"/>
      <c r="M32" s="500">
        <v>2014</v>
      </c>
      <c r="N32" s="500">
        <v>2013</v>
      </c>
      <c r="O32" s="501" t="s">
        <v>52</v>
      </c>
      <c r="P32" s="500">
        <v>2014</v>
      </c>
      <c r="Q32" s="500">
        <v>2013</v>
      </c>
      <c r="R32" s="501" t="s">
        <v>52</v>
      </c>
      <c r="S32" s="500">
        <v>2014</v>
      </c>
      <c r="T32" s="500">
        <v>2013</v>
      </c>
      <c r="U32" s="501" t="s">
        <v>52</v>
      </c>
      <c r="V32" s="500">
        <v>2014</v>
      </c>
      <c r="W32" s="500">
        <v>2013</v>
      </c>
      <c r="X32" s="501" t="s">
        <v>52</v>
      </c>
      <c r="Y32" s="500">
        <v>2014</v>
      </c>
      <c r="Z32" s="505">
        <v>2013</v>
      </c>
    </row>
    <row r="33" spans="1:26" ht="13.8">
      <c r="A33" s="1030" t="s">
        <v>54</v>
      </c>
      <c r="B33" s="1031"/>
      <c r="C33" s="558">
        <f>C7+C11+C14+C18+C21</f>
        <v>79663</v>
      </c>
      <c r="D33" s="558">
        <f>D7+D11+D14+D18+D21</f>
        <v>81889</v>
      </c>
      <c r="E33" s="508">
        <f>(C33-D33)/D33</f>
        <v>-2.7183138150423135E-2</v>
      </c>
      <c r="F33" s="558">
        <f>F7+F11+F14+F18+F21</f>
        <v>27099</v>
      </c>
      <c r="G33" s="558">
        <f>G7+G11+G14+G18+G21</f>
        <v>27686</v>
      </c>
      <c r="H33" s="508">
        <f>(F33-G33)/G33</f>
        <v>-2.1202051578415083E-2</v>
      </c>
      <c r="I33" s="558">
        <f>I7+I11+I14+I18+I21</f>
        <v>52564</v>
      </c>
      <c r="J33" s="558">
        <f>J7+J11+J14+J18+J21</f>
        <v>54203</v>
      </c>
      <c r="K33" s="508">
        <f>(I33-J33)/J33</f>
        <v>-3.0238178698596019E-2</v>
      </c>
      <c r="L33" s="559"/>
      <c r="M33" s="560">
        <f t="shared" ref="M33:N35" si="0">P33/S33</f>
        <v>0.53321933519622977</v>
      </c>
      <c r="N33" s="560">
        <f t="shared" si="0"/>
        <v>0.52639153242653547</v>
      </c>
      <c r="O33" s="511">
        <f>ROUND(+M33-N33,3)*100</f>
        <v>0.70000000000000007</v>
      </c>
      <c r="P33" s="558">
        <f>P7+P11+P14+P18+P21</f>
        <v>76710</v>
      </c>
      <c r="Q33" s="558">
        <f>Q7+Q11+Q14+Q18+Q21</f>
        <v>79373</v>
      </c>
      <c r="R33" s="508">
        <f>(P33-Q33)/Q33</f>
        <v>-3.355045166492384E-2</v>
      </c>
      <c r="S33" s="558">
        <f>S7+S11+S14+S18+S21</f>
        <v>143862</v>
      </c>
      <c r="T33" s="558">
        <f>T7+T11+T14+T18+T21</f>
        <v>150787</v>
      </c>
      <c r="U33" s="508">
        <f>(S33-T33)/T33</f>
        <v>-4.5925709776041698E-2</v>
      </c>
      <c r="V33" s="558">
        <f>V7+V11+V14+V18+V21</f>
        <v>175367</v>
      </c>
      <c r="W33" s="558">
        <f>W7+W11+W14+W18+W21</f>
        <v>179709</v>
      </c>
      <c r="X33" s="508">
        <f>(V33-W33)/W33</f>
        <v>-2.4161282963012426E-2</v>
      </c>
      <c r="Y33" s="561">
        <f t="shared" ref="Y33:Z35" si="1">V33/C33</f>
        <v>2.2013607320839035</v>
      </c>
      <c r="Z33" s="562">
        <f t="shared" si="1"/>
        <v>2.1945438337261414</v>
      </c>
    </row>
    <row r="34" spans="1:26" ht="13.8">
      <c r="A34" s="1032" t="s">
        <v>55</v>
      </c>
      <c r="B34" s="1033"/>
      <c r="C34" s="563">
        <f>C8+C12+C19+C15+C22</f>
        <v>140513</v>
      </c>
      <c r="D34" s="563">
        <f>D8+D12+D19+D15+D22</f>
        <v>118209</v>
      </c>
      <c r="E34" s="564">
        <f>(C34-D34)/D34</f>
        <v>0.18868275681208707</v>
      </c>
      <c r="F34" s="563">
        <f>F8+F12+F19+F15+F22</f>
        <v>67151</v>
      </c>
      <c r="G34" s="563">
        <f>G8+G12+G19+G15+G22</f>
        <v>53254</v>
      </c>
      <c r="H34" s="564">
        <f>(F34-G34)/G34</f>
        <v>0.26095692342359261</v>
      </c>
      <c r="I34" s="563">
        <f>I8+I12+I19+I15+I22</f>
        <v>73362</v>
      </c>
      <c r="J34" s="563">
        <f>J8+J12+J19+J15+J22</f>
        <v>64955</v>
      </c>
      <c r="K34" s="564">
        <f>(I34-J34)/J34</f>
        <v>0.12942806558386574</v>
      </c>
      <c r="L34" s="559"/>
      <c r="M34" s="565">
        <f t="shared" si="0"/>
        <v>0.7045994261752373</v>
      </c>
      <c r="N34" s="566">
        <f t="shared" si="0"/>
        <v>0.69423702653095276</v>
      </c>
      <c r="O34" s="567">
        <f>ROUND(+M34-N34,3)*100</f>
        <v>1</v>
      </c>
      <c r="P34" s="563">
        <f>P8+P12+P19+P15+P22</f>
        <v>159627</v>
      </c>
      <c r="Q34" s="563">
        <f>Q8+Q12+Q19+Q15+Q22</f>
        <v>133138</v>
      </c>
      <c r="R34" s="564">
        <f>(P34-Q34)/Q34</f>
        <v>0.19895897489822589</v>
      </c>
      <c r="S34" s="563">
        <f>S8+S12+S19+S15+S22</f>
        <v>226550</v>
      </c>
      <c r="T34" s="563">
        <f>T8+T12+T19+T15+T22</f>
        <v>191776</v>
      </c>
      <c r="U34" s="564">
        <f>(S34-T34)/T34</f>
        <v>0.18132613048556651</v>
      </c>
      <c r="V34" s="563">
        <f>V8+V12+V19+V15+V22</f>
        <v>363662</v>
      </c>
      <c r="W34" s="563">
        <f>W8+W12+W19+W15+W22</f>
        <v>298646</v>
      </c>
      <c r="X34" s="564">
        <f>(V34-W34)/W34</f>
        <v>0.21770256423993625</v>
      </c>
      <c r="Y34" s="568">
        <f t="shared" si="1"/>
        <v>2.5881021684826315</v>
      </c>
      <c r="Z34" s="569">
        <f t="shared" si="1"/>
        <v>2.5264235379708819</v>
      </c>
    </row>
    <row r="35" spans="1:26" ht="14.4" thickBot="1">
      <c r="A35" s="1034" t="s">
        <v>56</v>
      </c>
      <c r="B35" s="1035"/>
      <c r="C35" s="570">
        <f>C9+C16</f>
        <v>293811</v>
      </c>
      <c r="D35" s="571">
        <f>D9+D16</f>
        <v>285523</v>
      </c>
      <c r="E35" s="572">
        <f>(C35-D35)/D35</f>
        <v>2.9027433866973939E-2</v>
      </c>
      <c r="F35" s="573">
        <f>F9+F16</f>
        <v>199850</v>
      </c>
      <c r="G35" s="571">
        <f>G9+G16</f>
        <v>191476</v>
      </c>
      <c r="H35" s="572">
        <f>(F35-G35)/G35</f>
        <v>4.3733940546073657E-2</v>
      </c>
      <c r="I35" s="573">
        <f>I9+I16</f>
        <v>93961</v>
      </c>
      <c r="J35" s="571">
        <f>J9+J16</f>
        <v>94047</v>
      </c>
      <c r="K35" s="574">
        <f>(I35-J35)/J35</f>
        <v>-9.1443639882186564E-4</v>
      </c>
      <c r="L35" s="575"/>
      <c r="M35" s="576">
        <f t="shared" si="0"/>
        <v>0.84854400383693851</v>
      </c>
      <c r="N35" s="577">
        <f t="shared" si="0"/>
        <v>0.86191232868660961</v>
      </c>
      <c r="O35" s="578">
        <f>ROUND(+M35-N35,3)*100</f>
        <v>-1.3</v>
      </c>
      <c r="P35" s="573">
        <f>P9+P16</f>
        <v>403380</v>
      </c>
      <c r="Q35" s="571">
        <f>Q9+Q16</f>
        <v>410609</v>
      </c>
      <c r="R35" s="572">
        <f>(P35-Q35)/Q35</f>
        <v>-1.7605556624428594E-2</v>
      </c>
      <c r="S35" s="573">
        <f>S9+S16</f>
        <v>475379</v>
      </c>
      <c r="T35" s="571">
        <f>T9+T16</f>
        <v>476393</v>
      </c>
      <c r="U35" s="572">
        <f>(S35-T35)/T35</f>
        <v>-2.1284947511823219E-3</v>
      </c>
      <c r="V35" s="573">
        <f>V9+V16</f>
        <v>856249</v>
      </c>
      <c r="W35" s="571">
        <f>W9+W16</f>
        <v>838096</v>
      </c>
      <c r="X35" s="574">
        <f>(V35-W35)/W35</f>
        <v>2.1659809854718316E-2</v>
      </c>
      <c r="Y35" s="579">
        <f t="shared" si="1"/>
        <v>2.9142850335760064</v>
      </c>
      <c r="Z35" s="580">
        <f t="shared" si="1"/>
        <v>2.9353011841427836</v>
      </c>
    </row>
    <row r="36" spans="1:26" ht="4.5" customHeight="1" thickBot="1">
      <c r="A36" s="531"/>
      <c r="B36" s="532"/>
      <c r="C36" s="581"/>
      <c r="D36" s="581"/>
      <c r="E36" s="582"/>
      <c r="F36" s="581"/>
      <c r="G36" s="581"/>
      <c r="H36" s="582"/>
      <c r="I36" s="581"/>
      <c r="J36" s="581"/>
      <c r="K36" s="583"/>
      <c r="L36" s="584"/>
      <c r="M36" s="585"/>
      <c r="N36" s="585"/>
      <c r="O36" s="586"/>
      <c r="P36" s="581"/>
      <c r="Q36" s="581"/>
      <c r="R36" s="582"/>
      <c r="S36" s="581"/>
      <c r="T36" s="581"/>
      <c r="U36" s="582"/>
      <c r="V36" s="581"/>
      <c r="W36" s="581"/>
      <c r="X36" s="582"/>
      <c r="Y36" s="587"/>
      <c r="Z36" s="587"/>
    </row>
    <row r="37" spans="1:26" ht="16.2" thickBot="1">
      <c r="A37" s="1023" t="s">
        <v>63</v>
      </c>
      <c r="B37" s="1024"/>
      <c r="C37" s="588">
        <f>SUM(C33:C35)</f>
        <v>513987</v>
      </c>
      <c r="D37" s="588">
        <f>SUM(D33:D35)</f>
        <v>485621</v>
      </c>
      <c r="E37" s="540">
        <f>(C37-D37)/D37</f>
        <v>5.8411806738176482E-2</v>
      </c>
      <c r="F37" s="588">
        <f>SUM(F33:F35)</f>
        <v>294100</v>
      </c>
      <c r="G37" s="588">
        <f>SUM(G33:G35)</f>
        <v>272416</v>
      </c>
      <c r="H37" s="540">
        <f>(F37-G37)/G37</f>
        <v>7.9598848819452603E-2</v>
      </c>
      <c r="I37" s="588">
        <f>SUM(I33:I35)</f>
        <v>219887</v>
      </c>
      <c r="J37" s="588">
        <f>SUM(J33:J35)</f>
        <v>213205</v>
      </c>
      <c r="K37" s="540">
        <f>(I37-J37)/J37</f>
        <v>3.1340728406932299E-2</v>
      </c>
      <c r="L37" s="589"/>
      <c r="M37" s="590">
        <f>P37/S37</f>
        <v>0.75635351995942257</v>
      </c>
      <c r="N37" s="590">
        <f>Q37/T37</f>
        <v>0.76087115791324567</v>
      </c>
      <c r="O37" s="543">
        <f>ROUND(+M37-N37,3)*100</f>
        <v>-0.5</v>
      </c>
      <c r="P37" s="588">
        <f>SUM(P33:P35)</f>
        <v>639717</v>
      </c>
      <c r="Q37" s="588">
        <f>SUM(Q33:Q35)</f>
        <v>623120</v>
      </c>
      <c r="R37" s="540">
        <f>(P37-Q37)/Q37</f>
        <v>2.663531903967133E-2</v>
      </c>
      <c r="S37" s="588">
        <f>SUM(S33:S35)</f>
        <v>845791</v>
      </c>
      <c r="T37" s="588">
        <f>SUM(T33:T35)</f>
        <v>818956</v>
      </c>
      <c r="U37" s="540">
        <f>(S37-T37)/T37</f>
        <v>3.2767328159266189E-2</v>
      </c>
      <c r="V37" s="588">
        <f>SUM(V33:V35)</f>
        <v>1395278</v>
      </c>
      <c r="W37" s="588">
        <f>SUM(W33:W35)</f>
        <v>1316451</v>
      </c>
      <c r="X37" s="540">
        <f>(V37-W37)/W37</f>
        <v>5.9878415527809238E-2</v>
      </c>
      <c r="Y37" s="591">
        <f>V37/C37</f>
        <v>2.7146172957681811</v>
      </c>
      <c r="Z37" s="592">
        <f>W37/D37</f>
        <v>2.7108609388803204</v>
      </c>
    </row>
    <row r="38" spans="1:26" ht="11.25" customHeight="1">
      <c r="A38" s="593"/>
      <c r="B38" s="593"/>
      <c r="C38" s="593"/>
      <c r="D38" s="593"/>
      <c r="E38" s="594"/>
      <c r="F38" s="593"/>
      <c r="G38" s="593"/>
      <c r="H38" s="594"/>
      <c r="I38" s="593"/>
      <c r="J38" s="593"/>
      <c r="K38" s="594"/>
      <c r="L38" s="593"/>
      <c r="M38" s="595"/>
      <c r="N38" s="595"/>
      <c r="O38" s="594"/>
      <c r="P38" s="593"/>
      <c r="Q38" s="593"/>
      <c r="R38" s="593"/>
      <c r="S38" s="593"/>
      <c r="T38" s="593"/>
      <c r="U38" s="593"/>
      <c r="V38" s="593"/>
      <c r="W38" s="593"/>
      <c r="X38" s="593"/>
      <c r="Y38" s="593"/>
      <c r="Z38" s="593"/>
    </row>
    <row r="39" spans="1:26">
      <c r="C39" s="596"/>
      <c r="D39" s="596"/>
      <c r="E39" s="596"/>
      <c r="F39" s="596"/>
      <c r="G39" s="596"/>
      <c r="H39" s="596"/>
      <c r="I39" s="596"/>
    </row>
    <row r="40" spans="1:26" ht="23.4" thickBot="1">
      <c r="A40" s="1027" t="s">
        <v>66</v>
      </c>
      <c r="B40" s="1027"/>
      <c r="C40" s="1027"/>
      <c r="D40" s="1027"/>
      <c r="E40" s="1027"/>
      <c r="F40" s="1027"/>
      <c r="G40" s="1027"/>
      <c r="H40" s="1027"/>
      <c r="I40" s="1027"/>
      <c r="J40" s="1027"/>
      <c r="K40" s="1027"/>
      <c r="L40" s="1027"/>
      <c r="M40" s="1027"/>
      <c r="N40" s="1027"/>
      <c r="O40" s="1027"/>
      <c r="P40" s="1027"/>
      <c r="Q40" s="1027"/>
      <c r="R40" s="1027"/>
      <c r="S40" s="1027"/>
      <c r="T40" s="1027"/>
      <c r="U40" s="1027"/>
      <c r="V40" s="1027"/>
      <c r="W40" s="1027"/>
      <c r="X40" s="1027"/>
      <c r="Y40" s="1027"/>
      <c r="Z40" s="1027"/>
    </row>
    <row r="41" spans="1:26" ht="13.8">
      <c r="A41" s="493"/>
      <c r="B41" s="494"/>
      <c r="C41" s="1018" t="s">
        <v>40</v>
      </c>
      <c r="D41" s="1018"/>
      <c r="E41" s="495" t="s">
        <v>41</v>
      </c>
      <c r="F41" s="1018" t="s">
        <v>42</v>
      </c>
      <c r="G41" s="1018"/>
      <c r="H41" s="495" t="s">
        <v>41</v>
      </c>
      <c r="I41" s="1018" t="s">
        <v>43</v>
      </c>
      <c r="J41" s="1018"/>
      <c r="K41" s="496" t="s">
        <v>41</v>
      </c>
      <c r="L41" s="497"/>
      <c r="M41" s="1019" t="s">
        <v>44</v>
      </c>
      <c r="N41" s="1019"/>
      <c r="O41" s="495" t="s">
        <v>45</v>
      </c>
      <c r="P41" s="1018" t="s">
        <v>46</v>
      </c>
      <c r="Q41" s="1018"/>
      <c r="R41" s="495" t="s">
        <v>41</v>
      </c>
      <c r="S41" s="1018" t="s">
        <v>47</v>
      </c>
      <c r="T41" s="1018"/>
      <c r="U41" s="495" t="s">
        <v>41</v>
      </c>
      <c r="V41" s="1018" t="s">
        <v>48</v>
      </c>
      <c r="W41" s="1018"/>
      <c r="X41" s="495" t="s">
        <v>41</v>
      </c>
      <c r="Y41" s="1020" t="s">
        <v>49</v>
      </c>
      <c r="Z41" s="1021"/>
    </row>
    <row r="42" spans="1:26" ht="14.4" thickBot="1">
      <c r="A42" s="1036" t="s">
        <v>50</v>
      </c>
      <c r="B42" s="1037"/>
      <c r="C42" s="500">
        <v>2014</v>
      </c>
      <c r="D42" s="500">
        <v>2013</v>
      </c>
      <c r="E42" s="501" t="s">
        <v>52</v>
      </c>
      <c r="F42" s="500">
        <v>2014</v>
      </c>
      <c r="G42" s="500">
        <v>2013</v>
      </c>
      <c r="H42" s="501" t="s">
        <v>52</v>
      </c>
      <c r="I42" s="500">
        <v>2014</v>
      </c>
      <c r="J42" s="500">
        <v>2013</v>
      </c>
      <c r="K42" s="501" t="s">
        <v>52</v>
      </c>
      <c r="L42" s="502"/>
      <c r="M42" s="500">
        <v>2014</v>
      </c>
      <c r="N42" s="500">
        <v>2013</v>
      </c>
      <c r="O42" s="501" t="s">
        <v>52</v>
      </c>
      <c r="P42" s="500">
        <v>2014</v>
      </c>
      <c r="Q42" s="500">
        <v>2013</v>
      </c>
      <c r="R42" s="501" t="s">
        <v>52</v>
      </c>
      <c r="S42" s="500">
        <v>2014</v>
      </c>
      <c r="T42" s="500">
        <v>2013</v>
      </c>
      <c r="U42" s="501" t="s">
        <v>52</v>
      </c>
      <c r="V42" s="500">
        <v>2014</v>
      </c>
      <c r="W42" s="500">
        <v>2013</v>
      </c>
      <c r="X42" s="501" t="s">
        <v>52</v>
      </c>
      <c r="Y42" s="500">
        <v>2014</v>
      </c>
      <c r="Z42" s="505">
        <v>2013</v>
      </c>
    </row>
    <row r="43" spans="1:26" s="600" customFormat="1" ht="13.8">
      <c r="A43" s="1038" t="s">
        <v>53</v>
      </c>
      <c r="B43" s="1039"/>
      <c r="C43" s="581">
        <f>C10</f>
        <v>265958</v>
      </c>
      <c r="D43" s="597">
        <f>D10</f>
        <v>241881</v>
      </c>
      <c r="E43" s="582">
        <f>(C43-D43)/D43</f>
        <v>9.9540683228529728E-2</v>
      </c>
      <c r="F43" s="581">
        <f>F10</f>
        <v>206507</v>
      </c>
      <c r="G43" s="597">
        <f>G10</f>
        <v>188724</v>
      </c>
      <c r="H43" s="582">
        <f>(F43-G43)/G43</f>
        <v>9.4227549225323753E-2</v>
      </c>
      <c r="I43" s="581">
        <f>I10</f>
        <v>59451</v>
      </c>
      <c r="J43" s="597">
        <f>J10</f>
        <v>53157</v>
      </c>
      <c r="K43" s="582">
        <f>(I43-J43)/J43</f>
        <v>0.11840397313618151</v>
      </c>
      <c r="L43" s="559"/>
      <c r="M43" s="585">
        <f t="shared" ref="M43:N47" si="2">P43/S43</f>
        <v>0.82256192033973652</v>
      </c>
      <c r="N43" s="598">
        <f t="shared" si="2"/>
        <v>0.84281809287480214</v>
      </c>
      <c r="O43" s="586">
        <f>ROUND(+M43-N43,3)*100</f>
        <v>-2</v>
      </c>
      <c r="P43" s="581">
        <f>P10</f>
        <v>381190</v>
      </c>
      <c r="Q43" s="597">
        <f>Q10</f>
        <v>367837</v>
      </c>
      <c r="R43" s="582">
        <f>(P43-Q43)/Q43</f>
        <v>3.6301405241995773E-2</v>
      </c>
      <c r="S43" s="581">
        <f>S10</f>
        <v>463418</v>
      </c>
      <c r="T43" s="597">
        <f>T10</f>
        <v>436437</v>
      </c>
      <c r="U43" s="582">
        <f>(S43-T43)/T43</f>
        <v>6.182106466683622E-2</v>
      </c>
      <c r="V43" s="581">
        <f>V10</f>
        <v>744871</v>
      </c>
      <c r="W43" s="597">
        <f>W10</f>
        <v>685976</v>
      </c>
      <c r="X43" s="582">
        <f>(V43-W43)/W43</f>
        <v>8.5855773379826694E-2</v>
      </c>
      <c r="Y43" s="587">
        <f t="shared" ref="Y43:Z47" si="3">V43/C43</f>
        <v>2.8007091345250004</v>
      </c>
      <c r="Z43" s="599">
        <f t="shared" si="3"/>
        <v>2.8360061352483248</v>
      </c>
    </row>
    <row r="44" spans="1:26" s="600" customFormat="1" ht="13.8">
      <c r="A44" s="1040" t="s">
        <v>58</v>
      </c>
      <c r="B44" s="1041"/>
      <c r="C44" s="601">
        <f>C13</f>
        <v>76627</v>
      </c>
      <c r="D44" s="602">
        <f>D13</f>
        <v>79111</v>
      </c>
      <c r="E44" s="603">
        <f>(C44-D44)/D44</f>
        <v>-3.1398920504101833E-2</v>
      </c>
      <c r="F44" s="601">
        <f>F13</f>
        <v>16177</v>
      </c>
      <c r="G44" s="602">
        <f>G13</f>
        <v>15144</v>
      </c>
      <c r="H44" s="603">
        <f>(F44-G44)/G44</f>
        <v>6.8211833069202324E-2</v>
      </c>
      <c r="I44" s="601">
        <f>I13</f>
        <v>60450</v>
      </c>
      <c r="J44" s="602">
        <f>J13</f>
        <v>63967</v>
      </c>
      <c r="K44" s="603">
        <f>(I44-J44)/J44</f>
        <v>-5.4981474822955588E-2</v>
      </c>
      <c r="L44" s="559"/>
      <c r="M44" s="604">
        <f t="shared" si="2"/>
        <v>0.61801222832150671</v>
      </c>
      <c r="N44" s="605">
        <f t="shared" si="2"/>
        <v>0.58832451324661617</v>
      </c>
      <c r="O44" s="606">
        <f>ROUND(+M44-N44,3)*100</f>
        <v>3</v>
      </c>
      <c r="P44" s="601">
        <f>P13</f>
        <v>69239</v>
      </c>
      <c r="Q44" s="602">
        <f>Q13</f>
        <v>71372</v>
      </c>
      <c r="R44" s="603">
        <f>(P44-Q44)/Q44</f>
        <v>-2.9885669450204561E-2</v>
      </c>
      <c r="S44" s="601">
        <f>S13</f>
        <v>112035</v>
      </c>
      <c r="T44" s="602">
        <f>T13</f>
        <v>121314</v>
      </c>
      <c r="U44" s="603">
        <f>(S44-T44)/T44</f>
        <v>-7.6487462287946978E-2</v>
      </c>
      <c r="V44" s="601">
        <f>V13</f>
        <v>177696</v>
      </c>
      <c r="W44" s="602">
        <f>W13</f>
        <v>183014</v>
      </c>
      <c r="X44" s="603">
        <f>(V44-W44)/W44</f>
        <v>-2.9057886281923788E-2</v>
      </c>
      <c r="Y44" s="607">
        <f t="shared" si="3"/>
        <v>2.3189737298863324</v>
      </c>
      <c r="Z44" s="608">
        <f t="shared" si="3"/>
        <v>2.3133824626158184</v>
      </c>
    </row>
    <row r="45" spans="1:26" s="600" customFormat="1" ht="13.8">
      <c r="A45" s="1040" t="s">
        <v>59</v>
      </c>
      <c r="B45" s="1041"/>
      <c r="C45" s="601">
        <f>C17</f>
        <v>114772</v>
      </c>
      <c r="D45" s="602">
        <f>D17</f>
        <v>114403</v>
      </c>
      <c r="E45" s="603">
        <f>(C45-D45)/D45</f>
        <v>3.2254398923105164E-3</v>
      </c>
      <c r="F45" s="601">
        <f>F17</f>
        <v>49006</v>
      </c>
      <c r="G45" s="602">
        <f>G17</f>
        <v>50003</v>
      </c>
      <c r="H45" s="603">
        <f>(F45-G45)/G45</f>
        <v>-1.9938803671779692E-2</v>
      </c>
      <c r="I45" s="601">
        <f>I17</f>
        <v>65766</v>
      </c>
      <c r="J45" s="602">
        <f>J17</f>
        <v>64400</v>
      </c>
      <c r="K45" s="603">
        <f>(I45-J45)/J45</f>
        <v>2.1211180124223603E-2</v>
      </c>
      <c r="L45" s="559"/>
      <c r="M45" s="604">
        <f t="shared" si="2"/>
        <v>0.75586629458869203</v>
      </c>
      <c r="N45" s="605">
        <f t="shared" si="2"/>
        <v>0.77034155190109077</v>
      </c>
      <c r="O45" s="606">
        <f>ROUND(+M45-N45,3)*100</f>
        <v>-1.4000000000000001</v>
      </c>
      <c r="P45" s="601">
        <f>P17</f>
        <v>124597</v>
      </c>
      <c r="Q45" s="602">
        <f>Q17</f>
        <v>129100</v>
      </c>
      <c r="R45" s="603">
        <f>(P45-Q45)/Q45</f>
        <v>-3.487993803253292E-2</v>
      </c>
      <c r="S45" s="601">
        <f>S17</f>
        <v>164840</v>
      </c>
      <c r="T45" s="602">
        <f>T17</f>
        <v>167588</v>
      </c>
      <c r="U45" s="603">
        <f>(S45-T45)/T45</f>
        <v>-1.6397355419242428E-2</v>
      </c>
      <c r="V45" s="601">
        <f>V17</f>
        <v>320084</v>
      </c>
      <c r="W45" s="602">
        <f>W17</f>
        <v>319203</v>
      </c>
      <c r="X45" s="603">
        <f>(V45-W45)/W45</f>
        <v>2.7599991228152618E-3</v>
      </c>
      <c r="Y45" s="607">
        <f t="shared" si="3"/>
        <v>2.7888683651064721</v>
      </c>
      <c r="Z45" s="608">
        <f t="shared" si="3"/>
        <v>2.7901628453799288</v>
      </c>
    </row>
    <row r="46" spans="1:26" s="600" customFormat="1" ht="13.8">
      <c r="A46" s="1040" t="s">
        <v>60</v>
      </c>
      <c r="B46" s="1041"/>
      <c r="C46" s="601">
        <f>C20</f>
        <v>31539</v>
      </c>
      <c r="D46" s="602">
        <f>D20</f>
        <v>30761</v>
      </c>
      <c r="E46" s="603">
        <f>(C46-D46)/D46</f>
        <v>2.52917655472839E-2</v>
      </c>
      <c r="F46" s="601">
        <f>F20</f>
        <v>9518</v>
      </c>
      <c r="G46" s="602">
        <f>G20</f>
        <v>9582</v>
      </c>
      <c r="H46" s="603">
        <f>(F46-G46)/G46</f>
        <v>-6.6791901481945311E-3</v>
      </c>
      <c r="I46" s="601">
        <f>I20</f>
        <v>22021</v>
      </c>
      <c r="J46" s="602">
        <f>J20</f>
        <v>21179</v>
      </c>
      <c r="K46" s="603">
        <f>(I46-J46)/J46</f>
        <v>3.9756362434486991E-2</v>
      </c>
      <c r="L46" s="559"/>
      <c r="M46" s="604">
        <f t="shared" si="2"/>
        <v>0.53343329818085949</v>
      </c>
      <c r="N46" s="605">
        <f t="shared" si="2"/>
        <v>0.50189665614739731</v>
      </c>
      <c r="O46" s="606">
        <f>ROUND(+M46-N46,3)*100</f>
        <v>3.2</v>
      </c>
      <c r="P46" s="601">
        <f>P20</f>
        <v>32373</v>
      </c>
      <c r="Q46" s="602">
        <f>Q20</f>
        <v>31490</v>
      </c>
      <c r="R46" s="603">
        <f>(P46-Q46)/Q46</f>
        <v>2.8040647824706257E-2</v>
      </c>
      <c r="S46" s="601">
        <f>S20</f>
        <v>60688</v>
      </c>
      <c r="T46" s="602">
        <f>T20</f>
        <v>62742</v>
      </c>
      <c r="U46" s="603">
        <f>(S46-T46)/T46</f>
        <v>-3.2737241401294186E-2</v>
      </c>
      <c r="V46" s="601">
        <f>V20</f>
        <v>71965</v>
      </c>
      <c r="W46" s="602">
        <f>W20</f>
        <v>68534</v>
      </c>
      <c r="X46" s="603">
        <f>(V46-W46)/W46</f>
        <v>5.0062742580325094E-2</v>
      </c>
      <c r="Y46" s="607">
        <f t="shared" si="3"/>
        <v>2.2817781159833856</v>
      </c>
      <c r="Z46" s="608">
        <f t="shared" si="3"/>
        <v>2.227950976886317</v>
      </c>
    </row>
    <row r="47" spans="1:26" s="600" customFormat="1" ht="14.4" thickBot="1">
      <c r="A47" s="1042" t="s">
        <v>62</v>
      </c>
      <c r="B47" s="1043"/>
      <c r="C47" s="609">
        <f>C23</f>
        <v>25091</v>
      </c>
      <c r="D47" s="610">
        <f>D23</f>
        <v>19465</v>
      </c>
      <c r="E47" s="611">
        <f>(C47-D47)/D47</f>
        <v>0.28903159517081944</v>
      </c>
      <c r="F47" s="609">
        <f>F23</f>
        <v>12892</v>
      </c>
      <c r="G47" s="610">
        <f>G23</f>
        <v>8963</v>
      </c>
      <c r="H47" s="611">
        <f>(F47-G47)/G47</f>
        <v>0.43835769273680686</v>
      </c>
      <c r="I47" s="609">
        <f>I23</f>
        <v>12199</v>
      </c>
      <c r="J47" s="610">
        <f>J23</f>
        <v>10502</v>
      </c>
      <c r="K47" s="611">
        <f>(I47-J47)/J47</f>
        <v>0.16158826890116168</v>
      </c>
      <c r="L47" s="575"/>
      <c r="M47" s="612">
        <f t="shared" si="2"/>
        <v>0.72122294130774378</v>
      </c>
      <c r="N47" s="613">
        <f t="shared" si="2"/>
        <v>0.75533603238866398</v>
      </c>
      <c r="O47" s="614">
        <f>ROUND(+M47-N47,3)*100</f>
        <v>-3.4000000000000004</v>
      </c>
      <c r="P47" s="609">
        <f>P23</f>
        <v>32318</v>
      </c>
      <c r="Q47" s="610">
        <f>Q23</f>
        <v>23321</v>
      </c>
      <c r="R47" s="611">
        <f>(P47-Q47)/Q47</f>
        <v>0.38578963166245017</v>
      </c>
      <c r="S47" s="609">
        <f>S23</f>
        <v>44810</v>
      </c>
      <c r="T47" s="610">
        <f>T23</f>
        <v>30875</v>
      </c>
      <c r="U47" s="611">
        <f>(S47-T47)/T47</f>
        <v>0.45133603238866399</v>
      </c>
      <c r="V47" s="609">
        <f>V23</f>
        <v>80662</v>
      </c>
      <c r="W47" s="610">
        <f>W23</f>
        <v>59724</v>
      </c>
      <c r="X47" s="611">
        <f>(V47-W47)/W47</f>
        <v>0.35057933159198984</v>
      </c>
      <c r="Y47" s="615">
        <f t="shared" si="3"/>
        <v>3.2147782073253359</v>
      </c>
      <c r="Z47" s="616">
        <f t="shared" si="3"/>
        <v>3.0682763935268431</v>
      </c>
    </row>
    <row r="48" spans="1:26" ht="4.5" customHeight="1" thickBot="1">
      <c r="A48" s="531"/>
      <c r="B48" s="532"/>
      <c r="C48" s="581"/>
      <c r="D48" s="581"/>
      <c r="E48" s="582"/>
      <c r="F48" s="581"/>
      <c r="G48" s="581"/>
      <c r="H48" s="582"/>
      <c r="I48" s="581"/>
      <c r="J48" s="581"/>
      <c r="K48" s="583"/>
      <c r="L48" s="584"/>
      <c r="M48" s="585"/>
      <c r="N48" s="585"/>
      <c r="O48" s="586"/>
      <c r="P48" s="581"/>
      <c r="Q48" s="581"/>
      <c r="R48" s="582"/>
      <c r="S48" s="581"/>
      <c r="T48" s="581"/>
      <c r="U48" s="582"/>
      <c r="V48" s="581"/>
      <c r="W48" s="581"/>
      <c r="X48" s="582"/>
      <c r="Y48" s="587"/>
      <c r="Z48" s="587"/>
    </row>
    <row r="49" spans="1:26" ht="16.2" thickBot="1">
      <c r="A49" s="1023" t="s">
        <v>63</v>
      </c>
      <c r="B49" s="1024"/>
      <c r="C49" s="588">
        <f>SUM(C43:C47)</f>
        <v>513987</v>
      </c>
      <c r="D49" s="588">
        <f>SUM(D43:D47)</f>
        <v>485621</v>
      </c>
      <c r="E49" s="540">
        <f>(C49-D49)/D49</f>
        <v>5.8411806738176482E-2</v>
      </c>
      <c r="F49" s="588">
        <f>SUM(F43:F47)</f>
        <v>294100</v>
      </c>
      <c r="G49" s="588">
        <f>SUM(G43:G47)</f>
        <v>272416</v>
      </c>
      <c r="H49" s="540">
        <f>(F49-G49)/G49</f>
        <v>7.9598848819452603E-2</v>
      </c>
      <c r="I49" s="588">
        <f>SUM(I43:I47)</f>
        <v>219887</v>
      </c>
      <c r="J49" s="588">
        <f>SUM(J43:J47)</f>
        <v>213205</v>
      </c>
      <c r="K49" s="540">
        <f>(I49-J49)/J49</f>
        <v>3.1340728406932299E-2</v>
      </c>
      <c r="L49" s="589"/>
      <c r="M49" s="590">
        <f>P49/S49</f>
        <v>0.75635351995942257</v>
      </c>
      <c r="N49" s="590">
        <f>Q49/T49</f>
        <v>0.76087115791324567</v>
      </c>
      <c r="O49" s="543">
        <f>ROUND(+M49-N49,3)*100</f>
        <v>-0.5</v>
      </c>
      <c r="P49" s="588">
        <f>SUM(P43:P47)</f>
        <v>639717</v>
      </c>
      <c r="Q49" s="588">
        <f>SUM(Q43:Q47)</f>
        <v>623120</v>
      </c>
      <c r="R49" s="540">
        <f>(P49-Q49)/Q49</f>
        <v>2.663531903967133E-2</v>
      </c>
      <c r="S49" s="588">
        <f>SUM(S43:S47)</f>
        <v>845791</v>
      </c>
      <c r="T49" s="588">
        <f>SUM(T43:T47)</f>
        <v>818956</v>
      </c>
      <c r="U49" s="540">
        <f>(S49-T49)/T49</f>
        <v>3.2767328159266189E-2</v>
      </c>
      <c r="V49" s="588">
        <f>SUM(V43:V47)</f>
        <v>1395278</v>
      </c>
      <c r="W49" s="588">
        <f>SUM(W43:W47)</f>
        <v>1316451</v>
      </c>
      <c r="X49" s="540">
        <f>(V49-W49)/W49</f>
        <v>5.9878415527809238E-2</v>
      </c>
      <c r="Y49" s="591">
        <f>V49/C49</f>
        <v>2.7146172957681811</v>
      </c>
      <c r="Z49" s="592">
        <f>W49/D49</f>
        <v>2.7108609388803204</v>
      </c>
    </row>
    <row r="50" spans="1:26" ht="11.25" customHeight="1">
      <c r="A50" s="593"/>
      <c r="B50" s="593"/>
      <c r="C50" s="593"/>
      <c r="D50" s="593"/>
      <c r="E50" s="594"/>
      <c r="F50" s="593"/>
      <c r="G50" s="593"/>
      <c r="H50" s="594"/>
      <c r="I50" s="593"/>
      <c r="J50" s="593"/>
      <c r="K50" s="594"/>
      <c r="L50" s="593"/>
      <c r="M50" s="595"/>
      <c r="N50" s="595"/>
      <c r="O50" s="594"/>
      <c r="P50" s="593"/>
      <c r="Q50" s="593"/>
      <c r="R50" s="593"/>
      <c r="S50" s="593"/>
      <c r="T50" s="593"/>
      <c r="U50" s="593"/>
      <c r="V50" s="593"/>
      <c r="W50" s="593"/>
      <c r="X50" s="593"/>
      <c r="Y50" s="593"/>
      <c r="Z50" s="593"/>
    </row>
    <row r="51" spans="1:26">
      <c r="A51" s="617" t="s">
        <v>67</v>
      </c>
      <c r="C51" s="596"/>
      <c r="D51" s="596"/>
    </row>
    <row r="52" spans="1:26">
      <c r="A52" s="617"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5"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showRowColHeaders="0" workbookViewId="0">
      <pane xSplit="2" ySplit="6" topLeftCell="C7" activePane="bottomRight" state="frozen"/>
      <selection pane="topRight" activeCell="C1" sqref="C1"/>
      <selection pane="bottomLeft" activeCell="A8" sqref="A8"/>
      <selection pane="bottomRight" activeCell="C7" sqref="C7"/>
    </sheetView>
  </sheetViews>
  <sheetFormatPr defaultColWidth="9.109375" defaultRowHeight="13.2"/>
  <cols>
    <col min="1" max="1" width="21.109375" style="488" customWidth="1"/>
    <col min="2" max="2" width="30.5546875" style="488" bestFit="1" customWidth="1"/>
    <col min="3" max="4" width="12.6640625" style="488" customWidth="1"/>
    <col min="5" max="5" width="11.6640625" style="641" customWidth="1"/>
    <col min="6" max="7" width="12.6640625" style="488" customWidth="1"/>
    <col min="8" max="8" width="11.6640625" style="641" customWidth="1"/>
    <col min="9" max="10" width="12.6640625" style="488" customWidth="1"/>
    <col min="11" max="11" width="11.6640625" style="641" customWidth="1"/>
    <col min="12" max="12" width="1.109375" style="488" customWidth="1"/>
    <col min="13" max="14" width="11.6640625" style="488" customWidth="1"/>
    <col min="15" max="15" width="11.6640625" style="641" customWidth="1"/>
    <col min="16" max="17" width="12.6640625" style="488" customWidth="1"/>
    <col min="18" max="18" width="11.6640625" style="641" customWidth="1"/>
    <col min="19" max="20" width="12.6640625" style="488" customWidth="1"/>
    <col min="21" max="21" width="11.6640625" style="641" customWidth="1"/>
    <col min="22" max="23" width="12.6640625" style="488" customWidth="1"/>
    <col min="24" max="24" width="11.6640625" style="488" customWidth="1"/>
    <col min="25" max="26" width="12.6640625" style="641" customWidth="1"/>
    <col min="27" max="16384" width="9.109375" style="488"/>
  </cols>
  <sheetData>
    <row r="1" spans="1:26" ht="24.6">
      <c r="A1" s="1016" t="s">
        <v>38</v>
      </c>
      <c r="B1" s="1016"/>
      <c r="C1" s="1016"/>
      <c r="D1" s="1016"/>
      <c r="E1" s="1016"/>
      <c r="F1" s="1016"/>
      <c r="G1" s="1016"/>
      <c r="H1" s="1016"/>
      <c r="I1" s="1016"/>
      <c r="J1" s="1016"/>
      <c r="K1" s="1016"/>
      <c r="L1" s="1016"/>
      <c r="M1" s="1016"/>
      <c r="N1" s="1016"/>
      <c r="O1" s="1016"/>
      <c r="P1" s="1016"/>
      <c r="Q1" s="1016"/>
      <c r="R1" s="1016"/>
      <c r="S1" s="1016"/>
      <c r="T1" s="1016"/>
      <c r="U1" s="1016"/>
      <c r="V1" s="1016"/>
      <c r="W1" s="1016"/>
      <c r="X1" s="1016"/>
      <c r="Y1" s="1016"/>
      <c r="Z1" s="1016"/>
    </row>
    <row r="2" spans="1:26" s="490" customFormat="1" ht="24.6">
      <c r="A2" s="1016" t="s">
        <v>36</v>
      </c>
      <c r="B2" s="1016"/>
      <c r="C2" s="1016"/>
      <c r="D2" s="1016"/>
      <c r="E2" s="1016"/>
      <c r="F2" s="1016"/>
      <c r="G2" s="1016"/>
      <c r="H2" s="1016"/>
      <c r="I2" s="1016"/>
      <c r="J2" s="1016"/>
      <c r="K2" s="1016"/>
      <c r="L2" s="1016"/>
      <c r="M2" s="1016"/>
      <c r="N2" s="1016"/>
      <c r="O2" s="1016"/>
      <c r="P2" s="1016"/>
      <c r="Q2" s="1016"/>
      <c r="R2" s="1016"/>
      <c r="S2" s="1016"/>
      <c r="T2" s="1016"/>
      <c r="U2" s="1016"/>
      <c r="V2" s="1016"/>
      <c r="W2" s="1016"/>
      <c r="X2" s="1016"/>
      <c r="Y2" s="1016"/>
      <c r="Z2" s="1016"/>
    </row>
    <row r="3" spans="1:26" s="490" customFormat="1" ht="20.399999999999999">
      <c r="E3" s="492"/>
      <c r="H3" s="492"/>
      <c r="K3" s="492"/>
      <c r="O3" s="492"/>
      <c r="R3" s="492"/>
      <c r="U3" s="492"/>
      <c r="Y3" s="492"/>
      <c r="Z3" s="492"/>
    </row>
    <row r="4" spans="1:26" ht="23.4" thickBot="1">
      <c r="A4" s="1017" t="s">
        <v>70</v>
      </c>
      <c r="B4" s="1017"/>
      <c r="C4" s="1017"/>
      <c r="D4" s="1017"/>
      <c r="E4" s="1017"/>
      <c r="F4" s="1017"/>
      <c r="G4" s="1017"/>
      <c r="H4" s="1017"/>
      <c r="I4" s="1017"/>
      <c r="J4" s="1017"/>
      <c r="K4" s="1017"/>
      <c r="L4" s="1017"/>
      <c r="M4" s="1017"/>
      <c r="N4" s="1017"/>
      <c r="O4" s="1017"/>
      <c r="P4" s="1017"/>
      <c r="Q4" s="1017"/>
      <c r="R4" s="1017"/>
      <c r="S4" s="1017"/>
      <c r="T4" s="1017"/>
      <c r="U4" s="1017"/>
      <c r="V4" s="1017"/>
      <c r="W4" s="1017"/>
      <c r="X4" s="1017"/>
      <c r="Y4" s="1017"/>
      <c r="Z4" s="1017"/>
    </row>
    <row r="5" spans="1:26" ht="13.8">
      <c r="A5" s="493"/>
      <c r="B5" s="494"/>
      <c r="C5" s="1018" t="s">
        <v>40</v>
      </c>
      <c r="D5" s="1018"/>
      <c r="E5" s="495" t="s">
        <v>41</v>
      </c>
      <c r="F5" s="1018" t="s">
        <v>42</v>
      </c>
      <c r="G5" s="1018"/>
      <c r="H5" s="495" t="s">
        <v>41</v>
      </c>
      <c r="I5" s="1018" t="s">
        <v>43</v>
      </c>
      <c r="J5" s="1018"/>
      <c r="K5" s="618" t="s">
        <v>41</v>
      </c>
      <c r="L5" s="497"/>
      <c r="M5" s="1019" t="s">
        <v>44</v>
      </c>
      <c r="N5" s="1019"/>
      <c r="O5" s="495" t="s">
        <v>45</v>
      </c>
      <c r="P5" s="1018" t="s">
        <v>46</v>
      </c>
      <c r="Q5" s="1018"/>
      <c r="R5" s="495" t="s">
        <v>41</v>
      </c>
      <c r="S5" s="1018" t="s">
        <v>47</v>
      </c>
      <c r="T5" s="1018"/>
      <c r="U5" s="495" t="s">
        <v>41</v>
      </c>
      <c r="V5" s="1018" t="s">
        <v>48</v>
      </c>
      <c r="W5" s="1018"/>
      <c r="X5" s="495" t="s">
        <v>41</v>
      </c>
      <c r="Y5" s="1018" t="s">
        <v>49</v>
      </c>
      <c r="Z5" s="1021"/>
    </row>
    <row r="6" spans="1:26" ht="28.2" thickBot="1">
      <c r="A6" s="498" t="s">
        <v>50</v>
      </c>
      <c r="B6" s="499" t="s">
        <v>51</v>
      </c>
      <c r="C6" s="500">
        <v>2014</v>
      </c>
      <c r="D6" s="500">
        <v>2013</v>
      </c>
      <c r="E6" s="501" t="s">
        <v>52</v>
      </c>
      <c r="F6" s="500">
        <v>2014</v>
      </c>
      <c r="G6" s="500">
        <v>2013</v>
      </c>
      <c r="H6" s="501" t="s">
        <v>52</v>
      </c>
      <c r="I6" s="500">
        <v>2014</v>
      </c>
      <c r="J6" s="500">
        <v>2013</v>
      </c>
      <c r="K6" s="501" t="s">
        <v>52</v>
      </c>
      <c r="L6" s="502"/>
      <c r="M6" s="619">
        <v>2014</v>
      </c>
      <c r="N6" s="619">
        <v>2013</v>
      </c>
      <c r="O6" s="501" t="s">
        <v>52</v>
      </c>
      <c r="P6" s="500">
        <v>2014</v>
      </c>
      <c r="Q6" s="500">
        <v>2013</v>
      </c>
      <c r="R6" s="501" t="s">
        <v>52</v>
      </c>
      <c r="S6" s="500">
        <v>2014</v>
      </c>
      <c r="T6" s="500">
        <v>2013</v>
      </c>
      <c r="U6" s="501" t="s">
        <v>52</v>
      </c>
      <c r="V6" s="500">
        <v>2014</v>
      </c>
      <c r="W6" s="500">
        <v>2013</v>
      </c>
      <c r="X6" s="501" t="s">
        <v>52</v>
      </c>
      <c r="Y6" s="500">
        <v>2014</v>
      </c>
      <c r="Z6" s="505">
        <v>2013</v>
      </c>
    </row>
    <row r="7" spans="1:26" ht="13.8">
      <c r="A7" s="1014" t="s">
        <v>53</v>
      </c>
      <c r="B7" s="506" t="s">
        <v>54</v>
      </c>
      <c r="C7" s="507">
        <v>96841</v>
      </c>
      <c r="D7" s="507">
        <v>92307</v>
      </c>
      <c r="E7" s="508">
        <v>4.911870172359626E-2</v>
      </c>
      <c r="F7" s="507">
        <v>75821</v>
      </c>
      <c r="G7" s="507">
        <v>72609</v>
      </c>
      <c r="H7" s="508">
        <v>4.4236940324202237E-2</v>
      </c>
      <c r="I7" s="507">
        <v>21020</v>
      </c>
      <c r="J7" s="507">
        <v>19698</v>
      </c>
      <c r="K7" s="508">
        <v>6.7113412529190786E-2</v>
      </c>
      <c r="L7" s="620"/>
      <c r="M7" s="510">
        <v>0.60766592763294414</v>
      </c>
      <c r="N7" s="510">
        <v>0.63364746945898776</v>
      </c>
      <c r="O7" s="511">
        <v>-2.6</v>
      </c>
      <c r="P7" s="507">
        <v>111277</v>
      </c>
      <c r="Q7" s="507">
        <v>108924</v>
      </c>
      <c r="R7" s="508">
        <v>2.1602218060298925E-2</v>
      </c>
      <c r="S7" s="507">
        <v>183122</v>
      </c>
      <c r="T7" s="507">
        <v>171900</v>
      </c>
      <c r="U7" s="508">
        <v>6.5282140779522976E-2</v>
      </c>
      <c r="V7" s="507">
        <v>212573</v>
      </c>
      <c r="W7" s="507">
        <v>210206</v>
      </c>
      <c r="X7" s="508">
        <v>1.1260382672235806E-2</v>
      </c>
      <c r="Y7" s="548">
        <v>2.1950723350646935</v>
      </c>
      <c r="Z7" s="513">
        <v>2.2772487460322619</v>
      </c>
    </row>
    <row r="8" spans="1:26" ht="13.8">
      <c r="A8" s="1022"/>
      <c r="B8" s="506" t="s">
        <v>55</v>
      </c>
      <c r="C8" s="507">
        <v>139208</v>
      </c>
      <c r="D8" s="507">
        <v>102063</v>
      </c>
      <c r="E8" s="508">
        <v>0.36394187903549768</v>
      </c>
      <c r="F8" s="507">
        <v>111436</v>
      </c>
      <c r="G8" s="507">
        <v>85221</v>
      </c>
      <c r="H8" s="508">
        <v>0.30761197357458842</v>
      </c>
      <c r="I8" s="507">
        <v>27772</v>
      </c>
      <c r="J8" s="507">
        <v>16842</v>
      </c>
      <c r="K8" s="508">
        <v>0.64897280608003804</v>
      </c>
      <c r="L8" s="620"/>
      <c r="M8" s="510">
        <v>0.7659445517844774</v>
      </c>
      <c r="N8" s="510">
        <v>0.77023888842170629</v>
      </c>
      <c r="O8" s="511">
        <v>-0.4</v>
      </c>
      <c r="P8" s="507">
        <v>168085</v>
      </c>
      <c r="Q8" s="507">
        <v>119072</v>
      </c>
      <c r="R8" s="508">
        <v>0.41162489922063961</v>
      </c>
      <c r="S8" s="507">
        <v>219448</v>
      </c>
      <c r="T8" s="507">
        <v>154591</v>
      </c>
      <c r="U8" s="508">
        <v>0.41953930047674187</v>
      </c>
      <c r="V8" s="507">
        <v>307442</v>
      </c>
      <c r="W8" s="507">
        <v>200751</v>
      </c>
      <c r="X8" s="508">
        <v>0.53145937006540445</v>
      </c>
      <c r="Y8" s="548">
        <v>2.208508131716568</v>
      </c>
      <c r="Z8" s="513">
        <v>1.9669321889421241</v>
      </c>
    </row>
    <row r="9" spans="1:26" ht="14.4" thickBot="1">
      <c r="A9" s="1015"/>
      <c r="B9" s="506" t="s">
        <v>56</v>
      </c>
      <c r="C9" s="507">
        <v>773264</v>
      </c>
      <c r="D9" s="507">
        <v>748280</v>
      </c>
      <c r="E9" s="508">
        <v>3.3388571123108994E-2</v>
      </c>
      <c r="F9" s="507">
        <v>645117</v>
      </c>
      <c r="G9" s="507">
        <v>618294</v>
      </c>
      <c r="H9" s="508">
        <v>4.3382274451959746E-2</v>
      </c>
      <c r="I9" s="507">
        <v>128147</v>
      </c>
      <c r="J9" s="507">
        <v>129986</v>
      </c>
      <c r="K9" s="508">
        <v>-1.4147677442186082E-2</v>
      </c>
      <c r="L9" s="620"/>
      <c r="M9" s="510">
        <v>0.8483614192926292</v>
      </c>
      <c r="N9" s="510">
        <v>0.85201846354772415</v>
      </c>
      <c r="O9" s="511">
        <v>-0.4</v>
      </c>
      <c r="P9" s="507">
        <v>1193032</v>
      </c>
      <c r="Q9" s="507">
        <v>1197765</v>
      </c>
      <c r="R9" s="508">
        <v>-3.9515263845579058E-3</v>
      </c>
      <c r="S9" s="507">
        <v>1406278</v>
      </c>
      <c r="T9" s="507">
        <v>1405797</v>
      </c>
      <c r="U9" s="508">
        <v>3.4215466386683141E-4</v>
      </c>
      <c r="V9" s="507">
        <v>2158311</v>
      </c>
      <c r="W9" s="507">
        <v>2100903</v>
      </c>
      <c r="X9" s="508">
        <v>2.7325392938179441E-2</v>
      </c>
      <c r="Y9" s="548">
        <v>2.7911696393469758</v>
      </c>
      <c r="Z9" s="513">
        <v>2.8076428609611375</v>
      </c>
    </row>
    <row r="10" spans="1:26" ht="14.4" thickBot="1">
      <c r="A10" s="621" t="s">
        <v>57</v>
      </c>
      <c r="B10" s="622"/>
      <c r="C10" s="623">
        <v>1009313</v>
      </c>
      <c r="D10" s="623">
        <v>942650</v>
      </c>
      <c r="E10" s="624">
        <v>7.0718718506338513E-2</v>
      </c>
      <c r="F10" s="623">
        <v>832374</v>
      </c>
      <c r="G10" s="623">
        <v>776124</v>
      </c>
      <c r="H10" s="624">
        <v>7.2475532260308922E-2</v>
      </c>
      <c r="I10" s="623">
        <v>176939</v>
      </c>
      <c r="J10" s="623">
        <v>166526</v>
      </c>
      <c r="K10" s="624">
        <v>6.2530775974922834E-2</v>
      </c>
      <c r="L10" s="620"/>
      <c r="M10" s="625">
        <v>0.81399542692365523</v>
      </c>
      <c r="N10" s="625">
        <v>0.82305078601248749</v>
      </c>
      <c r="O10" s="626">
        <v>-0.89999999999999991</v>
      </c>
      <c r="P10" s="623">
        <v>1472394</v>
      </c>
      <c r="Q10" s="623">
        <v>1425761</v>
      </c>
      <c r="R10" s="624">
        <v>3.270744535725132E-2</v>
      </c>
      <c r="S10" s="623">
        <v>1808848</v>
      </c>
      <c r="T10" s="623">
        <v>1732288</v>
      </c>
      <c r="U10" s="624">
        <v>4.4195884287139324E-2</v>
      </c>
      <c r="V10" s="623">
        <v>2678326</v>
      </c>
      <c r="W10" s="623">
        <v>2511860</v>
      </c>
      <c r="X10" s="624">
        <v>6.6272005605407941E-2</v>
      </c>
      <c r="Y10" s="627">
        <v>2.6536129030340438</v>
      </c>
      <c r="Z10" s="628">
        <v>2.6646793613748474</v>
      </c>
    </row>
    <row r="11" spans="1:26" ht="13.8">
      <c r="A11" s="1022" t="s">
        <v>58</v>
      </c>
      <c r="B11" s="506" t="s">
        <v>54</v>
      </c>
      <c r="C11" s="507">
        <v>124419</v>
      </c>
      <c r="D11" s="507">
        <v>131507</v>
      </c>
      <c r="E11" s="508">
        <v>-5.3898271574897155E-2</v>
      </c>
      <c r="F11" s="507">
        <v>25408</v>
      </c>
      <c r="G11" s="507">
        <v>25876</v>
      </c>
      <c r="H11" s="508">
        <v>-1.8086257535940641E-2</v>
      </c>
      <c r="I11" s="507">
        <v>99011</v>
      </c>
      <c r="J11" s="507">
        <v>105631</v>
      </c>
      <c r="K11" s="508">
        <v>-6.2670996203765941E-2</v>
      </c>
      <c r="L11" s="620"/>
      <c r="M11" s="510">
        <v>0.43051926977687627</v>
      </c>
      <c r="N11" s="510">
        <v>0.40862016280157132</v>
      </c>
      <c r="O11" s="511">
        <v>2.1999999999999997</v>
      </c>
      <c r="P11" s="507">
        <v>106123</v>
      </c>
      <c r="Q11" s="507">
        <v>110989</v>
      </c>
      <c r="R11" s="508">
        <v>-4.384218255863194E-2</v>
      </c>
      <c r="S11" s="507">
        <v>246500</v>
      </c>
      <c r="T11" s="507">
        <v>271619</v>
      </c>
      <c r="U11" s="508">
        <v>-9.2478803029243162E-2</v>
      </c>
      <c r="V11" s="507">
        <v>251188</v>
      </c>
      <c r="W11" s="507">
        <v>265057</v>
      </c>
      <c r="X11" s="508">
        <v>-5.2324594332539796E-2</v>
      </c>
      <c r="Y11" s="548">
        <v>2.0188877904500115</v>
      </c>
      <c r="Z11" s="513">
        <v>2.0155352946991414</v>
      </c>
    </row>
    <row r="12" spans="1:26" ht="14.4" thickBot="1">
      <c r="A12" s="1022"/>
      <c r="B12" s="506" t="s">
        <v>55</v>
      </c>
      <c r="C12" s="507">
        <v>125951</v>
      </c>
      <c r="D12" s="507">
        <v>119063</v>
      </c>
      <c r="E12" s="508">
        <v>5.7851725557058031E-2</v>
      </c>
      <c r="F12" s="507">
        <v>41764</v>
      </c>
      <c r="G12" s="507">
        <v>32786</v>
      </c>
      <c r="H12" s="508">
        <v>0.27383639358262674</v>
      </c>
      <c r="I12" s="507">
        <v>84187</v>
      </c>
      <c r="J12" s="507">
        <v>86277</v>
      </c>
      <c r="K12" s="508">
        <v>-2.4224300798590587E-2</v>
      </c>
      <c r="L12" s="620"/>
      <c r="M12" s="510">
        <v>0.64091982561720162</v>
      </c>
      <c r="N12" s="510">
        <v>0.60835659249941032</v>
      </c>
      <c r="O12" s="511">
        <v>3.3000000000000003</v>
      </c>
      <c r="P12" s="507">
        <v>132166</v>
      </c>
      <c r="Q12" s="507">
        <v>123803</v>
      </c>
      <c r="R12" s="508">
        <v>6.7550867103381984E-2</v>
      </c>
      <c r="S12" s="507">
        <v>206213</v>
      </c>
      <c r="T12" s="507">
        <v>203504</v>
      </c>
      <c r="U12" s="508">
        <v>1.3311777655476059E-2</v>
      </c>
      <c r="V12" s="507">
        <v>305315</v>
      </c>
      <c r="W12" s="507">
        <v>286483</v>
      </c>
      <c r="X12" s="508">
        <v>6.5735139606887663E-2</v>
      </c>
      <c r="Y12" s="548">
        <v>2.4240776174861653</v>
      </c>
      <c r="Z12" s="513">
        <v>2.4061463258946945</v>
      </c>
    </row>
    <row r="13" spans="1:26" ht="14.4" thickBot="1">
      <c r="A13" s="621" t="s">
        <v>57</v>
      </c>
      <c r="B13" s="622"/>
      <c r="C13" s="623">
        <v>250370</v>
      </c>
      <c r="D13" s="623">
        <v>250570</v>
      </c>
      <c r="E13" s="624">
        <v>-7.9818014925968795E-4</v>
      </c>
      <c r="F13" s="623">
        <v>67172</v>
      </c>
      <c r="G13" s="623">
        <v>58662</v>
      </c>
      <c r="H13" s="624">
        <v>0.14506835771027241</v>
      </c>
      <c r="I13" s="623">
        <v>183198</v>
      </c>
      <c r="J13" s="623">
        <v>191908</v>
      </c>
      <c r="K13" s="624">
        <v>-4.5386330950246995E-2</v>
      </c>
      <c r="L13" s="620"/>
      <c r="M13" s="625">
        <v>0.52635775866829537</v>
      </c>
      <c r="N13" s="625">
        <v>0.49417098309279911</v>
      </c>
      <c r="O13" s="626">
        <v>3.2</v>
      </c>
      <c r="P13" s="623">
        <v>238289</v>
      </c>
      <c r="Q13" s="623">
        <v>234792</v>
      </c>
      <c r="R13" s="624">
        <v>1.4894033868274899E-2</v>
      </c>
      <c r="S13" s="623">
        <v>452713</v>
      </c>
      <c r="T13" s="623">
        <v>475123</v>
      </c>
      <c r="U13" s="624">
        <v>-4.7166733666860999E-2</v>
      </c>
      <c r="V13" s="623">
        <v>556503</v>
      </c>
      <c r="W13" s="623">
        <v>551540</v>
      </c>
      <c r="X13" s="624">
        <v>8.9984407295935018E-3</v>
      </c>
      <c r="Y13" s="627">
        <v>2.222722370891081</v>
      </c>
      <c r="Z13" s="628">
        <v>2.2011413976134415</v>
      </c>
    </row>
    <row r="14" spans="1:26" ht="13.8">
      <c r="A14" s="1022" t="s">
        <v>59</v>
      </c>
      <c r="B14" s="506" t="s">
        <v>54</v>
      </c>
      <c r="C14" s="507">
        <v>15838</v>
      </c>
      <c r="D14" s="507">
        <v>14516</v>
      </c>
      <c r="E14" s="508">
        <v>9.1071920639294576E-2</v>
      </c>
      <c r="F14" s="507">
        <v>4222</v>
      </c>
      <c r="G14" s="507">
        <v>3935</v>
      </c>
      <c r="H14" s="508">
        <v>7.2935196950444731E-2</v>
      </c>
      <c r="I14" s="507">
        <v>11616</v>
      </c>
      <c r="J14" s="507">
        <v>10581</v>
      </c>
      <c r="K14" s="508">
        <v>9.7816841508364047E-2</v>
      </c>
      <c r="L14" s="620"/>
      <c r="M14" s="510">
        <v>0.40284963342094343</v>
      </c>
      <c r="N14" s="510">
        <v>0.36264470169189672</v>
      </c>
      <c r="O14" s="511">
        <v>4</v>
      </c>
      <c r="P14" s="507">
        <v>14561</v>
      </c>
      <c r="Q14" s="507">
        <v>13032</v>
      </c>
      <c r="R14" s="508">
        <v>0.11732658072437079</v>
      </c>
      <c r="S14" s="507">
        <v>36145</v>
      </c>
      <c r="T14" s="507">
        <v>35936</v>
      </c>
      <c r="U14" s="508">
        <v>5.8158949243098841E-3</v>
      </c>
      <c r="V14" s="507">
        <v>33795</v>
      </c>
      <c r="W14" s="507">
        <v>30942</v>
      </c>
      <c r="X14" s="508">
        <v>9.2204770215241413E-2</v>
      </c>
      <c r="Y14" s="548">
        <v>2.1337921454729134</v>
      </c>
      <c r="Z14" s="513">
        <v>2.1315789473684212</v>
      </c>
    </row>
    <row r="15" spans="1:26" ht="13.8">
      <c r="A15" s="1022"/>
      <c r="B15" s="506" t="s">
        <v>55</v>
      </c>
      <c r="C15" s="507">
        <v>75114</v>
      </c>
      <c r="D15" s="507">
        <v>72071</v>
      </c>
      <c r="E15" s="508">
        <v>4.2222253056014208E-2</v>
      </c>
      <c r="F15" s="507">
        <v>47593</v>
      </c>
      <c r="G15" s="507">
        <v>47972</v>
      </c>
      <c r="H15" s="508">
        <v>-7.900441924455933E-3</v>
      </c>
      <c r="I15" s="507">
        <v>27521</v>
      </c>
      <c r="J15" s="507">
        <v>24099</v>
      </c>
      <c r="K15" s="508">
        <v>0.14199759326113118</v>
      </c>
      <c r="L15" s="620"/>
      <c r="M15" s="510">
        <v>0.68272843934059424</v>
      </c>
      <c r="N15" s="510">
        <v>0.69154449482079627</v>
      </c>
      <c r="O15" s="511">
        <v>-0.89999999999999991</v>
      </c>
      <c r="P15" s="507">
        <v>103744</v>
      </c>
      <c r="Q15" s="507">
        <v>104482</v>
      </c>
      <c r="R15" s="508">
        <v>-7.063417622174154E-3</v>
      </c>
      <c r="S15" s="507">
        <v>151955</v>
      </c>
      <c r="T15" s="507">
        <v>151085</v>
      </c>
      <c r="U15" s="508">
        <v>5.7583479498295662E-3</v>
      </c>
      <c r="V15" s="507">
        <v>201654</v>
      </c>
      <c r="W15" s="507">
        <v>195829</v>
      </c>
      <c r="X15" s="508">
        <v>2.9745339045800161E-2</v>
      </c>
      <c r="Y15" s="548">
        <v>2.6846393481907502</v>
      </c>
      <c r="Z15" s="513">
        <v>2.717167792870919</v>
      </c>
    </row>
    <row r="16" spans="1:26" ht="14.4" thickBot="1">
      <c r="A16" s="1022"/>
      <c r="B16" s="506" t="s">
        <v>56</v>
      </c>
      <c r="C16" s="507">
        <v>264759</v>
      </c>
      <c r="D16" s="507">
        <v>279058</v>
      </c>
      <c r="E16" s="508">
        <v>-5.1240243963620466E-2</v>
      </c>
      <c r="F16" s="507">
        <v>162432</v>
      </c>
      <c r="G16" s="507">
        <v>171157</v>
      </c>
      <c r="H16" s="508">
        <v>-5.0976588746005129E-2</v>
      </c>
      <c r="I16" s="507">
        <v>102327</v>
      </c>
      <c r="J16" s="507">
        <v>107901</v>
      </c>
      <c r="K16" s="508">
        <v>-5.1658464703756221E-2</v>
      </c>
      <c r="L16" s="620"/>
      <c r="M16" s="510">
        <v>0.77973478530505513</v>
      </c>
      <c r="N16" s="510">
        <v>0.78941416887908444</v>
      </c>
      <c r="O16" s="511">
        <v>-1</v>
      </c>
      <c r="P16" s="507">
        <v>348274</v>
      </c>
      <c r="Q16" s="507">
        <v>369299</v>
      </c>
      <c r="R16" s="508">
        <v>-5.6932187739473977E-2</v>
      </c>
      <c r="S16" s="507">
        <v>446657</v>
      </c>
      <c r="T16" s="507">
        <v>467814</v>
      </c>
      <c r="U16" s="508">
        <v>-4.5225239090749741E-2</v>
      </c>
      <c r="V16" s="507">
        <v>842232</v>
      </c>
      <c r="W16" s="507">
        <v>867683</v>
      </c>
      <c r="X16" s="508">
        <v>-2.9332140885553824E-2</v>
      </c>
      <c r="Y16" s="548">
        <v>3.1811269871845718</v>
      </c>
      <c r="Z16" s="513">
        <v>3.1093285266862085</v>
      </c>
    </row>
    <row r="17" spans="1:26" ht="14.4" thickBot="1">
      <c r="A17" s="621" t="s">
        <v>57</v>
      </c>
      <c r="B17" s="622"/>
      <c r="C17" s="623">
        <v>355711</v>
      </c>
      <c r="D17" s="623">
        <v>365645</v>
      </c>
      <c r="E17" s="624">
        <v>-2.7168428393660519E-2</v>
      </c>
      <c r="F17" s="623">
        <v>214247</v>
      </c>
      <c r="G17" s="623">
        <v>223064</v>
      </c>
      <c r="H17" s="624">
        <v>-3.9526772585446332E-2</v>
      </c>
      <c r="I17" s="623">
        <v>141464</v>
      </c>
      <c r="J17" s="623">
        <v>142581</v>
      </c>
      <c r="K17" s="624">
        <v>-7.8341433991906354E-3</v>
      </c>
      <c r="L17" s="620"/>
      <c r="M17" s="625">
        <v>0.73505136611333155</v>
      </c>
      <c r="N17" s="625">
        <v>0.74341322623256245</v>
      </c>
      <c r="O17" s="626">
        <v>-0.8</v>
      </c>
      <c r="P17" s="623">
        <v>466579</v>
      </c>
      <c r="Q17" s="623">
        <v>486813</v>
      </c>
      <c r="R17" s="624">
        <v>-4.1564214595748265E-2</v>
      </c>
      <c r="S17" s="623">
        <v>634757</v>
      </c>
      <c r="T17" s="623">
        <v>654835</v>
      </c>
      <c r="U17" s="624">
        <v>-3.0661158917895347E-2</v>
      </c>
      <c r="V17" s="623">
        <v>1077681</v>
      </c>
      <c r="W17" s="623">
        <v>1094454</v>
      </c>
      <c r="X17" s="624">
        <v>-1.5325449950386221E-2</v>
      </c>
      <c r="Y17" s="627">
        <v>3.0296532859540468</v>
      </c>
      <c r="Z17" s="628">
        <v>2.9932147301344201</v>
      </c>
    </row>
    <row r="18" spans="1:26" ht="13.8">
      <c r="A18" s="1022" t="s">
        <v>60</v>
      </c>
      <c r="B18" s="506" t="s">
        <v>54</v>
      </c>
      <c r="C18" s="507">
        <v>26961</v>
      </c>
      <c r="D18" s="507">
        <v>31437</v>
      </c>
      <c r="E18" s="508">
        <v>-0.14237999809142093</v>
      </c>
      <c r="F18" s="507">
        <v>7309</v>
      </c>
      <c r="G18" s="507">
        <v>10798</v>
      </c>
      <c r="H18" s="508">
        <v>-0.32311539173921094</v>
      </c>
      <c r="I18" s="507">
        <v>19652</v>
      </c>
      <c r="J18" s="507">
        <v>20639</v>
      </c>
      <c r="K18" s="508">
        <v>-4.7822084403314112E-2</v>
      </c>
      <c r="L18" s="620"/>
      <c r="M18" s="510">
        <v>0.36926083187634984</v>
      </c>
      <c r="N18" s="510">
        <v>0.3968922587288215</v>
      </c>
      <c r="O18" s="511">
        <v>-2.8000000000000003</v>
      </c>
      <c r="P18" s="507">
        <v>25133</v>
      </c>
      <c r="Q18" s="507">
        <v>29680</v>
      </c>
      <c r="R18" s="508">
        <v>-0.15320080862533692</v>
      </c>
      <c r="S18" s="507">
        <v>68063</v>
      </c>
      <c r="T18" s="507">
        <v>74781</v>
      </c>
      <c r="U18" s="508">
        <v>-8.9835653441382168E-2</v>
      </c>
      <c r="V18" s="507">
        <v>50250</v>
      </c>
      <c r="W18" s="507">
        <v>58370</v>
      </c>
      <c r="X18" s="508">
        <v>-0.13911255782079834</v>
      </c>
      <c r="Y18" s="548">
        <v>1.8638032713920107</v>
      </c>
      <c r="Z18" s="513">
        <v>1.8567293316792315</v>
      </c>
    </row>
    <row r="19" spans="1:26" ht="14.4" thickBot="1">
      <c r="A19" s="1022"/>
      <c r="B19" s="506" t="s">
        <v>61</v>
      </c>
      <c r="C19" s="507">
        <v>75967</v>
      </c>
      <c r="D19" s="507">
        <v>71332</v>
      </c>
      <c r="E19" s="508">
        <v>6.4977850053272029E-2</v>
      </c>
      <c r="F19" s="507">
        <v>35014</v>
      </c>
      <c r="G19" s="507">
        <v>33115</v>
      </c>
      <c r="H19" s="508">
        <v>5.7345613770194773E-2</v>
      </c>
      <c r="I19" s="507">
        <v>40953</v>
      </c>
      <c r="J19" s="507">
        <v>38217</v>
      </c>
      <c r="K19" s="508">
        <v>7.1591176701467932E-2</v>
      </c>
      <c r="L19" s="620"/>
      <c r="M19" s="510">
        <v>0.5876547735900377</v>
      </c>
      <c r="N19" s="510">
        <v>0.59377918003027474</v>
      </c>
      <c r="O19" s="511">
        <v>-0.6</v>
      </c>
      <c r="P19" s="507">
        <v>99383</v>
      </c>
      <c r="Q19" s="507">
        <v>102380</v>
      </c>
      <c r="R19" s="508">
        <v>-2.9273295565540144E-2</v>
      </c>
      <c r="S19" s="507">
        <v>169118</v>
      </c>
      <c r="T19" s="507">
        <v>172421</v>
      </c>
      <c r="U19" s="508">
        <v>-1.9156599254151176E-2</v>
      </c>
      <c r="V19" s="507">
        <v>187123</v>
      </c>
      <c r="W19" s="507">
        <v>186678</v>
      </c>
      <c r="X19" s="508">
        <v>2.3837838416953258E-3</v>
      </c>
      <c r="Y19" s="548">
        <v>2.4632142904155754</v>
      </c>
      <c r="Z19" s="513">
        <v>2.617030224864016</v>
      </c>
    </row>
    <row r="20" spans="1:26" ht="14.4" thickBot="1">
      <c r="A20" s="621" t="s">
        <v>57</v>
      </c>
      <c r="B20" s="622"/>
      <c r="C20" s="623">
        <v>102928</v>
      </c>
      <c r="D20" s="623">
        <v>102769</v>
      </c>
      <c r="E20" s="624">
        <v>1.5471591627825511E-3</v>
      </c>
      <c r="F20" s="623">
        <v>42323</v>
      </c>
      <c r="G20" s="623">
        <v>43913</v>
      </c>
      <c r="H20" s="624">
        <v>-3.6207956641541229E-2</v>
      </c>
      <c r="I20" s="623">
        <v>60605</v>
      </c>
      <c r="J20" s="623">
        <v>58856</v>
      </c>
      <c r="K20" s="624">
        <v>2.9716596438765803E-2</v>
      </c>
      <c r="L20" s="620"/>
      <c r="M20" s="625">
        <v>0.52498302983797185</v>
      </c>
      <c r="N20" s="625">
        <v>0.53421897881085101</v>
      </c>
      <c r="O20" s="626">
        <v>-0.89999999999999991</v>
      </c>
      <c r="P20" s="623">
        <v>124516</v>
      </c>
      <c r="Q20" s="623">
        <v>132060</v>
      </c>
      <c r="R20" s="624">
        <v>-5.7125548992882025E-2</v>
      </c>
      <c r="S20" s="623">
        <v>237181</v>
      </c>
      <c r="T20" s="623">
        <v>247202</v>
      </c>
      <c r="U20" s="624">
        <v>-4.053769791506541E-2</v>
      </c>
      <c r="V20" s="623">
        <v>237373</v>
      </c>
      <c r="W20" s="623">
        <v>245048</v>
      </c>
      <c r="X20" s="624">
        <v>-3.1320394371714931E-2</v>
      </c>
      <c r="Y20" s="627">
        <v>2.3062043370122804</v>
      </c>
      <c r="Z20" s="628">
        <v>2.3844544561103058</v>
      </c>
    </row>
    <row r="21" spans="1:26" ht="13.8">
      <c r="A21" s="1014" t="s">
        <v>62</v>
      </c>
      <c r="B21" s="506" t="s">
        <v>54</v>
      </c>
      <c r="C21" s="507">
        <v>21359</v>
      </c>
      <c r="D21" s="507">
        <v>21442</v>
      </c>
      <c r="E21" s="508">
        <v>-3.8709075645928554E-3</v>
      </c>
      <c r="F21" s="507">
        <v>9413</v>
      </c>
      <c r="G21" s="507">
        <v>9759</v>
      </c>
      <c r="H21" s="508">
        <v>-3.5454452300440621E-2</v>
      </c>
      <c r="I21" s="507">
        <v>11946</v>
      </c>
      <c r="J21" s="507">
        <v>11683</v>
      </c>
      <c r="K21" s="508">
        <v>2.2511341265086023E-2</v>
      </c>
      <c r="L21" s="620"/>
      <c r="M21" s="510">
        <v>0.55849188036048591</v>
      </c>
      <c r="N21" s="510">
        <v>0.64860869973253255</v>
      </c>
      <c r="O21" s="511">
        <v>-9</v>
      </c>
      <c r="P21" s="507">
        <v>25656</v>
      </c>
      <c r="Q21" s="507">
        <v>27645</v>
      </c>
      <c r="R21" s="508">
        <v>-7.1947911014650021E-2</v>
      </c>
      <c r="S21" s="507">
        <v>45938</v>
      </c>
      <c r="T21" s="507">
        <v>42622</v>
      </c>
      <c r="U21" s="508">
        <v>7.7800197081319508E-2</v>
      </c>
      <c r="V21" s="507">
        <v>46672</v>
      </c>
      <c r="W21" s="507">
        <v>47534</v>
      </c>
      <c r="X21" s="508">
        <v>-1.8134388016998359E-2</v>
      </c>
      <c r="Y21" s="548">
        <v>2.1851210262652745</v>
      </c>
      <c r="Z21" s="513">
        <v>2.2168640984982746</v>
      </c>
    </row>
    <row r="22" spans="1:26" ht="14.4" thickBot="1">
      <c r="A22" s="1015"/>
      <c r="B22" s="506" t="s">
        <v>55</v>
      </c>
      <c r="C22" s="507">
        <v>59472</v>
      </c>
      <c r="D22" s="507">
        <v>43243</v>
      </c>
      <c r="E22" s="508">
        <v>0.3752977360497653</v>
      </c>
      <c r="F22" s="507">
        <v>36799</v>
      </c>
      <c r="G22" s="507">
        <v>26065</v>
      </c>
      <c r="H22" s="508">
        <v>0.41181661231536543</v>
      </c>
      <c r="I22" s="507">
        <v>22673</v>
      </c>
      <c r="J22" s="507">
        <v>17178</v>
      </c>
      <c r="K22" s="508">
        <v>0.31988590057049715</v>
      </c>
      <c r="L22" s="620"/>
      <c r="M22" s="510">
        <v>0.7386246056782334</v>
      </c>
      <c r="N22" s="510">
        <v>0.78724183204564968</v>
      </c>
      <c r="O22" s="511">
        <v>-4.9000000000000004</v>
      </c>
      <c r="P22" s="507">
        <v>87804</v>
      </c>
      <c r="Q22" s="507">
        <v>62359</v>
      </c>
      <c r="R22" s="508">
        <v>0.40804053945701502</v>
      </c>
      <c r="S22" s="507">
        <v>118875</v>
      </c>
      <c r="T22" s="507">
        <v>79212</v>
      </c>
      <c r="U22" s="508">
        <v>0.50071958794122107</v>
      </c>
      <c r="V22" s="507">
        <v>206891</v>
      </c>
      <c r="W22" s="507">
        <v>154175</v>
      </c>
      <c r="X22" s="508">
        <v>0.34192313928976814</v>
      </c>
      <c r="Y22" s="548">
        <v>3.4787967446865751</v>
      </c>
      <c r="Z22" s="513">
        <v>3.5653169299077305</v>
      </c>
    </row>
    <row r="23" spans="1:26" ht="14.4" thickBot="1">
      <c r="A23" s="621" t="s">
        <v>57</v>
      </c>
      <c r="B23" s="622"/>
      <c r="C23" s="623">
        <v>80831</v>
      </c>
      <c r="D23" s="623">
        <v>64685</v>
      </c>
      <c r="E23" s="624">
        <v>0.24960964674963285</v>
      </c>
      <c r="F23" s="623">
        <v>46212</v>
      </c>
      <c r="G23" s="623">
        <v>35824</v>
      </c>
      <c r="H23" s="624">
        <v>0.28997320232246537</v>
      </c>
      <c r="I23" s="623">
        <v>34619</v>
      </c>
      <c r="J23" s="623">
        <v>28861</v>
      </c>
      <c r="K23" s="624">
        <v>0.19950798655625238</v>
      </c>
      <c r="L23" s="629"/>
      <c r="M23" s="625">
        <v>0.68841656908132243</v>
      </c>
      <c r="N23" s="625">
        <v>0.73874287965592522</v>
      </c>
      <c r="O23" s="626">
        <v>-5</v>
      </c>
      <c r="P23" s="623">
        <v>113460</v>
      </c>
      <c r="Q23" s="623">
        <v>90004</v>
      </c>
      <c r="R23" s="624">
        <v>0.26061063952713215</v>
      </c>
      <c r="S23" s="623">
        <v>164813</v>
      </c>
      <c r="T23" s="623">
        <v>121834</v>
      </c>
      <c r="U23" s="624">
        <v>0.35276687952459906</v>
      </c>
      <c r="V23" s="623">
        <v>253563</v>
      </c>
      <c r="W23" s="623">
        <v>201709</v>
      </c>
      <c r="X23" s="624">
        <v>0.25707330857819927</v>
      </c>
      <c r="Y23" s="627">
        <v>3.1369524068736006</v>
      </c>
      <c r="Z23" s="628">
        <v>3.1183272783489215</v>
      </c>
    </row>
    <row r="24" spans="1:26" s="549" customFormat="1" ht="4.5" customHeight="1" thickBot="1">
      <c r="A24" s="546"/>
      <c r="B24" s="546"/>
      <c r="C24" s="558"/>
      <c r="D24" s="558"/>
      <c r="E24" s="510" t="e">
        <v>#DIV/0!</v>
      </c>
      <c r="F24" s="558"/>
      <c r="G24" s="558"/>
      <c r="H24" s="510" t="e">
        <v>#DIV/0!</v>
      </c>
      <c r="I24" s="558"/>
      <c r="J24" s="558"/>
      <c r="K24" s="510" t="e">
        <v>#DIV/0!</v>
      </c>
      <c r="L24" s="630"/>
      <c r="M24" s="560"/>
      <c r="N24" s="560"/>
      <c r="O24" s="548">
        <v>0</v>
      </c>
      <c r="P24" s="558"/>
      <c r="Q24" s="558"/>
      <c r="R24" s="510" t="e">
        <v>#DIV/0!</v>
      </c>
      <c r="S24" s="558"/>
      <c r="T24" s="558"/>
      <c r="U24" s="510" t="e">
        <v>#DIV/0!</v>
      </c>
      <c r="V24" s="558"/>
      <c r="W24" s="558"/>
      <c r="X24" s="510" t="e">
        <v>#DIV/0!</v>
      </c>
      <c r="Y24" s="548" t="e">
        <v>#DIV/0!</v>
      </c>
      <c r="Z24" s="548" t="e">
        <v>#DIV/0!</v>
      </c>
    </row>
    <row r="25" spans="1:26" ht="16.2" thickBot="1">
      <c r="A25" s="1044" t="s">
        <v>63</v>
      </c>
      <c r="B25" s="1045"/>
      <c r="C25" s="631">
        <v>1799153</v>
      </c>
      <c r="D25" s="631">
        <v>1726319</v>
      </c>
      <c r="E25" s="632">
        <v>4.2190348365510659E-2</v>
      </c>
      <c r="F25" s="631">
        <v>1202328</v>
      </c>
      <c r="G25" s="631">
        <v>1137587</v>
      </c>
      <c r="H25" s="632">
        <v>5.691081209612979E-2</v>
      </c>
      <c r="I25" s="631">
        <v>596825</v>
      </c>
      <c r="J25" s="631">
        <v>588732</v>
      </c>
      <c r="K25" s="632">
        <v>1.3746492461765285E-2</v>
      </c>
      <c r="L25" s="552"/>
      <c r="M25" s="633">
        <v>0.7322648676050052</v>
      </c>
      <c r="N25" s="633">
        <v>0.73327861820788154</v>
      </c>
      <c r="O25" s="634">
        <v>-0.1</v>
      </c>
      <c r="P25" s="631">
        <v>2415238</v>
      </c>
      <c r="Q25" s="631">
        <v>2369430</v>
      </c>
      <c r="R25" s="632">
        <v>1.9332919731749831E-2</v>
      </c>
      <c r="S25" s="631">
        <v>3298312</v>
      </c>
      <c r="T25" s="631">
        <v>3231282</v>
      </c>
      <c r="U25" s="632">
        <v>2.0744088569180901E-2</v>
      </c>
      <c r="V25" s="631">
        <v>4803446</v>
      </c>
      <c r="W25" s="631">
        <v>4604611</v>
      </c>
      <c r="X25" s="632">
        <v>4.3181715024352765E-2</v>
      </c>
      <c r="Y25" s="635">
        <v>2.6698374179405531</v>
      </c>
      <c r="Z25" s="636">
        <v>2.6673001919112282</v>
      </c>
    </row>
    <row r="26" spans="1:26" ht="11.25" customHeight="1" thickBot="1">
      <c r="A26" s="593"/>
      <c r="B26" s="593"/>
      <c r="C26" s="637"/>
      <c r="D26" s="637"/>
      <c r="E26" s="638"/>
      <c r="F26" s="637"/>
      <c r="G26" s="637"/>
      <c r="H26" s="638"/>
      <c r="I26" s="637"/>
      <c r="J26" s="637"/>
      <c r="K26" s="638"/>
      <c r="L26" s="594"/>
      <c r="M26" s="638"/>
      <c r="N26" s="638"/>
      <c r="O26" s="639"/>
      <c r="P26" s="637"/>
      <c r="Q26" s="637"/>
      <c r="R26" s="638"/>
      <c r="S26" s="637"/>
      <c r="T26" s="637"/>
      <c r="U26" s="638"/>
      <c r="V26" s="637"/>
      <c r="W26" s="637"/>
      <c r="X26" s="638"/>
      <c r="Y26" s="639"/>
      <c r="Z26" s="639"/>
    </row>
    <row r="27" spans="1:26" ht="16.2" thickBot="1">
      <c r="A27" s="1025" t="s">
        <v>64</v>
      </c>
      <c r="B27" s="1026"/>
      <c r="C27" s="550">
        <v>92652</v>
      </c>
      <c r="D27" s="550">
        <v>96037</v>
      </c>
      <c r="E27" s="551">
        <v>-3.5246831950185867E-2</v>
      </c>
      <c r="F27" s="550">
        <v>21200</v>
      </c>
      <c r="G27" s="550">
        <v>19146</v>
      </c>
      <c r="H27" s="551">
        <v>0.10728089418155229</v>
      </c>
      <c r="I27" s="550">
        <v>71452</v>
      </c>
      <c r="J27" s="550">
        <v>76891</v>
      </c>
      <c r="K27" s="551">
        <v>-7.0736497119298747E-2</v>
      </c>
      <c r="L27" s="552"/>
      <c r="M27" s="553">
        <v>0.46802258233651584</v>
      </c>
      <c r="N27" s="553">
        <v>0.42821361337416664</v>
      </c>
      <c r="O27" s="554">
        <v>4</v>
      </c>
      <c r="P27" s="550">
        <v>76766</v>
      </c>
      <c r="Q27" s="550">
        <v>79840</v>
      </c>
      <c r="R27" s="551">
        <v>-3.8502004008016032E-2</v>
      </c>
      <c r="S27" s="550">
        <v>164022</v>
      </c>
      <c r="T27" s="550">
        <v>186449</v>
      </c>
      <c r="U27" s="551">
        <v>-0.1202849036465736</v>
      </c>
      <c r="V27" s="550">
        <v>191314</v>
      </c>
      <c r="W27" s="550">
        <v>199395</v>
      </c>
      <c r="X27" s="551">
        <v>-4.0527595977832946E-2</v>
      </c>
      <c r="Y27" s="640">
        <v>2.0648663817294826</v>
      </c>
      <c r="Z27" s="556">
        <v>2.0762310359548923</v>
      </c>
    </row>
    <row r="28" spans="1:26">
      <c r="O28" s="557"/>
    </row>
    <row r="30" spans="1:26" ht="23.4" thickBot="1">
      <c r="A30" s="1017" t="s">
        <v>65</v>
      </c>
      <c r="B30" s="1017"/>
      <c r="C30" s="1017"/>
      <c r="D30" s="1017"/>
      <c r="E30" s="1017"/>
      <c r="F30" s="1017"/>
      <c r="G30" s="1017"/>
      <c r="H30" s="1017"/>
      <c r="I30" s="1017"/>
      <c r="J30" s="1017"/>
      <c r="K30" s="1017"/>
      <c r="L30" s="1017"/>
      <c r="M30" s="1017"/>
      <c r="N30" s="1017"/>
      <c r="O30" s="1017"/>
      <c r="P30" s="1017"/>
      <c r="Q30" s="1017"/>
      <c r="R30" s="1017"/>
      <c r="S30" s="1017"/>
      <c r="T30" s="1017"/>
      <c r="U30" s="1017"/>
      <c r="V30" s="1017"/>
      <c r="W30" s="1017"/>
      <c r="X30" s="1017"/>
      <c r="Y30" s="1017"/>
      <c r="Z30" s="1017"/>
    </row>
    <row r="31" spans="1:26" ht="13.8">
      <c r="A31" s="493"/>
      <c r="B31" s="494"/>
      <c r="C31" s="1018" t="s">
        <v>40</v>
      </c>
      <c r="D31" s="1018"/>
      <c r="E31" s="495" t="s">
        <v>41</v>
      </c>
      <c r="F31" s="1018" t="s">
        <v>42</v>
      </c>
      <c r="G31" s="1018"/>
      <c r="H31" s="495" t="s">
        <v>41</v>
      </c>
      <c r="I31" s="1018" t="s">
        <v>43</v>
      </c>
      <c r="J31" s="1018"/>
      <c r="K31" s="496" t="s">
        <v>41</v>
      </c>
      <c r="L31" s="497"/>
      <c r="M31" s="1019" t="s">
        <v>44</v>
      </c>
      <c r="N31" s="1019"/>
      <c r="O31" s="495" t="s">
        <v>45</v>
      </c>
      <c r="P31" s="1018" t="s">
        <v>46</v>
      </c>
      <c r="Q31" s="1018"/>
      <c r="R31" s="495" t="s">
        <v>41</v>
      </c>
      <c r="S31" s="1018" t="s">
        <v>47</v>
      </c>
      <c r="T31" s="1018"/>
      <c r="U31" s="495" t="s">
        <v>41</v>
      </c>
      <c r="V31" s="1018" t="s">
        <v>48</v>
      </c>
      <c r="W31" s="1018"/>
      <c r="X31" s="495" t="s">
        <v>41</v>
      </c>
      <c r="Y31" s="1018" t="s">
        <v>49</v>
      </c>
      <c r="Z31" s="1021"/>
    </row>
    <row r="32" spans="1:26" ht="28.5" customHeight="1" thickBot="1">
      <c r="A32" s="1028" t="s">
        <v>51</v>
      </c>
      <c r="B32" s="1029"/>
      <c r="C32" s="500">
        <v>2014</v>
      </c>
      <c r="D32" s="500">
        <v>2013</v>
      </c>
      <c r="E32" s="501" t="s">
        <v>52</v>
      </c>
      <c r="F32" s="500">
        <v>2014</v>
      </c>
      <c r="G32" s="500">
        <v>2013</v>
      </c>
      <c r="H32" s="501" t="s">
        <v>52</v>
      </c>
      <c r="I32" s="500">
        <v>2014</v>
      </c>
      <c r="J32" s="500">
        <v>2013</v>
      </c>
      <c r="K32" s="501" t="s">
        <v>52</v>
      </c>
      <c r="L32" s="502"/>
      <c r="M32" s="503">
        <v>2014</v>
      </c>
      <c r="N32" s="619">
        <v>2013</v>
      </c>
      <c r="O32" s="501" t="s">
        <v>52</v>
      </c>
      <c r="P32" s="500">
        <v>2014</v>
      </c>
      <c r="Q32" s="500">
        <v>2013</v>
      </c>
      <c r="R32" s="501" t="s">
        <v>52</v>
      </c>
      <c r="S32" s="500">
        <v>2014</v>
      </c>
      <c r="T32" s="500">
        <v>2013</v>
      </c>
      <c r="U32" s="501" t="s">
        <v>52</v>
      </c>
      <c r="V32" s="500">
        <v>2014</v>
      </c>
      <c r="W32" s="500">
        <v>2013</v>
      </c>
      <c r="X32" s="501" t="s">
        <v>52</v>
      </c>
      <c r="Y32" s="500">
        <v>2014</v>
      </c>
      <c r="Z32" s="505">
        <v>2013</v>
      </c>
    </row>
    <row r="33" spans="1:26" ht="13.8">
      <c r="A33" s="1030" t="s">
        <v>54</v>
      </c>
      <c r="B33" s="1031"/>
      <c r="C33" s="507">
        <f>C7+C11+C14+C18+C21</f>
        <v>285418</v>
      </c>
      <c r="D33" s="507">
        <f>D7+D11+D14+D18+D21</f>
        <v>291209</v>
      </c>
      <c r="E33" s="508">
        <f>(C33-D33)/D33</f>
        <v>-1.9886061213767431E-2</v>
      </c>
      <c r="F33" s="507">
        <f>F7+F11+F14+F18+F21</f>
        <v>122173</v>
      </c>
      <c r="G33" s="507">
        <f>G7+G11+G14+G18+G21</f>
        <v>122977</v>
      </c>
      <c r="H33" s="508">
        <f>(F33-G33)/G33</f>
        <v>-6.5378078827748277E-3</v>
      </c>
      <c r="I33" s="507">
        <f>I7+I11+I14+I18+I21</f>
        <v>163245</v>
      </c>
      <c r="J33" s="507">
        <f>J7+J11+J14+J18+J21</f>
        <v>168232</v>
      </c>
      <c r="K33" s="508">
        <f>(I33-J33)/J33</f>
        <v>-2.9643587426886681E-2</v>
      </c>
      <c r="L33" s="642"/>
      <c r="M33" s="510">
        <f t="shared" ref="M33:N35" si="0">P33/S33</f>
        <v>0.48769507803121248</v>
      </c>
      <c r="N33" s="510">
        <f t="shared" si="0"/>
        <v>0.48633008186201743</v>
      </c>
      <c r="O33" s="511">
        <f>ROUND(+M33-N33,3)*100</f>
        <v>0.1</v>
      </c>
      <c r="P33" s="507">
        <f>P7+P11+P14+P18+P21</f>
        <v>282750</v>
      </c>
      <c r="Q33" s="507">
        <f>Q7+Q11+Q14+Q18+Q21</f>
        <v>290270</v>
      </c>
      <c r="R33" s="508">
        <f>(P33-Q33)/Q33</f>
        <v>-2.5906914252247906E-2</v>
      </c>
      <c r="S33" s="507">
        <f>S7+S11+S14+S18+S21</f>
        <v>579768</v>
      </c>
      <c r="T33" s="507">
        <f>T7+T11+T14+T18+T21</f>
        <v>596858</v>
      </c>
      <c r="U33" s="508">
        <f>(S33-T33)/T33</f>
        <v>-2.8633276256664064E-2</v>
      </c>
      <c r="V33" s="507">
        <f>V7+V11+V14+V18+V21</f>
        <v>594478</v>
      </c>
      <c r="W33" s="507">
        <f>W7+W11+W14+W18+W21</f>
        <v>612109</v>
      </c>
      <c r="X33" s="508">
        <f>(V33-W33)/W33</f>
        <v>-2.8803693459824965E-2</v>
      </c>
      <c r="Y33" s="643">
        <f t="shared" ref="Y33:Z35" si="1">V33/C33</f>
        <v>2.0828328977149302</v>
      </c>
      <c r="Z33" s="644">
        <f t="shared" si="1"/>
        <v>2.1019577004831582</v>
      </c>
    </row>
    <row r="34" spans="1:26" ht="13.8">
      <c r="A34" s="1032" t="s">
        <v>55</v>
      </c>
      <c r="B34" s="1033"/>
      <c r="C34" s="645">
        <f>C8+C12+C19+C15+C22</f>
        <v>475712</v>
      </c>
      <c r="D34" s="645">
        <f>D8+D12+D19+D15+D22</f>
        <v>407772</v>
      </c>
      <c r="E34" s="564">
        <f>(C34-D34)/D34</f>
        <v>0.16661271494854968</v>
      </c>
      <c r="F34" s="645">
        <f>F8+F12+F19+F15+F22</f>
        <v>272606</v>
      </c>
      <c r="G34" s="645">
        <f>G8+G12+G19+G15+G22</f>
        <v>225159</v>
      </c>
      <c r="H34" s="564">
        <f>(F34-G34)/G34</f>
        <v>0.21072664206183186</v>
      </c>
      <c r="I34" s="645">
        <f>I8+I12+I19+I15+I22</f>
        <v>203106</v>
      </c>
      <c r="J34" s="645">
        <f>J8+J12+J19+J15+J22</f>
        <v>182613</v>
      </c>
      <c r="K34" s="564">
        <f>(I34-J34)/J34</f>
        <v>0.11222092622102479</v>
      </c>
      <c r="L34" s="642"/>
      <c r="M34" s="646">
        <f t="shared" si="0"/>
        <v>0.68296655880426382</v>
      </c>
      <c r="N34" s="647">
        <f t="shared" si="0"/>
        <v>0.67309049661349107</v>
      </c>
      <c r="O34" s="567">
        <f>ROUND(+M34-N34,3)*100</f>
        <v>1</v>
      </c>
      <c r="P34" s="645">
        <f>P8+P12+P19+P15+P22</f>
        <v>591182</v>
      </c>
      <c r="Q34" s="645">
        <f>Q8+Q12+Q19+Q15+Q22</f>
        <v>512096</v>
      </c>
      <c r="R34" s="564">
        <f>(P34-Q34)/Q34</f>
        <v>0.15443588702118352</v>
      </c>
      <c r="S34" s="645">
        <f>S8+S12+S19+S15+S22</f>
        <v>865609</v>
      </c>
      <c r="T34" s="645">
        <f>T8+T12+T19+T15+T22</f>
        <v>760813</v>
      </c>
      <c r="U34" s="564">
        <f>(S34-T34)/T34</f>
        <v>0.13774212585747089</v>
      </c>
      <c r="V34" s="645">
        <f>V8+V12+V19+V15+V22</f>
        <v>1208425</v>
      </c>
      <c r="W34" s="645">
        <f>W8+W12+W19+W15+W22</f>
        <v>1023916</v>
      </c>
      <c r="X34" s="564">
        <f>(V34-W34)/W34</f>
        <v>0.18019935229061759</v>
      </c>
      <c r="Y34" s="648">
        <f t="shared" si="1"/>
        <v>2.5402449381138168</v>
      </c>
      <c r="Z34" s="649">
        <f t="shared" si="1"/>
        <v>2.5110012457942181</v>
      </c>
    </row>
    <row r="35" spans="1:26" ht="14.4" thickBot="1">
      <c r="A35" s="1034" t="s">
        <v>56</v>
      </c>
      <c r="B35" s="1035"/>
      <c r="C35" s="650">
        <f>C9+C16</f>
        <v>1038023</v>
      </c>
      <c r="D35" s="651">
        <f>D9+D16</f>
        <v>1027338</v>
      </c>
      <c r="E35" s="652">
        <f>(C35-D35)/D35</f>
        <v>1.0400666577114834E-2</v>
      </c>
      <c r="F35" s="653">
        <f>F9+F16</f>
        <v>807549</v>
      </c>
      <c r="G35" s="651">
        <f>G9+G16</f>
        <v>789451</v>
      </c>
      <c r="H35" s="652">
        <f>(F35-G35)/G35</f>
        <v>2.2924792039024589E-2</v>
      </c>
      <c r="I35" s="653">
        <f>I9+I16</f>
        <v>230474</v>
      </c>
      <c r="J35" s="651">
        <f>J9+J16</f>
        <v>237887</v>
      </c>
      <c r="K35" s="574">
        <f>(I35-J35)/J35</f>
        <v>-3.1161854157646277E-2</v>
      </c>
      <c r="L35" s="654"/>
      <c r="M35" s="655">
        <f t="shared" si="0"/>
        <v>0.83181870923696732</v>
      </c>
      <c r="N35" s="656">
        <f t="shared" si="0"/>
        <v>0.83638706220234615</v>
      </c>
      <c r="O35" s="657">
        <f>ROUND(+M35-N35,3)*100</f>
        <v>-0.5</v>
      </c>
      <c r="P35" s="653">
        <f>P9+P16</f>
        <v>1541306</v>
      </c>
      <c r="Q35" s="651">
        <f>Q9+Q16</f>
        <v>1567064</v>
      </c>
      <c r="R35" s="652">
        <f>(P35-Q35)/Q35</f>
        <v>-1.6437107865409455E-2</v>
      </c>
      <c r="S35" s="653">
        <f>S9+S16</f>
        <v>1852935</v>
      </c>
      <c r="T35" s="651">
        <f>T9+T16</f>
        <v>1873611</v>
      </c>
      <c r="U35" s="652">
        <f>(S35-T35)/T35</f>
        <v>-1.10353750058043E-2</v>
      </c>
      <c r="V35" s="653">
        <f>V9+V16</f>
        <v>3000543</v>
      </c>
      <c r="W35" s="651">
        <f>W9+W16</f>
        <v>2968586</v>
      </c>
      <c r="X35" s="574">
        <f>(V35-W35)/W35</f>
        <v>1.0765057842353229E-2</v>
      </c>
      <c r="Y35" s="658">
        <f t="shared" si="1"/>
        <v>2.8906324811685291</v>
      </c>
      <c r="Z35" s="659">
        <f t="shared" si="1"/>
        <v>2.8895903782396837</v>
      </c>
    </row>
    <row r="36" spans="1:26" s="549" customFormat="1" ht="4.5" customHeight="1" thickBot="1">
      <c r="A36" s="660"/>
      <c r="B36" s="660"/>
      <c r="C36" s="581"/>
      <c r="D36" s="581"/>
      <c r="E36" s="535"/>
      <c r="F36" s="581"/>
      <c r="G36" s="581"/>
      <c r="H36" s="535"/>
      <c r="I36" s="581"/>
      <c r="J36" s="581"/>
      <c r="K36" s="535"/>
      <c r="L36" s="584"/>
      <c r="M36" s="585"/>
      <c r="N36" s="585"/>
      <c r="O36" s="537"/>
      <c r="P36" s="581"/>
      <c r="Q36" s="581"/>
      <c r="R36" s="535"/>
      <c r="S36" s="581"/>
      <c r="T36" s="581"/>
      <c r="U36" s="535"/>
      <c r="V36" s="581"/>
      <c r="W36" s="581"/>
      <c r="X36" s="535"/>
      <c r="Y36" s="661"/>
      <c r="Z36" s="661"/>
    </row>
    <row r="37" spans="1:26" ht="16.2" thickBot="1">
      <c r="A37" s="1044" t="s">
        <v>63</v>
      </c>
      <c r="B37" s="1045"/>
      <c r="C37" s="631">
        <f>SUM(C33:C35)</f>
        <v>1799153</v>
      </c>
      <c r="D37" s="631">
        <f>SUM(D33:D35)</f>
        <v>1726319</v>
      </c>
      <c r="E37" s="632">
        <f>(C37-D37)/D37</f>
        <v>4.2190348365510659E-2</v>
      </c>
      <c r="F37" s="631">
        <f>SUM(F33:F35)</f>
        <v>1202328</v>
      </c>
      <c r="G37" s="631">
        <f>SUM(G33:G35)</f>
        <v>1137587</v>
      </c>
      <c r="H37" s="632">
        <f>(F37-G37)/G37</f>
        <v>5.691081209612979E-2</v>
      </c>
      <c r="I37" s="631">
        <f>SUM(I33:I35)</f>
        <v>596825</v>
      </c>
      <c r="J37" s="631">
        <f>SUM(J33:J35)</f>
        <v>588732</v>
      </c>
      <c r="K37" s="632">
        <f>(I37-J37)/J37</f>
        <v>1.3746492461765285E-2</v>
      </c>
      <c r="L37" s="541"/>
      <c r="M37" s="633">
        <f>P37/S37</f>
        <v>0.7322648676050052</v>
      </c>
      <c r="N37" s="633">
        <f>Q37/T37</f>
        <v>0.73327861820788154</v>
      </c>
      <c r="O37" s="634">
        <f>ROUND(+M37-N37,3)*100</f>
        <v>-0.1</v>
      </c>
      <c r="P37" s="631">
        <f>SUM(P33:P35)</f>
        <v>2415238</v>
      </c>
      <c r="Q37" s="631">
        <f>SUM(Q33:Q35)</f>
        <v>2369430</v>
      </c>
      <c r="R37" s="632">
        <f>(P37-Q37)/Q37</f>
        <v>1.9332919731749831E-2</v>
      </c>
      <c r="S37" s="631">
        <f>SUM(S33:S35)</f>
        <v>3298312</v>
      </c>
      <c r="T37" s="631">
        <f>SUM(T33:T35)</f>
        <v>3231282</v>
      </c>
      <c r="U37" s="632">
        <f>(S37-T37)/T37</f>
        <v>2.0744088569180901E-2</v>
      </c>
      <c r="V37" s="631">
        <f>SUM(V33:V35)</f>
        <v>4803446</v>
      </c>
      <c r="W37" s="631">
        <f>SUM(W33:W35)</f>
        <v>4604611</v>
      </c>
      <c r="X37" s="632">
        <f>(V37-W37)/W37</f>
        <v>4.3181715024352765E-2</v>
      </c>
      <c r="Y37" s="662">
        <f>V37/C37</f>
        <v>2.6698374179405531</v>
      </c>
      <c r="Z37" s="663">
        <f>W37/D37</f>
        <v>2.6673001919112282</v>
      </c>
    </row>
    <row r="38" spans="1:26" ht="11.25" customHeight="1">
      <c r="A38" s="593"/>
      <c r="B38" s="593"/>
      <c r="C38" s="593"/>
      <c r="D38" s="593"/>
      <c r="E38" s="594"/>
      <c r="F38" s="593"/>
      <c r="G38" s="593"/>
      <c r="H38" s="594"/>
      <c r="I38" s="593"/>
      <c r="J38" s="593"/>
      <c r="K38" s="594"/>
      <c r="L38" s="593"/>
      <c r="M38" s="595"/>
      <c r="N38" s="595"/>
      <c r="O38" s="594"/>
      <c r="P38" s="593"/>
      <c r="Q38" s="593"/>
      <c r="R38" s="594"/>
      <c r="S38" s="593"/>
      <c r="T38" s="593"/>
      <c r="U38" s="594"/>
    </row>
    <row r="39" spans="1:26">
      <c r="C39" s="596"/>
      <c r="D39" s="596"/>
      <c r="E39" s="664"/>
      <c r="F39" s="596"/>
      <c r="G39" s="596"/>
      <c r="H39" s="664"/>
      <c r="I39" s="596"/>
    </row>
    <row r="40" spans="1:26" ht="23.4" thickBot="1">
      <c r="A40" s="1017" t="s">
        <v>66</v>
      </c>
      <c r="B40" s="1017"/>
      <c r="C40" s="1017"/>
      <c r="D40" s="1017"/>
      <c r="E40" s="1017"/>
      <c r="F40" s="1017"/>
      <c r="G40" s="1017"/>
      <c r="H40" s="1017"/>
      <c r="I40" s="1017"/>
      <c r="J40" s="1017"/>
      <c r="K40" s="1017"/>
      <c r="L40" s="1017"/>
      <c r="M40" s="1017"/>
      <c r="N40" s="1017"/>
      <c r="O40" s="1017"/>
      <c r="P40" s="1017"/>
      <c r="Q40" s="1017"/>
      <c r="R40" s="1017"/>
      <c r="S40" s="1017"/>
      <c r="T40" s="1017"/>
      <c r="U40" s="1017"/>
      <c r="V40" s="1017"/>
      <c r="W40" s="1017"/>
      <c r="X40" s="1017"/>
      <c r="Y40" s="1017"/>
      <c r="Z40" s="1017"/>
    </row>
    <row r="41" spans="1:26" ht="13.8">
      <c r="A41" s="493"/>
      <c r="B41" s="494"/>
      <c r="C41" s="1018" t="s">
        <v>40</v>
      </c>
      <c r="D41" s="1018"/>
      <c r="E41" s="495" t="s">
        <v>41</v>
      </c>
      <c r="F41" s="1018" t="s">
        <v>42</v>
      </c>
      <c r="G41" s="1018"/>
      <c r="H41" s="495" t="s">
        <v>41</v>
      </c>
      <c r="I41" s="1018" t="s">
        <v>43</v>
      </c>
      <c r="J41" s="1018"/>
      <c r="K41" s="496" t="s">
        <v>41</v>
      </c>
      <c r="L41" s="497"/>
      <c r="M41" s="1019" t="s">
        <v>44</v>
      </c>
      <c r="N41" s="1019"/>
      <c r="O41" s="495" t="s">
        <v>45</v>
      </c>
      <c r="P41" s="1018" t="s">
        <v>46</v>
      </c>
      <c r="Q41" s="1018"/>
      <c r="R41" s="495" t="s">
        <v>41</v>
      </c>
      <c r="S41" s="1018" t="s">
        <v>47</v>
      </c>
      <c r="T41" s="1018"/>
      <c r="U41" s="495" t="s">
        <v>41</v>
      </c>
      <c r="V41" s="1018" t="s">
        <v>48</v>
      </c>
      <c r="W41" s="1018"/>
      <c r="X41" s="495" t="s">
        <v>41</v>
      </c>
      <c r="Y41" s="1018" t="s">
        <v>49</v>
      </c>
      <c r="Z41" s="1021"/>
    </row>
    <row r="42" spans="1:26" ht="14.4" thickBot="1">
      <c r="A42" s="1036" t="s">
        <v>50</v>
      </c>
      <c r="B42" s="1037"/>
      <c r="C42" s="500">
        <v>2014</v>
      </c>
      <c r="D42" s="500">
        <v>2013</v>
      </c>
      <c r="E42" s="501" t="s">
        <v>52</v>
      </c>
      <c r="F42" s="500">
        <v>2014</v>
      </c>
      <c r="G42" s="500">
        <v>2013</v>
      </c>
      <c r="H42" s="501" t="s">
        <v>52</v>
      </c>
      <c r="I42" s="500">
        <v>2014</v>
      </c>
      <c r="J42" s="500">
        <v>2013</v>
      </c>
      <c r="K42" s="501" t="s">
        <v>52</v>
      </c>
      <c r="L42" s="502"/>
      <c r="M42" s="503">
        <v>2014</v>
      </c>
      <c r="N42" s="619">
        <v>2013</v>
      </c>
      <c r="O42" s="501" t="s">
        <v>52</v>
      </c>
      <c r="P42" s="500">
        <v>2014</v>
      </c>
      <c r="Q42" s="500">
        <v>2013</v>
      </c>
      <c r="R42" s="501" t="s">
        <v>52</v>
      </c>
      <c r="S42" s="500">
        <v>2014</v>
      </c>
      <c r="T42" s="500">
        <v>2013</v>
      </c>
      <c r="U42" s="501" t="s">
        <v>52</v>
      </c>
      <c r="V42" s="500">
        <v>2014</v>
      </c>
      <c r="W42" s="500">
        <v>2013</v>
      </c>
      <c r="X42" s="501" t="s">
        <v>52</v>
      </c>
      <c r="Y42" s="500">
        <v>2014</v>
      </c>
      <c r="Z42" s="505">
        <v>2013</v>
      </c>
    </row>
    <row r="43" spans="1:26" s="600" customFormat="1" ht="13.8">
      <c r="A43" s="1038" t="s">
        <v>53</v>
      </c>
      <c r="B43" s="1039"/>
      <c r="C43" s="533">
        <f>C10</f>
        <v>1009313</v>
      </c>
      <c r="D43" s="665">
        <f>D10</f>
        <v>942650</v>
      </c>
      <c r="E43" s="582">
        <f>(C43-D43)/D43</f>
        <v>7.0718718506338513E-2</v>
      </c>
      <c r="F43" s="533">
        <f>F10</f>
        <v>832374</v>
      </c>
      <c r="G43" s="665">
        <f>G10</f>
        <v>776124</v>
      </c>
      <c r="H43" s="582">
        <f>(F43-G43)/G43</f>
        <v>7.2475532260308922E-2</v>
      </c>
      <c r="I43" s="533">
        <f>I10</f>
        <v>176939</v>
      </c>
      <c r="J43" s="665">
        <f>J10</f>
        <v>166526</v>
      </c>
      <c r="K43" s="582">
        <f>(I43-J43)/J43</f>
        <v>6.2530775974922834E-2</v>
      </c>
      <c r="L43" s="642"/>
      <c r="M43" s="535">
        <f t="shared" ref="M43:N47" si="2">P43/S43</f>
        <v>0.81399542692365523</v>
      </c>
      <c r="N43" s="666">
        <f t="shared" si="2"/>
        <v>0.82305078601248749</v>
      </c>
      <c r="O43" s="586">
        <f>ROUND(+M43-N43,3)*100</f>
        <v>-0.89999999999999991</v>
      </c>
      <c r="P43" s="533">
        <f>P10</f>
        <v>1472394</v>
      </c>
      <c r="Q43" s="665">
        <f>Q10</f>
        <v>1425761</v>
      </c>
      <c r="R43" s="582">
        <f>(P43-Q43)/Q43</f>
        <v>3.270744535725132E-2</v>
      </c>
      <c r="S43" s="533">
        <f>S10</f>
        <v>1808848</v>
      </c>
      <c r="T43" s="665">
        <f>T10</f>
        <v>1732288</v>
      </c>
      <c r="U43" s="582">
        <f>(S43-T43)/T43</f>
        <v>4.4195884287139324E-2</v>
      </c>
      <c r="V43" s="533">
        <f>V10</f>
        <v>2678326</v>
      </c>
      <c r="W43" s="665">
        <f>W10</f>
        <v>2511860</v>
      </c>
      <c r="X43" s="582">
        <f>(V43-W43)/W43</f>
        <v>6.6272005605407941E-2</v>
      </c>
      <c r="Y43" s="661">
        <f t="shared" ref="Y43:Z47" si="3">V43/C43</f>
        <v>2.6536129030340438</v>
      </c>
      <c r="Z43" s="667">
        <f t="shared" si="3"/>
        <v>2.6646793613748474</v>
      </c>
    </row>
    <row r="44" spans="1:26" s="600" customFormat="1" ht="13.8">
      <c r="A44" s="1040" t="s">
        <v>58</v>
      </c>
      <c r="B44" s="1041"/>
      <c r="C44" s="668">
        <f>C13</f>
        <v>250370</v>
      </c>
      <c r="D44" s="669">
        <f>D13</f>
        <v>250570</v>
      </c>
      <c r="E44" s="603">
        <f>(C44-D44)/D44</f>
        <v>-7.9818014925968795E-4</v>
      </c>
      <c r="F44" s="668">
        <f>F13</f>
        <v>67172</v>
      </c>
      <c r="G44" s="669">
        <f>G13</f>
        <v>58662</v>
      </c>
      <c r="H44" s="603">
        <f>(F44-G44)/G44</f>
        <v>0.14506835771027241</v>
      </c>
      <c r="I44" s="668">
        <f>I13</f>
        <v>183198</v>
      </c>
      <c r="J44" s="669">
        <f>J13</f>
        <v>191908</v>
      </c>
      <c r="K44" s="603">
        <f>(I44-J44)/J44</f>
        <v>-4.5386330950246995E-2</v>
      </c>
      <c r="L44" s="642"/>
      <c r="M44" s="670">
        <f t="shared" si="2"/>
        <v>0.52635775866829537</v>
      </c>
      <c r="N44" s="671">
        <f t="shared" si="2"/>
        <v>0.49417098309279911</v>
      </c>
      <c r="O44" s="606">
        <f>ROUND(+M44-N44,3)*100</f>
        <v>3.2</v>
      </c>
      <c r="P44" s="668">
        <f>P13</f>
        <v>238289</v>
      </c>
      <c r="Q44" s="669">
        <f>Q13</f>
        <v>234792</v>
      </c>
      <c r="R44" s="603">
        <f>(P44-Q44)/Q44</f>
        <v>1.4894033868274899E-2</v>
      </c>
      <c r="S44" s="668">
        <f>S13</f>
        <v>452713</v>
      </c>
      <c r="T44" s="669">
        <f>T13</f>
        <v>475123</v>
      </c>
      <c r="U44" s="603">
        <f>(S44-T44)/T44</f>
        <v>-4.7166733666860999E-2</v>
      </c>
      <c r="V44" s="668">
        <f>V13</f>
        <v>556503</v>
      </c>
      <c r="W44" s="669">
        <f>W13</f>
        <v>551540</v>
      </c>
      <c r="X44" s="603">
        <f>(V44-W44)/W44</f>
        <v>8.9984407295935018E-3</v>
      </c>
      <c r="Y44" s="672">
        <f t="shared" si="3"/>
        <v>2.222722370891081</v>
      </c>
      <c r="Z44" s="673">
        <f t="shared" si="3"/>
        <v>2.2011413976134415</v>
      </c>
    </row>
    <row r="45" spans="1:26" s="600" customFormat="1" ht="13.8">
      <c r="A45" s="1040" t="s">
        <v>59</v>
      </c>
      <c r="B45" s="1041"/>
      <c r="C45" s="668">
        <f>C17</f>
        <v>355711</v>
      </c>
      <c r="D45" s="669">
        <f>D17</f>
        <v>365645</v>
      </c>
      <c r="E45" s="603">
        <f>(C45-D45)/D45</f>
        <v>-2.7168428393660519E-2</v>
      </c>
      <c r="F45" s="668">
        <f>F17</f>
        <v>214247</v>
      </c>
      <c r="G45" s="669">
        <f>G17</f>
        <v>223064</v>
      </c>
      <c r="H45" s="603">
        <f>(F45-G45)/G45</f>
        <v>-3.9526772585446332E-2</v>
      </c>
      <c r="I45" s="668">
        <f>I17</f>
        <v>141464</v>
      </c>
      <c r="J45" s="669">
        <f>J17</f>
        <v>142581</v>
      </c>
      <c r="K45" s="603">
        <f>(I45-J45)/J45</f>
        <v>-7.8341433991906354E-3</v>
      </c>
      <c r="L45" s="642"/>
      <c r="M45" s="670">
        <f t="shared" si="2"/>
        <v>0.73505136611333155</v>
      </c>
      <c r="N45" s="671">
        <f t="shared" si="2"/>
        <v>0.74341322623256245</v>
      </c>
      <c r="O45" s="606">
        <f>ROUND(+M45-N45,3)*100</f>
        <v>-0.8</v>
      </c>
      <c r="P45" s="668">
        <f>P17</f>
        <v>466579</v>
      </c>
      <c r="Q45" s="669">
        <f>Q17</f>
        <v>486813</v>
      </c>
      <c r="R45" s="603">
        <f>(P45-Q45)/Q45</f>
        <v>-4.1564214595748265E-2</v>
      </c>
      <c r="S45" s="668">
        <f>S17</f>
        <v>634757</v>
      </c>
      <c r="T45" s="669">
        <f>T17</f>
        <v>654835</v>
      </c>
      <c r="U45" s="603">
        <f>(S45-T45)/T45</f>
        <v>-3.0661158917895347E-2</v>
      </c>
      <c r="V45" s="668">
        <f>V17</f>
        <v>1077681</v>
      </c>
      <c r="W45" s="669">
        <f>W17</f>
        <v>1094454</v>
      </c>
      <c r="X45" s="603">
        <f>(V45-W45)/W45</f>
        <v>-1.5325449950386221E-2</v>
      </c>
      <c r="Y45" s="672">
        <f t="shared" si="3"/>
        <v>3.0296532859540468</v>
      </c>
      <c r="Z45" s="673">
        <f t="shared" si="3"/>
        <v>2.9932147301344201</v>
      </c>
    </row>
    <row r="46" spans="1:26" s="600" customFormat="1" ht="13.8">
      <c r="A46" s="1040" t="s">
        <v>60</v>
      </c>
      <c r="B46" s="1041"/>
      <c r="C46" s="668">
        <f>C20</f>
        <v>102928</v>
      </c>
      <c r="D46" s="669">
        <f>D20</f>
        <v>102769</v>
      </c>
      <c r="E46" s="603">
        <f>(C46-D46)/D46</f>
        <v>1.5471591627825511E-3</v>
      </c>
      <c r="F46" s="668">
        <f>F20</f>
        <v>42323</v>
      </c>
      <c r="G46" s="669">
        <f>G20</f>
        <v>43913</v>
      </c>
      <c r="H46" s="603">
        <f>(F46-G46)/G46</f>
        <v>-3.6207956641541229E-2</v>
      </c>
      <c r="I46" s="668">
        <f>I20</f>
        <v>60605</v>
      </c>
      <c r="J46" s="669">
        <f>J20</f>
        <v>58856</v>
      </c>
      <c r="K46" s="603">
        <f>(I46-J46)/J46</f>
        <v>2.9716596438765803E-2</v>
      </c>
      <c r="L46" s="642"/>
      <c r="M46" s="670">
        <f t="shared" si="2"/>
        <v>0.52498302983797185</v>
      </c>
      <c r="N46" s="671">
        <f t="shared" si="2"/>
        <v>0.53421897881085101</v>
      </c>
      <c r="O46" s="606">
        <f>ROUND(+M46-N46,3)*100</f>
        <v>-0.89999999999999991</v>
      </c>
      <c r="P46" s="668">
        <f>P20</f>
        <v>124516</v>
      </c>
      <c r="Q46" s="669">
        <f>Q20</f>
        <v>132060</v>
      </c>
      <c r="R46" s="603">
        <f>(P46-Q46)/Q46</f>
        <v>-5.7125548992882025E-2</v>
      </c>
      <c r="S46" s="668">
        <f>S20</f>
        <v>237181</v>
      </c>
      <c r="T46" s="669">
        <f>T20</f>
        <v>247202</v>
      </c>
      <c r="U46" s="603">
        <f>(S46-T46)/T46</f>
        <v>-4.053769791506541E-2</v>
      </c>
      <c r="V46" s="668">
        <f>V20</f>
        <v>237373</v>
      </c>
      <c r="W46" s="669">
        <f>W20</f>
        <v>245048</v>
      </c>
      <c r="X46" s="603">
        <f>(V46-W46)/W46</f>
        <v>-3.1320394371714931E-2</v>
      </c>
      <c r="Y46" s="672">
        <f t="shared" si="3"/>
        <v>2.3062043370122804</v>
      </c>
      <c r="Z46" s="673">
        <f t="shared" si="3"/>
        <v>2.3844544561103058</v>
      </c>
    </row>
    <row r="47" spans="1:26" s="600" customFormat="1" ht="14.4" thickBot="1">
      <c r="A47" s="1042" t="s">
        <v>62</v>
      </c>
      <c r="B47" s="1043"/>
      <c r="C47" s="674">
        <f>C23</f>
        <v>80831</v>
      </c>
      <c r="D47" s="675">
        <f>D23</f>
        <v>64685</v>
      </c>
      <c r="E47" s="611">
        <f>(C47-D47)/D47</f>
        <v>0.24960964674963285</v>
      </c>
      <c r="F47" s="674">
        <f>F23</f>
        <v>46212</v>
      </c>
      <c r="G47" s="675">
        <f>G23</f>
        <v>35824</v>
      </c>
      <c r="H47" s="611">
        <f>(F47-G47)/G47</f>
        <v>0.28997320232246537</v>
      </c>
      <c r="I47" s="674">
        <f>I23</f>
        <v>34619</v>
      </c>
      <c r="J47" s="675">
        <f>J23</f>
        <v>28861</v>
      </c>
      <c r="K47" s="611">
        <f>(I47-J47)/J47</f>
        <v>0.19950798655625238</v>
      </c>
      <c r="L47" s="654"/>
      <c r="M47" s="676">
        <f t="shared" si="2"/>
        <v>0.68841656908132243</v>
      </c>
      <c r="N47" s="677">
        <f t="shared" si="2"/>
        <v>0.73874287965592522</v>
      </c>
      <c r="O47" s="614">
        <f>ROUND(+M47-N47,3)*100</f>
        <v>-5</v>
      </c>
      <c r="P47" s="674">
        <f>P23</f>
        <v>113460</v>
      </c>
      <c r="Q47" s="675">
        <f>Q23</f>
        <v>90004</v>
      </c>
      <c r="R47" s="611">
        <f>(P47-Q47)/Q47</f>
        <v>0.26061063952713215</v>
      </c>
      <c r="S47" s="674">
        <f>S23</f>
        <v>164813</v>
      </c>
      <c r="T47" s="675">
        <f>T23</f>
        <v>121834</v>
      </c>
      <c r="U47" s="611">
        <f>(S47-T47)/T47</f>
        <v>0.35276687952459906</v>
      </c>
      <c r="V47" s="674">
        <f>V23</f>
        <v>253563</v>
      </c>
      <c r="W47" s="675">
        <f>W23</f>
        <v>201709</v>
      </c>
      <c r="X47" s="611">
        <f>(V47-W47)/W47</f>
        <v>0.25707330857819927</v>
      </c>
      <c r="Y47" s="678">
        <f t="shared" si="3"/>
        <v>3.1369524068736006</v>
      </c>
      <c r="Z47" s="679">
        <f t="shared" si="3"/>
        <v>3.1183272783489215</v>
      </c>
    </row>
    <row r="48" spans="1:26" s="549" customFormat="1" ht="4.5" customHeight="1" thickBot="1">
      <c r="A48" s="660"/>
      <c r="B48" s="660"/>
      <c r="C48" s="581"/>
      <c r="D48" s="581"/>
      <c r="E48" s="535"/>
      <c r="F48" s="581"/>
      <c r="G48" s="581"/>
      <c r="H48" s="535"/>
      <c r="I48" s="581"/>
      <c r="J48" s="581"/>
      <c r="K48" s="535"/>
      <c r="L48" s="612"/>
      <c r="M48" s="585"/>
      <c r="N48" s="585"/>
      <c r="O48" s="537"/>
      <c r="P48" s="581"/>
      <c r="Q48" s="581"/>
      <c r="R48" s="535"/>
      <c r="S48" s="581"/>
      <c r="T48" s="581"/>
      <c r="U48" s="535"/>
      <c r="V48" s="581"/>
      <c r="W48" s="581"/>
      <c r="X48" s="535"/>
      <c r="Y48" s="661"/>
      <c r="Z48" s="661"/>
    </row>
    <row r="49" spans="1:26" ht="16.2" thickBot="1">
      <c r="A49" s="1044" t="s">
        <v>63</v>
      </c>
      <c r="B49" s="1045"/>
      <c r="C49" s="631">
        <f>SUM(C43:C47)</f>
        <v>1799153</v>
      </c>
      <c r="D49" s="631">
        <f>SUM(D43:D47)</f>
        <v>1726319</v>
      </c>
      <c r="E49" s="632">
        <f>(C49-D49)/D49</f>
        <v>4.2190348365510659E-2</v>
      </c>
      <c r="F49" s="631">
        <f>SUM(F43:F47)</f>
        <v>1202328</v>
      </c>
      <c r="G49" s="631">
        <f>SUM(G43:G47)</f>
        <v>1137587</v>
      </c>
      <c r="H49" s="632">
        <f>(F49-G49)/G49</f>
        <v>5.691081209612979E-2</v>
      </c>
      <c r="I49" s="631">
        <f>SUM(I43:I47)</f>
        <v>596825</v>
      </c>
      <c r="J49" s="631">
        <f>SUM(J43:J47)</f>
        <v>588732</v>
      </c>
      <c r="K49" s="632">
        <f>(I49-J49)/J49</f>
        <v>1.3746492461765285E-2</v>
      </c>
      <c r="L49" s="552"/>
      <c r="M49" s="633">
        <f>P49/S49</f>
        <v>0.7322648676050052</v>
      </c>
      <c r="N49" s="633">
        <f>Q49/T49</f>
        <v>0.73327861820788154</v>
      </c>
      <c r="O49" s="634">
        <f>ROUND(+M49-N49,3)*100</f>
        <v>-0.1</v>
      </c>
      <c r="P49" s="631">
        <f>SUM(P43:P47)</f>
        <v>2415238</v>
      </c>
      <c r="Q49" s="631">
        <f>SUM(Q43:Q47)</f>
        <v>2369430</v>
      </c>
      <c r="R49" s="632">
        <f>(P49-Q49)/Q49</f>
        <v>1.9332919731749831E-2</v>
      </c>
      <c r="S49" s="631">
        <f>SUM(S43:S47)</f>
        <v>3298312</v>
      </c>
      <c r="T49" s="631">
        <f>SUM(T43:T47)</f>
        <v>3231282</v>
      </c>
      <c r="U49" s="632">
        <f>(S49-T49)/T49</f>
        <v>2.0744088569180901E-2</v>
      </c>
      <c r="V49" s="631">
        <f>SUM(V43:V47)</f>
        <v>4803446</v>
      </c>
      <c r="W49" s="631">
        <f>SUM(W43:W47)</f>
        <v>4604611</v>
      </c>
      <c r="X49" s="632">
        <f>(V49-W49)/W49</f>
        <v>4.3181715024352765E-2</v>
      </c>
      <c r="Y49" s="662">
        <f>V49/C49</f>
        <v>2.6698374179405531</v>
      </c>
      <c r="Z49" s="663">
        <f>W49/D49</f>
        <v>2.6673001919112282</v>
      </c>
    </row>
    <row r="50" spans="1:26" ht="11.25" customHeight="1">
      <c r="A50" s="593"/>
      <c r="B50" s="593"/>
      <c r="C50" s="593"/>
      <c r="D50" s="593"/>
      <c r="E50" s="594"/>
      <c r="F50" s="593"/>
      <c r="G50" s="593"/>
      <c r="H50" s="594"/>
      <c r="I50" s="593"/>
      <c r="J50" s="593"/>
      <c r="K50" s="594"/>
      <c r="L50" s="593"/>
      <c r="M50" s="595"/>
      <c r="N50" s="595"/>
      <c r="O50" s="594"/>
      <c r="P50" s="593"/>
      <c r="Q50" s="593"/>
      <c r="R50" s="594"/>
      <c r="S50" s="593"/>
      <c r="T50" s="593"/>
      <c r="U50" s="594"/>
    </row>
    <row r="51" spans="1:26">
      <c r="A51" s="617" t="s">
        <v>67</v>
      </c>
      <c r="C51" s="596"/>
      <c r="D51" s="596"/>
    </row>
    <row r="52" spans="1:26">
      <c r="A52" s="617"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RowColHeaders="0" workbookViewId="0">
      <selection sqref="A1:E1"/>
    </sheetView>
  </sheetViews>
  <sheetFormatPr defaultColWidth="9.109375" defaultRowHeight="13.2"/>
  <cols>
    <col min="1" max="1" width="26.109375" style="487" customWidth="1"/>
    <col min="2" max="2" width="30.33203125" style="487" bestFit="1" customWidth="1"/>
    <col min="3" max="4" width="22.5546875" style="487" bestFit="1" customWidth="1"/>
    <col min="5" max="5" width="15.5546875" style="727" bestFit="1" customWidth="1"/>
    <col min="6" max="16384" width="9.109375" style="487"/>
  </cols>
  <sheetData>
    <row r="1" spans="1:5" ht="20.399999999999999" thickBot="1">
      <c r="A1" s="1051" t="s">
        <v>71</v>
      </c>
      <c r="B1" s="1051"/>
      <c r="C1" s="1051"/>
      <c r="D1" s="1051"/>
      <c r="E1" s="1051"/>
    </row>
    <row r="2" spans="1:5" s="111" customFormat="1" ht="16.2" customHeight="1">
      <c r="A2" s="1052" t="s">
        <v>50</v>
      </c>
      <c r="B2" s="680" t="s">
        <v>72</v>
      </c>
      <c r="C2" s="1048" t="s">
        <v>73</v>
      </c>
      <c r="D2" s="1048"/>
      <c r="E2" s="1054" t="s">
        <v>74</v>
      </c>
    </row>
    <row r="3" spans="1:5" s="684" customFormat="1" ht="16.8" thickBot="1">
      <c r="A3" s="1053"/>
      <c r="B3" s="681" t="s">
        <v>75</v>
      </c>
      <c r="C3" s="682" t="s">
        <v>76</v>
      </c>
      <c r="D3" s="683" t="s">
        <v>77</v>
      </c>
      <c r="E3" s="1055"/>
    </row>
    <row r="4" spans="1:5" ht="13.2" customHeight="1">
      <c r="A4" s="1056" t="s">
        <v>78</v>
      </c>
      <c r="B4" s="685" t="s">
        <v>54</v>
      </c>
      <c r="C4" s="686">
        <v>99.688500000000005</v>
      </c>
      <c r="D4" s="687">
        <v>97.145789473684204</v>
      </c>
      <c r="E4" s="688">
        <v>2.6174171213098178E-2</v>
      </c>
    </row>
    <row r="5" spans="1:5" ht="13.2" customHeight="1">
      <c r="A5" s="1057"/>
      <c r="B5" s="689" t="s">
        <v>55</v>
      </c>
      <c r="C5" s="690">
        <v>113.33285714285714</v>
      </c>
      <c r="D5" s="691">
        <v>114.88600000000001</v>
      </c>
      <c r="E5" s="692">
        <v>-1.3518991497161301E-2</v>
      </c>
    </row>
    <row r="6" spans="1:5" ht="13.2" customHeight="1">
      <c r="A6" s="1057"/>
      <c r="B6" s="689" t="s">
        <v>56</v>
      </c>
      <c r="C6" s="690">
        <v>161.35</v>
      </c>
      <c r="D6" s="691">
        <v>157.74533333333335</v>
      </c>
      <c r="E6" s="692">
        <v>2.2851177847838997E-2</v>
      </c>
    </row>
    <row r="7" spans="1:5" s="463" customFormat="1" ht="14.4" thickBot="1">
      <c r="A7" s="1058"/>
      <c r="B7" s="693" t="s">
        <v>57</v>
      </c>
      <c r="C7" s="694">
        <v>123.98452380952379</v>
      </c>
      <c r="D7" s="695">
        <v>122.72769230769234</v>
      </c>
      <c r="E7" s="696">
        <v>1.0240814262851422E-2</v>
      </c>
    </row>
    <row r="8" spans="1:5" ht="13.2" customHeight="1">
      <c r="A8" s="1059" t="s">
        <v>58</v>
      </c>
      <c r="B8" s="697" t="s">
        <v>54</v>
      </c>
      <c r="C8" s="698">
        <v>116.19227272727275</v>
      </c>
      <c r="D8" s="687">
        <v>105.65559999999998</v>
      </c>
      <c r="E8" s="699">
        <v>9.9726590235375834E-2</v>
      </c>
    </row>
    <row r="9" spans="1:5" ht="13.2" customHeight="1">
      <c r="A9" s="1057"/>
      <c r="B9" s="689" t="s">
        <v>55</v>
      </c>
      <c r="C9" s="690">
        <v>134.47285714285715</v>
      </c>
      <c r="D9" s="691">
        <v>125.86285714285714</v>
      </c>
      <c r="E9" s="692">
        <v>6.8407790792699652E-2</v>
      </c>
    </row>
    <row r="10" spans="1:5" s="463" customFormat="1" ht="14.4" thickBot="1">
      <c r="A10" s="1060"/>
      <c r="B10" s="700" t="s">
        <v>57</v>
      </c>
      <c r="C10" s="701">
        <v>120.60482758620689</v>
      </c>
      <c r="D10" s="702">
        <v>110.07593749999999</v>
      </c>
      <c r="E10" s="703">
        <v>9.5651150699551393E-2</v>
      </c>
    </row>
    <row r="11" spans="1:5" ht="13.2" customHeight="1">
      <c r="A11" s="1059" t="s">
        <v>59</v>
      </c>
      <c r="B11" s="697" t="s">
        <v>54</v>
      </c>
      <c r="C11" s="698">
        <v>98.957999999999998</v>
      </c>
      <c r="D11" s="687">
        <v>78.672499999999999</v>
      </c>
      <c r="E11" s="699">
        <v>0.25784740538307538</v>
      </c>
    </row>
    <row r="12" spans="1:5" ht="13.2" customHeight="1">
      <c r="A12" s="1057"/>
      <c r="B12" s="689" t="s">
        <v>55</v>
      </c>
      <c r="C12" s="690">
        <v>228.244</v>
      </c>
      <c r="D12" s="691">
        <v>207.28400000000002</v>
      </c>
      <c r="E12" s="692">
        <v>0.10111730765519759</v>
      </c>
    </row>
    <row r="13" spans="1:5" ht="13.2" customHeight="1">
      <c r="A13" s="1057"/>
      <c r="B13" s="689" t="s">
        <v>56</v>
      </c>
      <c r="C13" s="690">
        <v>159.87333333333333</v>
      </c>
      <c r="D13" s="691">
        <v>153.38999999999999</v>
      </c>
      <c r="E13" s="692">
        <v>4.2266988286937542E-2</v>
      </c>
    </row>
    <row r="14" spans="1:5" s="463" customFormat="1" ht="14.4" thickBot="1">
      <c r="A14" s="1060"/>
      <c r="B14" s="700" t="s">
        <v>57</v>
      </c>
      <c r="C14" s="701">
        <v>162.74076923076922</v>
      </c>
      <c r="D14" s="702">
        <v>150.94</v>
      </c>
      <c r="E14" s="703">
        <v>7.8181855245589113E-2</v>
      </c>
    </row>
    <row r="15" spans="1:5" ht="13.2" customHeight="1">
      <c r="A15" s="1056" t="s">
        <v>60</v>
      </c>
      <c r="B15" s="685" t="s">
        <v>54</v>
      </c>
      <c r="C15" s="686">
        <v>109.22666666666666</v>
      </c>
      <c r="D15" s="704">
        <v>99.239000000000004</v>
      </c>
      <c r="E15" s="688">
        <v>0.10064255652179742</v>
      </c>
    </row>
    <row r="16" spans="1:5" ht="13.2" customHeight="1">
      <c r="A16" s="1057"/>
      <c r="B16" s="689" t="s">
        <v>61</v>
      </c>
      <c r="C16" s="690">
        <v>119.5575</v>
      </c>
      <c r="D16" s="691">
        <v>122.47499999999999</v>
      </c>
      <c r="E16" s="692">
        <v>-2.3821187997550439E-2</v>
      </c>
    </row>
    <row r="17" spans="1:5" s="463" customFormat="1" ht="14.4" thickBot="1">
      <c r="A17" s="1058"/>
      <c r="B17" s="693" t="s">
        <v>57</v>
      </c>
      <c r="C17" s="694">
        <v>112.40538461538463</v>
      </c>
      <c r="D17" s="695">
        <v>105.87785714285714</v>
      </c>
      <c r="E17" s="696">
        <v>6.1651488315636577E-2</v>
      </c>
    </row>
    <row r="18" spans="1:5" ht="13.2" customHeight="1">
      <c r="A18" s="1059" t="s">
        <v>62</v>
      </c>
      <c r="B18" s="697" t="s">
        <v>54</v>
      </c>
      <c r="C18" s="698">
        <v>146.19400000000002</v>
      </c>
      <c r="D18" s="687">
        <v>94.162000000000006</v>
      </c>
      <c r="E18" s="699">
        <v>0.55257959686497748</v>
      </c>
    </row>
    <row r="19" spans="1:5" ht="13.2" customHeight="1">
      <c r="A19" s="1061"/>
      <c r="B19" s="689" t="s">
        <v>55</v>
      </c>
      <c r="C19" s="705">
        <v>315.29000000000002</v>
      </c>
      <c r="D19" s="706">
        <v>142.38</v>
      </c>
      <c r="E19" s="707">
        <v>1.2144261834527323</v>
      </c>
    </row>
    <row r="20" spans="1:5" s="463" customFormat="1" ht="14.4" thickBot="1">
      <c r="A20" s="1060"/>
      <c r="B20" s="700" t="s">
        <v>57</v>
      </c>
      <c r="C20" s="701">
        <v>221.34777777777774</v>
      </c>
      <c r="D20" s="702">
        <v>107.93857142857144</v>
      </c>
      <c r="E20" s="703">
        <v>1.0506828545924851</v>
      </c>
    </row>
    <row r="21" spans="1:5" s="111" customFormat="1" ht="16.8" thickBot="1">
      <c r="A21" s="1062" t="s">
        <v>79</v>
      </c>
      <c r="B21" s="1063"/>
      <c r="C21" s="708">
        <v>134.6596226415094</v>
      </c>
      <c r="D21" s="709">
        <v>118.82644230769235</v>
      </c>
      <c r="E21" s="710">
        <v>0.13324627100101336</v>
      </c>
    </row>
    <row r="23" spans="1:5" ht="20.399999999999999" thickBot="1">
      <c r="A23" s="1064" t="s">
        <v>80</v>
      </c>
      <c r="B23" s="1064"/>
      <c r="C23" s="1064"/>
      <c r="D23" s="1064"/>
      <c r="E23" s="1064"/>
    </row>
    <row r="24" spans="1:5" s="111" customFormat="1" ht="15.75" customHeight="1">
      <c r="A24" s="1046" t="s">
        <v>81</v>
      </c>
      <c r="B24" s="711" t="s">
        <v>72</v>
      </c>
      <c r="C24" s="1048" t="s">
        <v>73</v>
      </c>
      <c r="D24" s="1048"/>
      <c r="E24" s="1049" t="s">
        <v>74</v>
      </c>
    </row>
    <row r="25" spans="1:5" s="111" customFormat="1" ht="16.8" thickBot="1">
      <c r="A25" s="1047"/>
      <c r="B25" s="712" t="s">
        <v>75</v>
      </c>
      <c r="C25" s="682" t="s">
        <v>76</v>
      </c>
      <c r="D25" s="683" t="s">
        <v>77</v>
      </c>
      <c r="E25" s="1050"/>
    </row>
    <row r="26" spans="1:5" ht="13.2" customHeight="1">
      <c r="A26" s="1059" t="s">
        <v>82</v>
      </c>
      <c r="B26" s="697" t="s">
        <v>54</v>
      </c>
      <c r="C26" s="698">
        <v>99.688500000000005</v>
      </c>
      <c r="D26" s="687">
        <v>97.145789473684204</v>
      </c>
      <c r="E26" s="713">
        <v>2.6174171213098178E-2</v>
      </c>
    </row>
    <row r="27" spans="1:5" ht="13.2" customHeight="1">
      <c r="A27" s="1057"/>
      <c r="B27" s="689" t="s">
        <v>55</v>
      </c>
      <c r="C27" s="690">
        <v>114.74375000000001</v>
      </c>
      <c r="D27" s="691">
        <v>116.08333333333333</v>
      </c>
      <c r="E27" s="714">
        <v>-1.1539842067480169E-2</v>
      </c>
    </row>
    <row r="28" spans="1:5" ht="13.2" customHeight="1">
      <c r="A28" s="1057"/>
      <c r="B28" s="689" t="s">
        <v>56</v>
      </c>
      <c r="C28" s="690">
        <v>161.35</v>
      </c>
      <c r="D28" s="691">
        <v>157.74533333333335</v>
      </c>
      <c r="E28" s="714">
        <v>2.2851177847838997E-2</v>
      </c>
    </row>
    <row r="29" spans="1:5" s="463" customFormat="1" ht="14.4" thickBot="1">
      <c r="A29" s="1060"/>
      <c r="B29" s="700" t="s">
        <v>57</v>
      </c>
      <c r="C29" s="701">
        <v>123.99930232558138</v>
      </c>
      <c r="D29" s="702">
        <v>122.71125000000004</v>
      </c>
      <c r="E29" s="715">
        <v>1.0496611562357542E-2</v>
      </c>
    </row>
    <row r="30" spans="1:5" ht="13.2" customHeight="1">
      <c r="A30" s="1059" t="s">
        <v>83</v>
      </c>
      <c r="B30" s="697" t="s">
        <v>54</v>
      </c>
      <c r="C30" s="698">
        <v>116.22024390243899</v>
      </c>
      <c r="D30" s="687">
        <v>100.43818181818182</v>
      </c>
      <c r="E30" s="713">
        <v>0.15713209656489649</v>
      </c>
    </row>
    <row r="31" spans="1:5" ht="13.2" customHeight="1">
      <c r="A31" s="1057"/>
      <c r="B31" s="689" t="s">
        <v>55</v>
      </c>
      <c r="C31" s="690">
        <v>196.05944444444441</v>
      </c>
      <c r="D31" s="691">
        <v>149.99687499999993</v>
      </c>
      <c r="E31" s="714">
        <v>0.30709019400867182</v>
      </c>
    </row>
    <row r="32" spans="1:5" ht="13.2" customHeight="1">
      <c r="A32" s="1057"/>
      <c r="B32" s="689" t="s">
        <v>56</v>
      </c>
      <c r="C32" s="690">
        <v>161.96250000000001</v>
      </c>
      <c r="D32" s="691">
        <v>157.5675</v>
      </c>
      <c r="E32" s="714">
        <v>2.7892807844257288E-2</v>
      </c>
    </row>
    <row r="33" spans="1:5" s="463" customFormat="1" ht="14.4" thickBot="1">
      <c r="A33" s="1060"/>
      <c r="B33" s="700" t="s">
        <v>57</v>
      </c>
      <c r="C33" s="701">
        <v>141.93571428571425</v>
      </c>
      <c r="D33" s="702">
        <v>116.3984375</v>
      </c>
      <c r="E33" s="715">
        <v>0.21939535731065338</v>
      </c>
    </row>
    <row r="34" spans="1:5" s="111" customFormat="1" ht="16.8" thickBot="1">
      <c r="A34" s="1065" t="s">
        <v>79</v>
      </c>
      <c r="B34" s="1066"/>
      <c r="C34" s="716">
        <v>134.6596226415094</v>
      </c>
      <c r="D34" s="709">
        <v>118.82644230769235</v>
      </c>
      <c r="E34" s="717">
        <v>0.13324627100101336</v>
      </c>
    </row>
    <row r="36" spans="1:5" ht="20.399999999999999" thickBot="1">
      <c r="A36" s="1067" t="s">
        <v>84</v>
      </c>
      <c r="B36" s="1067"/>
      <c r="C36" s="1067"/>
      <c r="D36" s="1067"/>
      <c r="E36" s="1067"/>
    </row>
    <row r="37" spans="1:5" ht="16.2">
      <c r="A37" s="1068"/>
      <c r="B37" s="718"/>
      <c r="C37" s="1070" t="s">
        <v>73</v>
      </c>
      <c r="D37" s="1070"/>
      <c r="E37" s="1071" t="s">
        <v>74</v>
      </c>
    </row>
    <row r="38" spans="1:5" ht="16.8" thickBot="1">
      <c r="A38" s="1069"/>
      <c r="B38" s="719"/>
      <c r="C38" s="720" t="s">
        <v>76</v>
      </c>
      <c r="D38" s="721" t="s">
        <v>77</v>
      </c>
      <c r="E38" s="1072"/>
    </row>
    <row r="39" spans="1:5" ht="14.4" thickBot="1">
      <c r="A39" s="722" t="s">
        <v>83</v>
      </c>
      <c r="B39" s="723" t="s">
        <v>57</v>
      </c>
      <c r="C39" s="724">
        <v>109.08066666666666</v>
      </c>
      <c r="D39" s="725">
        <v>85.0535294117647</v>
      </c>
      <c r="E39" s="726">
        <v>0.28249430001406267</v>
      </c>
    </row>
    <row r="42" spans="1:5">
      <c r="C42" s="955"/>
    </row>
  </sheetData>
  <mergeCells count="21">
    <mergeCell ref="A26:A29"/>
    <mergeCell ref="A30:A33"/>
    <mergeCell ref="A34:B34"/>
    <mergeCell ref="A36:E36"/>
    <mergeCell ref="A37:A38"/>
    <mergeCell ref="C37:D37"/>
    <mergeCell ref="E37:E38"/>
    <mergeCell ref="A24:A25"/>
    <mergeCell ref="C24:D24"/>
    <mergeCell ref="E24:E25"/>
    <mergeCell ref="A1:E1"/>
    <mergeCell ref="A2:A3"/>
    <mergeCell ref="C2:D2"/>
    <mergeCell ref="E2:E3"/>
    <mergeCell ref="A4:A7"/>
    <mergeCell ref="A8:A10"/>
    <mergeCell ref="A11:A14"/>
    <mergeCell ref="A15:A17"/>
    <mergeCell ref="A18:A20"/>
    <mergeCell ref="A21:B21"/>
    <mergeCell ref="A23:E23"/>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RowColHeaders="0" workbookViewId="0">
      <selection sqref="A1:O1"/>
    </sheetView>
  </sheetViews>
  <sheetFormatPr defaultColWidth="13" defaultRowHeight="13.2"/>
  <cols>
    <col min="1" max="1" width="21.109375" style="728" bestFit="1" customWidth="1"/>
    <col min="2" max="2" width="30.33203125" style="728" bestFit="1" customWidth="1"/>
    <col min="3" max="14" width="12.88671875" style="728" bestFit="1" customWidth="1"/>
    <col min="15" max="15" width="16.5546875" style="746" customWidth="1"/>
    <col min="16" max="16384" width="13" style="728"/>
  </cols>
  <sheetData>
    <row r="1" spans="1:15" ht="24.9" customHeight="1" thickBot="1">
      <c r="A1" s="1074" t="s">
        <v>85</v>
      </c>
      <c r="B1" s="1075"/>
      <c r="C1" s="1075"/>
      <c r="D1" s="1075"/>
      <c r="E1" s="1075"/>
      <c r="F1" s="1075"/>
      <c r="G1" s="1075"/>
      <c r="H1" s="1075"/>
      <c r="I1" s="1075"/>
      <c r="J1" s="1075"/>
      <c r="K1" s="1075"/>
      <c r="L1" s="1075"/>
      <c r="M1" s="1075"/>
      <c r="N1" s="1075"/>
      <c r="O1" s="1076"/>
    </row>
    <row r="2" spans="1:15">
      <c r="A2" s="1077" t="s">
        <v>50</v>
      </c>
      <c r="B2" s="1079" t="s">
        <v>86</v>
      </c>
      <c r="C2" s="729" t="s">
        <v>87</v>
      </c>
      <c r="D2" s="729" t="s">
        <v>88</v>
      </c>
      <c r="E2" s="729" t="s">
        <v>89</v>
      </c>
      <c r="F2" s="729" t="s">
        <v>90</v>
      </c>
      <c r="G2" s="729" t="s">
        <v>91</v>
      </c>
      <c r="H2" s="729" t="s">
        <v>92</v>
      </c>
      <c r="I2" s="729" t="s">
        <v>93</v>
      </c>
      <c r="J2" s="729" t="s">
        <v>94</v>
      </c>
      <c r="K2" s="729" t="s">
        <v>95</v>
      </c>
      <c r="L2" s="729" t="s">
        <v>96</v>
      </c>
      <c r="M2" s="729" t="s">
        <v>97</v>
      </c>
      <c r="N2" s="729" t="s">
        <v>98</v>
      </c>
      <c r="O2" s="730" t="s">
        <v>16</v>
      </c>
    </row>
    <row r="3" spans="1:15" ht="13.8" thickBot="1">
      <c r="A3" s="1078"/>
      <c r="B3" s="1080"/>
      <c r="C3" s="731" t="s">
        <v>99</v>
      </c>
      <c r="D3" s="731" t="s">
        <v>99</v>
      </c>
      <c r="E3" s="731" t="s">
        <v>99</v>
      </c>
      <c r="F3" s="731" t="s">
        <v>99</v>
      </c>
      <c r="G3" s="731" t="s">
        <v>99</v>
      </c>
      <c r="H3" s="731" t="s">
        <v>99</v>
      </c>
      <c r="I3" s="731" t="s">
        <v>99</v>
      </c>
      <c r="J3" s="731" t="s">
        <v>99</v>
      </c>
      <c r="K3" s="731" t="s">
        <v>99</v>
      </c>
      <c r="L3" s="731" t="s">
        <v>99</v>
      </c>
      <c r="M3" s="731" t="s">
        <v>99</v>
      </c>
      <c r="N3" s="731" t="s">
        <v>99</v>
      </c>
      <c r="O3" s="732" t="s">
        <v>99</v>
      </c>
    </row>
    <row r="4" spans="1:15" ht="13.8" thickBot="1">
      <c r="A4" s="1081" t="s">
        <v>78</v>
      </c>
      <c r="B4" s="733" t="s">
        <v>54</v>
      </c>
      <c r="C4" s="734">
        <v>106.61300000000001</v>
      </c>
      <c r="D4" s="734">
        <v>99.688500000000005</v>
      </c>
      <c r="E4" s="734"/>
      <c r="F4" s="734"/>
      <c r="G4" s="734"/>
      <c r="H4" s="734"/>
      <c r="I4" s="734"/>
      <c r="J4" s="734"/>
      <c r="K4" s="734"/>
      <c r="L4" s="734"/>
      <c r="M4" s="734"/>
      <c r="N4" s="734"/>
      <c r="O4" s="735">
        <v>103.15</v>
      </c>
    </row>
    <row r="5" spans="1:15" ht="13.8" thickBot="1">
      <c r="A5" s="1073"/>
      <c r="B5" s="736" t="s">
        <v>55</v>
      </c>
      <c r="C5" s="737">
        <v>118.5</v>
      </c>
      <c r="D5" s="737">
        <v>113.33285714285714</v>
      </c>
      <c r="E5" s="737"/>
      <c r="F5" s="737"/>
      <c r="G5" s="737"/>
      <c r="H5" s="737"/>
      <c r="I5" s="737"/>
      <c r="J5" s="737"/>
      <c r="K5" s="737"/>
      <c r="L5" s="737"/>
      <c r="M5" s="737"/>
      <c r="N5" s="737"/>
      <c r="O5" s="738">
        <v>115.92</v>
      </c>
    </row>
    <row r="6" spans="1:15" ht="13.8" thickBot="1">
      <c r="A6" s="1073"/>
      <c r="B6" s="736" t="s">
        <v>56</v>
      </c>
      <c r="C6" s="737">
        <v>166.92933333333335</v>
      </c>
      <c r="D6" s="737">
        <v>161.35</v>
      </c>
      <c r="E6" s="737"/>
      <c r="F6" s="737"/>
      <c r="G6" s="737"/>
      <c r="H6" s="737"/>
      <c r="I6" s="737"/>
      <c r="J6" s="737"/>
      <c r="K6" s="737"/>
      <c r="L6" s="737"/>
      <c r="M6" s="737"/>
      <c r="N6" s="737"/>
      <c r="O6" s="738">
        <v>164.14</v>
      </c>
    </row>
    <row r="7" spans="1:15" s="742" customFormat="1" ht="14.4" thickBot="1">
      <c r="A7" s="1073"/>
      <c r="B7" s="739" t="s">
        <v>57</v>
      </c>
      <c r="C7" s="740">
        <v>130.1357142857143</v>
      </c>
      <c r="D7" s="740">
        <v>123.98452380952379</v>
      </c>
      <c r="E7" s="740"/>
      <c r="F7" s="740"/>
      <c r="G7" s="740"/>
      <c r="H7" s="740"/>
      <c r="I7" s="740"/>
      <c r="J7" s="740"/>
      <c r="K7" s="740"/>
      <c r="L7" s="740"/>
      <c r="M7" s="740"/>
      <c r="N7" s="740"/>
      <c r="O7" s="741">
        <v>127.06</v>
      </c>
    </row>
    <row r="8" spans="1:15" ht="13.8" thickBot="1">
      <c r="A8" s="1073" t="s">
        <v>58</v>
      </c>
      <c r="B8" s="736" t="s">
        <v>54</v>
      </c>
      <c r="C8" s="737">
        <v>127.60409090909091</v>
      </c>
      <c r="D8" s="737">
        <v>116.19227272727275</v>
      </c>
      <c r="E8" s="737"/>
      <c r="F8" s="737"/>
      <c r="G8" s="737"/>
      <c r="H8" s="737"/>
      <c r="I8" s="737"/>
      <c r="J8" s="737"/>
      <c r="K8" s="737"/>
      <c r="L8" s="737"/>
      <c r="M8" s="737"/>
      <c r="N8" s="737"/>
      <c r="O8" s="738">
        <v>121.9</v>
      </c>
    </row>
    <row r="9" spans="1:15" ht="13.8" thickBot="1">
      <c r="A9" s="1073"/>
      <c r="B9" s="736" t="s">
        <v>55</v>
      </c>
      <c r="C9" s="737">
        <v>150.58571428571426</v>
      </c>
      <c r="D9" s="737">
        <v>134.47285714285715</v>
      </c>
      <c r="E9" s="737"/>
      <c r="F9" s="737"/>
      <c r="G9" s="737"/>
      <c r="H9" s="737"/>
      <c r="I9" s="737"/>
      <c r="J9" s="737"/>
      <c r="K9" s="737"/>
      <c r="L9" s="737"/>
      <c r="M9" s="737"/>
      <c r="N9" s="737"/>
      <c r="O9" s="738">
        <v>142.53</v>
      </c>
    </row>
    <row r="10" spans="1:15" s="742" customFormat="1" ht="14.4" thickBot="1">
      <c r="A10" s="1073"/>
      <c r="B10" s="739" t="s">
        <v>57</v>
      </c>
      <c r="C10" s="740">
        <v>133.15137931034479</v>
      </c>
      <c r="D10" s="740">
        <v>120.60482758620689</v>
      </c>
      <c r="E10" s="740"/>
      <c r="F10" s="740"/>
      <c r="G10" s="740"/>
      <c r="H10" s="740"/>
      <c r="I10" s="740"/>
      <c r="J10" s="740"/>
      <c r="K10" s="740"/>
      <c r="L10" s="740"/>
      <c r="M10" s="740"/>
      <c r="N10" s="740"/>
      <c r="O10" s="741">
        <v>126.88</v>
      </c>
    </row>
    <row r="11" spans="1:15" ht="13.8" thickBot="1">
      <c r="A11" s="1073" t="s">
        <v>59</v>
      </c>
      <c r="B11" s="736" t="s">
        <v>54</v>
      </c>
      <c r="C11" s="737">
        <v>90.658000000000001</v>
      </c>
      <c r="D11" s="737">
        <v>98.957999999999998</v>
      </c>
      <c r="E11" s="737"/>
      <c r="F11" s="737"/>
      <c r="G11" s="737"/>
      <c r="H11" s="737"/>
      <c r="I11" s="737"/>
      <c r="J11" s="737"/>
      <c r="K11" s="737"/>
      <c r="L11" s="737"/>
      <c r="M11" s="737"/>
      <c r="N11" s="737"/>
      <c r="O11" s="738">
        <v>94.81</v>
      </c>
    </row>
    <row r="12" spans="1:15" ht="13.8" thickBot="1">
      <c r="A12" s="1073"/>
      <c r="B12" s="736" t="s">
        <v>55</v>
      </c>
      <c r="C12" s="737">
        <v>228.01</v>
      </c>
      <c r="D12" s="737">
        <v>228.244</v>
      </c>
      <c r="E12" s="737"/>
      <c r="F12" s="737"/>
      <c r="G12" s="737"/>
      <c r="H12" s="737"/>
      <c r="I12" s="737"/>
      <c r="J12" s="737"/>
      <c r="K12" s="737"/>
      <c r="L12" s="737"/>
      <c r="M12" s="737"/>
      <c r="N12" s="737"/>
      <c r="O12" s="738">
        <v>228.13</v>
      </c>
    </row>
    <row r="13" spans="1:15" ht="13.8" thickBot="1">
      <c r="A13" s="1073"/>
      <c r="B13" s="736" t="s">
        <v>56</v>
      </c>
      <c r="C13" s="737">
        <v>166.34333333333333</v>
      </c>
      <c r="D13" s="737">
        <v>159.87333333333333</v>
      </c>
      <c r="E13" s="737"/>
      <c r="F13" s="737"/>
      <c r="G13" s="737"/>
      <c r="H13" s="737"/>
      <c r="I13" s="737"/>
      <c r="J13" s="737"/>
      <c r="K13" s="737"/>
      <c r="L13" s="737"/>
      <c r="M13" s="737"/>
      <c r="N13" s="737"/>
      <c r="O13" s="738">
        <v>163.11000000000001</v>
      </c>
    </row>
    <row r="14" spans="1:15" s="742" customFormat="1" ht="14.4" thickBot="1">
      <c r="A14" s="1073"/>
      <c r="B14" s="739" t="s">
        <v>57</v>
      </c>
      <c r="C14" s="740">
        <v>160.95153846153846</v>
      </c>
      <c r="D14" s="740">
        <v>162.74076923076922</v>
      </c>
      <c r="E14" s="740"/>
      <c r="F14" s="740"/>
      <c r="G14" s="740"/>
      <c r="H14" s="740"/>
      <c r="I14" s="740"/>
      <c r="J14" s="740"/>
      <c r="K14" s="740"/>
      <c r="L14" s="740"/>
      <c r="M14" s="740"/>
      <c r="N14" s="740"/>
      <c r="O14" s="741">
        <v>161.85</v>
      </c>
    </row>
    <row r="15" spans="1:15" ht="13.8" thickBot="1">
      <c r="A15" s="1073" t="s">
        <v>60</v>
      </c>
      <c r="B15" s="736" t="s">
        <v>54</v>
      </c>
      <c r="C15" s="737">
        <v>103.4188888888889</v>
      </c>
      <c r="D15" s="737">
        <v>109.22666666666666</v>
      </c>
      <c r="E15" s="737"/>
      <c r="F15" s="737"/>
      <c r="G15" s="737"/>
      <c r="H15" s="737"/>
      <c r="I15" s="737"/>
      <c r="J15" s="737"/>
      <c r="K15" s="737"/>
      <c r="L15" s="737"/>
      <c r="M15" s="737"/>
      <c r="N15" s="737"/>
      <c r="O15" s="738">
        <v>106.32</v>
      </c>
    </row>
    <row r="16" spans="1:15" ht="13.8" thickBot="1">
      <c r="A16" s="1073"/>
      <c r="B16" s="736" t="s">
        <v>61</v>
      </c>
      <c r="C16" s="737">
        <v>120.41</v>
      </c>
      <c r="D16" s="737">
        <v>119.5575</v>
      </c>
      <c r="E16" s="737"/>
      <c r="F16" s="737"/>
      <c r="G16" s="737"/>
      <c r="H16" s="737"/>
      <c r="I16" s="737"/>
      <c r="J16" s="737"/>
      <c r="K16" s="737"/>
      <c r="L16" s="737"/>
      <c r="M16" s="737"/>
      <c r="N16" s="737"/>
      <c r="O16" s="738">
        <v>119.98</v>
      </c>
    </row>
    <row r="17" spans="1:15" s="742" customFormat="1" ht="14.4" thickBot="1">
      <c r="A17" s="1073"/>
      <c r="B17" s="739" t="s">
        <v>57</v>
      </c>
      <c r="C17" s="740">
        <v>108.64692307692309</v>
      </c>
      <c r="D17" s="740">
        <v>112.40538461538463</v>
      </c>
      <c r="E17" s="740"/>
      <c r="F17" s="740"/>
      <c r="G17" s="740"/>
      <c r="H17" s="740"/>
      <c r="I17" s="740"/>
      <c r="J17" s="740"/>
      <c r="K17" s="740"/>
      <c r="L17" s="740"/>
      <c r="M17" s="740"/>
      <c r="N17" s="740"/>
      <c r="O17" s="741">
        <v>110.53</v>
      </c>
    </row>
    <row r="18" spans="1:15" ht="13.8" thickBot="1">
      <c r="A18" s="1073" t="s">
        <v>62</v>
      </c>
      <c r="B18" s="736" t="s">
        <v>54</v>
      </c>
      <c r="C18" s="737">
        <v>139.42333333333332</v>
      </c>
      <c r="D18" s="737">
        <v>146.19400000000002</v>
      </c>
      <c r="E18" s="737"/>
      <c r="F18" s="737"/>
      <c r="G18" s="737"/>
      <c r="H18" s="737"/>
      <c r="I18" s="737"/>
      <c r="J18" s="737"/>
      <c r="K18" s="737"/>
      <c r="L18" s="737"/>
      <c r="M18" s="737"/>
      <c r="N18" s="737"/>
      <c r="O18" s="738">
        <v>140.77000000000001</v>
      </c>
    </row>
    <row r="19" spans="1:15" ht="13.8" thickBot="1">
      <c r="A19" s="1073"/>
      <c r="B19" s="736" t="s">
        <v>55</v>
      </c>
      <c r="C19" s="737">
        <v>354.51249999999999</v>
      </c>
      <c r="D19" s="737">
        <v>315.29000000000002</v>
      </c>
      <c r="E19" s="737"/>
      <c r="F19" s="737"/>
      <c r="G19" s="737"/>
      <c r="H19" s="737"/>
      <c r="I19" s="737"/>
      <c r="J19" s="737"/>
      <c r="K19" s="737"/>
      <c r="L19" s="737"/>
      <c r="M19" s="737"/>
      <c r="N19" s="737"/>
      <c r="O19" s="738">
        <v>334.9</v>
      </c>
    </row>
    <row r="20" spans="1:15" s="742" customFormat="1" ht="14.4" thickBot="1">
      <c r="A20" s="1073"/>
      <c r="B20" s="739" t="s">
        <v>57</v>
      </c>
      <c r="C20" s="740">
        <v>225.45899999999997</v>
      </c>
      <c r="D20" s="740">
        <v>221.34777777777774</v>
      </c>
      <c r="E20" s="740"/>
      <c r="F20" s="740"/>
      <c r="G20" s="740"/>
      <c r="H20" s="740"/>
      <c r="I20" s="740"/>
      <c r="J20" s="740"/>
      <c r="K20" s="740"/>
      <c r="L20" s="740"/>
      <c r="M20" s="740"/>
      <c r="N20" s="740"/>
      <c r="O20" s="741">
        <v>218.42</v>
      </c>
    </row>
    <row r="21" spans="1:15" s="745" customFormat="1" ht="16.8" thickBot="1">
      <c r="A21" s="1082" t="s">
        <v>79</v>
      </c>
      <c r="B21" s="1083"/>
      <c r="C21" s="743">
        <v>140.99495327102809</v>
      </c>
      <c r="D21" s="743">
        <v>134.6596226415094</v>
      </c>
      <c r="E21" s="743"/>
      <c r="F21" s="743"/>
      <c r="G21" s="743"/>
      <c r="H21" s="743"/>
      <c r="I21" s="743"/>
      <c r="J21" s="743"/>
      <c r="K21" s="743"/>
      <c r="L21" s="743"/>
      <c r="M21" s="743"/>
      <c r="N21" s="743"/>
      <c r="O21" s="744">
        <v>137.77000000000001</v>
      </c>
    </row>
    <row r="22" spans="1:15" ht="15" customHeight="1" thickBot="1"/>
    <row r="23" spans="1:15" ht="15.75" customHeight="1" thickBot="1">
      <c r="A23" s="747" t="s">
        <v>64</v>
      </c>
      <c r="B23" s="748" t="s">
        <v>57</v>
      </c>
      <c r="C23" s="749">
        <v>109.62</v>
      </c>
      <c r="D23" s="749">
        <v>109.08</v>
      </c>
      <c r="E23" s="749"/>
      <c r="F23" s="749"/>
      <c r="G23" s="749"/>
      <c r="H23" s="749"/>
      <c r="I23" s="749"/>
      <c r="J23" s="749"/>
      <c r="K23" s="749"/>
      <c r="L23" s="749"/>
      <c r="M23" s="749"/>
      <c r="N23" s="749"/>
      <c r="O23" s="750">
        <v>109.35</v>
      </c>
    </row>
    <row r="24" spans="1:15" ht="22.5" customHeight="1" thickBot="1"/>
    <row r="25" spans="1:15" ht="24.9" customHeight="1" thickBot="1">
      <c r="A25" s="1074" t="s">
        <v>100</v>
      </c>
      <c r="B25" s="1075"/>
      <c r="C25" s="1075"/>
      <c r="D25" s="1075"/>
      <c r="E25" s="1075"/>
      <c r="F25" s="1075"/>
      <c r="G25" s="1075"/>
      <c r="H25" s="1075"/>
      <c r="I25" s="1075"/>
      <c r="J25" s="1075"/>
      <c r="K25" s="1075"/>
      <c r="L25" s="1075"/>
      <c r="M25" s="1075"/>
      <c r="N25" s="1075"/>
      <c r="O25" s="1076"/>
    </row>
    <row r="26" spans="1:15" ht="12.75" customHeight="1">
      <c r="A26" s="1077" t="s">
        <v>50</v>
      </c>
      <c r="B26" s="1079" t="s">
        <v>86</v>
      </c>
      <c r="C26" s="729" t="s">
        <v>101</v>
      </c>
      <c r="D26" s="729" t="s">
        <v>102</v>
      </c>
      <c r="E26" s="729" t="s">
        <v>103</v>
      </c>
      <c r="F26" s="729" t="s">
        <v>104</v>
      </c>
      <c r="G26" s="729" t="s">
        <v>105</v>
      </c>
      <c r="H26" s="729" t="s">
        <v>106</v>
      </c>
      <c r="I26" s="729" t="s">
        <v>107</v>
      </c>
      <c r="J26" s="729" t="s">
        <v>108</v>
      </c>
      <c r="K26" s="729" t="s">
        <v>109</v>
      </c>
      <c r="L26" s="729" t="s">
        <v>110</v>
      </c>
      <c r="M26" s="729" t="s">
        <v>111</v>
      </c>
      <c r="N26" s="729" t="s">
        <v>112</v>
      </c>
      <c r="O26" s="730" t="s">
        <v>16</v>
      </c>
    </row>
    <row r="27" spans="1:15" ht="13.8" thickBot="1">
      <c r="A27" s="1078"/>
      <c r="B27" s="1080"/>
      <c r="C27" s="731" t="s">
        <v>99</v>
      </c>
      <c r="D27" s="731" t="s">
        <v>99</v>
      </c>
      <c r="E27" s="731" t="s">
        <v>99</v>
      </c>
      <c r="F27" s="731" t="s">
        <v>99</v>
      </c>
      <c r="G27" s="731" t="s">
        <v>99</v>
      </c>
      <c r="H27" s="731" t="s">
        <v>99</v>
      </c>
      <c r="I27" s="731" t="s">
        <v>99</v>
      </c>
      <c r="J27" s="731" t="s">
        <v>99</v>
      </c>
      <c r="K27" s="731" t="s">
        <v>99</v>
      </c>
      <c r="L27" s="731" t="s">
        <v>99</v>
      </c>
      <c r="M27" s="731" t="s">
        <v>99</v>
      </c>
      <c r="N27" s="731" t="s">
        <v>99</v>
      </c>
      <c r="O27" s="732" t="s">
        <v>99</v>
      </c>
    </row>
    <row r="28" spans="1:15" ht="12.75" customHeight="1" thickBot="1">
      <c r="A28" s="1081" t="s">
        <v>78</v>
      </c>
      <c r="B28" s="733" t="s">
        <v>54</v>
      </c>
      <c r="C28" s="734">
        <v>106.08722222222222</v>
      </c>
      <c r="D28" s="734">
        <v>97.145789473684204</v>
      </c>
      <c r="E28" s="734"/>
      <c r="F28" s="734"/>
      <c r="G28" s="734"/>
      <c r="H28" s="734"/>
      <c r="I28" s="734"/>
      <c r="J28" s="734"/>
      <c r="K28" s="734"/>
      <c r="L28" s="734"/>
      <c r="M28" s="734"/>
      <c r="N28" s="734"/>
      <c r="O28" s="735">
        <v>99.24</v>
      </c>
    </row>
    <row r="29" spans="1:15" ht="13.8" thickBot="1">
      <c r="A29" s="1073"/>
      <c r="B29" s="736" t="s">
        <v>55</v>
      </c>
      <c r="C29" s="737">
        <v>113.85599999999999</v>
      </c>
      <c r="D29" s="737">
        <v>114.88600000000001</v>
      </c>
      <c r="E29" s="737"/>
      <c r="F29" s="737"/>
      <c r="G29" s="737"/>
      <c r="H29" s="737"/>
      <c r="I29" s="737"/>
      <c r="J29" s="737"/>
      <c r="K29" s="737"/>
      <c r="L29" s="737"/>
      <c r="M29" s="737"/>
      <c r="N29" s="737"/>
      <c r="O29" s="738">
        <v>114.37</v>
      </c>
    </row>
    <row r="30" spans="1:15" ht="13.8" thickBot="1">
      <c r="A30" s="1073"/>
      <c r="B30" s="736" t="s">
        <v>56</v>
      </c>
      <c r="C30" s="737">
        <v>161.74733333333336</v>
      </c>
      <c r="D30" s="737">
        <v>157.74533333333335</v>
      </c>
      <c r="E30" s="737"/>
      <c r="F30" s="737"/>
      <c r="G30" s="737"/>
      <c r="H30" s="737"/>
      <c r="I30" s="737"/>
      <c r="J30" s="737"/>
      <c r="K30" s="737"/>
      <c r="L30" s="737"/>
      <c r="M30" s="737"/>
      <c r="N30" s="737"/>
      <c r="O30" s="738">
        <v>159.28</v>
      </c>
    </row>
    <row r="31" spans="1:15" ht="14.4" thickBot="1">
      <c r="A31" s="1073"/>
      <c r="B31" s="739" t="s">
        <v>57</v>
      </c>
      <c r="C31" s="740">
        <v>129.08052631578943</v>
      </c>
      <c r="D31" s="740">
        <v>122.72769230769234</v>
      </c>
      <c r="E31" s="740"/>
      <c r="F31" s="740"/>
      <c r="G31" s="740"/>
      <c r="H31" s="740"/>
      <c r="I31" s="740"/>
      <c r="J31" s="740"/>
      <c r="K31" s="740"/>
      <c r="L31" s="740"/>
      <c r="M31" s="740"/>
      <c r="N31" s="740"/>
      <c r="O31" s="741">
        <v>124.27</v>
      </c>
    </row>
    <row r="32" spans="1:15" ht="13.8" thickBot="1">
      <c r="A32" s="1073" t="s">
        <v>58</v>
      </c>
      <c r="B32" s="736" t="s">
        <v>54</v>
      </c>
      <c r="C32" s="737">
        <v>118.1348</v>
      </c>
      <c r="D32" s="737">
        <v>105.65559999999998</v>
      </c>
      <c r="E32" s="737"/>
      <c r="F32" s="737"/>
      <c r="G32" s="737"/>
      <c r="H32" s="737"/>
      <c r="I32" s="737"/>
      <c r="J32" s="737"/>
      <c r="K32" s="737"/>
      <c r="L32" s="737"/>
      <c r="M32" s="737"/>
      <c r="N32" s="737"/>
      <c r="O32" s="738">
        <v>111.88</v>
      </c>
    </row>
    <row r="33" spans="1:15" ht="13.8" thickBot="1">
      <c r="A33" s="1073"/>
      <c r="B33" s="736" t="s">
        <v>55</v>
      </c>
      <c r="C33" s="737">
        <v>150.08285714285716</v>
      </c>
      <c r="D33" s="737">
        <v>125.86285714285714</v>
      </c>
      <c r="E33" s="737"/>
      <c r="F33" s="737"/>
      <c r="G33" s="737"/>
      <c r="H33" s="737"/>
      <c r="I33" s="737"/>
      <c r="J33" s="737"/>
      <c r="K33" s="737"/>
      <c r="L33" s="737"/>
      <c r="M33" s="737"/>
      <c r="N33" s="737"/>
      <c r="O33" s="738">
        <v>137.97</v>
      </c>
    </row>
    <row r="34" spans="1:15" ht="14.4" thickBot="1">
      <c r="A34" s="1073"/>
      <c r="B34" s="739" t="s">
        <v>57</v>
      </c>
      <c r="C34" s="740">
        <v>125.12343749999998</v>
      </c>
      <c r="D34" s="740">
        <v>110.07593749999999</v>
      </c>
      <c r="E34" s="740"/>
      <c r="F34" s="740"/>
      <c r="G34" s="740"/>
      <c r="H34" s="740"/>
      <c r="I34" s="740"/>
      <c r="J34" s="740"/>
      <c r="K34" s="740"/>
      <c r="L34" s="740"/>
      <c r="M34" s="740"/>
      <c r="N34" s="740"/>
      <c r="O34" s="741">
        <v>117.58</v>
      </c>
    </row>
    <row r="35" spans="1:15" ht="13.8" thickBot="1">
      <c r="A35" s="1073" t="s">
        <v>59</v>
      </c>
      <c r="B35" s="736" t="s">
        <v>54</v>
      </c>
      <c r="C35" s="737">
        <v>82.477499999999992</v>
      </c>
      <c r="D35" s="737">
        <v>78.672499999999999</v>
      </c>
      <c r="E35" s="737"/>
      <c r="F35" s="737"/>
      <c r="G35" s="737"/>
      <c r="H35" s="737"/>
      <c r="I35" s="737"/>
      <c r="J35" s="737"/>
      <c r="K35" s="737"/>
      <c r="L35" s="737"/>
      <c r="M35" s="737"/>
      <c r="N35" s="737"/>
      <c r="O35" s="738">
        <v>80.58</v>
      </c>
    </row>
    <row r="36" spans="1:15" ht="13.8" thickBot="1">
      <c r="A36" s="1073"/>
      <c r="B36" s="736" t="s">
        <v>55</v>
      </c>
      <c r="C36" s="737">
        <v>215.13200000000001</v>
      </c>
      <c r="D36" s="737">
        <v>207.28400000000002</v>
      </c>
      <c r="E36" s="737"/>
      <c r="F36" s="737"/>
      <c r="G36" s="737"/>
      <c r="H36" s="737"/>
      <c r="I36" s="737"/>
      <c r="J36" s="737"/>
      <c r="K36" s="737"/>
      <c r="L36" s="737"/>
      <c r="M36" s="737"/>
      <c r="N36" s="737"/>
      <c r="O36" s="738">
        <v>211.21</v>
      </c>
    </row>
    <row r="37" spans="1:15" ht="13.8" thickBot="1">
      <c r="A37" s="1073"/>
      <c r="B37" s="736" t="s">
        <v>56</v>
      </c>
      <c r="C37" s="737">
        <v>157.10333333333335</v>
      </c>
      <c r="D37" s="737">
        <v>153.38999999999999</v>
      </c>
      <c r="E37" s="737"/>
      <c r="F37" s="737"/>
      <c r="G37" s="737"/>
      <c r="H37" s="737"/>
      <c r="I37" s="737"/>
      <c r="J37" s="737"/>
      <c r="K37" s="737"/>
      <c r="L37" s="737"/>
      <c r="M37" s="737"/>
      <c r="N37" s="737"/>
      <c r="O37" s="738">
        <v>152.09</v>
      </c>
    </row>
    <row r="38" spans="1:15" ht="14.4" thickBot="1">
      <c r="A38" s="1073"/>
      <c r="B38" s="739" t="s">
        <v>57</v>
      </c>
      <c r="C38" s="740">
        <v>156.40666666666667</v>
      </c>
      <c r="D38" s="740">
        <v>150.94</v>
      </c>
      <c r="E38" s="740"/>
      <c r="F38" s="740"/>
      <c r="G38" s="740"/>
      <c r="H38" s="740"/>
      <c r="I38" s="740"/>
      <c r="J38" s="740"/>
      <c r="K38" s="740"/>
      <c r="L38" s="740"/>
      <c r="M38" s="740"/>
      <c r="N38" s="740"/>
      <c r="O38" s="741">
        <v>152.88</v>
      </c>
    </row>
    <row r="39" spans="1:15" ht="13.8" thickBot="1">
      <c r="A39" s="1073" t="s">
        <v>60</v>
      </c>
      <c r="B39" s="736" t="s">
        <v>54</v>
      </c>
      <c r="C39" s="737">
        <v>97.070999999999998</v>
      </c>
      <c r="D39" s="737">
        <v>99.239000000000004</v>
      </c>
      <c r="E39" s="737"/>
      <c r="F39" s="737"/>
      <c r="G39" s="737"/>
      <c r="H39" s="737"/>
      <c r="I39" s="737"/>
      <c r="J39" s="737"/>
      <c r="K39" s="737"/>
      <c r="L39" s="737"/>
      <c r="M39" s="737"/>
      <c r="N39" s="737"/>
      <c r="O39" s="738">
        <v>98.16</v>
      </c>
    </row>
    <row r="40" spans="1:15" ht="13.8" thickBot="1">
      <c r="A40" s="1073"/>
      <c r="B40" s="736" t="s">
        <v>61</v>
      </c>
      <c r="C40" s="737">
        <v>121.80000000000001</v>
      </c>
      <c r="D40" s="737">
        <v>122.47499999999999</v>
      </c>
      <c r="E40" s="737"/>
      <c r="F40" s="737"/>
      <c r="G40" s="737"/>
      <c r="H40" s="737"/>
      <c r="I40" s="737"/>
      <c r="J40" s="737"/>
      <c r="K40" s="737"/>
      <c r="L40" s="737"/>
      <c r="M40" s="737"/>
      <c r="N40" s="737"/>
      <c r="O40" s="738">
        <v>122.14</v>
      </c>
    </row>
    <row r="41" spans="1:15" ht="14.4" thickBot="1">
      <c r="A41" s="1073"/>
      <c r="B41" s="739" t="s">
        <v>57</v>
      </c>
      <c r="C41" s="740">
        <v>104.13642857142857</v>
      </c>
      <c r="D41" s="740">
        <v>105.87785714285714</v>
      </c>
      <c r="E41" s="740"/>
      <c r="F41" s="740"/>
      <c r="G41" s="740"/>
      <c r="H41" s="740"/>
      <c r="I41" s="740"/>
      <c r="J41" s="740"/>
      <c r="K41" s="740"/>
      <c r="L41" s="740"/>
      <c r="M41" s="740"/>
      <c r="N41" s="740"/>
      <c r="O41" s="741">
        <v>105.01</v>
      </c>
    </row>
    <row r="42" spans="1:15" ht="13.8" thickBot="1">
      <c r="A42" s="1073" t="s">
        <v>62</v>
      </c>
      <c r="B42" s="736" t="s">
        <v>54</v>
      </c>
      <c r="C42" s="737">
        <v>101.402</v>
      </c>
      <c r="D42" s="737">
        <v>94.162000000000006</v>
      </c>
      <c r="E42" s="737"/>
      <c r="F42" s="737"/>
      <c r="G42" s="737"/>
      <c r="H42" s="737"/>
      <c r="I42" s="737"/>
      <c r="J42" s="737"/>
      <c r="K42" s="737"/>
      <c r="L42" s="737"/>
      <c r="M42" s="737"/>
      <c r="N42" s="737"/>
      <c r="O42" s="738">
        <v>97.78</v>
      </c>
    </row>
    <row r="43" spans="1:15" ht="13.8" thickBot="1">
      <c r="A43" s="1073"/>
      <c r="B43" s="736" t="s">
        <v>55</v>
      </c>
      <c r="C43" s="737">
        <v>163.23500000000001</v>
      </c>
      <c r="D43" s="737">
        <v>142.38</v>
      </c>
      <c r="E43" s="737"/>
      <c r="F43" s="737"/>
      <c r="G43" s="737"/>
      <c r="H43" s="737"/>
      <c r="I43" s="737"/>
      <c r="J43" s="737"/>
      <c r="K43" s="737"/>
      <c r="L43" s="737"/>
      <c r="M43" s="737"/>
      <c r="N43" s="737"/>
      <c r="O43" s="738">
        <v>152.81</v>
      </c>
    </row>
    <row r="44" spans="1:15" ht="14.4" thickBot="1">
      <c r="A44" s="1073"/>
      <c r="B44" s="739" t="s">
        <v>57</v>
      </c>
      <c r="C44" s="740">
        <v>119.06857142857143</v>
      </c>
      <c r="D44" s="740">
        <v>107.93857142857144</v>
      </c>
      <c r="E44" s="740"/>
      <c r="F44" s="740"/>
      <c r="G44" s="740"/>
      <c r="H44" s="740"/>
      <c r="I44" s="740"/>
      <c r="J44" s="740"/>
      <c r="K44" s="740"/>
      <c r="L44" s="740"/>
      <c r="M44" s="740"/>
      <c r="N44" s="740"/>
      <c r="O44" s="741">
        <v>113.5</v>
      </c>
    </row>
    <row r="45" spans="1:15" ht="16.8" thickBot="1">
      <c r="A45" s="1082" t="s">
        <v>79</v>
      </c>
      <c r="B45" s="1083"/>
      <c r="C45" s="743">
        <v>126.96388349514564</v>
      </c>
      <c r="D45" s="743">
        <v>118.82644230769235</v>
      </c>
      <c r="E45" s="743"/>
      <c r="F45" s="743"/>
      <c r="G45" s="743"/>
      <c r="H45" s="743"/>
      <c r="I45" s="743"/>
      <c r="J45" s="743"/>
      <c r="K45" s="743"/>
      <c r="L45" s="743"/>
      <c r="M45" s="743"/>
      <c r="N45" s="743"/>
      <c r="O45" s="744">
        <v>122.2</v>
      </c>
    </row>
    <row r="46" spans="1:15" ht="15" customHeight="1" thickBot="1"/>
    <row r="47" spans="1:15" ht="15.75" customHeight="1" thickBot="1">
      <c r="A47" s="747" t="s">
        <v>64</v>
      </c>
      <c r="B47" s="748" t="s">
        <v>57</v>
      </c>
      <c r="C47" s="749">
        <v>98.82</v>
      </c>
      <c r="D47" s="749">
        <v>85.05</v>
      </c>
      <c r="E47" s="749"/>
      <c r="F47" s="749"/>
      <c r="G47" s="749"/>
      <c r="H47" s="749"/>
      <c r="I47" s="749"/>
      <c r="J47" s="749"/>
      <c r="K47" s="749"/>
      <c r="L47" s="749"/>
      <c r="M47" s="749"/>
      <c r="N47" s="749"/>
      <c r="O47" s="750">
        <v>91.94</v>
      </c>
    </row>
    <row r="48" spans="1:15" ht="22.5" customHeight="1" thickBot="1"/>
    <row r="49" spans="1:15" ht="24.9" customHeight="1" thickBot="1">
      <c r="A49" s="1074" t="s">
        <v>113</v>
      </c>
      <c r="B49" s="1075"/>
      <c r="C49" s="1075"/>
      <c r="D49" s="1075"/>
      <c r="E49" s="1075"/>
      <c r="F49" s="1075"/>
      <c r="G49" s="1075"/>
      <c r="H49" s="1075"/>
      <c r="I49" s="1075"/>
      <c r="J49" s="1075"/>
      <c r="K49" s="1075"/>
      <c r="L49" s="1075"/>
      <c r="M49" s="1075"/>
      <c r="N49" s="1075"/>
      <c r="O49" s="1076"/>
    </row>
    <row r="50" spans="1:15" ht="12.75" customHeight="1">
      <c r="A50" s="1086" t="s">
        <v>50</v>
      </c>
      <c r="B50" s="1088" t="s">
        <v>86</v>
      </c>
      <c r="C50" s="1088" t="s">
        <v>114</v>
      </c>
      <c r="D50" s="1088" t="s">
        <v>115</v>
      </c>
      <c r="E50" s="1088" t="s">
        <v>116</v>
      </c>
      <c r="F50" s="1088" t="s">
        <v>117</v>
      </c>
      <c r="G50" s="1088" t="s">
        <v>118</v>
      </c>
      <c r="H50" s="1088" t="s">
        <v>119</v>
      </c>
      <c r="I50" s="1088" t="s">
        <v>120</v>
      </c>
      <c r="J50" s="1088" t="s">
        <v>121</v>
      </c>
      <c r="K50" s="1088" t="s">
        <v>122</v>
      </c>
      <c r="L50" s="1088" t="s">
        <v>123</v>
      </c>
      <c r="M50" s="1088" t="s">
        <v>124</v>
      </c>
      <c r="N50" s="1088" t="s">
        <v>125</v>
      </c>
      <c r="O50" s="751" t="s">
        <v>16</v>
      </c>
    </row>
    <row r="51" spans="1:15" ht="13.8" thickBot="1">
      <c r="A51" s="1087"/>
      <c r="B51" s="1089"/>
      <c r="C51" s="1089"/>
      <c r="D51" s="1089"/>
      <c r="E51" s="1089"/>
      <c r="F51" s="1089"/>
      <c r="G51" s="1089"/>
      <c r="H51" s="1089"/>
      <c r="I51" s="1089"/>
      <c r="J51" s="1089"/>
      <c r="K51" s="1089"/>
      <c r="L51" s="1089"/>
      <c r="M51" s="1089"/>
      <c r="N51" s="1089"/>
      <c r="O51" s="752" t="s">
        <v>99</v>
      </c>
    </row>
    <row r="52" spans="1:15" ht="13.8" thickBot="1">
      <c r="A52" s="1084" t="s">
        <v>78</v>
      </c>
      <c r="B52" s="753" t="s">
        <v>54</v>
      </c>
      <c r="C52" s="754">
        <v>4.9560895908504141E-3</v>
      </c>
      <c r="D52" s="754">
        <v>2.6174171213098178E-2</v>
      </c>
      <c r="E52" s="754"/>
      <c r="F52" s="754"/>
      <c r="G52" s="754"/>
      <c r="H52" s="754"/>
      <c r="I52" s="754"/>
      <c r="J52" s="754"/>
      <c r="K52" s="754"/>
      <c r="L52" s="754"/>
      <c r="M52" s="754"/>
      <c r="N52" s="754"/>
      <c r="O52" s="755">
        <v>3.9399435711406805E-2</v>
      </c>
    </row>
    <row r="53" spans="1:15" ht="13.8" thickBot="1">
      <c r="A53" s="1085"/>
      <c r="B53" s="756" t="s">
        <v>55</v>
      </c>
      <c r="C53" s="757">
        <v>4.0788364249578463E-2</v>
      </c>
      <c r="D53" s="757">
        <v>-1.3518991497161301E-2</v>
      </c>
      <c r="E53" s="757"/>
      <c r="F53" s="757"/>
      <c r="G53" s="757"/>
      <c r="H53" s="757"/>
      <c r="I53" s="757"/>
      <c r="J53" s="757"/>
      <c r="K53" s="757"/>
      <c r="L53" s="757"/>
      <c r="M53" s="757"/>
      <c r="N53" s="757"/>
      <c r="O53" s="758">
        <v>1.3552505027542162E-2</v>
      </c>
    </row>
    <row r="54" spans="1:15" ht="13.8" thickBot="1">
      <c r="A54" s="1085"/>
      <c r="B54" s="756" t="s">
        <v>56</v>
      </c>
      <c r="C54" s="759">
        <v>3.2037622464667036E-2</v>
      </c>
      <c r="D54" s="757">
        <v>2.2851177847838997E-2</v>
      </c>
      <c r="E54" s="757"/>
      <c r="F54" s="757"/>
      <c r="G54" s="757"/>
      <c r="H54" s="757"/>
      <c r="I54" s="757"/>
      <c r="J54" s="757"/>
      <c r="K54" s="757"/>
      <c r="L54" s="757"/>
      <c r="M54" s="757"/>
      <c r="N54" s="757"/>
      <c r="O54" s="758">
        <v>3.0512305374183733E-2</v>
      </c>
    </row>
    <row r="55" spans="1:15" ht="14.4" thickBot="1">
      <c r="A55" s="1085"/>
      <c r="B55" s="760" t="s">
        <v>57</v>
      </c>
      <c r="C55" s="761">
        <v>8.174648802898473E-3</v>
      </c>
      <c r="D55" s="761">
        <v>1.0240814262851422E-2</v>
      </c>
      <c r="E55" s="761"/>
      <c r="F55" s="761"/>
      <c r="G55" s="761"/>
      <c r="H55" s="761"/>
      <c r="I55" s="761"/>
      <c r="J55" s="761"/>
      <c r="K55" s="761"/>
      <c r="L55" s="761"/>
      <c r="M55" s="761"/>
      <c r="N55" s="761"/>
      <c r="O55" s="762">
        <v>2.2451114508731041E-2</v>
      </c>
    </row>
    <row r="56" spans="1:15" ht="13.8" thickBot="1">
      <c r="A56" s="1085" t="s">
        <v>58</v>
      </c>
      <c r="B56" s="756" t="s">
        <v>54</v>
      </c>
      <c r="C56" s="757">
        <v>8.0156659249356804E-2</v>
      </c>
      <c r="D56" s="757">
        <v>9.9726590235375834E-2</v>
      </c>
      <c r="E56" s="757"/>
      <c r="F56" s="757"/>
      <c r="G56" s="757"/>
      <c r="H56" s="757"/>
      <c r="I56" s="757"/>
      <c r="J56" s="757"/>
      <c r="K56" s="757"/>
      <c r="L56" s="757"/>
      <c r="M56" s="757"/>
      <c r="N56" s="757"/>
      <c r="O56" s="758">
        <v>8.9560243117626129E-2</v>
      </c>
    </row>
    <row r="57" spans="1:15" ht="13.8" thickBot="1">
      <c r="A57" s="1085"/>
      <c r="B57" s="756" t="s">
        <v>55</v>
      </c>
      <c r="C57" s="757">
        <v>3.3505301833269894E-3</v>
      </c>
      <c r="D57" s="757">
        <v>6.8407790792699652E-2</v>
      </c>
      <c r="E57" s="757"/>
      <c r="F57" s="757"/>
      <c r="G57" s="757"/>
      <c r="H57" s="757"/>
      <c r="I57" s="757"/>
      <c r="J57" s="757"/>
      <c r="K57" s="757"/>
      <c r="L57" s="757"/>
      <c r="M57" s="757"/>
      <c r="N57" s="757"/>
      <c r="O57" s="758">
        <v>3.3050663187649508E-2</v>
      </c>
    </row>
    <row r="58" spans="1:15" ht="14.4" thickBot="1">
      <c r="A58" s="1085"/>
      <c r="B58" s="760" t="s">
        <v>57</v>
      </c>
      <c r="C58" s="761">
        <v>6.4160176308653727E-2</v>
      </c>
      <c r="D58" s="761">
        <v>9.5651150699551393E-2</v>
      </c>
      <c r="E58" s="761"/>
      <c r="F58" s="761"/>
      <c r="G58" s="761"/>
      <c r="H58" s="761"/>
      <c r="I58" s="761"/>
      <c r="J58" s="761"/>
      <c r="K58" s="761"/>
      <c r="L58" s="761"/>
      <c r="M58" s="761"/>
      <c r="N58" s="761"/>
      <c r="O58" s="762">
        <v>7.9095084197992827E-2</v>
      </c>
    </row>
    <row r="59" spans="1:15" ht="13.8" thickBot="1">
      <c r="A59" s="1085" t="s">
        <v>59</v>
      </c>
      <c r="B59" s="756" t="s">
        <v>54</v>
      </c>
      <c r="C59" s="757">
        <v>9.9184626110151372E-2</v>
      </c>
      <c r="D59" s="757">
        <v>0.25784740538307538</v>
      </c>
      <c r="E59" s="757"/>
      <c r="F59" s="757"/>
      <c r="G59" s="757"/>
      <c r="H59" s="757"/>
      <c r="I59" s="757"/>
      <c r="J59" s="757"/>
      <c r="K59" s="757"/>
      <c r="L59" s="757"/>
      <c r="M59" s="757"/>
      <c r="N59" s="757"/>
      <c r="O59" s="758">
        <v>0.17659468850831478</v>
      </c>
    </row>
    <row r="60" spans="1:15" ht="13.8" thickBot="1">
      <c r="A60" s="1085"/>
      <c r="B60" s="756" t="s">
        <v>55</v>
      </c>
      <c r="C60" s="757">
        <v>5.9860922596359376E-2</v>
      </c>
      <c r="D60" s="757">
        <v>0.10111730765519759</v>
      </c>
      <c r="E60" s="757"/>
      <c r="F60" s="757"/>
      <c r="G60" s="757"/>
      <c r="H60" s="757"/>
      <c r="I60" s="757"/>
      <c r="J60" s="757"/>
      <c r="K60" s="757"/>
      <c r="L60" s="757"/>
      <c r="M60" s="757"/>
      <c r="N60" s="757"/>
      <c r="O60" s="758">
        <v>8.0109843283935361E-2</v>
      </c>
    </row>
    <row r="61" spans="1:15" ht="13.8" thickBot="1">
      <c r="A61" s="1085"/>
      <c r="B61" s="756" t="s">
        <v>56</v>
      </c>
      <c r="C61" s="757">
        <v>5.8814792811525192E-2</v>
      </c>
      <c r="D61" s="757">
        <v>4.2266988286937542E-2</v>
      </c>
      <c r="E61" s="757"/>
      <c r="F61" s="757"/>
      <c r="G61" s="757"/>
      <c r="H61" s="757"/>
      <c r="I61" s="757"/>
      <c r="J61" s="757"/>
      <c r="K61" s="757"/>
      <c r="L61" s="757"/>
      <c r="M61" s="757"/>
      <c r="N61" s="757"/>
      <c r="O61" s="758">
        <v>7.2457097771056675E-2</v>
      </c>
    </row>
    <row r="62" spans="1:15" ht="14.4" thickBot="1">
      <c r="A62" s="1085"/>
      <c r="B62" s="760" t="s">
        <v>57</v>
      </c>
      <c r="C62" s="761">
        <v>2.9058043955107173E-2</v>
      </c>
      <c r="D62" s="761">
        <v>7.8181855245589113E-2</v>
      </c>
      <c r="E62" s="761"/>
      <c r="F62" s="761"/>
      <c r="G62" s="761"/>
      <c r="H62" s="761"/>
      <c r="I62" s="761"/>
      <c r="J62" s="761"/>
      <c r="K62" s="761"/>
      <c r="L62" s="761"/>
      <c r="M62" s="761"/>
      <c r="N62" s="761"/>
      <c r="O62" s="762">
        <v>5.8673469387755098E-2</v>
      </c>
    </row>
    <row r="63" spans="1:15" ht="13.8" thickBot="1">
      <c r="A63" s="1085" t="s">
        <v>60</v>
      </c>
      <c r="B63" s="756" t="s">
        <v>54</v>
      </c>
      <c r="C63" s="757">
        <v>6.5394287571869075E-2</v>
      </c>
      <c r="D63" s="757">
        <v>0.10064255652179742</v>
      </c>
      <c r="E63" s="757"/>
      <c r="F63" s="757"/>
      <c r="G63" s="757"/>
      <c r="H63" s="757"/>
      <c r="I63" s="757"/>
      <c r="J63" s="757"/>
      <c r="K63" s="757"/>
      <c r="L63" s="757"/>
      <c r="M63" s="757"/>
      <c r="N63" s="757"/>
      <c r="O63" s="758">
        <v>8.3129584352078206E-2</v>
      </c>
    </row>
    <row r="64" spans="1:15" ht="13.8" thickBot="1">
      <c r="A64" s="1085"/>
      <c r="B64" s="756" t="s">
        <v>61</v>
      </c>
      <c r="C64" s="757">
        <v>-1.1412151067323602E-2</v>
      </c>
      <c r="D64" s="757">
        <v>-2.3821187997550439E-2</v>
      </c>
      <c r="E64" s="757"/>
      <c r="F64" s="757"/>
      <c r="G64" s="757"/>
      <c r="H64" s="757"/>
      <c r="I64" s="757"/>
      <c r="J64" s="757"/>
      <c r="K64" s="757"/>
      <c r="L64" s="757"/>
      <c r="M64" s="757"/>
      <c r="N64" s="757"/>
      <c r="O64" s="758">
        <v>-1.7684624201735687E-2</v>
      </c>
    </row>
    <row r="65" spans="1:15" ht="14.4" thickBot="1">
      <c r="A65" s="1085"/>
      <c r="B65" s="760" t="s">
        <v>57</v>
      </c>
      <c r="C65" s="761">
        <v>4.3313320490924193E-2</v>
      </c>
      <c r="D65" s="761">
        <v>6.1651488315636577E-2</v>
      </c>
      <c r="E65" s="761"/>
      <c r="F65" s="761"/>
      <c r="G65" s="761"/>
      <c r="H65" s="761"/>
      <c r="I65" s="761"/>
      <c r="J65" s="761"/>
      <c r="K65" s="761"/>
      <c r="L65" s="761"/>
      <c r="M65" s="761"/>
      <c r="N65" s="761"/>
      <c r="O65" s="762">
        <v>5.2566422245500385E-2</v>
      </c>
    </row>
    <row r="66" spans="1:15" ht="13.8" thickBot="1">
      <c r="A66" s="1085" t="s">
        <v>62</v>
      </c>
      <c r="B66" s="756" t="s">
        <v>54</v>
      </c>
      <c r="C66" s="763">
        <v>0.37495644398861283</v>
      </c>
      <c r="D66" s="763">
        <v>0.55257959686497748</v>
      </c>
      <c r="E66" s="763"/>
      <c r="F66" s="763"/>
      <c r="G66" s="763"/>
      <c r="H66" s="763"/>
      <c r="I66" s="763"/>
      <c r="J66" s="763"/>
      <c r="K66" s="763"/>
      <c r="L66" s="763"/>
      <c r="M66" s="763"/>
      <c r="N66" s="763"/>
      <c r="O66" s="764">
        <v>0.43966046226222139</v>
      </c>
    </row>
    <row r="67" spans="1:15" ht="13.8" thickBot="1">
      <c r="A67" s="1085"/>
      <c r="B67" s="756" t="s">
        <v>55</v>
      </c>
      <c r="C67" s="763">
        <v>1.1717922014273896</v>
      </c>
      <c r="D67" s="763">
        <v>1.2144261834527323</v>
      </c>
      <c r="E67" s="763"/>
      <c r="F67" s="763"/>
      <c r="G67" s="763"/>
      <c r="H67" s="763"/>
      <c r="I67" s="763"/>
      <c r="J67" s="763"/>
      <c r="K67" s="763"/>
      <c r="L67" s="763"/>
      <c r="M67" s="763"/>
      <c r="N67" s="763"/>
      <c r="O67" s="764">
        <v>1.1916104966952423</v>
      </c>
    </row>
    <row r="68" spans="1:15" ht="14.4" thickBot="1">
      <c r="A68" s="1085"/>
      <c r="B68" s="760" t="s">
        <v>57</v>
      </c>
      <c r="C68" s="765">
        <v>0.89352234006814779</v>
      </c>
      <c r="D68" s="765">
        <v>1.0506828545924851</v>
      </c>
      <c r="E68" s="765"/>
      <c r="F68" s="765"/>
      <c r="G68" s="765"/>
      <c r="H68" s="765"/>
      <c r="I68" s="765"/>
      <c r="J68" s="765"/>
      <c r="K68" s="765"/>
      <c r="L68" s="765"/>
      <c r="M68" s="765"/>
      <c r="N68" s="765"/>
      <c r="O68" s="766">
        <v>0.92440528634361219</v>
      </c>
    </row>
    <row r="69" spans="1:15" ht="16.8" thickBot="1">
      <c r="A69" s="1090" t="s">
        <v>79</v>
      </c>
      <c r="B69" s="1091"/>
      <c r="C69" s="767">
        <v>0.11051229207571399</v>
      </c>
      <c r="D69" s="767">
        <v>0.13324627100101336</v>
      </c>
      <c r="E69" s="767"/>
      <c r="F69" s="767"/>
      <c r="G69" s="767"/>
      <c r="H69" s="767"/>
      <c r="I69" s="767"/>
      <c r="J69" s="767"/>
      <c r="K69" s="767"/>
      <c r="L69" s="767"/>
      <c r="M69" s="767"/>
      <c r="N69" s="767"/>
      <c r="O69" s="768">
        <v>0.12741407528641577</v>
      </c>
    </row>
    <row r="70" spans="1:15" ht="15" customHeight="1" thickBot="1"/>
    <row r="71" spans="1:15" ht="16.8" thickBot="1">
      <c r="A71" s="747" t="s">
        <v>64</v>
      </c>
      <c r="B71" s="748" t="s">
        <v>57</v>
      </c>
      <c r="C71" s="769">
        <v>0.10928961748633892</v>
      </c>
      <c r="D71" s="769">
        <v>0.28253968253968254</v>
      </c>
      <c r="E71" s="769"/>
      <c r="F71" s="769"/>
      <c r="G71" s="769"/>
      <c r="H71" s="769"/>
      <c r="I71" s="769"/>
      <c r="J71" s="769"/>
      <c r="K71" s="769"/>
      <c r="L71" s="769"/>
      <c r="M71" s="769"/>
      <c r="N71" s="769"/>
      <c r="O71" s="770">
        <v>0.18936262780073959</v>
      </c>
    </row>
  </sheetData>
  <mergeCells count="39">
    <mergeCell ref="A56:A58"/>
    <mergeCell ref="A59:A62"/>
    <mergeCell ref="A63:A65"/>
    <mergeCell ref="A66:A68"/>
    <mergeCell ref="A69:B69"/>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5:B45"/>
    <mergeCell ref="A15:A17"/>
    <mergeCell ref="A18:A20"/>
    <mergeCell ref="A21:B21"/>
    <mergeCell ref="A25:O25"/>
    <mergeCell ref="A26:A27"/>
    <mergeCell ref="B26:B27"/>
    <mergeCell ref="A28:A31"/>
    <mergeCell ref="A32:A34"/>
    <mergeCell ref="A35:A38"/>
    <mergeCell ref="A39:A41"/>
    <mergeCell ref="A42:A44"/>
    <mergeCell ref="A11:A14"/>
    <mergeCell ref="A1:O1"/>
    <mergeCell ref="A2:A3"/>
    <mergeCell ref="B2:B3"/>
    <mergeCell ref="A4:A7"/>
    <mergeCell ref="A8:A10"/>
  </mergeCells>
  <printOptions horizontalCentered="1"/>
  <pageMargins left="0" right="0" top="1.25" bottom="0" header="0.5" footer="0.75"/>
  <pageSetup scale="60" fitToWidth="3" fitToHeight="3" orientation="landscape" r:id="rId1"/>
  <headerFooter alignWithMargins="0">
    <oddHeader>&amp;L&amp;G&amp;C&amp;"Batang,Bold"&amp;20AVERAGE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AUGUST 2014</vt:lpstr>
      <vt:lpstr>REG+OCC BY CLASS FY 2014-2015</vt:lpstr>
      <vt:lpstr>REG+OCC BY CLASS CY 2014</vt:lpstr>
      <vt:lpstr>REG+OCC BY REGION AUGUST 2014</vt:lpstr>
      <vt:lpstr>REG+OCC BY REGION FY 2014-2015</vt:lpstr>
      <vt:lpstr>REG+OCC BY REGION CY 2014</vt:lpstr>
      <vt:lpstr>ARR$ AUGUST 2014</vt:lpstr>
      <vt:lpstr>ARR$ BY REGION FY 14-15</vt:lpstr>
      <vt:lpstr>ARR$ BY AREA FY 14-15</vt:lpstr>
      <vt:lpstr>ARR$ BY REGION CY 2014</vt:lpstr>
      <vt:lpstr>ARR$ BY AREA CY 2014</vt:lpstr>
      <vt:lpstr>CONTACTO</vt:lpstr>
      <vt:lpstr>GLOSSARY</vt:lpstr>
      <vt:lpstr>'ARR$ BY AREA CY 2014'!Print_Area</vt:lpstr>
      <vt:lpstr>'ARR$ BY AREA FY 14-15'!Print_Area</vt:lpstr>
      <vt:lpstr>'ARR$ BY REGION CY 2014'!Print_Area</vt:lpstr>
      <vt:lpstr>'ARR$ BY REGION FY 14-15'!Print_Area</vt:lpstr>
      <vt:lpstr>'REG+OCC BY CLASS AUGUST 2014'!Print_Area</vt:lpstr>
      <vt:lpstr>'SUMMARY DASHBOARD'!Print_Area</vt:lpstr>
    </vt:vector>
  </TitlesOfParts>
  <Company>Compania de Turismo de Puerto Rico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Francisco Pesante</cp:lastModifiedBy>
  <cp:lastPrinted>2014-10-28T21:05:15Z</cp:lastPrinted>
  <dcterms:created xsi:type="dcterms:W3CDTF">2014-10-28T20:55:36Z</dcterms:created>
  <dcterms:modified xsi:type="dcterms:W3CDTF">2014-10-30T18:13:03Z</dcterms:modified>
</cp:coreProperties>
</file>