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activeTab="2"/>
  </bookViews>
  <sheets>
    <sheet name="CONTACTO" sheetId="7" r:id="rId1"/>
    <sheet name="DEFINICION" sheetId="8"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44525"/>
</workbook>
</file>

<file path=xl/calcChain.xml><?xml version="1.0" encoding="utf-8"?>
<calcChain xmlns="http://schemas.openxmlformats.org/spreadsheetml/2006/main">
  <c r="O31" i="3"/>
  <c r="O30"/>
  <c r="O29"/>
  <c r="O28"/>
  <c r="O27"/>
  <c r="O26"/>
  <c r="O25"/>
  <c r="O21"/>
  <c r="O20"/>
  <c r="O19"/>
  <c r="O18"/>
  <c r="O17"/>
  <c r="O16"/>
  <c r="O15"/>
  <c r="O11"/>
  <c r="O10"/>
  <c r="O9"/>
  <c r="O8"/>
  <c r="O7"/>
  <c r="O6"/>
  <c r="O5"/>
  <c r="S47" i="2"/>
  <c r="T47" s="1"/>
  <c r="Q47"/>
  <c r="O47"/>
  <c r="P47" s="1"/>
  <c r="M47"/>
  <c r="K47"/>
  <c r="L47" s="1"/>
  <c r="I47"/>
  <c r="G47"/>
  <c r="H47" s="1"/>
  <c r="F47"/>
  <c r="E47"/>
  <c r="D47" s="1"/>
  <c r="C47"/>
  <c r="B47"/>
  <c r="S46"/>
  <c r="Q46"/>
  <c r="O46"/>
  <c r="M46"/>
  <c r="K46"/>
  <c r="I46"/>
  <c r="G46"/>
  <c r="F46"/>
  <c r="T46" s="1"/>
  <c r="E46"/>
  <c r="D46"/>
  <c r="C46"/>
  <c r="B46"/>
  <c r="S45"/>
  <c r="Q45"/>
  <c r="O45"/>
  <c r="M45"/>
  <c r="K45"/>
  <c r="I45"/>
  <c r="G45"/>
  <c r="F45"/>
  <c r="E45"/>
  <c r="C45"/>
  <c r="B45"/>
  <c r="S44"/>
  <c r="Q44"/>
  <c r="O44"/>
  <c r="M44"/>
  <c r="K44"/>
  <c r="I44"/>
  <c r="G44"/>
  <c r="F44"/>
  <c r="E44"/>
  <c r="D44" s="1"/>
  <c r="C44"/>
  <c r="B44"/>
  <c r="S43"/>
  <c r="Q43"/>
  <c r="O43"/>
  <c r="M43"/>
  <c r="K43"/>
  <c r="I43"/>
  <c r="G43"/>
  <c r="F43"/>
  <c r="T43" s="1"/>
  <c r="E43"/>
  <c r="D43"/>
  <c r="C43"/>
  <c r="B43"/>
  <c r="S42"/>
  <c r="Q42"/>
  <c r="O42"/>
  <c r="M42"/>
  <c r="K42"/>
  <c r="I42"/>
  <c r="G42"/>
  <c r="F42"/>
  <c r="E42"/>
  <c r="C42"/>
  <c r="B42"/>
  <c r="S41"/>
  <c r="Q41"/>
  <c r="O41"/>
  <c r="M41"/>
  <c r="K41"/>
  <c r="I41"/>
  <c r="G41"/>
  <c r="F41"/>
  <c r="E41"/>
  <c r="D41" s="1"/>
  <c r="C41"/>
  <c r="B41"/>
  <c r="S40"/>
  <c r="T40" s="1"/>
  <c r="Q40"/>
  <c r="O40"/>
  <c r="P40" s="1"/>
  <c r="M40"/>
  <c r="K40"/>
  <c r="L40" s="1"/>
  <c r="I40"/>
  <c r="G40"/>
  <c r="H40" s="1"/>
  <c r="F40"/>
  <c r="E40"/>
  <c r="D40" s="1"/>
  <c r="C40"/>
  <c r="B40"/>
  <c r="S39"/>
  <c r="Q39"/>
  <c r="O39"/>
  <c r="M39"/>
  <c r="K39"/>
  <c r="I39"/>
  <c r="G39"/>
  <c r="F39"/>
  <c r="T39" s="1"/>
  <c r="E39"/>
  <c r="D39"/>
  <c r="C39"/>
  <c r="B39"/>
  <c r="S38"/>
  <c r="Q38"/>
  <c r="O38"/>
  <c r="M38"/>
  <c r="K38"/>
  <c r="I38"/>
  <c r="G38"/>
  <c r="F38"/>
  <c r="E38"/>
  <c r="C38"/>
  <c r="B38"/>
  <c r="S37"/>
  <c r="Q37"/>
  <c r="O37"/>
  <c r="M37"/>
  <c r="K37"/>
  <c r="I37"/>
  <c r="G37"/>
  <c r="F37"/>
  <c r="E37"/>
  <c r="D37" s="1"/>
  <c r="C37"/>
  <c r="B37"/>
  <c r="S36"/>
  <c r="T36" s="1"/>
  <c r="Q36"/>
  <c r="O36"/>
  <c r="P36" s="1"/>
  <c r="M36"/>
  <c r="K36"/>
  <c r="L36" s="1"/>
  <c r="I36"/>
  <c r="G36"/>
  <c r="H36" s="1"/>
  <c r="F36"/>
  <c r="E36"/>
  <c r="D36" s="1"/>
  <c r="C36"/>
  <c r="B36"/>
  <c r="S35"/>
  <c r="Q35"/>
  <c r="O35"/>
  <c r="M35"/>
  <c r="K35"/>
  <c r="I35"/>
  <c r="G35"/>
  <c r="F35"/>
  <c r="T35" s="1"/>
  <c r="E35"/>
  <c r="D35"/>
  <c r="C35"/>
  <c r="B35"/>
  <c r="S34"/>
  <c r="Q34"/>
  <c r="O34"/>
  <c r="M34"/>
  <c r="K34"/>
  <c r="I34"/>
  <c r="G34"/>
  <c r="F34"/>
  <c r="E34"/>
  <c r="C34"/>
  <c r="B34"/>
  <c r="S33"/>
  <c r="Q33"/>
  <c r="O33"/>
  <c r="M33"/>
  <c r="K33"/>
  <c r="I33"/>
  <c r="G33"/>
  <c r="F33"/>
  <c r="E33"/>
  <c r="D33" s="1"/>
  <c r="C33"/>
  <c r="B33"/>
  <c r="S32"/>
  <c r="T32" s="1"/>
  <c r="Q32"/>
  <c r="O32"/>
  <c r="P32" s="1"/>
  <c r="M32"/>
  <c r="K32"/>
  <c r="L32" s="1"/>
  <c r="I32"/>
  <c r="G32"/>
  <c r="H32" s="1"/>
  <c r="F32"/>
  <c r="E32"/>
  <c r="D32" s="1"/>
  <c r="C32"/>
  <c r="B32"/>
  <c r="S31"/>
  <c r="Q31"/>
  <c r="O31"/>
  <c r="M31"/>
  <c r="K31"/>
  <c r="I31"/>
  <c r="G31"/>
  <c r="F31"/>
  <c r="T31" s="1"/>
  <c r="E31"/>
  <c r="D31"/>
  <c r="C31"/>
  <c r="B31"/>
  <c r="S30"/>
  <c r="Q30"/>
  <c r="O30"/>
  <c r="M30"/>
  <c r="K30"/>
  <c r="I30"/>
  <c r="G30"/>
  <c r="F30"/>
  <c r="E30"/>
  <c r="C30"/>
  <c r="B30"/>
  <c r="S29"/>
  <c r="Q29"/>
  <c r="O29"/>
  <c r="M29"/>
  <c r="K29"/>
  <c r="I29"/>
  <c r="G29"/>
  <c r="F29"/>
  <c r="E29"/>
  <c r="D29" s="1"/>
  <c r="C29"/>
  <c r="B29"/>
  <c r="S28"/>
  <c r="T28" s="1"/>
  <c r="Q28"/>
  <c r="O28"/>
  <c r="P28" s="1"/>
  <c r="M28"/>
  <c r="K28"/>
  <c r="L28" s="1"/>
  <c r="I28"/>
  <c r="G28"/>
  <c r="H28" s="1"/>
  <c r="F28"/>
  <c r="E28"/>
  <c r="D28" s="1"/>
  <c r="C28"/>
  <c r="B28"/>
  <c r="B27" s="1"/>
  <c r="S26"/>
  <c r="Q26"/>
  <c r="O26"/>
  <c r="M26"/>
  <c r="K26"/>
  <c r="I26"/>
  <c r="G26"/>
  <c r="F26"/>
  <c r="E26"/>
  <c r="C26"/>
  <c r="B26"/>
  <c r="S25"/>
  <c r="Q25"/>
  <c r="O25"/>
  <c r="M25"/>
  <c r="K25"/>
  <c r="I25"/>
  <c r="G25"/>
  <c r="F25"/>
  <c r="E25"/>
  <c r="D25" s="1"/>
  <c r="C25"/>
  <c r="B25"/>
  <c r="S24"/>
  <c r="T24" s="1"/>
  <c r="Q24"/>
  <c r="O24"/>
  <c r="P24" s="1"/>
  <c r="M24"/>
  <c r="K24"/>
  <c r="L24" s="1"/>
  <c r="I24"/>
  <c r="G24"/>
  <c r="H24" s="1"/>
  <c r="F24"/>
  <c r="E24"/>
  <c r="D24" s="1"/>
  <c r="C24"/>
  <c r="B24"/>
  <c r="S23"/>
  <c r="Q23"/>
  <c r="O23"/>
  <c r="M23"/>
  <c r="K23"/>
  <c r="I23"/>
  <c r="G23"/>
  <c r="F23"/>
  <c r="E23"/>
  <c r="D23"/>
  <c r="C23"/>
  <c r="B23"/>
  <c r="S22"/>
  <c r="Q22"/>
  <c r="O22"/>
  <c r="M22"/>
  <c r="K22"/>
  <c r="I22"/>
  <c r="G22"/>
  <c r="F22"/>
  <c r="E22"/>
  <c r="C22"/>
  <c r="B22"/>
  <c r="S21"/>
  <c r="Q21"/>
  <c r="O21"/>
  <c r="M21"/>
  <c r="K21"/>
  <c r="I21"/>
  <c r="G21"/>
  <c r="F21"/>
  <c r="E21"/>
  <c r="D21" s="1"/>
  <c r="C21"/>
  <c r="B21"/>
  <c r="S20"/>
  <c r="T20" s="1"/>
  <c r="Q20"/>
  <c r="O20"/>
  <c r="P20" s="1"/>
  <c r="M20"/>
  <c r="K20"/>
  <c r="L20" s="1"/>
  <c r="I20"/>
  <c r="G20"/>
  <c r="H20" s="1"/>
  <c r="F20"/>
  <c r="E20"/>
  <c r="D20" s="1"/>
  <c r="C20"/>
  <c r="B20"/>
  <c r="S19"/>
  <c r="Q19"/>
  <c r="O19"/>
  <c r="M19"/>
  <c r="K19"/>
  <c r="I19"/>
  <c r="G19"/>
  <c r="F19"/>
  <c r="T19" s="1"/>
  <c r="E19"/>
  <c r="D19"/>
  <c r="C19"/>
  <c r="B19"/>
  <c r="S18"/>
  <c r="Q18"/>
  <c r="O18"/>
  <c r="M18"/>
  <c r="K18"/>
  <c r="I18"/>
  <c r="G18"/>
  <c r="F18"/>
  <c r="E18"/>
  <c r="C18"/>
  <c r="B18"/>
  <c r="S17"/>
  <c r="Q17"/>
  <c r="O17"/>
  <c r="M17"/>
  <c r="K17"/>
  <c r="I17"/>
  <c r="G17"/>
  <c r="F17"/>
  <c r="E17"/>
  <c r="D17" s="1"/>
  <c r="C17"/>
  <c r="B17"/>
  <c r="S16"/>
  <c r="T16" s="1"/>
  <c r="Q16"/>
  <c r="O16"/>
  <c r="P16" s="1"/>
  <c r="M16"/>
  <c r="K16"/>
  <c r="L16" s="1"/>
  <c r="I16"/>
  <c r="G16"/>
  <c r="H16" s="1"/>
  <c r="F16"/>
  <c r="E16"/>
  <c r="D16" s="1"/>
  <c r="C16"/>
  <c r="B16"/>
  <c r="S15"/>
  <c r="Q15"/>
  <c r="O15"/>
  <c r="M15"/>
  <c r="K15"/>
  <c r="I15"/>
  <c r="G15"/>
  <c r="F15"/>
  <c r="T15" s="1"/>
  <c r="E15"/>
  <c r="D15"/>
  <c r="C15"/>
  <c r="B15"/>
  <c r="S14"/>
  <c r="Q14"/>
  <c r="O14"/>
  <c r="M14"/>
  <c r="K14"/>
  <c r="I14"/>
  <c r="G14"/>
  <c r="F14"/>
  <c r="E14"/>
  <c r="C14"/>
  <c r="B14"/>
  <c r="S13"/>
  <c r="Q13"/>
  <c r="O13"/>
  <c r="M13"/>
  <c r="K13"/>
  <c r="I13"/>
  <c r="G13"/>
  <c r="F13"/>
  <c r="E13"/>
  <c r="D13" s="1"/>
  <c r="C13"/>
  <c r="B13"/>
  <c r="S12"/>
  <c r="Q12"/>
  <c r="O12"/>
  <c r="M12"/>
  <c r="K12"/>
  <c r="I12"/>
  <c r="G12"/>
  <c r="F12"/>
  <c r="E12"/>
  <c r="C12"/>
  <c r="B12"/>
  <c r="S11"/>
  <c r="Q11"/>
  <c r="O11"/>
  <c r="M11"/>
  <c r="K11"/>
  <c r="I11"/>
  <c r="G11"/>
  <c r="F11"/>
  <c r="T11" s="1"/>
  <c r="E11"/>
  <c r="D11"/>
  <c r="C11"/>
  <c r="B11"/>
  <c r="B10"/>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AA25" s="1"/>
  <c r="C25"/>
  <c r="B25"/>
  <c r="B24"/>
  <c r="B23"/>
  <c r="B22"/>
  <c r="B21"/>
  <c r="B20"/>
  <c r="B19"/>
  <c r="B18"/>
  <c r="B17"/>
  <c r="B16"/>
  <c r="B15"/>
  <c r="B14"/>
  <c r="B13"/>
  <c r="B12"/>
  <c r="B11"/>
  <c r="B10"/>
  <c r="B9"/>
  <c r="B8"/>
  <c r="Y7"/>
  <c r="W7"/>
  <c r="U7"/>
  <c r="S7"/>
  <c r="Q7"/>
  <c r="Q6" s="1"/>
  <c r="O7"/>
  <c r="M7"/>
  <c r="M6" s="1"/>
  <c r="K7"/>
  <c r="I7"/>
  <c r="I6" s="1"/>
  <c r="G7"/>
  <c r="E7"/>
  <c r="E6" s="1"/>
  <c r="C7"/>
  <c r="S6"/>
  <c r="O6"/>
  <c r="K6"/>
  <c r="G6"/>
  <c r="C6"/>
  <c r="B41" i="6"/>
  <c r="B40"/>
  <c r="B39"/>
  <c r="B38"/>
  <c r="B37"/>
  <c r="B36"/>
  <c r="B35"/>
  <c r="B34"/>
  <c r="B33"/>
  <c r="B32"/>
  <c r="B31"/>
  <c r="B30"/>
  <c r="B29"/>
  <c r="B28"/>
  <c r="B27"/>
  <c r="B26"/>
  <c r="B25"/>
  <c r="B24"/>
  <c r="B23" s="1"/>
  <c r="N23"/>
  <c r="M23"/>
  <c r="L23"/>
  <c r="K23"/>
  <c r="J23"/>
  <c r="I23"/>
  <c r="H23"/>
  <c r="G23"/>
  <c r="F23"/>
  <c r="E23"/>
  <c r="D23"/>
  <c r="C23"/>
  <c r="B22"/>
  <c r="B21"/>
  <c r="B20"/>
  <c r="B19"/>
  <c r="B18"/>
  <c r="B17"/>
  <c r="B16"/>
  <c r="B15"/>
  <c r="B14"/>
  <c r="B13"/>
  <c r="B12"/>
  <c r="B11"/>
  <c r="B10"/>
  <c r="B9"/>
  <c r="B8"/>
  <c r="B7"/>
  <c r="B6"/>
  <c r="B5" s="1"/>
  <c r="B4" s="1"/>
  <c r="N5"/>
  <c r="M5"/>
  <c r="M4" s="1"/>
  <c r="Q16" s="1"/>
  <c r="L5"/>
  <c r="K5"/>
  <c r="K4" s="1"/>
  <c r="Q14" s="1"/>
  <c r="J5"/>
  <c r="I5"/>
  <c r="I4" s="1"/>
  <c r="Q12" s="1"/>
  <c r="H5"/>
  <c r="G5"/>
  <c r="G4" s="1"/>
  <c r="Q10" s="1"/>
  <c r="F5"/>
  <c r="E5"/>
  <c r="E4" s="1"/>
  <c r="Q8" s="1"/>
  <c r="D5"/>
  <c r="C5"/>
  <c r="O5" s="1"/>
  <c r="N4"/>
  <c r="Q17" s="1"/>
  <c r="L4"/>
  <c r="Q15" s="1"/>
  <c r="J4"/>
  <c r="Q13" s="1"/>
  <c r="H4"/>
  <c r="Q11" s="1"/>
  <c r="F4"/>
  <c r="Q9" s="1"/>
  <c r="D4"/>
  <c r="Q7" s="1"/>
  <c r="Q32" i="4"/>
  <c r="P32"/>
  <c r="Q28"/>
  <c r="P28"/>
  <c r="Q24"/>
  <c r="P24"/>
  <c r="Q20"/>
  <c r="P20"/>
  <c r="R20" s="1"/>
  <c r="Q16"/>
  <c r="P16"/>
  <c r="R16" s="1"/>
  <c r="Q12"/>
  <c r="P12"/>
  <c r="R12" s="1"/>
  <c r="L147" i="1"/>
  <c r="K147"/>
  <c r="J147" s="1"/>
  <c r="I147"/>
  <c r="H147"/>
  <c r="F147"/>
  <c r="E147"/>
  <c r="D147"/>
  <c r="C147"/>
  <c r="B147"/>
  <c r="L146"/>
  <c r="K146"/>
  <c r="J146" s="1"/>
  <c r="I146"/>
  <c r="H146"/>
  <c r="G146" s="1"/>
  <c r="F146"/>
  <c r="E146"/>
  <c r="C146"/>
  <c r="B146"/>
  <c r="L145"/>
  <c r="K145"/>
  <c r="J145"/>
  <c r="I145"/>
  <c r="H145"/>
  <c r="G145" s="1"/>
  <c r="F145"/>
  <c r="E145"/>
  <c r="D145" s="1"/>
  <c r="C145"/>
  <c r="B145"/>
  <c r="L144"/>
  <c r="K144"/>
  <c r="I144"/>
  <c r="H144"/>
  <c r="G144"/>
  <c r="F144"/>
  <c r="E144"/>
  <c r="D144" s="1"/>
  <c r="C144"/>
  <c r="B144"/>
  <c r="L143"/>
  <c r="K143"/>
  <c r="J143" s="1"/>
  <c r="I143"/>
  <c r="H143"/>
  <c r="F143"/>
  <c r="E143"/>
  <c r="D143"/>
  <c r="C143"/>
  <c r="B143"/>
  <c r="L142"/>
  <c r="K142"/>
  <c r="J142" s="1"/>
  <c r="I142"/>
  <c r="H142"/>
  <c r="G142" s="1"/>
  <c r="F142"/>
  <c r="E142"/>
  <c r="C142"/>
  <c r="B142"/>
  <c r="L141"/>
  <c r="K141"/>
  <c r="J141"/>
  <c r="I141"/>
  <c r="H141"/>
  <c r="G141" s="1"/>
  <c r="F141"/>
  <c r="E141"/>
  <c r="D141" s="1"/>
  <c r="C141"/>
  <c r="B141"/>
  <c r="L140"/>
  <c r="K140"/>
  <c r="I140"/>
  <c r="H140"/>
  <c r="G140"/>
  <c r="F140"/>
  <c r="E140"/>
  <c r="D140" s="1"/>
  <c r="C140"/>
  <c r="B140"/>
  <c r="L139"/>
  <c r="K139"/>
  <c r="J139" s="1"/>
  <c r="I139"/>
  <c r="H139"/>
  <c r="F139"/>
  <c r="E139"/>
  <c r="D139"/>
  <c r="C139"/>
  <c r="B139"/>
  <c r="L138"/>
  <c r="K138"/>
  <c r="J138" s="1"/>
  <c r="I138"/>
  <c r="H138"/>
  <c r="G138" s="1"/>
  <c r="F138"/>
  <c r="E138"/>
  <c r="C138"/>
  <c r="B138"/>
  <c r="L137"/>
  <c r="K137"/>
  <c r="J137"/>
  <c r="I137"/>
  <c r="H137"/>
  <c r="G137" s="1"/>
  <c r="F137"/>
  <c r="E137"/>
  <c r="D137" s="1"/>
  <c r="C137"/>
  <c r="B137"/>
  <c r="L136"/>
  <c r="K136"/>
  <c r="I136"/>
  <c r="H136"/>
  <c r="G136"/>
  <c r="F136"/>
  <c r="E136"/>
  <c r="D136" s="1"/>
  <c r="C136"/>
  <c r="B136"/>
  <c r="L135"/>
  <c r="K135"/>
  <c r="J135" s="1"/>
  <c r="I135"/>
  <c r="H135"/>
  <c r="F135"/>
  <c r="E135"/>
  <c r="D135"/>
  <c r="C135"/>
  <c r="B135"/>
  <c r="L134"/>
  <c r="K134"/>
  <c r="J134" s="1"/>
  <c r="I134"/>
  <c r="H134"/>
  <c r="G134" s="1"/>
  <c r="F134"/>
  <c r="E134"/>
  <c r="C134"/>
  <c r="B134"/>
  <c r="L133"/>
  <c r="K133"/>
  <c r="J133"/>
  <c r="I133"/>
  <c r="H133"/>
  <c r="G133" s="1"/>
  <c r="F133"/>
  <c r="E133"/>
  <c r="D133" s="1"/>
  <c r="C133"/>
  <c r="B133"/>
  <c r="L132"/>
  <c r="K132"/>
  <c r="I132"/>
  <c r="H132"/>
  <c r="G132"/>
  <c r="F132"/>
  <c r="E132"/>
  <c r="D132" s="1"/>
  <c r="C132"/>
  <c r="B132"/>
  <c r="L131"/>
  <c r="K131"/>
  <c r="J131" s="1"/>
  <c r="I131"/>
  <c r="H131"/>
  <c r="F131"/>
  <c r="E131"/>
  <c r="D131"/>
  <c r="C131"/>
  <c r="B131"/>
  <c r="L130"/>
  <c r="K130"/>
  <c r="J130" s="1"/>
  <c r="I130"/>
  <c r="H130"/>
  <c r="G130" s="1"/>
  <c r="F130"/>
  <c r="F127" s="1"/>
  <c r="E130"/>
  <c r="C130"/>
  <c r="B130"/>
  <c r="L129"/>
  <c r="K129"/>
  <c r="J129"/>
  <c r="I129"/>
  <c r="H129"/>
  <c r="G129" s="1"/>
  <c r="F129"/>
  <c r="E129"/>
  <c r="D129" s="1"/>
  <c r="C129"/>
  <c r="B129"/>
  <c r="L128"/>
  <c r="L127" s="1"/>
  <c r="K128"/>
  <c r="I128"/>
  <c r="I127" s="1"/>
  <c r="H128"/>
  <c r="G128"/>
  <c r="F128"/>
  <c r="E128"/>
  <c r="D128" s="1"/>
  <c r="C128"/>
  <c r="B128"/>
  <c r="H127"/>
  <c r="B127"/>
  <c r="L126"/>
  <c r="K126"/>
  <c r="J126" s="1"/>
  <c r="I126"/>
  <c r="H126"/>
  <c r="G126" s="1"/>
  <c r="F126"/>
  <c r="E126"/>
  <c r="C126"/>
  <c r="B126"/>
  <c r="L125"/>
  <c r="K125"/>
  <c r="J125"/>
  <c r="I125"/>
  <c r="H125"/>
  <c r="G125" s="1"/>
  <c r="F125"/>
  <c r="E125"/>
  <c r="D125" s="1"/>
  <c r="C125"/>
  <c r="B125"/>
  <c r="L124"/>
  <c r="K124"/>
  <c r="I124"/>
  <c r="H124"/>
  <c r="G124"/>
  <c r="F124"/>
  <c r="E124"/>
  <c r="D124" s="1"/>
  <c r="C124"/>
  <c r="B124"/>
  <c r="L123"/>
  <c r="K123"/>
  <c r="J123" s="1"/>
  <c r="I123"/>
  <c r="H123"/>
  <c r="F123"/>
  <c r="E123"/>
  <c r="D123"/>
  <c r="C123"/>
  <c r="B123"/>
  <c r="L122"/>
  <c r="K122"/>
  <c r="J122" s="1"/>
  <c r="I122"/>
  <c r="H122"/>
  <c r="G122" s="1"/>
  <c r="F122"/>
  <c r="E122"/>
  <c r="C122"/>
  <c r="B122"/>
  <c r="L121"/>
  <c r="K121"/>
  <c r="J121"/>
  <c r="I121"/>
  <c r="H121"/>
  <c r="G121" s="1"/>
  <c r="F121"/>
  <c r="E121"/>
  <c r="D121" s="1"/>
  <c r="C121"/>
  <c r="B121"/>
  <c r="L120"/>
  <c r="K120"/>
  <c r="I120"/>
  <c r="H120"/>
  <c r="G120"/>
  <c r="F120"/>
  <c r="E120"/>
  <c r="D120" s="1"/>
  <c r="C120"/>
  <c r="B120"/>
  <c r="L119"/>
  <c r="K119"/>
  <c r="J119" s="1"/>
  <c r="I119"/>
  <c r="H119"/>
  <c r="F119"/>
  <c r="E119"/>
  <c r="D119"/>
  <c r="C119"/>
  <c r="B119"/>
  <c r="L118"/>
  <c r="K118"/>
  <c r="J118" s="1"/>
  <c r="I118"/>
  <c r="H118"/>
  <c r="G118" s="1"/>
  <c r="F118"/>
  <c r="E118"/>
  <c r="C118"/>
  <c r="B118"/>
  <c r="L117"/>
  <c r="K117"/>
  <c r="J117"/>
  <c r="I117"/>
  <c r="H117"/>
  <c r="G117" s="1"/>
  <c r="F117"/>
  <c r="E117"/>
  <c r="D117" s="1"/>
  <c r="C117"/>
  <c r="B117"/>
  <c r="L116"/>
  <c r="K116"/>
  <c r="I116"/>
  <c r="H116"/>
  <c r="G116"/>
  <c r="F116"/>
  <c r="E116"/>
  <c r="D116" s="1"/>
  <c r="C116"/>
  <c r="B116"/>
  <c r="L115"/>
  <c r="K115"/>
  <c r="J115" s="1"/>
  <c r="I115"/>
  <c r="H115"/>
  <c r="F115"/>
  <c r="E115"/>
  <c r="D115"/>
  <c r="C115"/>
  <c r="B115"/>
  <c r="L114"/>
  <c r="K114"/>
  <c r="J114" s="1"/>
  <c r="I114"/>
  <c r="H114"/>
  <c r="G114" s="1"/>
  <c r="F114"/>
  <c r="E114"/>
  <c r="C114"/>
  <c r="B114"/>
  <c r="L113"/>
  <c r="K113"/>
  <c r="J113"/>
  <c r="I113"/>
  <c r="H113"/>
  <c r="G113" s="1"/>
  <c r="F113"/>
  <c r="E113"/>
  <c r="D113" s="1"/>
  <c r="C113"/>
  <c r="C110" s="1"/>
  <c r="B113"/>
  <c r="L112"/>
  <c r="K112"/>
  <c r="I112"/>
  <c r="H112"/>
  <c r="G112"/>
  <c r="F112"/>
  <c r="E112"/>
  <c r="C112"/>
  <c r="B112"/>
  <c r="L111"/>
  <c r="K111"/>
  <c r="I111"/>
  <c r="H111"/>
  <c r="F111"/>
  <c r="E111"/>
  <c r="D111"/>
  <c r="C111"/>
  <c r="B111"/>
  <c r="I110"/>
  <c r="I109" s="1"/>
  <c r="L96"/>
  <c r="K96"/>
  <c r="J96" s="1"/>
  <c r="I96"/>
  <c r="H96"/>
  <c r="G96" s="1"/>
  <c r="F96"/>
  <c r="E96"/>
  <c r="C96"/>
  <c r="B96"/>
  <c r="L95"/>
  <c r="K95"/>
  <c r="J95"/>
  <c r="I95"/>
  <c r="H95"/>
  <c r="G95" s="1"/>
  <c r="F95"/>
  <c r="E95"/>
  <c r="D95" s="1"/>
  <c r="C95"/>
  <c r="B95"/>
  <c r="L94"/>
  <c r="K94"/>
  <c r="I94"/>
  <c r="H94"/>
  <c r="G94"/>
  <c r="F94"/>
  <c r="E94"/>
  <c r="D94" s="1"/>
  <c r="C94"/>
  <c r="B94"/>
  <c r="L93"/>
  <c r="K93"/>
  <c r="J93" s="1"/>
  <c r="I93"/>
  <c r="H93"/>
  <c r="F93"/>
  <c r="E93"/>
  <c r="D93"/>
  <c r="C93"/>
  <c r="B93"/>
  <c r="L92"/>
  <c r="K92"/>
  <c r="J92" s="1"/>
  <c r="I92"/>
  <c r="H92"/>
  <c r="G92" s="1"/>
  <c r="F92"/>
  <c r="E92"/>
  <c r="C92"/>
  <c r="B92"/>
  <c r="L91"/>
  <c r="K91"/>
  <c r="J91"/>
  <c r="I91"/>
  <c r="H91"/>
  <c r="G91" s="1"/>
  <c r="F91"/>
  <c r="E91"/>
  <c r="D91" s="1"/>
  <c r="C91"/>
  <c r="B91"/>
  <c r="L90"/>
  <c r="K90"/>
  <c r="I90"/>
  <c r="H90"/>
  <c r="G90"/>
  <c r="F90"/>
  <c r="E90"/>
  <c r="D90" s="1"/>
  <c r="C90"/>
  <c r="B90"/>
  <c r="L89"/>
  <c r="K89"/>
  <c r="J89" s="1"/>
  <c r="I89"/>
  <c r="H89"/>
  <c r="F89"/>
  <c r="E89"/>
  <c r="D89"/>
  <c r="C89"/>
  <c r="B89"/>
  <c r="L88"/>
  <c r="K88"/>
  <c r="J88" s="1"/>
  <c r="I88"/>
  <c r="H88"/>
  <c r="G88" s="1"/>
  <c r="F88"/>
  <c r="E88"/>
  <c r="C88"/>
  <c r="B88"/>
  <c r="L87"/>
  <c r="K87"/>
  <c r="J87"/>
  <c r="I87"/>
  <c r="H87"/>
  <c r="G87" s="1"/>
  <c r="F87"/>
  <c r="E87"/>
  <c r="C87"/>
  <c r="B87"/>
  <c r="L86"/>
  <c r="K86"/>
  <c r="J86" s="1"/>
  <c r="I86"/>
  <c r="H86"/>
  <c r="G86" s="1"/>
  <c r="F86"/>
  <c r="E86"/>
  <c r="C86"/>
  <c r="B86"/>
  <c r="L85"/>
  <c r="K85"/>
  <c r="J85"/>
  <c r="I85"/>
  <c r="H85"/>
  <c r="G85" s="1"/>
  <c r="F85"/>
  <c r="E85"/>
  <c r="D85" s="1"/>
  <c r="C85"/>
  <c r="B85"/>
  <c r="L84"/>
  <c r="K84"/>
  <c r="I84"/>
  <c r="G84" s="1"/>
  <c r="H84"/>
  <c r="F84"/>
  <c r="E84"/>
  <c r="C84"/>
  <c r="B84"/>
  <c r="L83"/>
  <c r="K83"/>
  <c r="J83"/>
  <c r="I83"/>
  <c r="H83"/>
  <c r="G83" s="1"/>
  <c r="F83"/>
  <c r="E83"/>
  <c r="D83" s="1"/>
  <c r="C83"/>
  <c r="B83"/>
  <c r="L82"/>
  <c r="K82"/>
  <c r="I82"/>
  <c r="H82"/>
  <c r="G82"/>
  <c r="F82"/>
  <c r="E82"/>
  <c r="D82" s="1"/>
  <c r="C82"/>
  <c r="B82"/>
  <c r="L81"/>
  <c r="K81"/>
  <c r="I81"/>
  <c r="H81"/>
  <c r="G81" s="1"/>
  <c r="F81"/>
  <c r="E81"/>
  <c r="D81" s="1"/>
  <c r="C81"/>
  <c r="B81"/>
  <c r="L80"/>
  <c r="K80"/>
  <c r="I80"/>
  <c r="G80" s="1"/>
  <c r="H80"/>
  <c r="F80"/>
  <c r="E80"/>
  <c r="C80"/>
  <c r="B80"/>
  <c r="L79"/>
  <c r="K79"/>
  <c r="J79"/>
  <c r="I79"/>
  <c r="H79"/>
  <c r="G79" s="1"/>
  <c r="F79"/>
  <c r="E79"/>
  <c r="C79"/>
  <c r="B79"/>
  <c r="L78"/>
  <c r="K78"/>
  <c r="J78" s="1"/>
  <c r="I78"/>
  <c r="H78"/>
  <c r="G78" s="1"/>
  <c r="F78"/>
  <c r="E78"/>
  <c r="C78"/>
  <c r="B78"/>
  <c r="L77"/>
  <c r="K77"/>
  <c r="I77"/>
  <c r="H77"/>
  <c r="F77"/>
  <c r="E77"/>
  <c r="C77"/>
  <c r="B77"/>
  <c r="E76"/>
  <c r="L75"/>
  <c r="J75" s="1"/>
  <c r="K75"/>
  <c r="I75"/>
  <c r="H75"/>
  <c r="F75"/>
  <c r="E75"/>
  <c r="D75"/>
  <c r="C75"/>
  <c r="B75"/>
  <c r="L74"/>
  <c r="K74"/>
  <c r="J74" s="1"/>
  <c r="I74"/>
  <c r="H74"/>
  <c r="G74" s="1"/>
  <c r="F74"/>
  <c r="E74"/>
  <c r="C74"/>
  <c r="B74"/>
  <c r="L73"/>
  <c r="K73"/>
  <c r="J73"/>
  <c r="I73"/>
  <c r="H73"/>
  <c r="G73" s="1"/>
  <c r="F73"/>
  <c r="E73"/>
  <c r="D73" s="1"/>
  <c r="C73"/>
  <c r="B73"/>
  <c r="L72"/>
  <c r="K72"/>
  <c r="I72"/>
  <c r="H72"/>
  <c r="G72"/>
  <c r="F72"/>
  <c r="E72"/>
  <c r="D72" s="1"/>
  <c r="C72"/>
  <c r="B72"/>
  <c r="L71"/>
  <c r="K71"/>
  <c r="J71" s="1"/>
  <c r="I71"/>
  <c r="H71"/>
  <c r="F71"/>
  <c r="E71"/>
  <c r="D71"/>
  <c r="C71"/>
  <c r="B71"/>
  <c r="L70"/>
  <c r="K70"/>
  <c r="J70" s="1"/>
  <c r="I70"/>
  <c r="H70"/>
  <c r="G70" s="1"/>
  <c r="F70"/>
  <c r="E70"/>
  <c r="C70"/>
  <c r="B70"/>
  <c r="L69"/>
  <c r="J69" s="1"/>
  <c r="K69"/>
  <c r="I69"/>
  <c r="H69"/>
  <c r="F69"/>
  <c r="D69" s="1"/>
  <c r="E69"/>
  <c r="C69"/>
  <c r="B69"/>
  <c r="L68"/>
  <c r="K68"/>
  <c r="I68"/>
  <c r="G68" s="1"/>
  <c r="H68"/>
  <c r="F68"/>
  <c r="E68"/>
  <c r="C68"/>
  <c r="B68"/>
  <c r="L67"/>
  <c r="K67"/>
  <c r="J67"/>
  <c r="I67"/>
  <c r="H67"/>
  <c r="G67" s="1"/>
  <c r="F67"/>
  <c r="E67"/>
  <c r="D67" s="1"/>
  <c r="C67"/>
  <c r="B67"/>
  <c r="L66"/>
  <c r="K66"/>
  <c r="I66"/>
  <c r="H66"/>
  <c r="G66"/>
  <c r="F66"/>
  <c r="E66"/>
  <c r="D66" s="1"/>
  <c r="C66"/>
  <c r="B66"/>
  <c r="L65"/>
  <c r="K65"/>
  <c r="J65" s="1"/>
  <c r="I65"/>
  <c r="H65"/>
  <c r="F65"/>
  <c r="E65"/>
  <c r="D65"/>
  <c r="C65"/>
  <c r="B65"/>
  <c r="L64"/>
  <c r="K64"/>
  <c r="J64" s="1"/>
  <c r="I64"/>
  <c r="H64"/>
  <c r="G64" s="1"/>
  <c r="F64"/>
  <c r="E64"/>
  <c r="C64"/>
  <c r="B64"/>
  <c r="L63"/>
  <c r="J63" s="1"/>
  <c r="K63"/>
  <c r="I63"/>
  <c r="H63"/>
  <c r="F63"/>
  <c r="E63"/>
  <c r="D63"/>
  <c r="C63"/>
  <c r="B63"/>
  <c r="L62"/>
  <c r="K62"/>
  <c r="J62" s="1"/>
  <c r="I62"/>
  <c r="H62"/>
  <c r="F62"/>
  <c r="E62"/>
  <c r="D62" s="1"/>
  <c r="C62"/>
  <c r="B62"/>
  <c r="L61"/>
  <c r="K61"/>
  <c r="J61" s="1"/>
  <c r="I61"/>
  <c r="H61"/>
  <c r="F61"/>
  <c r="E61"/>
  <c r="D61"/>
  <c r="C61"/>
  <c r="B61"/>
  <c r="L60"/>
  <c r="K60"/>
  <c r="J60" s="1"/>
  <c r="I60"/>
  <c r="H60"/>
  <c r="F60"/>
  <c r="F59" s="1"/>
  <c r="E60"/>
  <c r="C60"/>
  <c r="C59" s="1"/>
  <c r="B60"/>
  <c r="L59"/>
  <c r="J47"/>
  <c r="I47"/>
  <c r="H47"/>
  <c r="G47" s="1"/>
  <c r="F47"/>
  <c r="E47"/>
  <c r="D47" s="1"/>
  <c r="C47"/>
  <c r="B47"/>
  <c r="J46"/>
  <c r="I46"/>
  <c r="H46"/>
  <c r="G46" s="1"/>
  <c r="F46"/>
  <c r="E46"/>
  <c r="C46"/>
  <c r="B46"/>
  <c r="J45"/>
  <c r="I45"/>
  <c r="H45"/>
  <c r="G45" s="1"/>
  <c r="F45"/>
  <c r="E45"/>
  <c r="D45" s="1"/>
  <c r="C45"/>
  <c r="B45"/>
  <c r="J44"/>
  <c r="I44"/>
  <c r="H44"/>
  <c r="G44" s="1"/>
  <c r="F44"/>
  <c r="E44"/>
  <c r="C44"/>
  <c r="B44"/>
  <c r="J43"/>
  <c r="I43"/>
  <c r="H43"/>
  <c r="G43" s="1"/>
  <c r="F43"/>
  <c r="E43"/>
  <c r="D43" s="1"/>
  <c r="C43"/>
  <c r="B43"/>
  <c r="J42"/>
  <c r="I42"/>
  <c r="H42"/>
  <c r="G42" s="1"/>
  <c r="F42"/>
  <c r="E42"/>
  <c r="C42"/>
  <c r="B42"/>
  <c r="J41"/>
  <c r="I41"/>
  <c r="H41"/>
  <c r="G41" s="1"/>
  <c r="F41"/>
  <c r="E41"/>
  <c r="D41" s="1"/>
  <c r="C41"/>
  <c r="B41"/>
  <c r="J40"/>
  <c r="I40"/>
  <c r="H40"/>
  <c r="G40" s="1"/>
  <c r="F40"/>
  <c r="E40"/>
  <c r="C40"/>
  <c r="B40"/>
  <c r="J39"/>
  <c r="I39"/>
  <c r="H39"/>
  <c r="G39" s="1"/>
  <c r="F39"/>
  <c r="E39"/>
  <c r="C39"/>
  <c r="B39"/>
  <c r="J38"/>
  <c r="I38"/>
  <c r="G38" s="1"/>
  <c r="H38"/>
  <c r="F38"/>
  <c r="E38"/>
  <c r="C38"/>
  <c r="B38"/>
  <c r="J37"/>
  <c r="I37"/>
  <c r="H37"/>
  <c r="G37" s="1"/>
  <c r="F37"/>
  <c r="E37"/>
  <c r="C37"/>
  <c r="B37"/>
  <c r="L36"/>
  <c r="K36"/>
  <c r="J36" s="1"/>
  <c r="I36"/>
  <c r="H36"/>
  <c r="G36" s="1"/>
  <c r="F36"/>
  <c r="E36"/>
  <c r="C36"/>
  <c r="B36"/>
  <c r="J35"/>
  <c r="I35"/>
  <c r="H35"/>
  <c r="G35" s="1"/>
  <c r="F35"/>
  <c r="E35"/>
  <c r="D35" s="1"/>
  <c r="C35"/>
  <c r="B35"/>
  <c r="J34"/>
  <c r="I34"/>
  <c r="H34"/>
  <c r="G34" s="1"/>
  <c r="F34"/>
  <c r="E34"/>
  <c r="C34"/>
  <c r="B34"/>
  <c r="J33"/>
  <c r="I33"/>
  <c r="H33"/>
  <c r="G33" s="1"/>
  <c r="F33"/>
  <c r="E33"/>
  <c r="C33"/>
  <c r="B33"/>
  <c r="J32"/>
  <c r="I32"/>
  <c r="H32"/>
  <c r="G32"/>
  <c r="F32"/>
  <c r="E32"/>
  <c r="D32" s="1"/>
  <c r="C32"/>
  <c r="B32"/>
  <c r="J31"/>
  <c r="I31"/>
  <c r="H31"/>
  <c r="F31"/>
  <c r="D31" s="1"/>
  <c r="E31"/>
  <c r="C31"/>
  <c r="B31"/>
  <c r="J30"/>
  <c r="I30"/>
  <c r="H30"/>
  <c r="F30"/>
  <c r="E30"/>
  <c r="D30" s="1"/>
  <c r="C30"/>
  <c r="B30"/>
  <c r="J29"/>
  <c r="I29"/>
  <c r="H29"/>
  <c r="F29"/>
  <c r="D29" s="1"/>
  <c r="E29"/>
  <c r="C29"/>
  <c r="B29"/>
  <c r="J28"/>
  <c r="I28"/>
  <c r="H28"/>
  <c r="F28"/>
  <c r="E28"/>
  <c r="D28" s="1"/>
  <c r="C28"/>
  <c r="B28"/>
  <c r="L27"/>
  <c r="H27"/>
  <c r="B27"/>
  <c r="L26"/>
  <c r="K26"/>
  <c r="J26" s="1"/>
  <c r="I26"/>
  <c r="H26"/>
  <c r="G26" s="1"/>
  <c r="F26"/>
  <c r="E26"/>
  <c r="C26"/>
  <c r="B26"/>
  <c r="J25"/>
  <c r="I25"/>
  <c r="H25"/>
  <c r="G25" s="1"/>
  <c r="F25"/>
  <c r="E25"/>
  <c r="C25"/>
  <c r="B25"/>
  <c r="J24"/>
  <c r="I24"/>
  <c r="H24"/>
  <c r="G24"/>
  <c r="F24"/>
  <c r="E24"/>
  <c r="D24" s="1"/>
  <c r="C24"/>
  <c r="B24"/>
  <c r="J23"/>
  <c r="I23"/>
  <c r="H23"/>
  <c r="F23"/>
  <c r="D23" s="1"/>
  <c r="E23"/>
  <c r="C23"/>
  <c r="B23"/>
  <c r="J22"/>
  <c r="I22"/>
  <c r="H22"/>
  <c r="G22" s="1"/>
  <c r="F22"/>
  <c r="E22"/>
  <c r="C22"/>
  <c r="B22"/>
  <c r="J21"/>
  <c r="I21"/>
  <c r="H21"/>
  <c r="G21" s="1"/>
  <c r="F21"/>
  <c r="E21"/>
  <c r="D21" s="1"/>
  <c r="C21"/>
  <c r="B21"/>
  <c r="J20"/>
  <c r="I20"/>
  <c r="H20"/>
  <c r="F20"/>
  <c r="E20"/>
  <c r="D20" s="1"/>
  <c r="C20"/>
  <c r="B20"/>
  <c r="J19"/>
  <c r="I19"/>
  <c r="H19"/>
  <c r="F19"/>
  <c r="E19"/>
  <c r="D19"/>
  <c r="C19"/>
  <c r="B19"/>
  <c r="J18"/>
  <c r="I18"/>
  <c r="H18"/>
  <c r="G18"/>
  <c r="F18"/>
  <c r="E18"/>
  <c r="D18" s="1"/>
  <c r="C18"/>
  <c r="B18"/>
  <c r="J17"/>
  <c r="I17"/>
  <c r="H17"/>
  <c r="F17"/>
  <c r="E17"/>
  <c r="D17"/>
  <c r="C17"/>
  <c r="B17"/>
  <c r="L16"/>
  <c r="K16"/>
  <c r="J16" s="1"/>
  <c r="I16"/>
  <c r="H16"/>
  <c r="G16" s="1"/>
  <c r="F16"/>
  <c r="E16"/>
  <c r="C16"/>
  <c r="B16"/>
  <c r="J15"/>
  <c r="I15"/>
  <c r="H15"/>
  <c r="G15" s="1"/>
  <c r="F15"/>
  <c r="E15"/>
  <c r="D15" s="1"/>
  <c r="C15"/>
  <c r="B15"/>
  <c r="L14"/>
  <c r="K14"/>
  <c r="I14"/>
  <c r="H14"/>
  <c r="G14"/>
  <c r="F14"/>
  <c r="E14"/>
  <c r="D14" s="1"/>
  <c r="C14"/>
  <c r="B14"/>
  <c r="J13"/>
  <c r="I13"/>
  <c r="H13"/>
  <c r="F13"/>
  <c r="E13"/>
  <c r="D13"/>
  <c r="C13"/>
  <c r="B13"/>
  <c r="J12"/>
  <c r="I12"/>
  <c r="H12"/>
  <c r="G12"/>
  <c r="F12"/>
  <c r="E12"/>
  <c r="D12" s="1"/>
  <c r="C12"/>
  <c r="B12"/>
  <c r="J11"/>
  <c r="I11"/>
  <c r="H11"/>
  <c r="F11"/>
  <c r="F10" s="1"/>
  <c r="E11"/>
  <c r="C11"/>
  <c r="B11"/>
  <c r="L10"/>
  <c r="L9" s="1"/>
  <c r="I10"/>
  <c r="C10"/>
  <c r="J27" l="1"/>
  <c r="J111"/>
  <c r="K110"/>
  <c r="D112"/>
  <c r="E110"/>
  <c r="E10"/>
  <c r="K10"/>
  <c r="B10"/>
  <c r="B9" s="1"/>
  <c r="G11"/>
  <c r="G13"/>
  <c r="G10" s="1"/>
  <c r="J14"/>
  <c r="D16"/>
  <c r="G17"/>
  <c r="G19"/>
  <c r="G20"/>
  <c r="D22"/>
  <c r="G23"/>
  <c r="D25"/>
  <c r="D26"/>
  <c r="F27"/>
  <c r="F9" s="1"/>
  <c r="C27"/>
  <c r="C9" s="1"/>
  <c r="I27"/>
  <c r="I9" s="1"/>
  <c r="G29"/>
  <c r="G30"/>
  <c r="G31"/>
  <c r="D33"/>
  <c r="D27" s="1"/>
  <c r="D34"/>
  <c r="D36"/>
  <c r="D37"/>
  <c r="G60"/>
  <c r="H59"/>
  <c r="J59"/>
  <c r="B59"/>
  <c r="K76"/>
  <c r="C76"/>
  <c r="C58" s="1"/>
  <c r="F76"/>
  <c r="F58" s="1"/>
  <c r="I76"/>
  <c r="L76"/>
  <c r="L58" s="1"/>
  <c r="B110"/>
  <c r="B109" s="1"/>
  <c r="F110"/>
  <c r="F109" s="1"/>
  <c r="U6" i="5"/>
  <c r="Y6"/>
  <c r="AA6" s="1"/>
  <c r="B9" i="2"/>
  <c r="J14"/>
  <c r="N14"/>
  <c r="R14"/>
  <c r="J22"/>
  <c r="N22"/>
  <c r="R22"/>
  <c r="J34"/>
  <c r="N34"/>
  <c r="R34"/>
  <c r="J42"/>
  <c r="N42"/>
  <c r="R42"/>
  <c r="J45"/>
  <c r="N45"/>
  <c r="R45"/>
  <c r="D38" i="1"/>
  <c r="D39"/>
  <c r="D40"/>
  <c r="D42"/>
  <c r="D44"/>
  <c r="D46"/>
  <c r="D60"/>
  <c r="D59" s="1"/>
  <c r="I59"/>
  <c r="I58" s="1"/>
  <c r="G61"/>
  <c r="G62"/>
  <c r="G63"/>
  <c r="D64"/>
  <c r="G65"/>
  <c r="J66"/>
  <c r="D68"/>
  <c r="J68"/>
  <c r="G69"/>
  <c r="D70"/>
  <c r="G71"/>
  <c r="J72"/>
  <c r="D74"/>
  <c r="G75"/>
  <c r="B76"/>
  <c r="G77"/>
  <c r="D78"/>
  <c r="D79"/>
  <c r="D80"/>
  <c r="J80"/>
  <c r="J81"/>
  <c r="J82"/>
  <c r="D84"/>
  <c r="J84"/>
  <c r="D86"/>
  <c r="D87"/>
  <c r="D88"/>
  <c r="G89"/>
  <c r="J90"/>
  <c r="D92"/>
  <c r="G93"/>
  <c r="G76" s="1"/>
  <c r="J94"/>
  <c r="D96"/>
  <c r="G111"/>
  <c r="L110"/>
  <c r="L109" s="1"/>
  <c r="J112"/>
  <c r="D114"/>
  <c r="D110" s="1"/>
  <c r="G115"/>
  <c r="J116"/>
  <c r="D118"/>
  <c r="G119"/>
  <c r="J120"/>
  <c r="D122"/>
  <c r="G123"/>
  <c r="J124"/>
  <c r="D126"/>
  <c r="C127"/>
  <c r="C109" s="1"/>
  <c r="J128"/>
  <c r="D130"/>
  <c r="D127" s="1"/>
  <c r="G131"/>
  <c r="J132"/>
  <c r="D134"/>
  <c r="G135"/>
  <c r="G127" s="1"/>
  <c r="J136"/>
  <c r="D138"/>
  <c r="G139"/>
  <c r="J140"/>
  <c r="D142"/>
  <c r="G143"/>
  <c r="J144"/>
  <c r="D146"/>
  <c r="G147"/>
  <c r="C4" i="6"/>
  <c r="Q6" s="1"/>
  <c r="Q18" s="1"/>
  <c r="O24"/>
  <c r="AA7" i="5"/>
  <c r="W6"/>
  <c r="F10" i="2"/>
  <c r="F9" s="1"/>
  <c r="C10"/>
  <c r="T13"/>
  <c r="D14"/>
  <c r="H14"/>
  <c r="J18"/>
  <c r="N18"/>
  <c r="R18"/>
  <c r="J26"/>
  <c r="N26"/>
  <c r="R26"/>
  <c r="F27"/>
  <c r="J30"/>
  <c r="N30"/>
  <c r="R30"/>
  <c r="J38"/>
  <c r="N38"/>
  <c r="R38"/>
  <c r="L14"/>
  <c r="P14"/>
  <c r="T14"/>
  <c r="J16"/>
  <c r="N16"/>
  <c r="R16"/>
  <c r="T17"/>
  <c r="D18"/>
  <c r="H18"/>
  <c r="L18"/>
  <c r="P18"/>
  <c r="T18"/>
  <c r="J20"/>
  <c r="N20"/>
  <c r="R20"/>
  <c r="T21"/>
  <c r="D22"/>
  <c r="H22"/>
  <c r="L22"/>
  <c r="P22"/>
  <c r="T22"/>
  <c r="J24"/>
  <c r="N24"/>
  <c r="R24"/>
  <c r="T25"/>
  <c r="D26"/>
  <c r="H26"/>
  <c r="L26"/>
  <c r="P26"/>
  <c r="T26"/>
  <c r="C27"/>
  <c r="J28"/>
  <c r="N28"/>
  <c r="R28"/>
  <c r="T29"/>
  <c r="D30"/>
  <c r="H30"/>
  <c r="L30"/>
  <c r="P30"/>
  <c r="T30"/>
  <c r="J32"/>
  <c r="N32"/>
  <c r="R32"/>
  <c r="T33"/>
  <c r="D34"/>
  <c r="D27" s="1"/>
  <c r="H34"/>
  <c r="L34"/>
  <c r="P34"/>
  <c r="T34"/>
  <c r="J36"/>
  <c r="N36"/>
  <c r="R36"/>
  <c r="T37"/>
  <c r="D38"/>
  <c r="H38"/>
  <c r="L38"/>
  <c r="P38"/>
  <c r="T38"/>
  <c r="J40"/>
  <c r="N40"/>
  <c r="R40"/>
  <c r="T41"/>
  <c r="D42"/>
  <c r="H42"/>
  <c r="L42"/>
  <c r="P42"/>
  <c r="T42"/>
  <c r="D45"/>
  <c r="H45"/>
  <c r="L45"/>
  <c r="P45"/>
  <c r="T45"/>
  <c r="J47"/>
  <c r="N47"/>
  <c r="R47"/>
  <c r="O12" i="3"/>
  <c r="O32"/>
  <c r="P30" s="1"/>
  <c r="B7" i="5"/>
  <c r="B6" s="1"/>
  <c r="P11" i="3"/>
  <c r="P10"/>
  <c r="P9"/>
  <c r="P8"/>
  <c r="P7"/>
  <c r="P6"/>
  <c r="P5"/>
  <c r="P31"/>
  <c r="P29"/>
  <c r="P27"/>
  <c r="P25"/>
  <c r="P19"/>
  <c r="P20"/>
  <c r="O22"/>
  <c r="D12" i="2"/>
  <c r="D10" s="1"/>
  <c r="E10"/>
  <c r="H12"/>
  <c r="G10"/>
  <c r="L12"/>
  <c r="K10"/>
  <c r="P12"/>
  <c r="O10"/>
  <c r="T12"/>
  <c r="S10"/>
  <c r="J12"/>
  <c r="I10"/>
  <c r="N12"/>
  <c r="M10"/>
  <c r="R12"/>
  <c r="Q10"/>
  <c r="T23"/>
  <c r="R23"/>
  <c r="P23"/>
  <c r="N23"/>
  <c r="H11"/>
  <c r="J11"/>
  <c r="L11"/>
  <c r="N11"/>
  <c r="P11"/>
  <c r="R11"/>
  <c r="H13"/>
  <c r="J13"/>
  <c r="L13"/>
  <c r="N13"/>
  <c r="P13"/>
  <c r="R13"/>
  <c r="H15"/>
  <c r="J15"/>
  <c r="L15"/>
  <c r="N15"/>
  <c r="P15"/>
  <c r="R15"/>
  <c r="H17"/>
  <c r="J17"/>
  <c r="L17"/>
  <c r="N17"/>
  <c r="P17"/>
  <c r="R17"/>
  <c r="H19"/>
  <c r="J19"/>
  <c r="L19"/>
  <c r="N19"/>
  <c r="P19"/>
  <c r="R19"/>
  <c r="H21"/>
  <c r="J21"/>
  <c r="L21"/>
  <c r="N21"/>
  <c r="P21"/>
  <c r="R21"/>
  <c r="H23"/>
  <c r="J23"/>
  <c r="L23"/>
  <c r="H25"/>
  <c r="J25"/>
  <c r="L25"/>
  <c r="N25"/>
  <c r="P25"/>
  <c r="R25"/>
  <c r="H29"/>
  <c r="J29"/>
  <c r="L29"/>
  <c r="N29"/>
  <c r="P29"/>
  <c r="R29"/>
  <c r="H31"/>
  <c r="J31"/>
  <c r="L31"/>
  <c r="N31"/>
  <c r="P31"/>
  <c r="R31"/>
  <c r="H33"/>
  <c r="J33"/>
  <c r="L33"/>
  <c r="N33"/>
  <c r="P33"/>
  <c r="R33"/>
  <c r="H35"/>
  <c r="J35"/>
  <c r="L35"/>
  <c r="N35"/>
  <c r="P35"/>
  <c r="R35"/>
  <c r="H37"/>
  <c r="J37"/>
  <c r="L37"/>
  <c r="N37"/>
  <c r="P37"/>
  <c r="R37"/>
  <c r="H39"/>
  <c r="J39"/>
  <c r="L39"/>
  <c r="N39"/>
  <c r="P39"/>
  <c r="R39"/>
  <c r="H41"/>
  <c r="J41"/>
  <c r="L41"/>
  <c r="N41"/>
  <c r="P41"/>
  <c r="R41"/>
  <c r="H43"/>
  <c r="J43"/>
  <c r="L43"/>
  <c r="N43"/>
  <c r="P43"/>
  <c r="R43"/>
  <c r="H46"/>
  <c r="J46"/>
  <c r="L46"/>
  <c r="N46"/>
  <c r="P46"/>
  <c r="R46"/>
  <c r="E27"/>
  <c r="G27"/>
  <c r="H27" s="1"/>
  <c r="I27"/>
  <c r="J27" s="1"/>
  <c r="K27"/>
  <c r="L27" s="1"/>
  <c r="M27"/>
  <c r="N27" s="1"/>
  <c r="O27"/>
  <c r="P27" s="1"/>
  <c r="Q27"/>
  <c r="R27" s="1"/>
  <c r="S27"/>
  <c r="T27" s="1"/>
  <c r="O4" i="6"/>
  <c r="J10" i="1"/>
  <c r="J9" s="1"/>
  <c r="G59"/>
  <c r="D11"/>
  <c r="D10" s="1"/>
  <c r="G28"/>
  <c r="D77"/>
  <c r="D76" s="1"/>
  <c r="J77"/>
  <c r="H10"/>
  <c r="H9" s="1"/>
  <c r="E27"/>
  <c r="K27"/>
  <c r="K9" s="1"/>
  <c r="E59"/>
  <c r="E58" s="1"/>
  <c r="K59"/>
  <c r="K58" s="1"/>
  <c r="H76"/>
  <c r="H58" s="1"/>
  <c r="H110"/>
  <c r="H109" s="1"/>
  <c r="E127"/>
  <c r="E109" s="1"/>
  <c r="K127"/>
  <c r="K109" s="1"/>
  <c r="D109" l="1"/>
  <c r="D9"/>
  <c r="D9" i="2"/>
  <c r="J110" i="1"/>
  <c r="E9"/>
  <c r="J76"/>
  <c r="J58" s="1"/>
  <c r="G27"/>
  <c r="G9" s="1"/>
  <c r="O34" i="3"/>
  <c r="P16"/>
  <c r="P15"/>
  <c r="P26"/>
  <c r="P28"/>
  <c r="C9" i="2"/>
  <c r="J127" i="1"/>
  <c r="G110"/>
  <c r="G109" s="1"/>
  <c r="B58"/>
  <c r="P18" i="3"/>
  <c r="P21"/>
  <c r="P17"/>
  <c r="R10" i="2"/>
  <c r="Q9"/>
  <c r="R9" s="1"/>
  <c r="N10"/>
  <c r="M9"/>
  <c r="N9" s="1"/>
  <c r="J10"/>
  <c r="I9"/>
  <c r="J9" s="1"/>
  <c r="T10"/>
  <c r="V10" s="1"/>
  <c r="S9"/>
  <c r="T9" s="1"/>
  <c r="P10"/>
  <c r="O9"/>
  <c r="P9" s="1"/>
  <c r="L10"/>
  <c r="K9"/>
  <c r="L9" s="1"/>
  <c r="H10"/>
  <c r="G9"/>
  <c r="H9" s="1"/>
  <c r="E9"/>
  <c r="G58" i="1"/>
  <c r="D58"/>
  <c r="J109" l="1"/>
</calcChain>
</file>

<file path=xl/sharedStrings.xml><?xml version="1.0" encoding="utf-8"?>
<sst xmlns="http://schemas.openxmlformats.org/spreadsheetml/2006/main" count="618" uniqueCount="352">
  <si>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</si>
  <si>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</si>
  <si>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</si>
  <si>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</si>
  <si>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</si>
  <si>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</si>
  <si>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</si>
  <si>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</si>
  <si>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</si>
  <si>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</si>
  <si>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</si>
  <si>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</si>
  <si>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</si>
  <si>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</si>
  <si>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</si>
  <si>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</si>
  <si>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</si>
  <si>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</si>
  <si>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</si>
  <si>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</si>
  <si>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</si>
  <si>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</si>
  <si>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</si>
  <si>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Inst. Jóvenes Adultos Ponce (304)                 </t>
  </si>
  <si>
    <t xml:space="preserve">Vivienda Alterna Anexo 246 Ponce                  </t>
  </si>
  <si>
    <t xml:space="preserve">Centro con Libertad para Trabajar                 </t>
  </si>
  <si>
    <t xml:space="preserve">Campamento La Pica                                </t>
  </si>
  <si>
    <t xml:space="preserve">Campamento Limón                                  </t>
  </si>
  <si>
    <t xml:space="preserve">Inst. Correccional Sabana Hoyos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</si>
  <si>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</si>
  <si>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</si>
  <si>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</si>
  <si>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</si>
  <si>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</si>
  <si>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</si>
  <si>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</si>
  <si>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</si>
  <si>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</si>
  <si>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</si>
  <si>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</si>
  <si>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</si>
  <si>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</si>
  <si>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</si>
  <si>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</si>
  <si>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</si>
  <si>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</si>
  <si>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</si>
  <si>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</si>
  <si>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</si>
  <si>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</si>
  <si>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</si>
  <si>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</si>
  <si>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</si>
  <si>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</si>
  <si>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</si>
  <si>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</si>
  <si>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</si>
  <si>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</si>
  <si>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</si>
  <si>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</si>
  <si>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</si>
  <si>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</si>
  <si>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</si>
  <si>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</si>
  <si>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</si>
  <si>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</si>
  <si>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</si>
  <si>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</si>
  <si>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</si>
  <si>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</si>
  <si>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</si>
  <si>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</si>
  <si>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</si>
  <si>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</si>
  <si>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</si>
  <si>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INST.REG MET.BAYAMON 308</t>
  </si>
  <si>
    <t xml:space="preserve">ANEXO 292 BAYAMÓN </t>
  </si>
  <si>
    <t>CENTRO DET. BAYAMÓN (1072)</t>
  </si>
  <si>
    <t>INST. BAYAMÓN 501</t>
  </si>
  <si>
    <t xml:space="preserve">CENTRO DET. REGIONAL GUAYAMA </t>
  </si>
  <si>
    <t>ANEXO 296 GUAYAMA</t>
  </si>
  <si>
    <t>INST. GUAYAMA 1000</t>
  </si>
  <si>
    <t>ANEXO GUAYAMA 500</t>
  </si>
  <si>
    <t>HOGAR ADAPT. SOCIAL DE VEGA ALTA</t>
  </si>
  <si>
    <t>REGIÓN OESTE</t>
  </si>
  <si>
    <t>CENTRO DE INGRESO PONCE 676</t>
  </si>
  <si>
    <t>INSTITUCIÓN CORRECCIONAL PONCE</t>
  </si>
  <si>
    <t>CENTRO CLASIFICACIÓN FASE III PONCE</t>
  </si>
  <si>
    <t>MODULAR DETETION UNIT</t>
  </si>
  <si>
    <t>ANEXO CUSTODIA MIN. PONCE</t>
  </si>
  <si>
    <t>INST. ADULTOS PONCE 304</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</si>
  <si>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</si>
  <si>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</si>
  <si>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</si>
  <si>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</si>
  <si>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</si>
  <si>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</si>
  <si>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</si>
  <si>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</si>
  <si>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</si>
  <si>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</si>
  <si>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</si>
  <si>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</si>
  <si>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</si>
  <si>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</si>
  <si>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</si>
  <si>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</si>
  <si>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</si>
  <si>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</si>
  <si>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</si>
  <si>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</si>
  <si>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</si>
  <si>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</si>
  <si>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</si>
  <si>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</si>
  <si>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</si>
  <si>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</si>
  <si>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</si>
  <si>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</si>
  <si>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</si>
  <si>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</si>
  <si>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</si>
  <si>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</si>
  <si>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</si>
  <si>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</si>
  <si>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</si>
  <si>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</si>
  <si>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</si>
  <si>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</si>
  <si>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</si>
  <si>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</si>
  <si>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</si>
  <si>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</si>
  <si>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</si>
  <si>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</si>
  <si>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</si>
  <si>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</si>
  <si>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</si>
  <si>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</si>
  <si>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</si>
  <si>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</si>
  <si>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</si>
  <si>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</si>
  <si>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</si>
  <si>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</si>
  <si>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</si>
  <si>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</si>
  <si>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</si>
  <si>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</si>
  <si>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</si>
  <si>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</si>
  <si>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</si>
  <si>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</si>
  <si>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</si>
  <si>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</si>
  <si>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</si>
  <si>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</si>
  <si>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</si>
  <si>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</si>
  <si>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</si>
  <si>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</si>
  <si>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</si>
  <si>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</si>
  <si>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</si>
  <si>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</si>
  <si>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</si>
  <si>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</si>
  <si>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</si>
  <si>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</si>
  <si>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</si>
  <si>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</si>
  <si>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</si>
  <si>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</si>
  <si>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</si>
  <si>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</si>
  <si>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</si>
  <si>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</si>
  <si>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</si>
  <si>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</si>
  <si>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</si>
  <si>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</si>
  <si>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</si>
  <si>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</si>
  <si>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HOGAR ADAPTACION SOCIAL DE VEGA ALTA</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</si>
  <si>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</si>
  <si>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</si>
  <si>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</si>
  <si>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</si>
  <si>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</si>
  <si>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</si>
  <si>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</si>
  <si>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</si>
  <si>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</si>
  <si>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</si>
  <si>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</si>
  <si>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</si>
  <si>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</si>
  <si>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</si>
  <si>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</si>
  <si>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</si>
  <si>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</si>
  <si>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</si>
  <si>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</si>
  <si>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</si>
  <si>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</si>
  <si>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</si>
  <si>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</si>
  <si>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</si>
  <si>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</si>
  <si>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</si>
  <si>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</si>
  <si>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</si>
  <si>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Institución Reg. Met. Bayamón (308)                     </t>
  </si>
  <si>
    <t xml:space="preserve">Centro Detención Bayamón (1072)                        </t>
  </si>
  <si>
    <t xml:space="preserve">Institución Guayama (1000)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</si>
  <si>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</si>
  <si>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</si>
  <si>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</si>
  <si>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</si>
  <si>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</si>
  <si>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</si>
  <si>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</si>
  <si>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</si>
  <si>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</si>
  <si>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</si>
  <si>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 xml:space="preserve">Centro Ingresos Met. Bayamón (705)     </t>
  </si>
  <si>
    <t xml:space="preserve">Anexo Seguridad Máx. Bayamón (292)                      </t>
  </si>
  <si>
    <t>Esp. no hab.= Espacios no habitables.</t>
  </si>
  <si>
    <t>INST.REG MET.BAYAMON 308 (448)</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</si>
  <si>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</si>
  <si>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</si>
  <si>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</si>
  <si>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</si>
  <si>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</si>
  <si>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</si>
  <si>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</si>
  <si>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AÑO FISCAL 2010-2011</t>
  </si>
  <si>
    <t>JULIO 2010 A JUNIO DE 2011</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</si>
  <si>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</si>
  <si>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</si>
  <si>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</si>
  <si>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</si>
  <si>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</si>
  <si>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</si>
  <si>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</si>
  <si>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</si>
  <si>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</si>
  <si>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</si>
  <si>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</si>
  <si>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</si>
  <si>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</si>
  <si>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</si>
  <si>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</si>
  <si>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U</t>
  </si>
  <si>
    <t>A, F</t>
  </si>
  <si>
    <t>F</t>
  </si>
  <si>
    <t>K</t>
  </si>
  <si>
    <t>P</t>
  </si>
  <si>
    <t>L</t>
  </si>
  <si>
    <t xml:space="preserve">Institución Jóvenes Adultos Ponce (304)*                 </t>
  </si>
  <si>
    <t>*Esta Institución alberga población Joven adulta y adulta</t>
  </si>
  <si>
    <t>POBLACIÓN TOTAL</t>
  </si>
  <si>
    <t>PENDIENTE LIQUIDACIÓN</t>
  </si>
  <si>
    <t>CON LIQUIDACIÓN</t>
  </si>
  <si>
    <t>SIN SENTENCIA</t>
  </si>
  <si>
    <t>PENSIÓN ALIMENTARIA</t>
  </si>
  <si>
    <t>MAXIMA</t>
  </si>
  <si>
    <t>MINIMA</t>
  </si>
  <si>
    <t>MEDIANA</t>
  </si>
  <si>
    <t>total</t>
  </si>
  <si>
    <t>REGIÓN ESTE</t>
  </si>
  <si>
    <t>Total</t>
  </si>
  <si>
    <t xml:space="preserve">                                                     </t>
  </si>
  <si>
    <t>J</t>
  </si>
  <si>
    <t>AM</t>
  </si>
  <si>
    <t>A</t>
  </si>
  <si>
    <t>L,AIJ</t>
  </si>
  <si>
    <t>AE</t>
  </si>
  <si>
    <t>ABRIL  2011</t>
  </si>
  <si>
    <t>3 DE ABRIL 2011</t>
  </si>
  <si>
    <t>28 DE ABRIL 2011</t>
  </si>
  <si>
    <t>PROMEDIO MENSUAL ABRIL 2011</t>
  </si>
  <si>
    <t>AAG</t>
  </si>
  <si>
    <t>I</t>
  </si>
  <si>
    <t>AT</t>
  </si>
  <si>
    <t>ABRIL 2011</t>
  </si>
  <si>
    <t>Nombre:</t>
  </si>
  <si>
    <t>Germán Palau</t>
  </si>
  <si>
    <t>Puesto:</t>
  </si>
  <si>
    <t>Oficial Ejecutivo (Director)</t>
  </si>
  <si>
    <t>Zulma González</t>
  </si>
  <si>
    <t>Estadístico</t>
  </si>
  <si>
    <t>Margarita Otero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</si>
  <si>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</si>
  <si>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</si>
  <si>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</si>
  <si>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</si>
  <si>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</si>
  <si>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</si>
  <si>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</si>
  <si>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</si>
  <si>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</si>
  <si>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</si>
  <si>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17 de mayo de 2011</t>
  </si>
  <si>
    <t>Fechas esperadas de publicación  mensual/anual</t>
  </si>
  <si>
    <t>(1) mensual</t>
  </si>
  <si>
    <t xml:space="preserve">19 de abril, 17 de mayo, 17 de junio, 19 de julio, 17 de agosto, 16 de septiembre, 17 de octubre, 16 de noviembre, 19 de diciembre </t>
  </si>
  <si>
    <t>(2) anual</t>
  </si>
  <si>
    <r>
      <t>17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</si>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</sst>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sz val="9"/>
      <color rgb="FFFF0000"/>
      <name val="Arial"/>
      <family val="2"/>
    </font>
    <font>
      <u/>
      <sz val="9"/>
      <name val="Calibri"/>
      <family val="2"/>
    </font>
    <font>
      <b/>
      <i/>
      <sz val="9"/>
      <name val="Calibri"/>
      <family val="2"/>
    </font>
    <font>
      <sz val="10"/>
      <name val="Arial"/>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s>
  <fills count="10">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25">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8"/>
      </right>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s>
  <cellStyleXfs count="3">
    <xf numFmtId="0" fontId="0" fillId="0" borderId="0"/>
    <xf numFmtId="41" fontId="31" fillId="0" borderId="0" applyFont="0" applyFill="0" applyBorder="0" applyAlignment="0" applyProtection="0"/>
    <xf numFmtId="0" fontId="39" fillId="0" borderId="0"/>
  </cellStyleXfs>
  <cellXfs count="416">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9" fillId="0" borderId="23" xfId="1" applyNumberFormat="1" applyFont="1" applyBorder="1" applyAlignment="1" applyProtection="1">
      <alignment horizontal="justify" wrapText="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4" fillId="4" borderId="69"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0" fontId="4" fillId="4" borderId="79" xfId="0" applyFont="1" applyFill="1" applyBorder="1" applyAlignment="1">
      <alignment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1"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2" fillId="5" borderId="87"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0" fontId="2" fillId="2" borderId="80" xfId="0" applyFont="1" applyFill="1" applyBorder="1" applyAlignment="1">
      <alignment horizontal="center" wrapText="1"/>
    </xf>
    <xf numFmtId="3" fontId="2" fillId="2" borderId="88" xfId="0" applyNumberFormat="1" applyFont="1" applyFill="1" applyBorder="1" applyAlignment="1">
      <alignment horizontal="center" wrapText="1"/>
    </xf>
    <xf numFmtId="3" fontId="2" fillId="2" borderId="89" xfId="0" applyNumberFormat="1" applyFont="1" applyFill="1" applyBorder="1" applyAlignment="1">
      <alignment horizontal="center" wrapText="1"/>
    </xf>
    <xf numFmtId="3" fontId="0" fillId="0" borderId="77" xfId="0" applyNumberFormat="1" applyFill="1" applyBorder="1" applyAlignment="1">
      <alignment wrapText="1"/>
    </xf>
    <xf numFmtId="0" fontId="4" fillId="4" borderId="90" xfId="0" applyFont="1" applyFill="1" applyBorder="1" applyAlignment="1">
      <alignment wrapText="1"/>
    </xf>
    <xf numFmtId="0" fontId="4" fillId="4" borderId="91" xfId="0" applyFont="1" applyFill="1" applyBorder="1" applyAlignment="1">
      <alignment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3" fontId="0" fillId="0" borderId="82" xfId="0" applyNumberFormat="1" applyFill="1" applyBorder="1" applyAlignment="1">
      <alignment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2" fillId="3" borderId="86" xfId="0" applyFont="1" applyFill="1" applyBorder="1" applyAlignment="1">
      <alignment horizontal="centerContinuous" vertical="center" wrapText="1"/>
    </xf>
    <xf numFmtId="3" fontId="2" fillId="5" borderId="72"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wrapText="1"/>
    </xf>
    <xf numFmtId="3" fontId="2" fillId="2" borderId="88" xfId="0" applyNumberFormat="1" applyFont="1" applyFill="1" applyBorder="1" applyAlignment="1">
      <alignment horizontal="right" wrapText="1"/>
    </xf>
    <xf numFmtId="3" fontId="0" fillId="0" borderId="77" xfId="0" applyNumberFormat="1" applyFill="1" applyBorder="1" applyAlignment="1">
      <alignment horizontal="right" wrapText="1"/>
    </xf>
    <xf numFmtId="0" fontId="7" fillId="4" borderId="0" xfId="0" applyFont="1" applyFill="1" applyBorder="1" applyAlignment="1">
      <alignment vertical="top"/>
    </xf>
    <xf numFmtId="3" fontId="2" fillId="5" borderId="72" xfId="0" applyNumberFormat="1" applyFont="1" applyFill="1" applyBorder="1" applyAlignment="1">
      <alignment vertical="center" wrapText="1"/>
    </xf>
    <xf numFmtId="3" fontId="2" fillId="2" borderId="88" xfId="0" applyNumberFormat="1" applyFont="1" applyFill="1" applyBorder="1" applyAlignment="1">
      <alignment wrapText="1"/>
    </xf>
    <xf numFmtId="3" fontId="5" fillId="0" borderId="94" xfId="0" applyNumberFormat="1" applyFont="1" applyFill="1" applyBorder="1" applyAlignment="1">
      <alignment wrapText="1"/>
    </xf>
    <xf numFmtId="3" fontId="0" fillId="0" borderId="3" xfId="0" applyNumberFormat="1" applyFill="1" applyBorder="1" applyAlignment="1">
      <alignment wrapText="1"/>
    </xf>
    <xf numFmtId="3" fontId="0" fillId="0" borderId="18" xfId="0" applyNumberFormat="1" applyFill="1" applyBorder="1" applyAlignment="1">
      <alignment wrapText="1"/>
    </xf>
    <xf numFmtId="3" fontId="5" fillId="0" borderId="92" xfId="0" applyNumberFormat="1" applyFont="1" applyFill="1" applyBorder="1" applyAlignment="1">
      <alignment wrapText="1"/>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2" borderId="89" xfId="0" applyNumberFormat="1" applyFont="1" applyFill="1" applyBorder="1" applyAlignment="1">
      <alignment horizontal="right" wrapText="1"/>
    </xf>
    <xf numFmtId="0" fontId="32" fillId="0" borderId="0" xfId="0" applyFont="1" applyAlignment="1">
      <alignment horizontal="center"/>
    </xf>
    <xf numFmtId="3" fontId="2" fillId="0" borderId="0" xfId="0" applyNumberFormat="1" applyFont="1"/>
    <xf numFmtId="0" fontId="4" fillId="0" borderId="0" xfId="0" applyFont="1" applyFill="1" applyBorder="1" applyAlignment="1">
      <alignment vertical="center"/>
    </xf>
    <xf numFmtId="3" fontId="0" fillId="0" borderId="78" xfId="0" applyNumberFormat="1" applyFill="1" applyBorder="1" applyAlignment="1">
      <alignment horizontal="center" wrapText="1"/>
    </xf>
    <xf numFmtId="3" fontId="0" fillId="0" borderId="94" xfId="0" applyNumberFormat="1" applyFill="1" applyBorder="1" applyAlignment="1">
      <alignment horizontal="center" wrapText="1"/>
    </xf>
    <xf numFmtId="3" fontId="0" fillId="0" borderId="96" xfId="0" applyNumberFormat="1" applyFill="1" applyBorder="1" applyAlignment="1">
      <alignment horizontal="center" wrapText="1"/>
    </xf>
    <xf numFmtId="3" fontId="0" fillId="0" borderId="82" xfId="0" applyNumberFormat="1" applyFill="1" applyBorder="1" applyAlignment="1">
      <alignment horizontal="center" wrapText="1"/>
    </xf>
    <xf numFmtId="3" fontId="0" fillId="0" borderId="92" xfId="0" applyNumberFormat="1" applyFill="1" applyBorder="1" applyAlignment="1">
      <alignment horizontal="center" wrapText="1"/>
    </xf>
    <xf numFmtId="3" fontId="0" fillId="0" borderId="93" xfId="0" applyNumberFormat="1" applyFill="1" applyBorder="1" applyAlignment="1">
      <alignment horizontal="center" wrapText="1"/>
    </xf>
    <xf numFmtId="164" fontId="15" fillId="8" borderId="18" xfId="1" applyNumberFormat="1" applyFont="1" applyFill="1" applyBorder="1" applyAlignment="1" applyProtection="1">
      <protection hidden="1"/>
    </xf>
    <xf numFmtId="164" fontId="15" fillId="8" borderId="20" xfId="1" applyNumberFormat="1" applyFont="1" applyFill="1" applyBorder="1" applyAlignment="1" applyProtection="1">
      <protection hidden="1"/>
    </xf>
    <xf numFmtId="3" fontId="0" fillId="0" borderId="78" xfId="0" applyNumberFormat="1" applyFill="1" applyBorder="1" applyAlignment="1">
      <alignment horizontal="right" wrapText="1"/>
    </xf>
    <xf numFmtId="0" fontId="6" fillId="0" borderId="0" xfId="0" applyFont="1"/>
    <xf numFmtId="3" fontId="0" fillId="0" borderId="3" xfId="0" applyNumberFormat="1" applyFill="1" applyBorder="1" applyAlignment="1">
      <alignment horizontal="right" wrapText="1"/>
    </xf>
    <xf numFmtId="3" fontId="0" fillId="0" borderId="4" xfId="0" applyNumberFormat="1" applyFill="1" applyBorder="1" applyAlignment="1">
      <alignment horizontal="right" wrapText="1"/>
    </xf>
    <xf numFmtId="0" fontId="4" fillId="4" borderId="74" xfId="0" applyFont="1" applyFill="1" applyBorder="1" applyAlignment="1">
      <alignment wrapText="1"/>
    </xf>
    <xf numFmtId="3" fontId="0" fillId="0" borderId="75" xfId="0" applyNumberFormat="1" applyFill="1" applyBorder="1" applyAlignment="1">
      <alignment horizontal="right" wrapText="1"/>
    </xf>
    <xf numFmtId="3" fontId="0" fillId="0" borderId="76" xfId="0" applyNumberFormat="1" applyFill="1" applyBorder="1" applyAlignment="1">
      <alignment horizontal="right" wrapText="1"/>
    </xf>
    <xf numFmtId="3" fontId="0" fillId="0" borderId="30" xfId="0" applyNumberFormat="1" applyFill="1" applyBorder="1" applyAlignment="1">
      <alignment wrapText="1"/>
    </xf>
    <xf numFmtId="0" fontId="2" fillId="2" borderId="86" xfId="0" applyFont="1" applyFill="1" applyBorder="1" applyAlignment="1">
      <alignment horizontal="center" wrapText="1"/>
    </xf>
    <xf numFmtId="3" fontId="5" fillId="2" borderId="82" xfId="0" applyNumberFormat="1" applyFont="1" applyFill="1" applyBorder="1" applyAlignment="1">
      <alignment wrapText="1"/>
    </xf>
    <xf numFmtId="0" fontId="4" fillId="4" borderId="85" xfId="0" applyFont="1" applyFill="1" applyBorder="1" applyAlignment="1">
      <alignment wrapText="1"/>
    </xf>
    <xf numFmtId="0" fontId="2" fillId="7" borderId="103" xfId="0" applyFont="1" applyFill="1" applyBorder="1" applyAlignment="1">
      <alignment horizontal="center" wrapText="1"/>
    </xf>
    <xf numFmtId="4" fontId="2" fillId="7" borderId="81" xfId="0" applyNumberFormat="1" applyFont="1" applyFill="1" applyBorder="1" applyAlignment="1">
      <alignment horizontal="center"/>
    </xf>
    <xf numFmtId="4" fontId="2" fillId="7" borderId="95" xfId="0" applyNumberFormat="1" applyFont="1" applyFill="1" applyBorder="1" applyAlignment="1">
      <alignment horizontal="center"/>
    </xf>
    <xf numFmtId="4" fontId="0" fillId="0" borderId="82" xfId="0" applyNumberFormat="1" applyFill="1" applyBorder="1" applyAlignment="1">
      <alignment horizontal="center" wrapText="1"/>
    </xf>
    <xf numFmtId="4" fontId="0" fillId="0" borderId="83" xfId="0" applyNumberFormat="1" applyFill="1" applyBorder="1" applyAlignment="1">
      <alignment horizontal="center" wrapText="1"/>
    </xf>
    <xf numFmtId="0" fontId="23" fillId="8" borderId="18" xfId="0" applyFont="1" applyFill="1" applyBorder="1" applyAlignment="1">
      <alignment horizont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0" fillId="4" borderId="0" xfId="0" applyFill="1" applyBorder="1" applyAlignment="1">
      <alignment horizontal="left" vertical="top"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4" fillId="9" borderId="0" xfId="0" applyFont="1" applyFill="1"/>
    <xf numFmtId="0" fontId="6" fillId="0" borderId="0" xfId="0" applyFont="1" applyAlignment="1"/>
    <xf numFmtId="0" fontId="6" fillId="0" borderId="0" xfId="0" applyFont="1" applyFill="1" applyBorder="1" applyAlignment="1"/>
    <xf numFmtId="3" fontId="0" fillId="0" borderId="104" xfId="0" applyNumberFormat="1" applyFill="1" applyBorder="1" applyAlignment="1">
      <alignment horizontal="right" wrapText="1"/>
    </xf>
    <xf numFmtId="3" fontId="0" fillId="0" borderId="105" xfId="0" applyNumberFormat="1" applyFill="1" applyBorder="1" applyAlignment="1">
      <alignment horizontal="right" wrapText="1"/>
    </xf>
    <xf numFmtId="3" fontId="0" fillId="0" borderId="106" xfId="0" applyNumberFormat="1" applyFill="1" applyBorder="1" applyAlignment="1">
      <alignment horizontal="right" wrapText="1"/>
    </xf>
    <xf numFmtId="3" fontId="0" fillId="0" borderId="92" xfId="0" applyNumberFormat="1" applyFill="1" applyBorder="1" applyAlignment="1">
      <alignment horizontal="right" wrapText="1"/>
    </xf>
    <xf numFmtId="3" fontId="0" fillId="0" borderId="82" xfId="0" applyNumberFormat="1" applyFill="1" applyBorder="1" applyAlignment="1">
      <alignment horizontal="right" wrapText="1"/>
    </xf>
    <xf numFmtId="3" fontId="2" fillId="5" borderId="109" xfId="0" applyNumberFormat="1" applyFont="1" applyFill="1" applyBorder="1" applyAlignment="1">
      <alignment vertical="center" wrapText="1"/>
    </xf>
    <xf numFmtId="3" fontId="2" fillId="2" borderId="110" xfId="0" applyNumberFormat="1" applyFont="1" applyFill="1" applyBorder="1" applyAlignment="1">
      <alignment wrapText="1"/>
    </xf>
    <xf numFmtId="3" fontId="5" fillId="0" borderId="94" xfId="0" applyNumberFormat="1" applyFont="1" applyFill="1" applyBorder="1" applyAlignment="1">
      <alignment horizontal="center" wrapText="1"/>
    </xf>
    <xf numFmtId="3" fontId="0" fillId="0" borderId="105" xfId="0" applyNumberFormat="1" applyFill="1" applyBorder="1" applyAlignment="1">
      <alignment wrapText="1"/>
    </xf>
    <xf numFmtId="3" fontId="5" fillId="0" borderId="92" xfId="0" applyNumberFormat="1" applyFont="1" applyFill="1" applyBorder="1" applyAlignment="1">
      <alignment horizontal="center" wrapText="1"/>
    </xf>
    <xf numFmtId="3" fontId="0" fillId="0" borderId="111" xfId="0" applyNumberFormat="1" applyFill="1" applyBorder="1" applyAlignment="1">
      <alignment wrapText="1"/>
    </xf>
    <xf numFmtId="3" fontId="0" fillId="0" borderId="112" xfId="0" applyNumberFormat="1" applyFill="1" applyBorder="1" applyAlignment="1">
      <alignment wrapText="1"/>
    </xf>
    <xf numFmtId="3" fontId="0" fillId="0" borderId="113" xfId="0" applyNumberFormat="1" applyFill="1" applyBorder="1" applyAlignment="1">
      <alignment wrapText="1"/>
    </xf>
    <xf numFmtId="3" fontId="0" fillId="0" borderId="114" xfId="0" applyNumberFormat="1" applyFill="1" applyBorder="1" applyAlignment="1">
      <alignment wrapText="1"/>
    </xf>
    <xf numFmtId="3" fontId="5" fillId="2" borderId="82" xfId="0" applyNumberFormat="1" applyFont="1" applyFill="1" applyBorder="1" applyAlignment="1">
      <alignment horizontal="center" wrapText="1"/>
    </xf>
    <xf numFmtId="3" fontId="5" fillId="2" borderId="115" xfId="0" applyNumberFormat="1" applyFont="1" applyFill="1" applyBorder="1" applyAlignment="1">
      <alignment wrapText="1"/>
    </xf>
    <xf numFmtId="3" fontId="0" fillId="0" borderId="92" xfId="0" applyNumberFormat="1" applyFill="1" applyBorder="1" applyAlignment="1">
      <alignment wrapText="1"/>
    </xf>
    <xf numFmtId="164" fontId="11" fillId="0" borderId="0" xfId="0" applyNumberFormat="1" applyFont="1" applyAlignment="1">
      <alignment horizontal="centerContinuous" wrapText="1"/>
    </xf>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16"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117" xfId="0" applyFont="1" applyBorder="1" applyAlignment="1">
      <alignment horizontal="center" vertical="top" wrapText="1"/>
    </xf>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40" fillId="0" borderId="0" xfId="2" applyFont="1" applyAlignment="1">
      <alignment horizontal="centerContinuous" wrapText="1"/>
    </xf>
    <xf numFmtId="0" fontId="41" fillId="0" borderId="0" xfId="2" applyFont="1" applyAlignment="1">
      <alignment horizontal="centerContinuous" wrapText="1"/>
    </xf>
    <xf numFmtId="0" fontId="41" fillId="0" borderId="0" xfId="2" applyFont="1"/>
    <xf numFmtId="0" fontId="41" fillId="0" borderId="0" xfId="2" applyFont="1" applyAlignment="1">
      <alignment horizontal="justify" wrapText="1"/>
    </xf>
    <xf numFmtId="0" fontId="42" fillId="0" borderId="119" xfId="2" applyFont="1" applyBorder="1" applyAlignment="1">
      <alignment horizontal="justify" vertical="center" wrapText="1"/>
    </xf>
    <xf numFmtId="0" fontId="41" fillId="0" borderId="120" xfId="2" applyFont="1" applyBorder="1" applyAlignment="1">
      <alignment horizontal="justify" wrapText="1"/>
    </xf>
    <xf numFmtId="0" fontId="42" fillId="0" borderId="121" xfId="2" applyFont="1" applyBorder="1" applyAlignment="1">
      <alignment horizontal="justify" vertical="center" wrapText="1"/>
    </xf>
    <xf numFmtId="0" fontId="41" fillId="0" borderId="122" xfId="2" applyFont="1" applyBorder="1" applyAlignment="1">
      <alignment horizontal="justify" wrapText="1"/>
    </xf>
    <xf numFmtId="0" fontId="42" fillId="0" borderId="121" xfId="2" applyFont="1" applyBorder="1" applyAlignment="1">
      <alignment horizontal="left" vertical="center" wrapText="1"/>
    </xf>
    <xf numFmtId="0" fontId="42" fillId="0" borderId="123" xfId="2" applyFont="1" applyBorder="1" applyAlignment="1">
      <alignment horizontal="justify" vertical="center" wrapText="1"/>
    </xf>
    <xf numFmtId="0" fontId="41" fillId="0" borderId="124" xfId="2" applyFont="1" applyBorder="1" applyAlignment="1">
      <alignment horizontal="justify" wrapText="1"/>
    </xf>
    <xf numFmtId="0" fontId="34" fillId="0" borderId="117"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18"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17" xfId="0" applyFont="1" applyBorder="1" applyAlignment="1">
      <alignment horizontal="left" vertical="top" wrapText="1"/>
    </xf>
    <xf numFmtId="0" fontId="2" fillId="3" borderId="97"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 fillId="3" borderId="97"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96" xfId="0" applyFont="1" applyFill="1" applyBorder="1" applyAlignment="1">
      <alignment horizontal="center" vertical="center"/>
    </xf>
    <xf numFmtId="0" fontId="2" fillId="3" borderId="100" xfId="0" applyFont="1" applyFill="1" applyBorder="1" applyAlignment="1">
      <alignment horizontal="center" vertical="center"/>
    </xf>
    <xf numFmtId="0" fontId="4" fillId="4" borderId="0" xfId="0" applyFont="1" applyFill="1" applyBorder="1" applyAlignment="1">
      <alignment horizontal="left" vertical="top" wrapText="1"/>
    </xf>
    <xf numFmtId="0" fontId="0" fillId="4" borderId="0" xfId="0" applyFill="1" applyBorder="1" applyAlignment="1">
      <alignment horizontal="left" vertical="top" wrapText="1"/>
    </xf>
    <xf numFmtId="0" fontId="2" fillId="3" borderId="107" xfId="0" applyFont="1" applyFill="1" applyBorder="1" applyAlignment="1">
      <alignment horizontal="center" vertical="center"/>
    </xf>
    <xf numFmtId="0" fontId="2" fillId="3" borderId="108" xfId="0" applyFont="1" applyFill="1" applyBorder="1" applyAlignment="1">
      <alignment horizontal="center" vertical="center"/>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1"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2" xfId="0" applyFont="1" applyFill="1" applyBorder="1" applyAlignment="1">
      <alignment horizontal="center" vertical="center" wrapText="1"/>
    </xf>
    <xf numFmtId="0" fontId="2" fillId="0" borderId="0" xfId="0" applyFont="1" applyAlignment="1">
      <alignment horizontal="center"/>
    </xf>
  </cellXfs>
  <cellStyles count="3">
    <cellStyle name="Comma [0]" xfId="1" builtinId="6"/>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2"/>
          <c:y val="0.35636363636363638"/>
          <c:w val="0.72152010223018281"/>
          <c:h val="0.33090909090909176"/>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explosion val="25"/>
          <c:dPt>
            <c:idx val="0"/>
            <c:spPr>
              <a:solidFill>
                <a:srgbClr val="FF6600"/>
              </a:solidFill>
              <a:ln w="25400">
                <a:noFill/>
              </a:ln>
              <a:scene3d>
                <a:camera prst="orthographicFront"/>
                <a:lightRig rig="threePt" dir="t"/>
              </a:scene3d>
              <a:sp3d>
                <a:bevelT w="114300" prst="artDeco"/>
                <a:contourClr>
                  <a:srgbClr val="000000"/>
                </a:contourClr>
              </a:sp3d>
            </c:spPr>
          </c:dPt>
          <c:dPt>
            <c:idx val="1"/>
            <c:spPr>
              <a:solidFill>
                <a:srgbClr val="339966"/>
              </a:solidFill>
              <a:ln w="25400">
                <a:noFill/>
              </a:ln>
              <a:scene3d>
                <a:camera prst="orthographicFront"/>
                <a:lightRig rig="threePt" dir="t"/>
              </a:scene3d>
              <a:sp3d>
                <a:bevelT w="114300" prst="artDeco"/>
                <a:contourClr>
                  <a:srgbClr val="000000"/>
                </a:contourClr>
              </a:sp3d>
            </c:spPr>
          </c:dPt>
          <c:dLbls>
            <c:dLbl>
              <c:idx val="0"/>
              <c:layout>
                <c:manualLayout>
                  <c:x val="2.8006642407090235E-2"/>
                  <c:y val="-0.13729801956573637"/>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1956.2941176470586</c:v>
                </c:pt>
                <c:pt idx="1">
                  <c:v>9488.8823529411784</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57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11"/>
          <c:dPt>
            <c:idx val="0"/>
            <c:spPr>
              <a:solidFill>
                <a:srgbClr val="9999FF"/>
              </a:solidFill>
              <a:ln w="25400">
                <a:noFill/>
              </a:ln>
              <a:scene3d>
                <a:camera prst="orthographicFront"/>
                <a:lightRig rig="threePt" dir="t"/>
              </a:scene3d>
              <a:sp3d>
                <a:bevelT w="114300" prst="artDeco"/>
              </a:sp3d>
            </c:spPr>
          </c:dPt>
          <c:dPt>
            <c:idx val="1"/>
            <c:spPr>
              <a:solidFill>
                <a:srgbClr val="FF0000"/>
              </a:solidFill>
              <a:ln w="25400">
                <a:noFill/>
              </a:ln>
              <a:scene3d>
                <a:camera prst="orthographicFront"/>
                <a:lightRig rig="threePt" dir="t"/>
              </a:scene3d>
              <a:sp3d>
                <a:bevelT w="114300" prst="artDeco"/>
              </a:sp3d>
            </c:spPr>
          </c:dPt>
          <c:dLbls>
            <c:dLbl>
              <c:idx val="0"/>
              <c:layout>
                <c:manualLayout>
                  <c:x val="-1.4385963984521334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103.8235294117647</c:v>
                </c:pt>
                <c:pt idx="1">
                  <c:v>264.29411764705884</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484"/>
          <c:y val="3.5971223021582746E-2"/>
        </c:manualLayout>
      </c:layout>
      <c:spPr>
        <a:noFill/>
        <a:ln w="25400">
          <a:noFill/>
        </a:ln>
      </c:spPr>
    </c:title>
    <c:plotArea>
      <c:layout>
        <c:manualLayout>
          <c:layoutTarget val="inner"/>
          <c:xMode val="edge"/>
          <c:yMode val="edge"/>
          <c:x val="0.17973913570751568"/>
          <c:y val="0.20143884892086344"/>
          <c:w val="0.64052491997587413"/>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25"/>
          <c:dPt>
            <c:idx val="0"/>
            <c:spPr>
              <a:solidFill>
                <a:srgbClr val="808000"/>
              </a:solidFill>
              <a:ln w="25400">
                <a:noFill/>
              </a:ln>
              <a:scene3d>
                <a:camera prst="orthographicFront"/>
                <a:lightRig rig="threePt" dir="t"/>
              </a:scene3d>
              <a:sp3d>
                <a:bevelT w="114300" prst="artDeco"/>
              </a:sp3d>
            </c:spPr>
          </c:dPt>
          <c:dPt>
            <c:idx val="1"/>
            <c:spPr>
              <a:solidFill>
                <a:srgbClr val="CC99FF"/>
              </a:solidFill>
              <a:ln w="25400">
                <a:noFill/>
              </a:ln>
              <a:scene3d>
                <a:camera prst="orthographicFront"/>
                <a:lightRig rig="threePt" dir="t"/>
              </a:scene3d>
              <a:sp3d>
                <a:bevelT w="114300" prst="artDeco"/>
              </a:sp3d>
            </c:spPr>
          </c:dPt>
          <c:dLbls>
            <c:dLbl>
              <c:idx val="0"/>
              <c:layout>
                <c:manualLayout>
                  <c:x val="-3.3555181876335346E-3"/>
                  <c:y val="-0.12546478158631694"/>
                </c:manualLayout>
              </c:layout>
              <c:dLblPos val="bestFit"/>
              <c:showCatName val="1"/>
              <c:showPercent val="1"/>
            </c:dLbl>
            <c:dLbl>
              <c:idx val="1"/>
              <c:layout>
                <c:manualLayout>
                  <c:x val="-7.7714520035744472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207.35294117647055</c:v>
                </c:pt>
                <c:pt idx="1">
                  <c:v>231.41176470588235</c:v>
                </c:pt>
              </c:numCache>
            </c:numRef>
          </c:val>
        </c:ser>
        <c:dLbls>
          <c:showCatName val="1"/>
          <c:showPercent val="1"/>
        </c:dLbls>
        <c:firstSliceAng val="0"/>
      </c:pieChart>
      <c:spPr>
        <a:noFill/>
        <a:ln w="25400">
          <a:noFill/>
        </a:ln>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54"/>
          <c:y val="0.33003406699304888"/>
          <c:w val="0.79233350441403816"/>
          <c:h val="0.3234333856531870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explosion val="2"/>
            <c:spPr>
              <a:solidFill>
                <a:srgbClr val="92D050"/>
              </a:solidFill>
              <a:ln w="25400">
                <a:noFill/>
              </a:ln>
              <a:scene3d>
                <a:camera prst="orthographicFront"/>
                <a:lightRig rig="threePt" dir="t"/>
              </a:scene3d>
              <a:sp3d>
                <a:bevelT w="114300" prst="artDeco"/>
                <a:contourClr>
                  <a:srgbClr val="000000"/>
                </a:contourClr>
              </a:sp3d>
            </c:spPr>
          </c:dPt>
          <c:dPt>
            <c:idx val="1"/>
            <c:spPr>
              <a:solidFill>
                <a:srgbClr val="FF6161"/>
              </a:solidFill>
              <a:ln w="25400">
                <a:noFill/>
              </a:ln>
              <a:scene3d>
                <a:camera prst="orthographicFront"/>
                <a:lightRig rig="threePt" dir="t"/>
              </a:scene3d>
              <a:sp3d>
                <a:bevelT w="114300" prst="artDeco"/>
                <a:contourClr>
                  <a:srgbClr val="000000"/>
                </a:contourClr>
              </a:sp3d>
            </c:spPr>
          </c:dPt>
          <c:dLbls>
            <c:dLbl>
              <c:idx val="0"/>
              <c:layout>
                <c:manualLayout>
                  <c:x val="-0.12428308602697727"/>
                  <c:y val="0.18151302515756995"/>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5840.7647058823532</c:v>
                </c:pt>
                <c:pt idx="1">
                  <c:v>5604.4117647058829</c:v>
                </c:pt>
              </c:numCache>
            </c:numRef>
          </c:val>
        </c:ser>
        <c:dLbls>
          <c:showCatName val="1"/>
          <c:showPercent val="1"/>
        </c:dLbls>
      </c:pie3DChart>
      <c:spPr>
        <a:noFill/>
        <a:ln w="25400">
          <a:noFill/>
        </a:ln>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846E-2"/>
        </c:manualLayout>
      </c:layout>
      <c:spPr>
        <a:noFill/>
        <a:ln w="25400">
          <a:noFill/>
        </a:ln>
      </c:spPr>
    </c:title>
    <c:plotArea>
      <c:layout>
        <c:manualLayout>
          <c:layoutTarget val="inner"/>
          <c:xMode val="edge"/>
          <c:yMode val="edge"/>
          <c:x val="0.26851932785773491"/>
          <c:y val="0.23026352774132638"/>
          <c:w val="0.58333509155301033"/>
          <c:h val="0.62171152490158155"/>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sp3d>
          </c:spPr>
          <c:explosion val="9"/>
          <c:dPt>
            <c:idx val="0"/>
            <c:spPr>
              <a:solidFill>
                <a:srgbClr val="33CCCC"/>
              </a:solidFill>
              <a:ln w="25400">
                <a:noFill/>
              </a:ln>
              <a:scene3d>
                <a:camera prst="orthographicFront"/>
                <a:lightRig rig="threePt" dir="t"/>
              </a:scene3d>
              <a:sp3d>
                <a:bevelT w="114300" prst="artDeco"/>
              </a:sp3d>
            </c:spPr>
          </c:dPt>
          <c:dPt>
            <c:idx val="1"/>
            <c:spPr>
              <a:solidFill>
                <a:srgbClr val="FF00FF"/>
              </a:solidFill>
              <a:ln w="25400">
                <a:noFill/>
              </a:ln>
              <a:scene3d>
                <a:camera prst="orthographicFront"/>
                <a:lightRig rig="threePt" dir="t"/>
              </a:scene3d>
              <a:sp3d>
                <a:bevelT w="114300" prst="artDeco"/>
              </a:sp3d>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11445.176470588236</c:v>
                </c:pt>
                <c:pt idx="1">
                  <c:v>2404.823529411764</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68824636481"/>
          <c:y val="2.3239052355297687E-2"/>
        </c:manualLayout>
      </c:layout>
    </c:title>
    <c:view3D>
      <c:rotX val="30"/>
      <c:perspective val="30"/>
    </c:view3D>
    <c:plotArea>
      <c:layout>
        <c:manualLayout>
          <c:layoutTarget val="inner"/>
          <c:xMode val="edge"/>
          <c:yMode val="edge"/>
          <c:x val="8.0316632395473042E-2"/>
          <c:y val="0.16817833972709545"/>
          <c:w val="0.84536436130197057"/>
          <c:h val="0.6686825863513457"/>
        </c:manualLayout>
      </c:layout>
      <c:pie3DChart>
        <c:varyColors val="1"/>
        <c:ser>
          <c:idx val="0"/>
          <c:order val="0"/>
          <c:spPr>
            <a:solidFill>
              <a:srgbClr val="FFC000"/>
            </a:solidFill>
            <a:scene3d>
              <a:camera prst="orthographicFront"/>
              <a:lightRig rig="threePt" dir="t"/>
            </a:scene3d>
            <a:sp3d>
              <a:bevelT w="114300" prst="artDeco"/>
            </a:sp3d>
          </c:spPr>
          <c:explosion val="27"/>
          <c:dPt>
            <c:idx val="0"/>
            <c:explosion val="1"/>
            <c:spPr>
              <a:solidFill>
                <a:schemeClr val="accent6">
                  <a:lumMod val="75000"/>
                </a:schemeClr>
              </a:solidFill>
              <a:scene3d>
                <a:camera prst="orthographicFront"/>
                <a:lightRig rig="threePt" dir="t"/>
              </a:scene3d>
              <a:sp3d>
                <a:bevelT w="114300" prst="artDeco"/>
              </a:sp3d>
            </c:spPr>
          </c:dPt>
          <c:dPt>
            <c:idx val="1"/>
            <c:spPr>
              <a:solidFill>
                <a:schemeClr val="accent4">
                  <a:lumMod val="60000"/>
                  <a:lumOff val="40000"/>
                </a:schemeClr>
              </a:solidFill>
              <a:scene3d>
                <a:camera prst="orthographicFront"/>
                <a:lightRig rig="threePt" dir="t"/>
              </a:scene3d>
              <a:sp3d>
                <a:bevelT w="114300" prst="artDeco"/>
              </a:sp3d>
            </c:spPr>
          </c:dPt>
          <c:dLbls>
            <c:dLbl>
              <c:idx val="0"/>
              <c:layout>
                <c:manualLayout>
                  <c:x val="0.11460420950565908"/>
                  <c:y val="-3.7971762189042059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13850</c:v>
                </c:pt>
                <c:pt idx="1">
                  <c:v>584</c:v>
                </c:pt>
              </c:numCache>
            </c:numRef>
          </c:val>
        </c:ser>
        <c:dLbls>
          <c:showCatName val="1"/>
          <c:showPercent val="1"/>
        </c:dLbls>
      </c:pie3DChart>
      <c:spPr>
        <a:noFill/>
        <a:ln w="25400">
          <a:noFill/>
        </a:ln>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3513216"/>
        <c:axId val="73515008"/>
        <c:axId val="0"/>
      </c:bar3DChart>
      <c:catAx>
        <c:axId val="73513216"/>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3515008"/>
        <c:crosses val="autoZero"/>
        <c:auto val="1"/>
        <c:lblAlgn val="ctr"/>
        <c:lblOffset val="100"/>
        <c:tickLblSkip val="1"/>
        <c:tickMarkSkip val="1"/>
      </c:catAx>
      <c:valAx>
        <c:axId val="7351500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35132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55" r="0.750000000000001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4517888"/>
        <c:axId val="74540160"/>
        <c:axId val="0"/>
      </c:bar3DChart>
      <c:catAx>
        <c:axId val="7451788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540160"/>
        <c:crosses val="autoZero"/>
        <c:auto val="1"/>
        <c:lblAlgn val="ctr"/>
        <c:lblOffset val="100"/>
        <c:tickLblSkip val="1"/>
        <c:tickMarkSkip val="1"/>
      </c:catAx>
      <c:valAx>
        <c:axId val="7454016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5178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55" r="0.750000000000001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4564736"/>
        <c:axId val="74566272"/>
        <c:axId val="0"/>
      </c:bar3DChart>
      <c:catAx>
        <c:axId val="7456473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566272"/>
        <c:crosses val="autoZero"/>
        <c:auto val="1"/>
        <c:lblAlgn val="ctr"/>
        <c:lblOffset val="100"/>
        <c:tickLblSkip val="1"/>
        <c:tickMarkSkip val="1"/>
      </c:catAx>
      <c:valAx>
        <c:axId val="7456627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5647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155" r="0.750000000000001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4672768"/>
        <c:axId val="74678656"/>
        <c:axId val="0"/>
      </c:bar3DChart>
      <c:catAx>
        <c:axId val="7467276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4678656"/>
        <c:crosses val="autoZero"/>
        <c:auto val="1"/>
        <c:lblAlgn val="ctr"/>
        <c:lblOffset val="100"/>
        <c:tickLblSkip val="1"/>
        <c:tickMarkSkip val="1"/>
      </c:catAx>
      <c:valAx>
        <c:axId val="7467865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46727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55" r="0.7500000000000015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2010 A JUNIO DE 2011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116"/>
        </c:manualLayout>
      </c:layout>
      <c:bar3DChart>
        <c:barDir val="col"/>
        <c:grouping val="clustered"/>
        <c:ser>
          <c:idx val="0"/>
          <c:order val="0"/>
          <c:tx>
            <c:strRef>
              <c:f>'[2]FUGAS 2010-11 '!$Q$5</c:f>
              <c:strCache>
                <c:ptCount val="1"/>
                <c:pt idx="0">
                  <c:v>REGULAR</c:v>
                </c:pt>
              </c:strCache>
            </c:strRef>
          </c:tx>
          <c:spPr>
            <a:solidFill>
              <a:srgbClr val="FF8080"/>
            </a:solidFill>
            <a:ln w="25400">
              <a:noFill/>
            </a:ln>
          </c:spPr>
          <c:dLbls>
            <c:dLbl>
              <c:idx val="0"/>
              <c:layout>
                <c:manualLayout>
                  <c:x val="5.1051000823530797E-3"/>
                  <c:y val="-1.1739491751251959E-2"/>
                </c:manualLayout>
              </c:layout>
              <c:showVal val="1"/>
            </c:dLbl>
            <c:dLbl>
              <c:idx val="1"/>
              <c:layout>
                <c:manualLayout>
                  <c:x val="-1.9351889477729476E-3"/>
                  <c:y val="2.3203295806902623E-4"/>
                </c:manualLayout>
              </c:layout>
              <c:showVal val="1"/>
            </c:dLbl>
            <c:dLbl>
              <c:idx val="2"/>
              <c:layout>
                <c:manualLayout>
                  <c:x val="-1.2748151248574394E-3"/>
                  <c:y val="-3.5620063177741476E-3"/>
                </c:manualLayout>
              </c:layout>
              <c:showVal val="1"/>
            </c:dLbl>
            <c:dLbl>
              <c:idx val="3"/>
              <c:layout>
                <c:manualLayout>
                  <c:x val="1.5857810838167577E-3"/>
                  <c:y val="-3.5620063177741476E-3"/>
                </c:manualLayout>
              </c:layout>
              <c:showVal val="1"/>
            </c:dLbl>
            <c:dLbl>
              <c:idx val="4"/>
              <c:layout>
                <c:manualLayout>
                  <c:x val="4.6048018087544426E-5"/>
                  <c:y val="9.425080942525617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2010-11 '!$P$6:$P$17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2010-11 '!$Q$6:$Q$17</c:f>
              <c:numCache>
                <c:formatCode>General</c:formatCode>
                <c:ptCount val="12"/>
                <c:pt idx="0">
                  <c:v>1</c:v>
                </c:pt>
                <c:pt idx="1">
                  <c:v>1</c:v>
                </c:pt>
                <c:pt idx="2">
                  <c:v>2</c:v>
                </c:pt>
                <c:pt idx="3">
                  <c:v>0</c:v>
                </c:pt>
                <c:pt idx="4">
                  <c:v>5</c:v>
                </c:pt>
                <c:pt idx="5">
                  <c:v>2</c:v>
                </c:pt>
                <c:pt idx="6">
                  <c:v>0</c:v>
                </c:pt>
                <c:pt idx="7">
                  <c:v>0</c:v>
                </c:pt>
                <c:pt idx="8">
                  <c:v>4</c:v>
                </c:pt>
                <c:pt idx="9">
                  <c:v>0</c:v>
                </c:pt>
                <c:pt idx="10">
                  <c:v>0</c:v>
                </c:pt>
                <c:pt idx="11">
                  <c:v>0</c:v>
                </c:pt>
              </c:numCache>
            </c:numRef>
          </c:val>
        </c:ser>
        <c:dLbls>
          <c:showVal val="1"/>
        </c:dLbls>
        <c:shape val="box"/>
        <c:axId val="74707328"/>
        <c:axId val="74708864"/>
        <c:axId val="0"/>
      </c:bar3DChart>
      <c:catAx>
        <c:axId val="747073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4708864"/>
        <c:crosses val="autoZero"/>
        <c:auto val="1"/>
        <c:lblAlgn val="ctr"/>
        <c:lblOffset val="100"/>
        <c:tickLblSkip val="1"/>
        <c:tickMarkSkip val="1"/>
      </c:catAx>
      <c:valAx>
        <c:axId val="7470886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47073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55" r="0.7500000000000015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18"/>
          <c:y val="7.8085642317380369E-2"/>
        </c:manualLayout>
      </c:layout>
      <c:spPr>
        <a:noFill/>
        <a:ln w="25400">
          <a:noFill/>
        </a:ln>
      </c:spPr>
    </c:title>
    <c:view3D>
      <c:perspective val="0"/>
    </c:view3D>
    <c:plotArea>
      <c:layout>
        <c:manualLayout>
          <c:layoutTarget val="inner"/>
          <c:xMode val="edge"/>
          <c:yMode val="edge"/>
          <c:x val="0.28315946348733234"/>
          <c:y val="0.40806095528592823"/>
          <c:w val="0.43517138599105887"/>
          <c:h val="0.29471068992872612"/>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explosion val="6"/>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42E-2"/>
                  <c:y val="-7.2046913531274683E-3"/>
                </c:manualLayout>
              </c:layout>
              <c:dLblPos val="bestFit"/>
              <c:showCatName val="1"/>
              <c:showPercent val="1"/>
            </c:dLbl>
            <c:dLbl>
              <c:idx val="5"/>
              <c:layout>
                <c:manualLayout>
                  <c:x val="0.10520545587539262"/>
                  <c:y val="1.8824120536570236E-2"/>
                </c:manualLayout>
              </c:layout>
              <c:dLblPos val="bestFit"/>
              <c:showCatName val="1"/>
              <c:showPercent val="1"/>
            </c:dLbl>
            <c:dLbl>
              <c:idx val="6"/>
              <c:layout>
                <c:manualLayout>
                  <c:x val="-2.2906853483851075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114.52941176470588</c:v>
                </c:pt>
                <c:pt idx="1">
                  <c:v>236.29411764705881</c:v>
                </c:pt>
                <c:pt idx="2">
                  <c:v>5.8823529411764705E-2</c:v>
                </c:pt>
                <c:pt idx="3">
                  <c:v>280.05882352941171</c:v>
                </c:pt>
                <c:pt idx="4">
                  <c:v>1952.5294117647059</c:v>
                </c:pt>
                <c:pt idx="5">
                  <c:v>3753.6470588235293</c:v>
                </c:pt>
                <c:pt idx="6">
                  <c:v>3151.7647058823532</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layout/>
    </c:title>
    <c:view3D>
      <c:rotX val="30"/>
      <c:perspective val="30"/>
    </c:view3D>
    <c:plotArea>
      <c:layout>
        <c:manualLayout>
          <c:layoutTarget val="inner"/>
          <c:xMode val="edge"/>
          <c:yMode val="edge"/>
          <c:x val="0.11194777886193623"/>
          <c:y val="0.41119921259842479"/>
          <c:w val="0.67500000000000115"/>
          <c:h val="0.536559857101196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13"/>
                  <c:y val="2.8710994459025956E-2"/>
                </c:manualLayout>
              </c:layout>
              <c:dLblPos val="bestFit"/>
              <c:showCatName val="1"/>
              <c:showPercent val="1"/>
            </c:dLbl>
            <c:dLbl>
              <c:idx val="1"/>
              <c:layout>
                <c:manualLayout>
                  <c:x val="-0.17981835083114658"/>
                  <c:y val="-9.3974190726159493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94E-2"/>
                  <c:y val="-6.574015748031496E-3"/>
                </c:manualLayout>
              </c:layout>
              <c:dLblPos val="bestFit"/>
              <c:showCatName val="1"/>
              <c:showPercent val="1"/>
            </c:dLbl>
            <c:dLbl>
              <c:idx val="6"/>
              <c:layout>
                <c:manualLayout>
                  <c:x val="-5.0677384076990378E-2"/>
                  <c:y val="3.4932195975503115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27.764705882352938</c:v>
                </c:pt>
                <c:pt idx="1">
                  <c:v>100.88235294117646</c:v>
                </c:pt>
                <c:pt idx="2">
                  <c:v>0</c:v>
                </c:pt>
                <c:pt idx="3">
                  <c:v>157.8235294117647</c:v>
                </c:pt>
                <c:pt idx="4">
                  <c:v>989.52941176470586</c:v>
                </c:pt>
                <c:pt idx="5">
                  <c:v>2155.5294117647059</c:v>
                </c:pt>
                <c:pt idx="6">
                  <c:v>1633.9411764705885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layout/>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Lbls>
            <c:dLbl>
              <c:idx val="0"/>
              <c:layout>
                <c:manualLayout>
                  <c:x val="-0.2682761584626483"/>
                  <c:y val="-4.1979041896570875E-3"/>
                </c:manualLayout>
              </c:layout>
              <c:dLblPos val="bestFit"/>
              <c:showCatName val="1"/>
              <c:showPercent val="1"/>
            </c:dLbl>
            <c:dLbl>
              <c:idx val="1"/>
              <c:layout>
                <c:manualLayout>
                  <c:x val="-0.14468235330232868"/>
                  <c:y val="-8.2335892552084622E-2"/>
                </c:manualLayout>
              </c:layout>
              <c:dLblPos val="bestFit"/>
              <c:showCatName val="1"/>
              <c:showPercent val="1"/>
            </c:dLbl>
            <c:dLbl>
              <c:idx val="2"/>
              <c:layout>
                <c:manualLayout>
                  <c:x val="-3.0883025586714043E-2"/>
                  <c:y val="-4.0085874552463985E-2"/>
                </c:manualLayout>
              </c:layout>
              <c:dLblPos val="bestFit"/>
              <c:showCatName val="1"/>
              <c:showPercent val="1"/>
            </c:dLbl>
            <c:dLbl>
              <c:idx val="3"/>
              <c:layout>
                <c:manualLayout>
                  <c:x val="0.10000414421881497"/>
                  <c:y val="-1.7659002101046574E-2"/>
                </c:manualLayout>
              </c:layout>
              <c:spPr>
                <a:noFill/>
                <a:ln>
                  <a:noFill/>
                </a:ln>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01E-2"/>
                  <c:y val="-5.3783902012248565E-3"/>
                </c:manualLayout>
              </c:layout>
              <c:dLblPos val="bestFit"/>
              <c:showCatName val="1"/>
              <c:showPercent val="1"/>
            </c:dLbl>
            <c:dLbl>
              <c:idx val="5"/>
              <c:layout>
                <c:manualLayout>
                  <c:x val="-6.6117173949747504E-2"/>
                  <c:y val="3.029067750571085E-2"/>
                </c:manualLayout>
              </c:layout>
              <c:spPr>
                <a:noFill/>
                <a:ln>
                  <a:noFill/>
                </a:ln>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32E-2"/>
                  <c:y val="5.6577715815454388E-4"/>
                </c:manualLayout>
              </c:layout>
              <c:dLblPos val="bestFit"/>
              <c:showCatName val="1"/>
              <c:showPercent val="1"/>
            </c:dLbl>
            <c:spPr>
              <a:noFill/>
              <a:ln>
                <a:noFill/>
              </a:ln>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86.764705882352942</c:v>
                </c:pt>
                <c:pt idx="1">
                  <c:v>135.41176470588235</c:v>
                </c:pt>
                <c:pt idx="2">
                  <c:v>5.8823529411764705E-2</c:v>
                </c:pt>
                <c:pt idx="3">
                  <c:v>122.23529411764704</c:v>
                </c:pt>
                <c:pt idx="4">
                  <c:v>963</c:v>
                </c:pt>
                <c:pt idx="5">
                  <c:v>1598.1176470588234</c:v>
                </c:pt>
                <c:pt idx="6">
                  <c:v>1517.8235294117646</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24</xdr:row>
      <xdr:rowOff>0</xdr:rowOff>
    </xdr:from>
    <xdr:to>
      <xdr:col>4</xdr:col>
      <xdr:colOff>581025</xdr:colOff>
      <xdr:row>41</xdr:row>
      <xdr:rowOff>133350</xdr:rowOff>
    </xdr:to>
    <xdr:graphicFrame macro="">
      <xdr:nvGraphicFramePr>
        <xdr:cNvPr id="5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24</xdr:row>
      <xdr:rowOff>0</xdr:rowOff>
    </xdr:from>
    <xdr:to>
      <xdr:col>10</xdr:col>
      <xdr:colOff>57150</xdr:colOff>
      <xdr:row>41</xdr:row>
      <xdr:rowOff>142875</xdr:rowOff>
    </xdr:to>
    <xdr:graphicFrame macro="">
      <xdr:nvGraphicFramePr>
        <xdr:cNvPr id="5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66675</xdr:colOff>
      <xdr:row>24</xdr:row>
      <xdr:rowOff>9525</xdr:rowOff>
    </xdr:from>
    <xdr:to>
      <xdr:col>14</xdr:col>
      <xdr:colOff>590550</xdr:colOff>
      <xdr:row>41</xdr:row>
      <xdr:rowOff>152400</xdr:rowOff>
    </xdr:to>
    <xdr:graphicFrame macro="">
      <xdr:nvGraphicFramePr>
        <xdr:cNvPr id="5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95250</xdr:rowOff>
    </xdr:from>
    <xdr:to>
      <xdr:col>13</xdr:col>
      <xdr:colOff>428625</xdr:colOff>
      <xdr:row>54</xdr:row>
      <xdr:rowOff>352425</xdr:rowOff>
    </xdr:to>
    <xdr:graphicFrame macro="">
      <xdr:nvGraphicFramePr>
        <xdr:cNvPr id="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0-11/PROMEDIO%20DIARIO%20%20AB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DE%20SEGURIDAD%202010-2011/FUGAS%20EN%20LAS%20INST.%20CORREC.%201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DEFINICION"/>
      <sheetName val="PROMEDIO"/>
      <sheetName val="GRAFICA 1"/>
      <sheetName val="GRAFICA 2"/>
      <sheetName val="GRAFICA 3"/>
      <sheetName val="NIVELES DE CUSTODIA"/>
      <sheetName val="GRAFICA CUST"/>
    </sheetNames>
    <sheetDataSet>
      <sheetData sheetId="0">
        <row r="112">
          <cell r="C112">
            <v>500</v>
          </cell>
          <cell r="D112">
            <v>0</v>
          </cell>
          <cell r="F112">
            <v>0</v>
          </cell>
          <cell r="I112">
            <v>424</v>
          </cell>
          <cell r="AC112">
            <v>0</v>
          </cell>
          <cell r="AD112">
            <v>0</v>
          </cell>
        </row>
        <row r="113">
          <cell r="C113">
            <v>450</v>
          </cell>
          <cell r="D113">
            <v>54</v>
          </cell>
          <cell r="F113">
            <v>0</v>
          </cell>
          <cell r="I113">
            <v>277</v>
          </cell>
          <cell r="AC113">
            <v>0</v>
          </cell>
          <cell r="AD113">
            <v>0</v>
          </cell>
        </row>
        <row r="114">
          <cell r="C114">
            <v>36</v>
          </cell>
          <cell r="D114">
            <v>0</v>
          </cell>
          <cell r="F114">
            <v>0</v>
          </cell>
          <cell r="I114">
            <v>32</v>
          </cell>
          <cell r="AC114">
            <v>0</v>
          </cell>
          <cell r="AD114">
            <v>0</v>
          </cell>
        </row>
        <row r="115">
          <cell r="C115">
            <v>40</v>
          </cell>
          <cell r="D115">
            <v>0</v>
          </cell>
          <cell r="F115">
            <v>0</v>
          </cell>
          <cell r="I115">
            <v>33</v>
          </cell>
          <cell r="AC115">
            <v>0</v>
          </cell>
          <cell r="AD115">
            <v>0</v>
          </cell>
          <cell r="AM115">
            <v>0</v>
          </cell>
          <cell r="AN115">
            <v>33</v>
          </cell>
        </row>
        <row r="116">
          <cell r="C116">
            <v>68</v>
          </cell>
          <cell r="D116">
            <v>0</v>
          </cell>
          <cell r="F116">
            <v>0</v>
          </cell>
          <cell r="I116">
            <v>50</v>
          </cell>
          <cell r="AC116">
            <v>0</v>
          </cell>
          <cell r="AD116">
            <v>0</v>
          </cell>
        </row>
        <row r="117">
          <cell r="C117">
            <v>108</v>
          </cell>
          <cell r="D117">
            <v>0</v>
          </cell>
          <cell r="F117">
            <v>27</v>
          </cell>
          <cell r="I117">
            <v>16</v>
          </cell>
          <cell r="AC117">
            <v>0</v>
          </cell>
          <cell r="AD117">
            <v>0</v>
          </cell>
          <cell r="AM117">
            <v>7</v>
          </cell>
        </row>
        <row r="118">
          <cell r="C118">
            <v>705</v>
          </cell>
          <cell r="D118">
            <v>10</v>
          </cell>
          <cell r="F118">
            <v>463</v>
          </cell>
          <cell r="I118">
            <v>155</v>
          </cell>
          <cell r="AC118">
            <v>43</v>
          </cell>
          <cell r="AD118">
            <v>9</v>
          </cell>
        </row>
        <row r="119">
          <cell r="C119">
            <v>292</v>
          </cell>
          <cell r="D119">
            <v>2</v>
          </cell>
          <cell r="F119">
            <v>19</v>
          </cell>
          <cell r="I119">
            <v>153</v>
          </cell>
          <cell r="AC119">
            <v>1</v>
          </cell>
          <cell r="AD119">
            <v>0</v>
          </cell>
        </row>
        <row r="120">
          <cell r="C120">
            <v>292</v>
          </cell>
          <cell r="D120">
            <v>3</v>
          </cell>
          <cell r="F120">
            <v>0</v>
          </cell>
          <cell r="I120">
            <v>288</v>
          </cell>
          <cell r="AC120">
            <v>0</v>
          </cell>
          <cell r="AD120">
            <v>0</v>
          </cell>
        </row>
        <row r="121">
          <cell r="C121">
            <v>1414</v>
          </cell>
          <cell r="D121">
            <v>37</v>
          </cell>
          <cell r="F121">
            <v>197</v>
          </cell>
          <cell r="I121">
            <v>869</v>
          </cell>
          <cell r="AC121">
            <v>0</v>
          </cell>
          <cell r="AD121">
            <v>26</v>
          </cell>
        </row>
        <row r="122">
          <cell r="C122">
            <v>516</v>
          </cell>
          <cell r="D122">
            <v>48</v>
          </cell>
          <cell r="F122">
            <v>0</v>
          </cell>
          <cell r="I122">
            <v>461</v>
          </cell>
          <cell r="AC122">
            <v>0</v>
          </cell>
          <cell r="AD122">
            <v>0</v>
          </cell>
        </row>
        <row r="123">
          <cell r="C123">
            <v>320</v>
          </cell>
          <cell r="D123">
            <v>5</v>
          </cell>
          <cell r="F123">
            <v>0</v>
          </cell>
          <cell r="I123">
            <v>250</v>
          </cell>
          <cell r="AC123">
            <v>0</v>
          </cell>
          <cell r="AD123">
            <v>0</v>
          </cell>
        </row>
        <row r="124">
          <cell r="C124">
            <v>592</v>
          </cell>
          <cell r="D124">
            <v>0</v>
          </cell>
          <cell r="F124">
            <v>0</v>
          </cell>
          <cell r="I124">
            <v>580</v>
          </cell>
          <cell r="AC124">
            <v>0</v>
          </cell>
          <cell r="AD124">
            <v>0</v>
          </cell>
        </row>
        <row r="125">
          <cell r="C125">
            <v>516</v>
          </cell>
          <cell r="D125">
            <v>3</v>
          </cell>
          <cell r="F125">
            <v>0</v>
          </cell>
          <cell r="I125">
            <v>495</v>
          </cell>
          <cell r="AC125">
            <v>0</v>
          </cell>
          <cell r="AD125">
            <v>0</v>
          </cell>
        </row>
        <row r="126">
          <cell r="C126">
            <v>1031</v>
          </cell>
          <cell r="D126">
            <v>38</v>
          </cell>
          <cell r="F126">
            <v>0</v>
          </cell>
          <cell r="I126">
            <v>714</v>
          </cell>
          <cell r="AC126">
            <v>0</v>
          </cell>
          <cell r="AD126">
            <v>0</v>
          </cell>
        </row>
        <row r="127">
          <cell r="C127">
            <v>476</v>
          </cell>
          <cell r="D127">
            <v>66</v>
          </cell>
          <cell r="F127">
            <v>98</v>
          </cell>
          <cell r="I127">
            <v>227</v>
          </cell>
          <cell r="AC127">
            <v>10</v>
          </cell>
          <cell r="AD127">
            <v>7</v>
          </cell>
          <cell r="AM127">
            <v>98</v>
          </cell>
          <cell r="AN127">
            <v>227</v>
          </cell>
        </row>
        <row r="129">
          <cell r="C129">
            <v>534</v>
          </cell>
          <cell r="D129">
            <v>46</v>
          </cell>
          <cell r="F129">
            <v>0</v>
          </cell>
          <cell r="I129">
            <v>412</v>
          </cell>
          <cell r="AC129">
            <v>0</v>
          </cell>
          <cell r="AD129">
            <v>0</v>
          </cell>
        </row>
        <row r="130">
          <cell r="C130">
            <v>676</v>
          </cell>
          <cell r="D130">
            <v>0</v>
          </cell>
          <cell r="F130">
            <v>419</v>
          </cell>
          <cell r="I130">
            <v>121</v>
          </cell>
          <cell r="AC130">
            <v>36</v>
          </cell>
          <cell r="AD130">
            <v>2</v>
          </cell>
        </row>
        <row r="131">
          <cell r="C131">
            <v>280</v>
          </cell>
          <cell r="D131">
            <v>0</v>
          </cell>
          <cell r="F131">
            <v>0</v>
          </cell>
          <cell r="I131">
            <v>269</v>
          </cell>
          <cell r="AC131">
            <v>0</v>
          </cell>
          <cell r="AD131">
            <v>0</v>
          </cell>
        </row>
        <row r="132">
          <cell r="C132">
            <v>224</v>
          </cell>
          <cell r="D132">
            <v>2</v>
          </cell>
          <cell r="F132">
            <v>0</v>
          </cell>
          <cell r="I132">
            <v>192</v>
          </cell>
          <cell r="AC132">
            <v>0</v>
          </cell>
          <cell r="AD132">
            <v>0</v>
          </cell>
        </row>
        <row r="133">
          <cell r="C133">
            <v>192</v>
          </cell>
          <cell r="D133">
            <v>0</v>
          </cell>
          <cell r="F133">
            <v>0</v>
          </cell>
          <cell r="I133">
            <v>177</v>
          </cell>
          <cell r="AC133">
            <v>0</v>
          </cell>
          <cell r="AD133">
            <v>0</v>
          </cell>
        </row>
        <row r="134">
          <cell r="C134">
            <v>416</v>
          </cell>
          <cell r="D134">
            <v>22</v>
          </cell>
          <cell r="F134">
            <v>80</v>
          </cell>
          <cell r="I134">
            <v>190</v>
          </cell>
          <cell r="AC134">
            <v>80</v>
          </cell>
          <cell r="AD134">
            <v>174</v>
          </cell>
        </row>
        <row r="135">
          <cell r="C135">
            <v>246</v>
          </cell>
          <cell r="D135">
            <v>0</v>
          </cell>
          <cell r="F135">
            <v>206</v>
          </cell>
          <cell r="I135">
            <v>22</v>
          </cell>
          <cell r="AC135">
            <v>0</v>
          </cell>
          <cell r="AD135">
            <v>0</v>
          </cell>
        </row>
        <row r="136">
          <cell r="C136">
            <v>56</v>
          </cell>
          <cell r="D136">
            <v>0</v>
          </cell>
          <cell r="F136">
            <v>0</v>
          </cell>
          <cell r="I136">
            <v>54</v>
          </cell>
          <cell r="AC136">
            <v>0</v>
          </cell>
          <cell r="AD136">
            <v>0</v>
          </cell>
        </row>
        <row r="137">
          <cell r="C137">
            <v>420</v>
          </cell>
          <cell r="D137">
            <v>2</v>
          </cell>
          <cell r="F137">
            <v>4</v>
          </cell>
          <cell r="I137">
            <v>356</v>
          </cell>
          <cell r="AC137">
            <v>0</v>
          </cell>
          <cell r="AD137">
            <v>0</v>
          </cell>
        </row>
        <row r="138">
          <cell r="C138">
            <v>1031</v>
          </cell>
          <cell r="D138">
            <v>142</v>
          </cell>
          <cell r="F138">
            <v>0</v>
          </cell>
          <cell r="I138">
            <v>814</v>
          </cell>
          <cell r="AC138">
            <v>7</v>
          </cell>
          <cell r="AD138">
            <v>0</v>
          </cell>
        </row>
        <row r="139">
          <cell r="C139">
            <v>486</v>
          </cell>
          <cell r="D139">
            <v>16</v>
          </cell>
          <cell r="F139">
            <v>22</v>
          </cell>
          <cell r="I139">
            <v>85</v>
          </cell>
          <cell r="AC139">
            <v>4</v>
          </cell>
          <cell r="AD139">
            <v>4</v>
          </cell>
        </row>
        <row r="140">
          <cell r="C140">
            <v>28</v>
          </cell>
          <cell r="D140">
            <v>0</v>
          </cell>
          <cell r="F140">
            <v>0</v>
          </cell>
          <cell r="I140">
            <v>22</v>
          </cell>
          <cell r="AC140">
            <v>0</v>
          </cell>
          <cell r="AD140">
            <v>0</v>
          </cell>
        </row>
        <row r="141">
          <cell r="C141">
            <v>546</v>
          </cell>
          <cell r="D141">
            <v>30</v>
          </cell>
          <cell r="F141">
            <v>0</v>
          </cell>
          <cell r="I141">
            <v>502</v>
          </cell>
          <cell r="AC141">
            <v>0</v>
          </cell>
          <cell r="AD141">
            <v>0</v>
          </cell>
        </row>
        <row r="142">
          <cell r="C142">
            <v>152</v>
          </cell>
          <cell r="D142">
            <v>0</v>
          </cell>
          <cell r="F142">
            <v>0</v>
          </cell>
          <cell r="I142">
            <v>150</v>
          </cell>
          <cell r="AC142">
            <v>0</v>
          </cell>
          <cell r="AD142">
            <v>0</v>
          </cell>
        </row>
        <row r="143">
          <cell r="C143">
            <v>908</v>
          </cell>
          <cell r="D143">
            <v>25</v>
          </cell>
          <cell r="F143">
            <v>186</v>
          </cell>
          <cell r="I143">
            <v>596</v>
          </cell>
          <cell r="AC143">
            <v>22</v>
          </cell>
          <cell r="AD143">
            <v>1</v>
          </cell>
        </row>
        <row r="144">
          <cell r="C144">
            <v>75</v>
          </cell>
          <cell r="D144">
            <v>0</v>
          </cell>
          <cell r="F144">
            <v>0</v>
          </cell>
          <cell r="I144">
            <v>48</v>
          </cell>
          <cell r="AC144">
            <v>0</v>
          </cell>
          <cell r="AD144">
            <v>0</v>
          </cell>
        </row>
        <row r="145">
          <cell r="C145">
            <v>0</v>
          </cell>
          <cell r="D145">
            <v>0</v>
          </cell>
          <cell r="F145">
            <v>0</v>
          </cell>
          <cell r="I145">
            <v>0</v>
          </cell>
          <cell r="AC145">
            <v>0</v>
          </cell>
          <cell r="AD145">
            <v>0</v>
          </cell>
        </row>
        <row r="146">
          <cell r="C146">
            <v>400</v>
          </cell>
          <cell r="D146">
            <v>50</v>
          </cell>
          <cell r="F146">
            <v>0</v>
          </cell>
          <cell r="I146">
            <v>326</v>
          </cell>
          <cell r="AC146">
            <v>0</v>
          </cell>
          <cell r="AD146">
            <v>0</v>
          </cell>
        </row>
        <row r="147">
          <cell r="C147">
            <v>384</v>
          </cell>
          <cell r="D147">
            <v>48</v>
          </cell>
          <cell r="F147">
            <v>248</v>
          </cell>
          <cell r="I147">
            <v>69</v>
          </cell>
          <cell r="AC147">
            <v>0</v>
          </cell>
          <cell r="AD147">
            <v>0</v>
          </cell>
        </row>
        <row r="148">
          <cell r="C148">
            <v>24</v>
          </cell>
          <cell r="D148">
            <v>0</v>
          </cell>
          <cell r="F148">
            <v>0</v>
          </cell>
          <cell r="I148">
            <v>22</v>
          </cell>
          <cell r="AC148">
            <v>0</v>
          </cell>
          <cell r="AD148">
            <v>0</v>
          </cell>
        </row>
        <row r="1386">
          <cell r="C1386">
            <v>500</v>
          </cell>
          <cell r="D1386">
            <v>0</v>
          </cell>
          <cell r="F1386">
            <v>0</v>
          </cell>
          <cell r="I1386">
            <v>436</v>
          </cell>
          <cell r="AC1386">
            <v>0</v>
          </cell>
          <cell r="AD1386">
            <v>0</v>
          </cell>
        </row>
        <row r="1387">
          <cell r="C1387">
            <v>450</v>
          </cell>
          <cell r="D1387">
            <v>54</v>
          </cell>
          <cell r="F1387">
            <v>0</v>
          </cell>
          <cell r="I1387">
            <v>253</v>
          </cell>
          <cell r="AC1387">
            <v>0</v>
          </cell>
          <cell r="AD1387">
            <v>0</v>
          </cell>
        </row>
        <row r="1388">
          <cell r="C1388">
            <v>36</v>
          </cell>
          <cell r="D1388">
            <v>0</v>
          </cell>
          <cell r="F1388">
            <v>0</v>
          </cell>
          <cell r="I1388">
            <v>32</v>
          </cell>
          <cell r="AC1388">
            <v>0</v>
          </cell>
          <cell r="AD1388">
            <v>0</v>
          </cell>
        </row>
        <row r="1389">
          <cell r="C1389">
            <v>40</v>
          </cell>
          <cell r="D1389">
            <v>0</v>
          </cell>
          <cell r="F1389">
            <v>0</v>
          </cell>
          <cell r="I1389">
            <v>24</v>
          </cell>
          <cell r="AC1389">
            <v>0</v>
          </cell>
          <cell r="AD1389">
            <v>0</v>
          </cell>
          <cell r="AM1389">
            <v>0</v>
          </cell>
          <cell r="AN1389">
            <v>24</v>
          </cell>
        </row>
        <row r="1390">
          <cell r="C1390">
            <v>68</v>
          </cell>
          <cell r="D1390">
            <v>0</v>
          </cell>
          <cell r="F1390">
            <v>0</v>
          </cell>
          <cell r="I1390">
            <v>47</v>
          </cell>
          <cell r="AC1390">
            <v>0</v>
          </cell>
          <cell r="AD1390">
            <v>0</v>
          </cell>
        </row>
        <row r="1391">
          <cell r="C1391">
            <v>108</v>
          </cell>
          <cell r="D1391">
            <v>0</v>
          </cell>
          <cell r="F1391">
            <v>24</v>
          </cell>
          <cell r="I1391">
            <v>12</v>
          </cell>
          <cell r="AC1391">
            <v>0</v>
          </cell>
          <cell r="AD1391">
            <v>0</v>
          </cell>
          <cell r="AM1391">
            <v>6</v>
          </cell>
        </row>
        <row r="1392">
          <cell r="C1392">
            <v>705</v>
          </cell>
          <cell r="D1392">
            <v>30</v>
          </cell>
          <cell r="F1392">
            <v>459</v>
          </cell>
          <cell r="I1392">
            <v>210</v>
          </cell>
          <cell r="AC1392">
            <v>40</v>
          </cell>
          <cell r="AD1392">
            <v>5</v>
          </cell>
        </row>
        <row r="1393">
          <cell r="C1393">
            <v>292</v>
          </cell>
          <cell r="D1393">
            <v>2</v>
          </cell>
          <cell r="F1393">
            <v>19</v>
          </cell>
          <cell r="I1393">
            <v>188</v>
          </cell>
          <cell r="AC1393">
            <v>1</v>
          </cell>
          <cell r="AD1393">
            <v>0</v>
          </cell>
        </row>
        <row r="1394">
          <cell r="C1394">
            <v>292</v>
          </cell>
          <cell r="D1394">
            <v>3</v>
          </cell>
          <cell r="F1394">
            <v>0</v>
          </cell>
          <cell r="I1394">
            <v>284</v>
          </cell>
          <cell r="AC1394">
            <v>0</v>
          </cell>
          <cell r="AD1394">
            <v>0</v>
          </cell>
        </row>
        <row r="1395">
          <cell r="C1395">
            <v>1414</v>
          </cell>
          <cell r="D1395">
            <v>37</v>
          </cell>
          <cell r="F1395">
            <v>200</v>
          </cell>
          <cell r="I1395">
            <v>882</v>
          </cell>
          <cell r="AC1395">
            <v>24</v>
          </cell>
          <cell r="AD1395">
            <v>29</v>
          </cell>
        </row>
        <row r="1396">
          <cell r="C1396">
            <v>516</v>
          </cell>
          <cell r="D1396">
            <v>48</v>
          </cell>
          <cell r="F1396">
            <v>0</v>
          </cell>
          <cell r="I1396">
            <v>463</v>
          </cell>
          <cell r="AC1396">
            <v>0</v>
          </cell>
          <cell r="AD1396">
            <v>0</v>
          </cell>
        </row>
        <row r="1397">
          <cell r="C1397">
            <v>320</v>
          </cell>
          <cell r="D1397">
            <v>2</v>
          </cell>
          <cell r="F1397">
            <v>0</v>
          </cell>
          <cell r="I1397">
            <v>249</v>
          </cell>
          <cell r="AC1397">
            <v>0</v>
          </cell>
          <cell r="AD1397">
            <v>0</v>
          </cell>
        </row>
        <row r="1398">
          <cell r="C1398">
            <v>592</v>
          </cell>
          <cell r="D1398">
            <v>3</v>
          </cell>
          <cell r="F1398">
            <v>0</v>
          </cell>
          <cell r="I1398">
            <v>565</v>
          </cell>
          <cell r="AC1398">
            <v>0</v>
          </cell>
          <cell r="AD1398">
            <v>0</v>
          </cell>
        </row>
        <row r="1399">
          <cell r="C1399">
            <v>516</v>
          </cell>
          <cell r="D1399">
            <v>3</v>
          </cell>
          <cell r="F1399">
            <v>0</v>
          </cell>
          <cell r="I1399">
            <v>486</v>
          </cell>
          <cell r="AC1399">
            <v>0</v>
          </cell>
          <cell r="AD1399">
            <v>0</v>
          </cell>
        </row>
        <row r="1400">
          <cell r="C1400">
            <v>1031</v>
          </cell>
          <cell r="D1400">
            <v>40</v>
          </cell>
          <cell r="F1400">
            <v>0</v>
          </cell>
          <cell r="I1400">
            <v>702</v>
          </cell>
          <cell r="AC1400">
            <v>0</v>
          </cell>
          <cell r="AD1400">
            <v>0</v>
          </cell>
        </row>
        <row r="1401">
          <cell r="C1401">
            <v>476</v>
          </cell>
          <cell r="D1401">
            <v>64</v>
          </cell>
          <cell r="F1401">
            <v>95</v>
          </cell>
          <cell r="I1401">
            <v>242</v>
          </cell>
          <cell r="AC1401">
            <v>7</v>
          </cell>
          <cell r="AD1401">
            <v>8</v>
          </cell>
          <cell r="AM1401">
            <v>95</v>
          </cell>
          <cell r="AN1401">
            <v>242</v>
          </cell>
        </row>
        <row r="1403">
          <cell r="C1403">
            <v>534</v>
          </cell>
          <cell r="D1403">
            <v>38</v>
          </cell>
          <cell r="F1403">
            <v>0</v>
          </cell>
          <cell r="I1403">
            <v>427</v>
          </cell>
          <cell r="AC1403">
            <v>0</v>
          </cell>
          <cell r="AD1403">
            <v>0</v>
          </cell>
        </row>
        <row r="1404">
          <cell r="C1404">
            <v>676</v>
          </cell>
          <cell r="D1404">
            <v>2</v>
          </cell>
          <cell r="F1404">
            <v>456</v>
          </cell>
          <cell r="I1404">
            <v>150</v>
          </cell>
          <cell r="AC1404">
            <v>28</v>
          </cell>
          <cell r="AD1404">
            <v>0</v>
          </cell>
        </row>
        <row r="1405">
          <cell r="C1405">
            <v>280</v>
          </cell>
          <cell r="D1405">
            <v>0</v>
          </cell>
          <cell r="F1405">
            <v>0</v>
          </cell>
          <cell r="I1405">
            <v>264</v>
          </cell>
          <cell r="AC1405">
            <v>0</v>
          </cell>
          <cell r="AD1405">
            <v>0</v>
          </cell>
        </row>
        <row r="1406">
          <cell r="C1406">
            <v>224</v>
          </cell>
          <cell r="D1406">
            <v>4</v>
          </cell>
          <cell r="F1406">
            <v>0</v>
          </cell>
          <cell r="I1406">
            <v>196</v>
          </cell>
          <cell r="AC1406">
            <v>0</v>
          </cell>
          <cell r="AD1406">
            <v>0</v>
          </cell>
        </row>
        <row r="1407">
          <cell r="C1407">
            <v>192</v>
          </cell>
          <cell r="D1407">
            <v>0</v>
          </cell>
          <cell r="F1407">
            <v>0</v>
          </cell>
          <cell r="I1407">
            <v>175</v>
          </cell>
          <cell r="AC1407">
            <v>0</v>
          </cell>
          <cell r="AD1407">
            <v>0</v>
          </cell>
        </row>
        <row r="1408">
          <cell r="C1408">
            <v>416</v>
          </cell>
          <cell r="D1408">
            <v>16</v>
          </cell>
          <cell r="F1408">
            <v>89</v>
          </cell>
          <cell r="I1408">
            <v>211</v>
          </cell>
          <cell r="AC1408">
            <v>89</v>
          </cell>
          <cell r="AD1408">
            <v>177</v>
          </cell>
        </row>
        <row r="1409">
          <cell r="C1409">
            <v>246</v>
          </cell>
          <cell r="D1409">
            <v>0</v>
          </cell>
          <cell r="F1409">
            <v>212</v>
          </cell>
          <cell r="I1409">
            <v>17</v>
          </cell>
          <cell r="AC1409">
            <v>0</v>
          </cell>
          <cell r="AD1409">
            <v>0</v>
          </cell>
        </row>
        <row r="1410">
          <cell r="C1410">
            <v>56</v>
          </cell>
          <cell r="D1410">
            <v>0</v>
          </cell>
          <cell r="F1410">
            <v>0</v>
          </cell>
          <cell r="I1410">
            <v>43</v>
          </cell>
          <cell r="AC1410">
            <v>0</v>
          </cell>
          <cell r="AD1410">
            <v>0</v>
          </cell>
        </row>
        <row r="1411">
          <cell r="C1411">
            <v>420</v>
          </cell>
          <cell r="D1411">
            <v>2</v>
          </cell>
          <cell r="F1411">
            <v>3</v>
          </cell>
          <cell r="I1411">
            <v>355</v>
          </cell>
          <cell r="AC1411">
            <v>0</v>
          </cell>
          <cell r="AD1411">
            <v>0</v>
          </cell>
        </row>
        <row r="1412">
          <cell r="C1412">
            <v>1031</v>
          </cell>
          <cell r="D1412">
            <v>142</v>
          </cell>
          <cell r="F1412">
            <v>0</v>
          </cell>
          <cell r="I1412">
            <v>809</v>
          </cell>
          <cell r="AC1412">
            <v>0</v>
          </cell>
          <cell r="AD1412">
            <v>0</v>
          </cell>
        </row>
        <row r="1413">
          <cell r="C1413">
            <v>486</v>
          </cell>
          <cell r="D1413">
            <v>16</v>
          </cell>
          <cell r="F1413">
            <v>21</v>
          </cell>
          <cell r="I1413">
            <v>82</v>
          </cell>
          <cell r="AC1413">
            <v>4</v>
          </cell>
          <cell r="AD1413">
            <v>2</v>
          </cell>
        </row>
        <row r="1414">
          <cell r="C1414">
            <v>28</v>
          </cell>
          <cell r="D1414">
            <v>0</v>
          </cell>
          <cell r="F1414">
            <v>0</v>
          </cell>
          <cell r="I1414">
            <v>27</v>
          </cell>
          <cell r="AC1414">
            <v>0</v>
          </cell>
          <cell r="AD1414">
            <v>0</v>
          </cell>
        </row>
        <row r="1415">
          <cell r="C1415">
            <v>546</v>
          </cell>
          <cell r="D1415">
            <v>28</v>
          </cell>
          <cell r="F1415">
            <v>0</v>
          </cell>
          <cell r="I1415">
            <v>504</v>
          </cell>
          <cell r="AC1415">
            <v>0</v>
          </cell>
          <cell r="AD1415">
            <v>0</v>
          </cell>
        </row>
        <row r="1416">
          <cell r="C1416">
            <v>152</v>
          </cell>
          <cell r="D1416">
            <v>0</v>
          </cell>
          <cell r="F1416">
            <v>0</v>
          </cell>
          <cell r="I1416">
            <v>151</v>
          </cell>
          <cell r="AC1416">
            <v>0</v>
          </cell>
          <cell r="AD1416">
            <v>0</v>
          </cell>
        </row>
        <row r="1417">
          <cell r="C1417">
            <v>908</v>
          </cell>
          <cell r="D1417">
            <v>0</v>
          </cell>
          <cell r="F1417">
            <v>243</v>
          </cell>
          <cell r="I1417">
            <v>572</v>
          </cell>
          <cell r="AC1417">
            <v>16</v>
          </cell>
          <cell r="AD1417">
            <v>1</v>
          </cell>
        </row>
        <row r="1418">
          <cell r="C1418">
            <v>75</v>
          </cell>
          <cell r="D1418">
            <v>0</v>
          </cell>
          <cell r="F1418">
            <v>0</v>
          </cell>
          <cell r="I1418">
            <v>45</v>
          </cell>
          <cell r="AC1418">
            <v>0</v>
          </cell>
          <cell r="AD1418">
            <v>0</v>
          </cell>
        </row>
        <row r="1419">
          <cell r="C1419">
            <v>0</v>
          </cell>
          <cell r="D1419">
            <v>0</v>
          </cell>
          <cell r="F1419">
            <v>0</v>
          </cell>
          <cell r="I1419">
            <v>0</v>
          </cell>
          <cell r="AC1419">
            <v>0</v>
          </cell>
          <cell r="AD1419">
            <v>0</v>
          </cell>
        </row>
        <row r="1420">
          <cell r="C1420">
            <v>400</v>
          </cell>
          <cell r="D1420">
            <v>50</v>
          </cell>
          <cell r="F1420">
            <v>0</v>
          </cell>
          <cell r="I1420">
            <v>311</v>
          </cell>
          <cell r="AC1420">
            <v>0</v>
          </cell>
          <cell r="AD1420">
            <v>0</v>
          </cell>
        </row>
        <row r="1421">
          <cell r="C1421">
            <v>384</v>
          </cell>
          <cell r="D1421">
            <v>0</v>
          </cell>
          <cell r="F1421">
            <v>265</v>
          </cell>
          <cell r="I1421">
            <v>59</v>
          </cell>
          <cell r="AC1421">
            <v>0</v>
          </cell>
          <cell r="AD1421">
            <v>0</v>
          </cell>
        </row>
        <row r="1422">
          <cell r="C1422">
            <v>24</v>
          </cell>
          <cell r="D1422">
            <v>0</v>
          </cell>
          <cell r="F1422">
            <v>0</v>
          </cell>
          <cell r="I1422">
            <v>21</v>
          </cell>
          <cell r="AC1422">
            <v>0</v>
          </cell>
          <cell r="AD1422">
            <v>0</v>
          </cell>
        </row>
      </sheetData>
      <sheetData sheetId="1">
        <row r="10">
          <cell r="F10">
            <v>0</v>
          </cell>
          <cell r="I10">
            <v>7276</v>
          </cell>
          <cell r="J10">
            <v>7276</v>
          </cell>
          <cell r="L10">
            <v>0</v>
          </cell>
          <cell r="M10">
            <v>0</v>
          </cell>
          <cell r="O10">
            <v>0</v>
          </cell>
          <cell r="P10">
            <v>0</v>
          </cell>
          <cell r="S10">
            <v>0</v>
          </cell>
          <cell r="T10">
            <v>0</v>
          </cell>
          <cell r="AC10">
            <v>0</v>
          </cell>
          <cell r="AD10">
            <v>0</v>
          </cell>
        </row>
        <row r="11">
          <cell r="F11">
            <v>0</v>
          </cell>
          <cell r="I11">
            <v>4519</v>
          </cell>
          <cell r="J11">
            <v>4279</v>
          </cell>
          <cell r="L11">
            <v>0</v>
          </cell>
          <cell r="M11">
            <v>0</v>
          </cell>
          <cell r="O11">
            <v>0</v>
          </cell>
          <cell r="P11">
            <v>0</v>
          </cell>
          <cell r="S11">
            <v>0</v>
          </cell>
          <cell r="T11">
            <v>240</v>
          </cell>
          <cell r="AC11">
            <v>0</v>
          </cell>
          <cell r="AD11">
            <v>0</v>
          </cell>
        </row>
        <row r="12">
          <cell r="F12">
            <v>0</v>
          </cell>
          <cell r="I12">
            <v>498</v>
          </cell>
          <cell r="J12">
            <v>0</v>
          </cell>
          <cell r="L12">
            <v>0</v>
          </cell>
          <cell r="M12">
            <v>0</v>
          </cell>
          <cell r="O12">
            <v>0</v>
          </cell>
          <cell r="P12">
            <v>0</v>
          </cell>
          <cell r="S12">
            <v>0</v>
          </cell>
          <cell r="T12">
            <v>498</v>
          </cell>
          <cell r="AC12">
            <v>0</v>
          </cell>
          <cell r="AD12">
            <v>0</v>
          </cell>
        </row>
        <row r="13">
          <cell r="F13">
            <v>0</v>
          </cell>
          <cell r="I13">
            <v>457</v>
          </cell>
          <cell r="J13">
            <v>457</v>
          </cell>
          <cell r="L13">
            <v>0</v>
          </cell>
          <cell r="M13">
            <v>0</v>
          </cell>
          <cell r="O13">
            <v>0</v>
          </cell>
          <cell r="P13">
            <v>0</v>
          </cell>
          <cell r="S13">
            <v>0</v>
          </cell>
          <cell r="T13">
            <v>0</v>
          </cell>
          <cell r="AC13">
            <v>0</v>
          </cell>
          <cell r="AD13">
            <v>0</v>
          </cell>
          <cell r="AM13">
            <v>0</v>
          </cell>
          <cell r="AN13">
            <v>457</v>
          </cell>
        </row>
        <row r="14">
          <cell r="F14">
            <v>0</v>
          </cell>
          <cell r="I14">
            <v>825</v>
          </cell>
          <cell r="J14">
            <v>825</v>
          </cell>
          <cell r="L14">
            <v>0</v>
          </cell>
          <cell r="M14">
            <v>0</v>
          </cell>
          <cell r="O14">
            <v>0</v>
          </cell>
          <cell r="P14">
            <v>0</v>
          </cell>
          <cell r="S14">
            <v>0</v>
          </cell>
          <cell r="T14">
            <v>0</v>
          </cell>
          <cell r="AC14">
            <v>0</v>
          </cell>
          <cell r="AD14">
            <v>0</v>
          </cell>
        </row>
        <row r="15">
          <cell r="F15">
            <v>440</v>
          </cell>
          <cell r="I15">
            <v>210</v>
          </cell>
          <cell r="J15">
            <v>69</v>
          </cell>
          <cell r="L15">
            <v>84</v>
          </cell>
          <cell r="M15">
            <v>22</v>
          </cell>
          <cell r="O15">
            <v>0</v>
          </cell>
          <cell r="P15">
            <v>0</v>
          </cell>
          <cell r="S15">
            <v>29</v>
          </cell>
          <cell r="T15">
            <v>6</v>
          </cell>
          <cell r="AC15">
            <v>10</v>
          </cell>
          <cell r="AD15">
            <v>0</v>
          </cell>
          <cell r="AM15">
            <v>109</v>
          </cell>
          <cell r="AN15">
            <v>4</v>
          </cell>
        </row>
        <row r="16">
          <cell r="F16">
            <v>7433</v>
          </cell>
          <cell r="I16">
            <v>3358</v>
          </cell>
          <cell r="J16">
            <v>575</v>
          </cell>
          <cell r="L16">
            <v>122</v>
          </cell>
          <cell r="M16">
            <v>424</v>
          </cell>
          <cell r="O16">
            <v>0</v>
          </cell>
          <cell r="P16">
            <v>464</v>
          </cell>
          <cell r="S16">
            <v>1081</v>
          </cell>
          <cell r="T16">
            <v>692</v>
          </cell>
          <cell r="AC16">
            <v>818</v>
          </cell>
          <cell r="AD16">
            <v>126</v>
          </cell>
        </row>
        <row r="17">
          <cell r="F17">
            <v>344</v>
          </cell>
          <cell r="I17">
            <v>2885</v>
          </cell>
          <cell r="J17">
            <v>1969</v>
          </cell>
          <cell r="L17">
            <v>707</v>
          </cell>
          <cell r="M17">
            <v>177</v>
          </cell>
          <cell r="O17">
            <v>0</v>
          </cell>
          <cell r="P17">
            <v>1</v>
          </cell>
          <cell r="S17">
            <v>8</v>
          </cell>
          <cell r="T17">
            <v>23</v>
          </cell>
          <cell r="AC17">
            <v>32</v>
          </cell>
          <cell r="AD17">
            <v>0</v>
          </cell>
        </row>
        <row r="18">
          <cell r="F18">
            <v>0</v>
          </cell>
          <cell r="I18">
            <v>4888</v>
          </cell>
          <cell r="J18">
            <v>0</v>
          </cell>
          <cell r="L18">
            <v>3</v>
          </cell>
          <cell r="M18">
            <v>4885</v>
          </cell>
          <cell r="O18">
            <v>0</v>
          </cell>
          <cell r="P18">
            <v>0</v>
          </cell>
          <cell r="S18">
            <v>0</v>
          </cell>
          <cell r="T18">
            <v>0</v>
          </cell>
          <cell r="AC18">
            <v>0</v>
          </cell>
          <cell r="AD18">
            <v>0</v>
          </cell>
        </row>
        <row r="19">
          <cell r="F19">
            <v>3306</v>
          </cell>
          <cell r="I19">
            <v>15021</v>
          </cell>
          <cell r="J19">
            <v>7678</v>
          </cell>
          <cell r="L19">
            <v>5818</v>
          </cell>
          <cell r="M19">
            <v>53</v>
          </cell>
          <cell r="O19">
            <v>0</v>
          </cell>
          <cell r="P19">
            <v>0</v>
          </cell>
          <cell r="S19">
            <v>305</v>
          </cell>
          <cell r="T19">
            <v>1167</v>
          </cell>
          <cell r="AC19">
            <v>24</v>
          </cell>
          <cell r="AD19">
            <v>535</v>
          </cell>
        </row>
        <row r="20">
          <cell r="F20">
            <v>0</v>
          </cell>
          <cell r="I20">
            <v>7835</v>
          </cell>
          <cell r="J20">
            <v>3929</v>
          </cell>
          <cell r="L20">
            <v>3376</v>
          </cell>
          <cell r="M20">
            <v>530</v>
          </cell>
          <cell r="O20">
            <v>0</v>
          </cell>
          <cell r="P20">
            <v>0</v>
          </cell>
          <cell r="S20">
            <v>0</v>
          </cell>
          <cell r="T20">
            <v>0</v>
          </cell>
          <cell r="AC20">
            <v>0</v>
          </cell>
          <cell r="AD20">
            <v>0</v>
          </cell>
        </row>
        <row r="21">
          <cell r="F21">
            <v>0</v>
          </cell>
          <cell r="I21">
            <v>4279</v>
          </cell>
          <cell r="J21">
            <v>3109</v>
          </cell>
          <cell r="L21">
            <v>1170</v>
          </cell>
          <cell r="M21">
            <v>0</v>
          </cell>
          <cell r="O21">
            <v>0</v>
          </cell>
          <cell r="P21">
            <v>0</v>
          </cell>
          <cell r="S21">
            <v>0</v>
          </cell>
          <cell r="T21">
            <v>0</v>
          </cell>
          <cell r="AC21">
            <v>0</v>
          </cell>
          <cell r="AD21">
            <v>0</v>
          </cell>
        </row>
        <row r="22">
          <cell r="F22">
            <v>0</v>
          </cell>
          <cell r="I22">
            <v>9713</v>
          </cell>
          <cell r="J22">
            <v>2</v>
          </cell>
          <cell r="L22">
            <v>67</v>
          </cell>
          <cell r="M22">
            <v>9644</v>
          </cell>
          <cell r="O22">
            <v>0</v>
          </cell>
          <cell r="P22">
            <v>0</v>
          </cell>
          <cell r="S22">
            <v>0</v>
          </cell>
          <cell r="T22">
            <v>0</v>
          </cell>
          <cell r="AC22">
            <v>0</v>
          </cell>
          <cell r="AD22">
            <v>0</v>
          </cell>
        </row>
        <row r="23">
          <cell r="F23">
            <v>0</v>
          </cell>
          <cell r="I23">
            <v>8319</v>
          </cell>
          <cell r="J23">
            <v>4107</v>
          </cell>
          <cell r="L23">
            <v>4098</v>
          </cell>
          <cell r="M23">
            <v>114</v>
          </cell>
          <cell r="O23">
            <v>0</v>
          </cell>
          <cell r="P23">
            <v>0</v>
          </cell>
          <cell r="S23">
            <v>0</v>
          </cell>
          <cell r="T23">
            <v>0</v>
          </cell>
          <cell r="AC23">
            <v>0</v>
          </cell>
          <cell r="AD23">
            <v>0</v>
          </cell>
        </row>
        <row r="24">
          <cell r="F24">
            <v>1</v>
          </cell>
          <cell r="I24">
            <v>11998</v>
          </cell>
          <cell r="J24">
            <v>354</v>
          </cell>
          <cell r="L24">
            <v>11485</v>
          </cell>
          <cell r="M24">
            <v>159</v>
          </cell>
          <cell r="O24">
            <v>0</v>
          </cell>
          <cell r="P24">
            <v>0</v>
          </cell>
          <cell r="S24">
            <v>0</v>
          </cell>
          <cell r="T24">
            <v>0</v>
          </cell>
          <cell r="AC24">
            <v>0</v>
          </cell>
          <cell r="AD24">
            <v>0</v>
          </cell>
        </row>
        <row r="25">
          <cell r="F25">
            <v>1656</v>
          </cell>
          <cell r="I25">
            <v>4032</v>
          </cell>
          <cell r="J25">
            <v>2015</v>
          </cell>
          <cell r="L25">
            <v>847</v>
          </cell>
          <cell r="M25">
            <v>814</v>
          </cell>
          <cell r="O25">
            <v>0</v>
          </cell>
          <cell r="P25">
            <v>7</v>
          </cell>
          <cell r="S25">
            <v>292</v>
          </cell>
          <cell r="T25">
            <v>57</v>
          </cell>
          <cell r="AC25">
            <v>148</v>
          </cell>
          <cell r="AD25">
            <v>124</v>
          </cell>
          <cell r="AM25">
            <v>1656</v>
          </cell>
          <cell r="AN25">
            <v>4032</v>
          </cell>
        </row>
        <row r="27">
          <cell r="F27">
            <v>0</v>
          </cell>
          <cell r="I27">
            <v>7083</v>
          </cell>
          <cell r="J27">
            <v>1403</v>
          </cell>
          <cell r="L27">
            <v>5546</v>
          </cell>
          <cell r="M27">
            <v>134</v>
          </cell>
          <cell r="O27">
            <v>0</v>
          </cell>
          <cell r="P27">
            <v>0</v>
          </cell>
          <cell r="S27">
            <v>0</v>
          </cell>
          <cell r="T27">
            <v>0</v>
          </cell>
          <cell r="AC27">
            <v>0</v>
          </cell>
          <cell r="AD27">
            <v>0</v>
          </cell>
        </row>
        <row r="28">
          <cell r="F28">
            <v>7316</v>
          </cell>
          <cell r="I28">
            <v>2273</v>
          </cell>
          <cell r="J28">
            <v>619</v>
          </cell>
          <cell r="L28">
            <v>124</v>
          </cell>
          <cell r="M28">
            <v>256</v>
          </cell>
          <cell r="O28">
            <v>1</v>
          </cell>
          <cell r="P28">
            <v>257</v>
          </cell>
          <cell r="S28">
            <v>488</v>
          </cell>
          <cell r="T28">
            <v>528</v>
          </cell>
          <cell r="AC28">
            <v>671</v>
          </cell>
          <cell r="AD28">
            <v>34</v>
          </cell>
        </row>
        <row r="29">
          <cell r="F29">
            <v>0</v>
          </cell>
          <cell r="I29">
            <v>4509</v>
          </cell>
          <cell r="J29">
            <v>3022</v>
          </cell>
          <cell r="L29">
            <v>1487</v>
          </cell>
          <cell r="M29">
            <v>0</v>
          </cell>
          <cell r="O29">
            <v>0</v>
          </cell>
          <cell r="P29">
            <v>0</v>
          </cell>
          <cell r="S29">
            <v>0</v>
          </cell>
          <cell r="T29">
            <v>0</v>
          </cell>
          <cell r="AC29">
            <v>0</v>
          </cell>
          <cell r="AD29">
            <v>0</v>
          </cell>
        </row>
        <row r="30">
          <cell r="F30">
            <v>0</v>
          </cell>
          <cell r="I30">
            <v>3322</v>
          </cell>
          <cell r="J30">
            <v>3322</v>
          </cell>
          <cell r="L30">
            <v>0</v>
          </cell>
          <cell r="M30">
            <v>0</v>
          </cell>
          <cell r="O30">
            <v>0</v>
          </cell>
          <cell r="P30">
            <v>0</v>
          </cell>
          <cell r="S30">
            <v>0</v>
          </cell>
          <cell r="T30">
            <v>0</v>
          </cell>
          <cell r="AC30">
            <v>0</v>
          </cell>
          <cell r="AD30">
            <v>0</v>
          </cell>
        </row>
        <row r="31">
          <cell r="F31">
            <v>0</v>
          </cell>
          <cell r="I31">
            <v>2992</v>
          </cell>
          <cell r="J31">
            <v>2992</v>
          </cell>
          <cell r="L31">
            <v>0</v>
          </cell>
          <cell r="M31">
            <v>0</v>
          </cell>
          <cell r="O31">
            <v>0</v>
          </cell>
          <cell r="P31">
            <v>0</v>
          </cell>
          <cell r="S31">
            <v>0</v>
          </cell>
          <cell r="T31">
            <v>0</v>
          </cell>
          <cell r="AC31">
            <v>0</v>
          </cell>
          <cell r="AD31">
            <v>0</v>
          </cell>
        </row>
        <row r="32">
          <cell r="F32">
            <v>1463</v>
          </cell>
          <cell r="I32">
            <v>3397</v>
          </cell>
          <cell r="J32">
            <v>839</v>
          </cell>
          <cell r="L32">
            <v>823</v>
          </cell>
          <cell r="M32">
            <v>1603</v>
          </cell>
          <cell r="O32">
            <v>0</v>
          </cell>
          <cell r="P32">
            <v>0</v>
          </cell>
          <cell r="S32">
            <v>115</v>
          </cell>
          <cell r="T32">
            <v>17</v>
          </cell>
          <cell r="AC32">
            <v>1463</v>
          </cell>
          <cell r="AD32">
            <v>3031</v>
          </cell>
        </row>
        <row r="33">
          <cell r="F33">
            <v>3503</v>
          </cell>
          <cell r="I33">
            <v>370</v>
          </cell>
          <cell r="J33">
            <v>45</v>
          </cell>
          <cell r="L33">
            <v>38</v>
          </cell>
          <cell r="M33">
            <v>0</v>
          </cell>
          <cell r="O33">
            <v>0</v>
          </cell>
          <cell r="P33">
            <v>76</v>
          </cell>
          <cell r="S33">
            <v>211</v>
          </cell>
          <cell r="T33">
            <v>0</v>
          </cell>
          <cell r="AC33">
            <v>0</v>
          </cell>
          <cell r="AD33">
            <v>0</v>
          </cell>
        </row>
        <row r="34">
          <cell r="F34">
            <v>0</v>
          </cell>
          <cell r="I34">
            <v>850</v>
          </cell>
          <cell r="J34">
            <v>207</v>
          </cell>
          <cell r="L34">
            <v>0</v>
          </cell>
          <cell r="M34">
            <v>0</v>
          </cell>
          <cell r="O34">
            <v>0</v>
          </cell>
          <cell r="P34">
            <v>0</v>
          </cell>
          <cell r="S34">
            <v>0</v>
          </cell>
          <cell r="T34">
            <v>643</v>
          </cell>
          <cell r="AC34">
            <v>0</v>
          </cell>
          <cell r="AD34">
            <v>0</v>
          </cell>
        </row>
        <row r="35">
          <cell r="F35">
            <v>52</v>
          </cell>
          <cell r="I35">
            <v>6085</v>
          </cell>
          <cell r="J35">
            <v>34</v>
          </cell>
          <cell r="L35">
            <v>35</v>
          </cell>
          <cell r="M35">
            <v>6000</v>
          </cell>
          <cell r="O35">
            <v>0</v>
          </cell>
          <cell r="P35">
            <v>0</v>
          </cell>
          <cell r="S35">
            <v>16</v>
          </cell>
          <cell r="T35">
            <v>0</v>
          </cell>
          <cell r="AC35">
            <v>0</v>
          </cell>
          <cell r="AD35">
            <v>0</v>
          </cell>
          <cell r="AM35">
            <v>0</v>
          </cell>
          <cell r="AN35">
            <v>0</v>
          </cell>
        </row>
        <row r="36">
          <cell r="F36">
            <v>0</v>
          </cell>
          <cell r="I36">
            <v>13771</v>
          </cell>
          <cell r="J36">
            <v>98</v>
          </cell>
          <cell r="L36">
            <v>6778</v>
          </cell>
          <cell r="M36">
            <v>6895</v>
          </cell>
          <cell r="O36">
            <v>0</v>
          </cell>
          <cell r="P36">
            <v>0</v>
          </cell>
          <cell r="S36">
            <v>0</v>
          </cell>
          <cell r="T36">
            <v>0</v>
          </cell>
          <cell r="AC36">
            <v>7</v>
          </cell>
          <cell r="AD36">
            <v>0</v>
          </cell>
        </row>
        <row r="37">
          <cell r="F37">
            <v>379</v>
          </cell>
          <cell r="I37">
            <v>1395</v>
          </cell>
          <cell r="J37">
            <v>529</v>
          </cell>
          <cell r="L37">
            <v>464</v>
          </cell>
          <cell r="M37">
            <v>355</v>
          </cell>
          <cell r="O37">
            <v>0</v>
          </cell>
          <cell r="P37">
            <v>0</v>
          </cell>
          <cell r="S37">
            <v>38</v>
          </cell>
          <cell r="T37">
            <v>9</v>
          </cell>
          <cell r="AC37">
            <v>67</v>
          </cell>
          <cell r="AD37">
            <v>58</v>
          </cell>
        </row>
        <row r="38">
          <cell r="F38">
            <v>0</v>
          </cell>
          <cell r="I38">
            <v>427</v>
          </cell>
          <cell r="J38">
            <v>427</v>
          </cell>
          <cell r="L38">
            <v>0</v>
          </cell>
          <cell r="M38">
            <v>0</v>
          </cell>
          <cell r="O38">
            <v>0</v>
          </cell>
          <cell r="P38">
            <v>0</v>
          </cell>
          <cell r="S38">
            <v>0</v>
          </cell>
          <cell r="T38">
            <v>0</v>
          </cell>
          <cell r="AC38">
            <v>0</v>
          </cell>
          <cell r="AD38">
            <v>0</v>
          </cell>
        </row>
        <row r="39">
          <cell r="F39">
            <v>0</v>
          </cell>
          <cell r="I39">
            <v>8515</v>
          </cell>
          <cell r="J39">
            <v>29</v>
          </cell>
          <cell r="L39">
            <v>7588</v>
          </cell>
          <cell r="M39">
            <v>898</v>
          </cell>
          <cell r="O39">
            <v>0</v>
          </cell>
          <cell r="P39">
            <v>0</v>
          </cell>
          <cell r="S39">
            <v>0</v>
          </cell>
          <cell r="T39">
            <v>0</v>
          </cell>
          <cell r="AC39">
            <v>0</v>
          </cell>
          <cell r="AD39">
            <v>0</v>
          </cell>
        </row>
        <row r="40">
          <cell r="F40">
            <v>0</v>
          </cell>
          <cell r="I40">
            <v>2549</v>
          </cell>
          <cell r="J40">
            <v>2549</v>
          </cell>
          <cell r="L40">
            <v>0</v>
          </cell>
          <cell r="M40">
            <v>0</v>
          </cell>
          <cell r="O40">
            <v>0</v>
          </cell>
          <cell r="P40">
            <v>0</v>
          </cell>
          <cell r="S40">
            <v>0</v>
          </cell>
          <cell r="T40">
            <v>0</v>
          </cell>
          <cell r="AC40">
            <v>0</v>
          </cell>
          <cell r="AD40">
            <v>0</v>
          </cell>
        </row>
        <row r="41">
          <cell r="F41">
            <v>3125</v>
          </cell>
          <cell r="I41">
            <v>10034</v>
          </cell>
          <cell r="J41">
            <v>4855</v>
          </cell>
          <cell r="L41">
            <v>2907</v>
          </cell>
          <cell r="M41">
            <v>228</v>
          </cell>
          <cell r="O41">
            <v>0</v>
          </cell>
          <cell r="P41">
            <v>526</v>
          </cell>
          <cell r="S41">
            <v>1009</v>
          </cell>
          <cell r="T41">
            <v>509</v>
          </cell>
          <cell r="AC41">
            <v>285</v>
          </cell>
          <cell r="AD41">
            <v>26</v>
          </cell>
        </row>
        <row r="42">
          <cell r="F42">
            <v>0</v>
          </cell>
          <cell r="I42">
            <v>839</v>
          </cell>
          <cell r="J42">
            <v>839</v>
          </cell>
          <cell r="L42">
            <v>0</v>
          </cell>
          <cell r="M42">
            <v>0</v>
          </cell>
          <cell r="O42">
            <v>0</v>
          </cell>
          <cell r="P42">
            <v>0</v>
          </cell>
          <cell r="S42">
            <v>0</v>
          </cell>
          <cell r="T42">
            <v>0</v>
          </cell>
          <cell r="AC42">
            <v>0</v>
          </cell>
          <cell r="AD42">
            <v>0</v>
          </cell>
        </row>
        <row r="43">
          <cell r="F43">
            <v>0</v>
          </cell>
          <cell r="I43">
            <v>314</v>
          </cell>
          <cell r="J43">
            <v>314</v>
          </cell>
          <cell r="L43">
            <v>0</v>
          </cell>
          <cell r="M43">
            <v>0</v>
          </cell>
          <cell r="O43">
            <v>0</v>
          </cell>
          <cell r="P43">
            <v>0</v>
          </cell>
          <cell r="S43">
            <v>0</v>
          </cell>
          <cell r="T43">
            <v>0</v>
          </cell>
          <cell r="AC43">
            <v>0</v>
          </cell>
          <cell r="AD43">
            <v>0</v>
          </cell>
        </row>
        <row r="44">
          <cell r="F44">
            <v>241</v>
          </cell>
          <cell r="I44">
            <v>5092</v>
          </cell>
          <cell r="J44">
            <v>5030</v>
          </cell>
          <cell r="L44">
            <v>0</v>
          </cell>
          <cell r="M44">
            <v>0</v>
          </cell>
          <cell r="O44">
            <v>0</v>
          </cell>
          <cell r="P44">
            <v>30</v>
          </cell>
          <cell r="S44">
            <v>32</v>
          </cell>
          <cell r="T44">
            <v>0</v>
          </cell>
          <cell r="AC44">
            <v>0</v>
          </cell>
          <cell r="AD44">
            <v>0</v>
          </cell>
        </row>
        <row r="45">
          <cell r="F45">
            <v>3998</v>
          </cell>
          <cell r="I45">
            <v>1030</v>
          </cell>
          <cell r="J45">
            <v>15</v>
          </cell>
          <cell r="L45">
            <v>13</v>
          </cell>
          <cell r="M45">
            <v>2</v>
          </cell>
          <cell r="O45">
            <v>0</v>
          </cell>
          <cell r="P45">
            <v>586</v>
          </cell>
          <cell r="S45">
            <v>393</v>
          </cell>
          <cell r="T45">
            <v>21</v>
          </cell>
          <cell r="AC45">
            <v>0</v>
          </cell>
          <cell r="AD45">
            <v>0</v>
          </cell>
        </row>
        <row r="46">
          <cell r="F46">
            <v>0</v>
          </cell>
          <cell r="I46">
            <v>351</v>
          </cell>
          <cell r="J46">
            <v>0</v>
          </cell>
          <cell r="L46">
            <v>0</v>
          </cell>
          <cell r="M46">
            <v>0</v>
          </cell>
          <cell r="O46">
            <v>0</v>
          </cell>
          <cell r="P46">
            <v>0</v>
          </cell>
          <cell r="S46">
            <v>0</v>
          </cell>
          <cell r="T46">
            <v>351</v>
          </cell>
          <cell r="AC46">
            <v>0</v>
          </cell>
          <cell r="AD46">
            <v>0</v>
          </cell>
        </row>
        <row r="47">
          <cell r="AO47">
            <v>17</v>
          </cell>
        </row>
      </sheetData>
      <sheetData sheetId="2"/>
      <sheetData sheetId="3">
        <row r="9">
          <cell r="B9">
            <v>14434</v>
          </cell>
          <cell r="C9">
            <v>584</v>
          </cell>
          <cell r="D9">
            <v>11445.176470588236</v>
          </cell>
          <cell r="E9">
            <v>1956.2941176470586</v>
          </cell>
          <cell r="F9">
            <v>9488.8823529411784</v>
          </cell>
          <cell r="H9">
            <v>207.35294117647055</v>
          </cell>
          <cell r="I9">
            <v>231.41176470588235</v>
          </cell>
          <cell r="K9">
            <v>103.8235294117647</v>
          </cell>
          <cell r="L9">
            <v>264.29411764705884</v>
          </cell>
        </row>
        <row r="10">
          <cell r="D10">
            <v>5840.7647058823532</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30</v>
          </cell>
        </row>
        <row r="18">
          <cell r="B18">
            <v>292</v>
          </cell>
          <cell r="C18">
            <v>2</v>
          </cell>
        </row>
        <row r="19">
          <cell r="B19">
            <v>292</v>
          </cell>
          <cell r="C19">
            <v>3</v>
          </cell>
        </row>
        <row r="20">
          <cell r="B20">
            <v>1414</v>
          </cell>
          <cell r="C20">
            <v>37</v>
          </cell>
        </row>
        <row r="21">
          <cell r="B21">
            <v>516</v>
          </cell>
          <cell r="C21">
            <v>48</v>
          </cell>
        </row>
        <row r="22">
          <cell r="B22">
            <v>320</v>
          </cell>
          <cell r="C22">
            <v>2</v>
          </cell>
        </row>
        <row r="23">
          <cell r="B23">
            <v>592</v>
          </cell>
          <cell r="C23">
            <v>3</v>
          </cell>
        </row>
        <row r="24">
          <cell r="B24">
            <v>516</v>
          </cell>
          <cell r="C24">
            <v>3</v>
          </cell>
        </row>
        <row r="25">
          <cell r="B25">
            <v>1031</v>
          </cell>
          <cell r="C25">
            <v>40</v>
          </cell>
        </row>
        <row r="26">
          <cell r="B26">
            <v>476</v>
          </cell>
          <cell r="C26">
            <v>64</v>
          </cell>
        </row>
        <row r="27">
          <cell r="D27">
            <v>5604.4117647058829</v>
          </cell>
        </row>
        <row r="28">
          <cell r="B28">
            <v>534</v>
          </cell>
          <cell r="C28">
            <v>38</v>
          </cell>
        </row>
        <row r="29">
          <cell r="B29">
            <v>676</v>
          </cell>
          <cell r="C29">
            <v>2</v>
          </cell>
        </row>
        <row r="30">
          <cell r="B30">
            <v>280</v>
          </cell>
          <cell r="C30">
            <v>0</v>
          </cell>
        </row>
        <row r="31">
          <cell r="B31">
            <v>224</v>
          </cell>
          <cell r="C31">
            <v>4</v>
          </cell>
        </row>
        <row r="32">
          <cell r="B32">
            <v>192</v>
          </cell>
          <cell r="C32">
            <v>0</v>
          </cell>
        </row>
        <row r="33">
          <cell r="B33">
            <v>416</v>
          </cell>
          <cell r="C33">
            <v>16</v>
          </cell>
        </row>
        <row r="34">
          <cell r="B34">
            <v>246</v>
          </cell>
          <cell r="C34">
            <v>0</v>
          </cell>
        </row>
        <row r="35">
          <cell r="B35">
            <v>56</v>
          </cell>
          <cell r="C35">
            <v>0</v>
          </cell>
        </row>
        <row r="36">
          <cell r="B36">
            <v>420</v>
          </cell>
          <cell r="C36">
            <v>2</v>
          </cell>
        </row>
        <row r="37">
          <cell r="B37">
            <v>1031</v>
          </cell>
          <cell r="C37">
            <v>142</v>
          </cell>
        </row>
        <row r="38">
          <cell r="B38">
            <v>486</v>
          </cell>
          <cell r="C38">
            <v>16</v>
          </cell>
        </row>
        <row r="39">
          <cell r="B39">
            <v>28</v>
          </cell>
          <cell r="C39">
            <v>0</v>
          </cell>
        </row>
        <row r="40">
          <cell r="B40">
            <v>546</v>
          </cell>
          <cell r="C40">
            <v>28</v>
          </cell>
        </row>
        <row r="41">
          <cell r="B41">
            <v>152</v>
          </cell>
          <cell r="C41">
            <v>0</v>
          </cell>
        </row>
        <row r="42">
          <cell r="B42">
            <v>908</v>
          </cell>
          <cell r="C42">
            <v>0</v>
          </cell>
        </row>
        <row r="43">
          <cell r="B43">
            <v>75</v>
          </cell>
          <cell r="C43">
            <v>0</v>
          </cell>
        </row>
        <row r="44">
          <cell r="B44">
            <v>0</v>
          </cell>
          <cell r="C44">
            <v>0</v>
          </cell>
        </row>
        <row r="45">
          <cell r="B45">
            <v>400</v>
          </cell>
          <cell r="C45">
            <v>50</v>
          </cell>
        </row>
        <row r="46">
          <cell r="B46">
            <v>384</v>
          </cell>
          <cell r="C46">
            <v>0</v>
          </cell>
        </row>
        <row r="47">
          <cell r="B47">
            <v>24</v>
          </cell>
          <cell r="C47">
            <v>0</v>
          </cell>
        </row>
      </sheetData>
      <sheetData sheetId="4"/>
      <sheetData sheetId="5"/>
      <sheetData sheetId="6">
        <row r="11">
          <cell r="P11" t="str">
            <v>SUM</v>
          </cell>
          <cell r="Q11" t="str">
            <v>SENT</v>
          </cell>
        </row>
        <row r="12">
          <cell r="P12">
            <v>1956.2941176470586</v>
          </cell>
          <cell r="Q12">
            <v>9488.8823529411784</v>
          </cell>
        </row>
        <row r="15">
          <cell r="P15" t="str">
            <v>SUM</v>
          </cell>
          <cell r="Q15" t="str">
            <v>SENT</v>
          </cell>
        </row>
        <row r="16">
          <cell r="P16">
            <v>103.8235294117647</v>
          </cell>
          <cell r="Q16">
            <v>264.29411764705884</v>
          </cell>
        </row>
        <row r="19">
          <cell r="P19" t="str">
            <v>SUM</v>
          </cell>
          <cell r="Q19" t="str">
            <v>SENT</v>
          </cell>
        </row>
        <row r="20">
          <cell r="P20">
            <v>207.35294117647055</v>
          </cell>
          <cell r="Q20">
            <v>231.41176470588235</v>
          </cell>
        </row>
        <row r="23">
          <cell r="P23" t="str">
            <v>ESTE</v>
          </cell>
          <cell r="Q23" t="str">
            <v>OESTE</v>
          </cell>
        </row>
        <row r="24">
          <cell r="P24">
            <v>5840.7647058823532</v>
          </cell>
          <cell r="Q24">
            <v>5604.4117647058829</v>
          </cell>
        </row>
        <row r="27">
          <cell r="P27" t="str">
            <v>OCUPADA</v>
          </cell>
          <cell r="Q27" t="str">
            <v>NO OCUPADA</v>
          </cell>
        </row>
        <row r="28">
          <cell r="P28">
            <v>11445.176470588236</v>
          </cell>
          <cell r="Q28">
            <v>2404.823529411764</v>
          </cell>
        </row>
        <row r="31">
          <cell r="P31" t="str">
            <v>HABITABLES</v>
          </cell>
          <cell r="Q31" t="str">
            <v>NO HABITABLES</v>
          </cell>
        </row>
        <row r="32">
          <cell r="P32">
            <v>13850</v>
          </cell>
          <cell r="Q32">
            <v>584</v>
          </cell>
        </row>
      </sheetData>
      <sheetData sheetId="7">
        <row r="9">
          <cell r="G9">
            <v>3753.6470588235293</v>
          </cell>
          <cell r="I9">
            <v>3151.7647058823532</v>
          </cell>
          <cell r="K9">
            <v>1952.5294117647059</v>
          </cell>
          <cell r="M9">
            <v>5.8823529411764705E-2</v>
          </cell>
          <cell r="O9">
            <v>114.52941176470588</v>
          </cell>
          <cell r="Q9">
            <v>236.29411764705881</v>
          </cell>
          <cell r="S9">
            <v>280.05882352941171</v>
          </cell>
        </row>
        <row r="10">
          <cell r="G10">
            <v>2155.5294117647059</v>
          </cell>
          <cell r="I10">
            <v>1633.9411764705885</v>
          </cell>
          <cell r="K10">
            <v>989.52941176470586</v>
          </cell>
          <cell r="M10">
            <v>0</v>
          </cell>
          <cell r="O10">
            <v>27.764705882352938</v>
          </cell>
          <cell r="Q10">
            <v>100.88235294117646</v>
          </cell>
          <cell r="S10">
            <v>157.8235294117647</v>
          </cell>
        </row>
        <row r="27">
          <cell r="G27">
            <v>1598.1176470588234</v>
          </cell>
          <cell r="I27">
            <v>1517.8235294117646</v>
          </cell>
          <cell r="K27">
            <v>963</v>
          </cell>
          <cell r="M27">
            <v>5.8823529411764705E-2</v>
          </cell>
          <cell r="O27">
            <v>86.764705882352942</v>
          </cell>
          <cell r="Q27">
            <v>135.41176470588235</v>
          </cell>
          <cell r="S27">
            <v>122.23529411764704</v>
          </cell>
        </row>
      </sheetData>
      <sheetData sheetId="8">
        <row r="5">
          <cell r="N5" t="str">
            <v>PENDIENTE LIQUIDACIÓN</v>
          </cell>
          <cell r="O5">
            <v>114.52941176470588</v>
          </cell>
        </row>
        <row r="6">
          <cell r="N6" t="str">
            <v>CON LIQUIDACIÓN</v>
          </cell>
          <cell r="O6">
            <v>236.29411764705881</v>
          </cell>
        </row>
        <row r="7">
          <cell r="N7" t="str">
            <v>SIN SENTENCIA</v>
          </cell>
          <cell r="O7">
            <v>5.8823529411764705E-2</v>
          </cell>
        </row>
        <row r="8">
          <cell r="N8" t="str">
            <v>PENSIÓN ALIMENTARIA</v>
          </cell>
          <cell r="O8">
            <v>280.05882352941171</v>
          </cell>
        </row>
        <row r="9">
          <cell r="N9" t="str">
            <v>MAXIMA</v>
          </cell>
          <cell r="O9">
            <v>1952.5294117647059</v>
          </cell>
        </row>
        <row r="10">
          <cell r="N10" t="str">
            <v>MINIMA</v>
          </cell>
          <cell r="O10">
            <v>3753.6470588235293</v>
          </cell>
        </row>
        <row r="11">
          <cell r="N11" t="str">
            <v>MEDIANA</v>
          </cell>
          <cell r="O11">
            <v>3151.7647058823532</v>
          </cell>
        </row>
        <row r="15">
          <cell r="N15" t="str">
            <v>PENDIENTE LIQUIDACIÓN</v>
          </cell>
          <cell r="O15">
            <v>27.764705882352938</v>
          </cell>
        </row>
        <row r="16">
          <cell r="N16" t="str">
            <v>CON LIQUIDACIÓN</v>
          </cell>
          <cell r="O16">
            <v>100.88235294117646</v>
          </cell>
        </row>
        <row r="17">
          <cell r="N17" t="str">
            <v>SIN SENTENCIA</v>
          </cell>
          <cell r="O17">
            <v>0</v>
          </cell>
        </row>
        <row r="18">
          <cell r="N18" t="str">
            <v>PENSIÓN ALIMENTARIA</v>
          </cell>
          <cell r="O18">
            <v>157.8235294117647</v>
          </cell>
        </row>
        <row r="19">
          <cell r="N19" t="str">
            <v>MAXIMA</v>
          </cell>
          <cell r="O19">
            <v>989.52941176470586</v>
          </cell>
        </row>
        <row r="20">
          <cell r="N20" t="str">
            <v>MINIMA</v>
          </cell>
          <cell r="O20">
            <v>2155.5294117647059</v>
          </cell>
        </row>
        <row r="21">
          <cell r="N21" t="str">
            <v>MEDIANA</v>
          </cell>
          <cell r="O21">
            <v>1633.9411764705885</v>
          </cell>
        </row>
        <row r="25">
          <cell r="N25" t="str">
            <v>PENDIENTE LIQUIDACIÓN</v>
          </cell>
          <cell r="O25">
            <v>86.764705882352942</v>
          </cell>
        </row>
        <row r="26">
          <cell r="N26" t="str">
            <v>CON LIQUIDACIÓN</v>
          </cell>
          <cell r="O26">
            <v>135.41176470588235</v>
          </cell>
        </row>
        <row r="27">
          <cell r="N27" t="str">
            <v>SIN SENTENCIA</v>
          </cell>
          <cell r="O27">
            <v>5.8823529411764705E-2</v>
          </cell>
        </row>
        <row r="28">
          <cell r="N28" t="str">
            <v>PENSIÓN ALIMENTARIA</v>
          </cell>
          <cell r="O28">
            <v>122.23529411764704</v>
          </cell>
        </row>
        <row r="29">
          <cell r="N29" t="str">
            <v>MAXIMA</v>
          </cell>
          <cell r="O29">
            <v>963</v>
          </cell>
        </row>
        <row r="30">
          <cell r="N30" t="str">
            <v>MINIMA</v>
          </cell>
          <cell r="O30">
            <v>1598.1176470588234</v>
          </cell>
        </row>
        <row r="31">
          <cell r="N31" t="str">
            <v>MEDIANA</v>
          </cell>
          <cell r="O31">
            <v>1517.8235294117646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1</v>
          </cell>
        </row>
        <row r="7">
          <cell r="P7" t="str">
            <v>AGO.</v>
          </cell>
          <cell r="Q7">
            <v>1</v>
          </cell>
        </row>
        <row r="8">
          <cell r="P8" t="str">
            <v>SEP.</v>
          </cell>
          <cell r="Q8">
            <v>2</v>
          </cell>
        </row>
        <row r="9">
          <cell r="P9" t="str">
            <v>OCT</v>
          </cell>
          <cell r="Q9">
            <v>0</v>
          </cell>
        </row>
        <row r="10">
          <cell r="P10" t="str">
            <v>NOV.</v>
          </cell>
          <cell r="Q10">
            <v>5</v>
          </cell>
        </row>
        <row r="11">
          <cell r="P11" t="str">
            <v>DIC.</v>
          </cell>
          <cell r="Q11">
            <v>2</v>
          </cell>
        </row>
        <row r="12">
          <cell r="P12" t="str">
            <v>ENE.</v>
          </cell>
          <cell r="Q12">
            <v>0</v>
          </cell>
        </row>
        <row r="13">
          <cell r="P13" t="str">
            <v xml:space="preserve">FEB. </v>
          </cell>
          <cell r="Q13">
            <v>0</v>
          </cell>
        </row>
        <row r="14">
          <cell r="P14" t="str">
            <v>MAR.</v>
          </cell>
          <cell r="Q14">
            <v>4</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30"/>
  <sheetViews>
    <sheetView workbookViewId="0">
      <selection activeCell="B20" sqref="B20:D21"/>
    </sheetView>
  </sheetViews>
  <sheetFormatPr defaultRowHeight="12.75"/>
  <cols>
    <col min="1" max="1" width="29" style="365" customWidth="1"/>
    <col min="2" max="2" width="21.28515625" style="367" customWidth="1"/>
    <col min="3" max="3" width="7.28515625" style="367" customWidth="1"/>
    <col min="4" max="4" width="41.85546875" style="367" customWidth="1"/>
    <col min="5" max="16384" width="9.140625" style="347"/>
  </cols>
  <sheetData>
    <row r="1" spans="1:4">
      <c r="A1" s="345"/>
      <c r="B1" s="346"/>
      <c r="C1" s="346"/>
      <c r="D1" s="346"/>
    </row>
    <row r="2" spans="1:4">
      <c r="A2" s="386" t="s">
        <v>286</v>
      </c>
      <c r="B2" s="348" t="s">
        <v>287</v>
      </c>
      <c r="C2" s="386" t="s">
        <v>288</v>
      </c>
      <c r="D2" s="349" t="s">
        <v>289</v>
      </c>
    </row>
    <row r="3" spans="1:4">
      <c r="A3" s="387"/>
      <c r="B3" s="350" t="s">
        <v>290</v>
      </c>
      <c r="C3" s="387"/>
      <c r="D3" s="351" t="s">
        <v>291</v>
      </c>
    </row>
    <row r="4" spans="1:4">
      <c r="A4" s="387"/>
      <c r="B4" s="350" t="s">
        <v>292</v>
      </c>
      <c r="C4" s="388"/>
      <c r="D4" s="352" t="s">
        <v>291</v>
      </c>
    </row>
    <row r="5" spans="1:4">
      <c r="A5" s="353" t="s">
        <v>293</v>
      </c>
      <c r="B5" s="389" t="s">
        <v>294</v>
      </c>
      <c r="C5" s="389"/>
      <c r="D5" s="390"/>
    </row>
    <row r="6" spans="1:4">
      <c r="A6" s="353" t="s">
        <v>295</v>
      </c>
      <c r="B6" s="389" t="s">
        <v>296</v>
      </c>
      <c r="C6" s="389"/>
      <c r="D6" s="390"/>
    </row>
    <row r="7" spans="1:4">
      <c r="A7" s="353" t="s">
        <v>297</v>
      </c>
      <c r="B7" s="350" t="s">
        <v>298</v>
      </c>
      <c r="C7" s="354" t="s">
        <v>299</v>
      </c>
      <c r="D7" s="354" t="s">
        <v>298</v>
      </c>
    </row>
    <row r="8" spans="1:4">
      <c r="A8" s="353" t="s">
        <v>300</v>
      </c>
      <c r="B8" s="389" t="s">
        <v>301</v>
      </c>
      <c r="C8" s="389"/>
      <c r="D8" s="390"/>
    </row>
    <row r="9" spans="1:4">
      <c r="A9" s="353"/>
      <c r="B9" s="346"/>
      <c r="C9" s="346"/>
      <c r="D9" s="355"/>
    </row>
    <row r="10" spans="1:4">
      <c r="A10" s="353" t="s">
        <v>302</v>
      </c>
      <c r="B10" s="346" t="s">
        <v>303</v>
      </c>
      <c r="C10" s="346"/>
      <c r="D10" s="355"/>
    </row>
    <row r="11" spans="1:4" ht="24">
      <c r="A11" s="353" t="s">
        <v>304</v>
      </c>
      <c r="B11" s="356"/>
      <c r="C11" s="350"/>
      <c r="D11" s="357"/>
    </row>
    <row r="12" spans="1:4" ht="24.75" customHeight="1">
      <c r="A12" s="353" t="s">
        <v>305</v>
      </c>
      <c r="B12" s="391" t="s">
        <v>306</v>
      </c>
      <c r="C12" s="382"/>
      <c r="D12" s="383"/>
    </row>
    <row r="13" spans="1:4">
      <c r="A13" s="353" t="s">
        <v>307</v>
      </c>
      <c r="B13" s="346" t="s">
        <v>308</v>
      </c>
      <c r="C13" s="346"/>
      <c r="D13" s="355"/>
    </row>
    <row r="14" spans="1:4">
      <c r="A14" s="353"/>
      <c r="B14" s="346"/>
      <c r="C14" s="346"/>
      <c r="D14" s="355"/>
    </row>
    <row r="15" spans="1:4" ht="24">
      <c r="A15" s="353" t="s">
        <v>309</v>
      </c>
      <c r="B15" s="346" t="s">
        <v>310</v>
      </c>
      <c r="C15" s="355" t="s">
        <v>311</v>
      </c>
      <c r="D15" s="355"/>
    </row>
    <row r="16" spans="1:4">
      <c r="A16" s="353"/>
      <c r="B16" s="346" t="s">
        <v>312</v>
      </c>
      <c r="C16" s="346"/>
      <c r="D16" s="355"/>
    </row>
    <row r="17" spans="1:4">
      <c r="A17" s="353"/>
      <c r="B17" s="358" t="s">
        <v>313</v>
      </c>
      <c r="C17" s="346"/>
      <c r="D17" s="355"/>
    </row>
    <row r="18" spans="1:4">
      <c r="A18" s="353"/>
      <c r="B18" s="346" t="s">
        <v>314</v>
      </c>
      <c r="C18" s="359"/>
      <c r="D18" s="360"/>
    </row>
    <row r="19" spans="1:4">
      <c r="A19" s="353"/>
      <c r="B19" s="358" t="s">
        <v>315</v>
      </c>
      <c r="C19" s="346"/>
      <c r="D19" s="355"/>
    </row>
    <row r="20" spans="1:4">
      <c r="A20" s="353"/>
      <c r="B20" s="379" t="s">
        <v>316</v>
      </c>
      <c r="C20" s="380"/>
      <c r="D20" s="381"/>
    </row>
    <row r="21" spans="1:4">
      <c r="A21" s="353"/>
      <c r="B21" s="379"/>
      <c r="C21" s="380"/>
      <c r="D21" s="381"/>
    </row>
    <row r="22" spans="1:4">
      <c r="A22" s="353"/>
      <c r="B22" s="361"/>
      <c r="C22" s="361"/>
      <c r="D22" s="362"/>
    </row>
    <row r="23" spans="1:4">
      <c r="A23" s="363"/>
      <c r="B23" s="346" t="s">
        <v>317</v>
      </c>
      <c r="C23" s="346"/>
      <c r="D23" s="355"/>
    </row>
    <row r="24" spans="1:4">
      <c r="A24" s="363"/>
      <c r="B24" s="346" t="s">
        <v>318</v>
      </c>
      <c r="C24" s="346"/>
      <c r="D24" s="355"/>
    </row>
    <row r="25" spans="1:4">
      <c r="A25" s="353"/>
      <c r="B25" s="346"/>
      <c r="C25" s="346"/>
      <c r="D25" s="355"/>
    </row>
    <row r="26" spans="1:4">
      <c r="A26" s="353" t="s">
        <v>319</v>
      </c>
      <c r="B26" s="382" t="s">
        <v>320</v>
      </c>
      <c r="C26" s="382"/>
      <c r="D26" s="383"/>
    </row>
    <row r="27" spans="1:4" ht="99" customHeight="1">
      <c r="A27" s="363"/>
      <c r="B27" s="382"/>
      <c r="C27" s="382"/>
      <c r="D27" s="383"/>
    </row>
    <row r="28" spans="1:4">
      <c r="A28" s="353" t="s">
        <v>321</v>
      </c>
      <c r="B28" s="382" t="s">
        <v>322</v>
      </c>
      <c r="C28" s="382"/>
      <c r="D28" s="383"/>
    </row>
    <row r="29" spans="1:4" ht="117.75" customHeight="1">
      <c r="A29" s="364"/>
      <c r="B29" s="384"/>
      <c r="C29" s="384"/>
      <c r="D29" s="385"/>
    </row>
    <row r="30" spans="1:4">
      <c r="B30" s="366"/>
      <c r="C30" s="366"/>
      <c r="D30" s="366"/>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B30"/>
  <sheetViews>
    <sheetView workbookViewId="0">
      <selection activeCell="A3" sqref="A3:A29"/>
    </sheetView>
  </sheetViews>
  <sheetFormatPr defaultRowHeight="12.75"/>
  <cols>
    <col min="1" max="1" width="36.42578125" style="371" customWidth="1"/>
    <col min="2" max="2" width="47.7109375" style="371" customWidth="1"/>
    <col min="3" max="16384" width="9.140625" style="370"/>
  </cols>
  <sheetData>
    <row r="1" spans="1:2" ht="16.5" customHeight="1">
      <c r="A1" s="368" t="s">
        <v>323</v>
      </c>
      <c r="B1" s="369"/>
    </row>
    <row r="2" spans="1:2" ht="13.5" thickBot="1"/>
    <row r="3" spans="1:2" ht="26.25" thickTop="1">
      <c r="A3" s="372" t="s">
        <v>324</v>
      </c>
      <c r="B3" s="373" t="s">
        <v>325</v>
      </c>
    </row>
    <row r="4" spans="1:2">
      <c r="A4" s="374"/>
      <c r="B4" s="375"/>
    </row>
    <row r="5" spans="1:2" ht="27.75">
      <c r="A5" s="374" t="s">
        <v>326</v>
      </c>
      <c r="B5" s="375" t="s">
        <v>327</v>
      </c>
    </row>
    <row r="6" spans="1:2">
      <c r="A6" s="374"/>
      <c r="B6" s="375"/>
    </row>
    <row r="7" spans="1:2" ht="38.25">
      <c r="A7" s="374" t="s">
        <v>328</v>
      </c>
      <c r="B7" s="375" t="s">
        <v>329</v>
      </c>
    </row>
    <row r="8" spans="1:2">
      <c r="A8" s="374"/>
      <c r="B8" s="375"/>
    </row>
    <row r="9" spans="1:2" ht="38.25">
      <c r="A9" s="374" t="s">
        <v>330</v>
      </c>
      <c r="B9" s="375" t="s">
        <v>331</v>
      </c>
    </row>
    <row r="10" spans="1:2">
      <c r="A10" s="374"/>
      <c r="B10" s="375"/>
    </row>
    <row r="11" spans="1:2" ht="38.25">
      <c r="A11" s="374" t="s">
        <v>332</v>
      </c>
      <c r="B11" s="375" t="s">
        <v>333</v>
      </c>
    </row>
    <row r="12" spans="1:2">
      <c r="A12" s="374"/>
      <c r="B12" s="375"/>
    </row>
    <row r="13" spans="1:2" ht="51">
      <c r="A13" s="374" t="s">
        <v>334</v>
      </c>
      <c r="B13" s="375" t="s">
        <v>335</v>
      </c>
    </row>
    <row r="14" spans="1:2">
      <c r="A14" s="374"/>
      <c r="B14" s="375"/>
    </row>
    <row r="15" spans="1:2" ht="51">
      <c r="A15" s="374" t="s">
        <v>336</v>
      </c>
      <c r="B15" s="375" t="s">
        <v>337</v>
      </c>
    </row>
    <row r="16" spans="1:2">
      <c r="A16" s="374"/>
      <c r="B16" s="375"/>
    </row>
    <row r="17" spans="1:2" ht="25.5">
      <c r="A17" s="374" t="s">
        <v>338</v>
      </c>
      <c r="B17" s="375" t="s">
        <v>339</v>
      </c>
    </row>
    <row r="18" spans="1:2">
      <c r="A18" s="374"/>
      <c r="B18" s="375"/>
    </row>
    <row r="19" spans="1:2" ht="38.25">
      <c r="A19" s="376" t="s">
        <v>340</v>
      </c>
      <c r="B19" s="375" t="s">
        <v>341</v>
      </c>
    </row>
    <row r="20" spans="1:2">
      <c r="A20" s="374"/>
      <c r="B20" s="375"/>
    </row>
    <row r="21" spans="1:2" ht="38.25">
      <c r="A21" s="374" t="s">
        <v>342</v>
      </c>
      <c r="B21" s="375" t="s">
        <v>343</v>
      </c>
    </row>
    <row r="22" spans="1:2">
      <c r="A22" s="374"/>
      <c r="B22" s="375"/>
    </row>
    <row r="23" spans="1:2" ht="78" customHeight="1">
      <c r="A23" s="374" t="s">
        <v>344</v>
      </c>
      <c r="B23" s="375" t="s">
        <v>345</v>
      </c>
    </row>
    <row r="24" spans="1:2">
      <c r="A24" s="374"/>
      <c r="B24" s="375"/>
    </row>
    <row r="25" spans="1:2" ht="102">
      <c r="A25" s="374" t="s">
        <v>346</v>
      </c>
      <c r="B25" s="375" t="s">
        <v>347</v>
      </c>
    </row>
    <row r="26" spans="1:2" ht="20.25" customHeight="1">
      <c r="A26" s="374"/>
      <c r="B26" s="375"/>
    </row>
    <row r="27" spans="1:2" ht="89.25">
      <c r="A27" s="374" t="s">
        <v>348</v>
      </c>
      <c r="B27" s="375" t="s">
        <v>349</v>
      </c>
    </row>
    <row r="28" spans="1:2" ht="20.25" customHeight="1">
      <c r="A28" s="374"/>
      <c r="B28" s="375"/>
    </row>
    <row r="29" spans="1:2" ht="20.25" customHeight="1" thickBot="1">
      <c r="A29" s="377" t="s">
        <v>350</v>
      </c>
      <c r="B29" s="378" t="s">
        <v>351</v>
      </c>
    </row>
    <row r="30" spans="1:2" ht="13.5" thickTop="1"/>
  </sheetData>
  <printOptions horizontalCentered="1"/>
  <pageMargins left="0.7" right="0.7" top="0.75" bottom="0.75" header="0.3" footer="0.3"/>
  <pageSetup orientation="portrait" r:id="rId1"/>
  <headerFooter>
    <oddHeader>&amp;C&amp;"Arial,Negrita"&amp;12DEPARTAMENTO DE CORRECCION Y REHABILITACION</oddHeader>
    <oddFooter>&amp;R&amp;8OFICINA DE DESARROLLO PROGRAMATICO</oddFooter>
  </headerFooter>
</worksheet>
</file>

<file path=xl/worksheets/sheet3.xml><?xml version="1.0" encoding="utf-8"?>
<worksheet xmlns="http://schemas.openxmlformats.org/spreadsheetml/2006/main" xmlns:r="http://schemas.openxmlformats.org/officeDocument/2006/relationships">
  <dimension ref="A2:N151"/>
  <sheetViews>
    <sheetView tabSelected="1" zoomScale="110" zoomScaleNormal="110" workbookViewId="0">
      <selection activeCell="O3" sqref="O3"/>
    </sheetView>
  </sheetViews>
  <sheetFormatPr defaultRowHeight="15"/>
  <cols>
    <col min="1" max="1" width="36.7109375" customWidth="1"/>
    <col min="2" max="2" width="6.5703125" bestFit="1" customWidth="1"/>
    <col min="3" max="3" width="8.5703125" customWidth="1"/>
    <col min="4" max="6" width="7.5703125" customWidth="1"/>
    <col min="7" max="9" width="5.85546875" customWidth="1"/>
    <col min="10" max="10" width="6.140625" customWidth="1"/>
    <col min="11" max="12" width="5.8554687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44" t="s">
        <v>278</v>
      </c>
      <c r="B4" s="3"/>
      <c r="C4" s="3"/>
      <c r="D4" s="3"/>
      <c r="E4" s="3"/>
      <c r="F4" s="3"/>
      <c r="G4" s="3"/>
      <c r="H4" s="3"/>
      <c r="I4" s="3"/>
      <c r="J4" s="3"/>
      <c r="K4" s="3"/>
      <c r="L4" s="3"/>
    </row>
    <row r="5" spans="1:14" ht="7.5" customHeight="1" thickBot="1">
      <c r="A5" s="4" t="s">
        <v>239</v>
      </c>
      <c r="B5" s="5"/>
      <c r="C5" s="5"/>
      <c r="D5" s="5"/>
      <c r="E5" s="5"/>
      <c r="F5" s="5"/>
      <c r="G5" s="5"/>
      <c r="H5" s="5"/>
      <c r="I5" s="5"/>
      <c r="J5" s="5"/>
      <c r="K5" s="5"/>
      <c r="L5" s="5"/>
    </row>
    <row r="6" spans="1:14">
      <c r="A6" s="245" t="s">
        <v>2</v>
      </c>
      <c r="B6" s="392" t="s">
        <v>3</v>
      </c>
      <c r="C6" s="392" t="s">
        <v>4</v>
      </c>
      <c r="D6" s="392" t="s">
        <v>5</v>
      </c>
      <c r="E6" s="392" t="s">
        <v>6</v>
      </c>
      <c r="F6" s="392" t="s">
        <v>7</v>
      </c>
      <c r="G6" s="395" t="s">
        <v>8</v>
      </c>
      <c r="H6" s="395"/>
      <c r="I6" s="395"/>
      <c r="J6" s="395" t="s">
        <v>9</v>
      </c>
      <c r="K6" s="395"/>
      <c r="L6" s="396"/>
    </row>
    <row r="7" spans="1:14" ht="13.5" customHeight="1">
      <c r="A7" s="246"/>
      <c r="B7" s="393"/>
      <c r="C7" s="393"/>
      <c r="D7" s="393"/>
      <c r="E7" s="393"/>
      <c r="F7" s="393"/>
      <c r="G7" s="397" t="s">
        <v>10</v>
      </c>
      <c r="H7" s="397" t="s">
        <v>6</v>
      </c>
      <c r="I7" s="397" t="s">
        <v>7</v>
      </c>
      <c r="J7" s="397" t="s">
        <v>10</v>
      </c>
      <c r="K7" s="397" t="s">
        <v>6</v>
      </c>
      <c r="L7" s="399" t="s">
        <v>7</v>
      </c>
    </row>
    <row r="8" spans="1:14" ht="8.25" customHeight="1" thickBot="1">
      <c r="A8" s="247"/>
      <c r="B8" s="394"/>
      <c r="C8" s="394"/>
      <c r="D8" s="394"/>
      <c r="E8" s="394"/>
      <c r="F8" s="394"/>
      <c r="G8" s="398"/>
      <c r="H8" s="398"/>
      <c r="I8" s="398"/>
      <c r="J8" s="398"/>
      <c r="K8" s="398"/>
      <c r="L8" s="400"/>
      <c r="N8" s="260" t="s">
        <v>272</v>
      </c>
    </row>
    <row r="9" spans="1:14" ht="18.75" customHeight="1" thickBot="1">
      <c r="A9" s="248" t="s">
        <v>11</v>
      </c>
      <c r="B9" s="249">
        <f>SUM(B10,B27)</f>
        <v>14434</v>
      </c>
      <c r="C9" s="249">
        <f t="shared" ref="C9:L9" si="0">SUM(C10,C27)</f>
        <v>584</v>
      </c>
      <c r="D9" s="249">
        <f t="shared" si="0"/>
        <v>11445.176470588236</v>
      </c>
      <c r="E9" s="249">
        <f t="shared" si="0"/>
        <v>1956.2941176470586</v>
      </c>
      <c r="F9" s="249">
        <f t="shared" si="0"/>
        <v>9488.8823529411784</v>
      </c>
      <c r="G9" s="249">
        <f t="shared" si="0"/>
        <v>438.76470588235304</v>
      </c>
      <c r="H9" s="249">
        <f t="shared" si="0"/>
        <v>207.35294117647055</v>
      </c>
      <c r="I9" s="249">
        <f t="shared" si="0"/>
        <v>231.41176470588235</v>
      </c>
      <c r="J9" s="249">
        <f t="shared" si="0"/>
        <v>368.11764705882354</v>
      </c>
      <c r="K9" s="249">
        <f t="shared" si="0"/>
        <v>103.8235294117647</v>
      </c>
      <c r="L9" s="250">
        <f t="shared" si="0"/>
        <v>264.29411764705884</v>
      </c>
      <c r="N9" s="324"/>
    </row>
    <row r="10" spans="1:14" ht="17.25" customHeight="1" thickBot="1">
      <c r="A10" s="251" t="s">
        <v>12</v>
      </c>
      <c r="B10" s="252">
        <f>SUM(B11:B26)</f>
        <v>7356</v>
      </c>
      <c r="C10" s="252">
        <f t="shared" ref="C10:L10" si="1">SUM(C11:C26)</f>
        <v>286</v>
      </c>
      <c r="D10" s="252">
        <f t="shared" si="1"/>
        <v>5840.7647058823532</v>
      </c>
      <c r="E10" s="252">
        <f t="shared" si="1"/>
        <v>775.29411764705878</v>
      </c>
      <c r="F10" s="252">
        <f t="shared" si="1"/>
        <v>5065.4705882352937</v>
      </c>
      <c r="G10" s="252">
        <f t="shared" si="1"/>
        <v>106.88235294117646</v>
      </c>
      <c r="H10" s="252">
        <f t="shared" si="1"/>
        <v>60.705882352941174</v>
      </c>
      <c r="I10" s="252">
        <f t="shared" si="1"/>
        <v>46.176470588235297</v>
      </c>
      <c r="J10" s="252">
        <f t="shared" si="1"/>
        <v>368.11764705882354</v>
      </c>
      <c r="K10" s="252">
        <f t="shared" si="1"/>
        <v>103.8235294117647</v>
      </c>
      <c r="L10" s="253">
        <f t="shared" si="1"/>
        <v>264.29411764705884</v>
      </c>
    </row>
    <row r="11" spans="1:14" ht="15.75" customHeight="1">
      <c r="A11" s="220" t="s">
        <v>13</v>
      </c>
      <c r="B11" s="235">
        <f>SUM('[1]INFORME POR DIA'!C1386)</f>
        <v>500</v>
      </c>
      <c r="C11" s="235">
        <f>SUM('[1]INFORME POR DIA'!D1386)</f>
        <v>0</v>
      </c>
      <c r="D11" s="235">
        <f>SUM(E11:F11)</f>
        <v>428</v>
      </c>
      <c r="E11" s="235">
        <f>[1]RESUMEN!F10/[1]RESUMEN!$AO$47</f>
        <v>0</v>
      </c>
      <c r="F11" s="235">
        <f>[1]RESUMEN!I10/[1]RESUMEN!$AO$47</f>
        <v>428</v>
      </c>
      <c r="G11" s="235">
        <f>SUM(H11:I11)</f>
        <v>0</v>
      </c>
      <c r="H11" s="235">
        <f>[1]RESUMEN!AC10/[1]RESUMEN!$AO$47</f>
        <v>0</v>
      </c>
      <c r="I11" s="235">
        <f>[1]RESUMEN!AD10/[1]RESUMEN!$AO$47</f>
        <v>0</v>
      </c>
      <c r="J11" s="235">
        <f>SUM(K11:L11)</f>
        <v>0</v>
      </c>
      <c r="K11" s="235">
        <v>0</v>
      </c>
      <c r="L11" s="286">
        <v>0</v>
      </c>
    </row>
    <row r="12" spans="1:14" ht="15.75" customHeight="1">
      <c r="A12" s="221" t="s">
        <v>207</v>
      </c>
      <c r="B12" s="235">
        <f>SUM('[1]INFORME POR DIA'!C1387)</f>
        <v>450</v>
      </c>
      <c r="C12" s="235">
        <f>SUM('[1]INFORME POR DIA'!D1387)</f>
        <v>54</v>
      </c>
      <c r="D12" s="235">
        <f t="shared" ref="D12:D28" si="2">SUM(E12:F12)</f>
        <v>265.8235294117647</v>
      </c>
      <c r="E12" s="235">
        <f>[1]RESUMEN!F11/[1]RESUMEN!$AO$47</f>
        <v>0</v>
      </c>
      <c r="F12" s="235">
        <f>[1]RESUMEN!I11/[1]RESUMEN!$AO$47</f>
        <v>265.8235294117647</v>
      </c>
      <c r="G12" s="235">
        <f t="shared" ref="G12:G28" si="3">SUM(H12:I12)</f>
        <v>0</v>
      </c>
      <c r="H12" s="235">
        <f>[1]RESUMEN!AC11/[1]RESUMEN!$AO$47</f>
        <v>0</v>
      </c>
      <c r="I12" s="235">
        <f>[1]RESUMEN!AD11/[1]RESUMEN!$AO$47</f>
        <v>0</v>
      </c>
      <c r="J12" s="235">
        <f t="shared" ref="J12:J28" si="4">SUM(K12:L12)</f>
        <v>0</v>
      </c>
      <c r="K12" s="235">
        <v>0</v>
      </c>
      <c r="L12" s="286">
        <v>0</v>
      </c>
    </row>
    <row r="13" spans="1:14" ht="15.75" customHeight="1">
      <c r="A13" s="221" t="s">
        <v>208</v>
      </c>
      <c r="B13" s="235">
        <f>SUM('[1]INFORME POR DIA'!C1388)</f>
        <v>36</v>
      </c>
      <c r="C13" s="235">
        <f>SUM('[1]INFORME POR DIA'!D1388)</f>
        <v>0</v>
      </c>
      <c r="D13" s="235">
        <f t="shared" si="2"/>
        <v>29.294117647058822</v>
      </c>
      <c r="E13" s="235">
        <f>[1]RESUMEN!F12/[1]RESUMEN!$AO$47</f>
        <v>0</v>
      </c>
      <c r="F13" s="235">
        <f>[1]RESUMEN!I12/[1]RESUMEN!$AO$47</f>
        <v>29.294117647058822</v>
      </c>
      <c r="G13" s="235">
        <f t="shared" si="3"/>
        <v>0</v>
      </c>
      <c r="H13" s="235">
        <f>[1]RESUMEN!AC12/[1]RESUMEN!$AO$47</f>
        <v>0</v>
      </c>
      <c r="I13" s="235">
        <f>[1]RESUMEN!AD12/[1]RESUMEN!$AO$47</f>
        <v>0</v>
      </c>
      <c r="J13" s="235">
        <f t="shared" si="4"/>
        <v>0</v>
      </c>
      <c r="K13" s="235">
        <v>0</v>
      </c>
      <c r="L13" s="286">
        <v>0</v>
      </c>
    </row>
    <row r="14" spans="1:14" ht="15.75" customHeight="1">
      <c r="A14" s="221" t="s">
        <v>209</v>
      </c>
      <c r="B14" s="235">
        <f>SUM('[1]INFORME POR DIA'!C1389)</f>
        <v>40</v>
      </c>
      <c r="C14" s="235">
        <f>SUM('[1]INFORME POR DIA'!D1389)</f>
        <v>0</v>
      </c>
      <c r="D14" s="235">
        <f t="shared" si="2"/>
        <v>26.882352941176471</v>
      </c>
      <c r="E14" s="235">
        <f>[1]RESUMEN!F13/[1]RESUMEN!$AO$47</f>
        <v>0</v>
      </c>
      <c r="F14" s="235">
        <f>[1]RESUMEN!I13/[1]RESUMEN!$AO$47</f>
        <v>26.882352941176471</v>
      </c>
      <c r="G14" s="235">
        <f t="shared" si="3"/>
        <v>0</v>
      </c>
      <c r="H14" s="235">
        <f>[1]RESUMEN!AC13/[1]RESUMEN!$AO$47</f>
        <v>0</v>
      </c>
      <c r="I14" s="235">
        <f>[1]RESUMEN!AD13/[1]RESUMEN!$AO$47</f>
        <v>0</v>
      </c>
      <c r="J14" s="235">
        <f t="shared" si="4"/>
        <v>26.882352941176471</v>
      </c>
      <c r="K14" s="287">
        <f>[1]RESUMEN!AM13/[1]RESUMEN!$AO$47</f>
        <v>0</v>
      </c>
      <c r="L14" s="288">
        <f>[1]RESUMEN!AN13/[1]RESUMEN!$AO$47</f>
        <v>26.882352941176471</v>
      </c>
      <c r="N14" s="27"/>
    </row>
    <row r="15" spans="1:14" ht="15.75" customHeight="1">
      <c r="A15" s="221" t="s">
        <v>210</v>
      </c>
      <c r="B15" s="235">
        <f>SUM('[1]INFORME POR DIA'!C1390)</f>
        <v>68</v>
      </c>
      <c r="C15" s="235">
        <f>SUM('[1]INFORME POR DIA'!D1390)</f>
        <v>0</v>
      </c>
      <c r="D15" s="235">
        <f t="shared" si="2"/>
        <v>48.529411764705884</v>
      </c>
      <c r="E15" s="235">
        <f>[1]RESUMEN!F14/[1]RESUMEN!$AO$47</f>
        <v>0</v>
      </c>
      <c r="F15" s="235">
        <f>[1]RESUMEN!I14/[1]RESUMEN!$AO$47</f>
        <v>48.529411764705884</v>
      </c>
      <c r="G15" s="235">
        <f t="shared" si="3"/>
        <v>0</v>
      </c>
      <c r="H15" s="235">
        <f>[1]RESUMEN!AC14/[1]RESUMEN!$AO$47</f>
        <v>0</v>
      </c>
      <c r="I15" s="235">
        <f>[1]RESUMEN!AD14/[1]RESUMEN!$AO$47</f>
        <v>0</v>
      </c>
      <c r="J15" s="235">
        <f t="shared" si="4"/>
        <v>0</v>
      </c>
      <c r="K15" s="235">
        <v>0</v>
      </c>
      <c r="L15" s="286">
        <v>0</v>
      </c>
    </row>
    <row r="16" spans="1:14" ht="15.75" customHeight="1">
      <c r="A16" s="221" t="s">
        <v>211</v>
      </c>
      <c r="B16" s="235">
        <f>SUM('[1]INFORME POR DIA'!C1391)</f>
        <v>108</v>
      </c>
      <c r="C16" s="235">
        <f>SUM('[1]INFORME POR DIA'!D1391)</f>
        <v>0</v>
      </c>
      <c r="D16" s="235">
        <f t="shared" si="2"/>
        <v>38.235294117647058</v>
      </c>
      <c r="E16" s="235">
        <f>[1]RESUMEN!F15/[1]RESUMEN!$AO$47</f>
        <v>25.882352941176471</v>
      </c>
      <c r="F16" s="235">
        <f>[1]RESUMEN!I15/[1]RESUMEN!$AO$47</f>
        <v>12.352941176470589</v>
      </c>
      <c r="G16" s="235">
        <f t="shared" si="3"/>
        <v>0.58823529411764708</v>
      </c>
      <c r="H16" s="235">
        <f>[1]RESUMEN!AC15/[1]RESUMEN!$AO$47</f>
        <v>0.58823529411764708</v>
      </c>
      <c r="I16" s="235">
        <f>[1]RESUMEN!AD15/[1]RESUMEN!$AO$47</f>
        <v>0</v>
      </c>
      <c r="J16" s="235">
        <f t="shared" si="4"/>
        <v>6.6470588235294121</v>
      </c>
      <c r="K16" s="287">
        <f>[1]RESUMEN!AM15/[1]RESUMEN!$AO$47</f>
        <v>6.4117647058823533</v>
      </c>
      <c r="L16" s="288">
        <f>[1]RESUMEN!AN15/[1]RESUMEN!$AO$47</f>
        <v>0.23529411764705882</v>
      </c>
    </row>
    <row r="17" spans="1:12" ht="26.25">
      <c r="A17" s="221" t="s">
        <v>231</v>
      </c>
      <c r="B17" s="235">
        <f>SUM('[1]INFORME POR DIA'!C1392)</f>
        <v>705</v>
      </c>
      <c r="C17" s="235">
        <f>SUM('[1]INFORME POR DIA'!D1392)</f>
        <v>30</v>
      </c>
      <c r="D17" s="235">
        <f t="shared" si="2"/>
        <v>634.76470588235293</v>
      </c>
      <c r="E17" s="235">
        <f>[1]RESUMEN!F16/[1]RESUMEN!$AO$47</f>
        <v>437.23529411764707</v>
      </c>
      <c r="F17" s="235">
        <f>[1]RESUMEN!I16/[1]RESUMEN!$AO$47</f>
        <v>197.52941176470588</v>
      </c>
      <c r="G17" s="235">
        <f t="shared" si="3"/>
        <v>55.529411764705884</v>
      </c>
      <c r="H17" s="235">
        <f>[1]RESUMEN!AC16/[1]RESUMEN!$AO$47</f>
        <v>48.117647058823529</v>
      </c>
      <c r="I17" s="235">
        <f>[1]RESUMEN!AD16/[1]RESUMEN!$AO$47</f>
        <v>7.4117647058823533</v>
      </c>
      <c r="J17" s="235">
        <f t="shared" si="4"/>
        <v>0</v>
      </c>
      <c r="K17" s="235">
        <v>0</v>
      </c>
      <c r="L17" s="286">
        <v>0</v>
      </c>
    </row>
    <row r="18" spans="1:12" ht="15.75" customHeight="1">
      <c r="A18" s="221" t="s">
        <v>212</v>
      </c>
      <c r="B18" s="235">
        <f>SUM('[1]INFORME POR DIA'!C1393)</f>
        <v>292</v>
      </c>
      <c r="C18" s="235">
        <f>SUM('[1]INFORME POR DIA'!D1393)</f>
        <v>2</v>
      </c>
      <c r="D18" s="235">
        <f t="shared" si="2"/>
        <v>189.94117647058823</v>
      </c>
      <c r="E18" s="235">
        <f>[1]RESUMEN!F17/[1]RESUMEN!$AO$47</f>
        <v>20.235294117647058</v>
      </c>
      <c r="F18" s="235">
        <f>[1]RESUMEN!I17/[1]RESUMEN!$AO$47</f>
        <v>169.70588235294119</v>
      </c>
      <c r="G18" s="235">
        <f>SUM(H18:I18)</f>
        <v>1.8823529411764706</v>
      </c>
      <c r="H18" s="235">
        <f>[1]RESUMEN!AC17/[1]RESUMEN!$AO$47</f>
        <v>1.8823529411764706</v>
      </c>
      <c r="I18" s="235">
        <f>[1]RESUMEN!AD17/[1]RESUMEN!$AO$47</f>
        <v>0</v>
      </c>
      <c r="J18" s="235">
        <f t="shared" si="4"/>
        <v>0</v>
      </c>
      <c r="K18" s="235">
        <v>0</v>
      </c>
      <c r="L18" s="286">
        <v>0</v>
      </c>
    </row>
    <row r="19" spans="1:12" ht="15.75" customHeight="1">
      <c r="A19" s="221" t="s">
        <v>232</v>
      </c>
      <c r="B19" s="235">
        <f>SUM('[1]INFORME POR DIA'!C1394)</f>
        <v>292</v>
      </c>
      <c r="C19" s="235">
        <f>SUM('[1]INFORME POR DIA'!D1394)</f>
        <v>3</v>
      </c>
      <c r="D19" s="235">
        <f t="shared" si="2"/>
        <v>287.52941176470586</v>
      </c>
      <c r="E19" s="235">
        <f>[1]RESUMEN!F18/[1]RESUMEN!$AO$47</f>
        <v>0</v>
      </c>
      <c r="F19" s="235">
        <f>[1]RESUMEN!I18/[1]RESUMEN!$AO$47</f>
        <v>287.52941176470586</v>
      </c>
      <c r="G19" s="235">
        <f t="shared" si="3"/>
        <v>0</v>
      </c>
      <c r="H19" s="235">
        <f>[1]RESUMEN!AC18/[1]RESUMEN!$AO$47</f>
        <v>0</v>
      </c>
      <c r="I19" s="235">
        <f>[1]RESUMEN!AD18/[1]RESUMEN!$AO$47</f>
        <v>0</v>
      </c>
      <c r="J19" s="235">
        <f t="shared" si="4"/>
        <v>0</v>
      </c>
      <c r="K19" s="235">
        <v>0</v>
      </c>
      <c r="L19" s="286">
        <v>0</v>
      </c>
    </row>
    <row r="20" spans="1:12" ht="15.75" customHeight="1">
      <c r="A20" s="221" t="s">
        <v>213</v>
      </c>
      <c r="B20" s="235">
        <f>SUM('[1]INFORME POR DIA'!C1395)</f>
        <v>1414</v>
      </c>
      <c r="C20" s="235">
        <f>SUM('[1]INFORME POR DIA'!D1395)</f>
        <v>37</v>
      </c>
      <c r="D20" s="235">
        <f t="shared" si="2"/>
        <v>1078.0588235294117</v>
      </c>
      <c r="E20" s="235">
        <f>[1]RESUMEN!F19/[1]RESUMEN!$AO$47</f>
        <v>194.47058823529412</v>
      </c>
      <c r="F20" s="235">
        <f>[1]RESUMEN!I19/[1]RESUMEN!$AO$47</f>
        <v>883.58823529411768</v>
      </c>
      <c r="G20" s="235">
        <f t="shared" si="3"/>
        <v>32.882352941176471</v>
      </c>
      <c r="H20" s="235">
        <f>[1]RESUMEN!AC19/[1]RESUMEN!$AO$47</f>
        <v>1.411764705882353</v>
      </c>
      <c r="I20" s="235">
        <f>[1]RESUMEN!AD19/[1]RESUMEN!$AO$47</f>
        <v>31.470588235294116</v>
      </c>
      <c r="J20" s="235">
        <f t="shared" si="4"/>
        <v>0</v>
      </c>
      <c r="K20" s="235">
        <v>0</v>
      </c>
      <c r="L20" s="286">
        <v>0</v>
      </c>
    </row>
    <row r="21" spans="1:12" ht="15.75" customHeight="1">
      <c r="A21" s="222" t="s">
        <v>14</v>
      </c>
      <c r="B21" s="235">
        <f>SUM('[1]INFORME POR DIA'!C1396)</f>
        <v>516</v>
      </c>
      <c r="C21" s="235">
        <f>SUM('[1]INFORME POR DIA'!D1396)</f>
        <v>48</v>
      </c>
      <c r="D21" s="235">
        <f t="shared" si="2"/>
        <v>460.88235294117646</v>
      </c>
      <c r="E21" s="235">
        <f>[1]RESUMEN!F20/[1]RESUMEN!$AO$47</f>
        <v>0</v>
      </c>
      <c r="F21" s="235">
        <f>[1]RESUMEN!I20/[1]RESUMEN!$AO$47</f>
        <v>460.88235294117646</v>
      </c>
      <c r="G21" s="235">
        <f t="shared" si="3"/>
        <v>0</v>
      </c>
      <c r="H21" s="235">
        <f>[1]RESUMEN!AC20/[1]RESUMEN!$AO$47</f>
        <v>0</v>
      </c>
      <c r="I21" s="235">
        <f>[1]RESUMEN!AD20/[1]RESUMEN!$AO$47</f>
        <v>0</v>
      </c>
      <c r="J21" s="235">
        <f t="shared" si="4"/>
        <v>0</v>
      </c>
      <c r="K21" s="235">
        <v>0</v>
      </c>
      <c r="L21" s="286">
        <v>0</v>
      </c>
    </row>
    <row r="22" spans="1:12" ht="15.75" customHeight="1">
      <c r="A22" s="222" t="s">
        <v>15</v>
      </c>
      <c r="B22" s="235">
        <f>SUM('[1]INFORME POR DIA'!C1397)</f>
        <v>320</v>
      </c>
      <c r="C22" s="235">
        <f>SUM('[1]INFORME POR DIA'!D1397)</f>
        <v>2</v>
      </c>
      <c r="D22" s="235">
        <f t="shared" si="2"/>
        <v>251.70588235294119</v>
      </c>
      <c r="E22" s="235">
        <f>[1]RESUMEN!F21/[1]RESUMEN!$AO$47</f>
        <v>0</v>
      </c>
      <c r="F22" s="235">
        <f>[1]RESUMEN!I21/[1]RESUMEN!$AO$47</f>
        <v>251.70588235294119</v>
      </c>
      <c r="G22" s="235">
        <f t="shared" si="3"/>
        <v>0</v>
      </c>
      <c r="H22" s="235">
        <f>[1]RESUMEN!AC21/[1]RESUMEN!$AO$47</f>
        <v>0</v>
      </c>
      <c r="I22" s="235">
        <f>[1]RESUMEN!AD21/[1]RESUMEN!$AO$47</f>
        <v>0</v>
      </c>
      <c r="J22" s="235">
        <f t="shared" si="4"/>
        <v>0</v>
      </c>
      <c r="K22" s="235">
        <v>0</v>
      </c>
      <c r="L22" s="286">
        <v>0</v>
      </c>
    </row>
    <row r="23" spans="1:12" ht="15.75" customHeight="1">
      <c r="A23" s="222" t="s">
        <v>16</v>
      </c>
      <c r="B23" s="235">
        <f>SUM('[1]INFORME POR DIA'!C1398)</f>
        <v>592</v>
      </c>
      <c r="C23" s="235">
        <f>SUM('[1]INFORME POR DIA'!D1398)</f>
        <v>3</v>
      </c>
      <c r="D23" s="235">
        <f t="shared" si="2"/>
        <v>571.35294117647061</v>
      </c>
      <c r="E23" s="235">
        <f>[1]RESUMEN!F22/[1]RESUMEN!$AO$47</f>
        <v>0</v>
      </c>
      <c r="F23" s="235">
        <f>[1]RESUMEN!I22/[1]RESUMEN!$AO$47</f>
        <v>571.35294117647061</v>
      </c>
      <c r="G23" s="235">
        <f t="shared" si="3"/>
        <v>0</v>
      </c>
      <c r="H23" s="235">
        <f>[1]RESUMEN!AC22/[1]RESUMEN!$AO$47</f>
        <v>0</v>
      </c>
      <c r="I23" s="235">
        <f>[1]RESUMEN!AD22/[1]RESUMEN!$AO$47</f>
        <v>0</v>
      </c>
      <c r="J23" s="235">
        <f t="shared" si="4"/>
        <v>0</v>
      </c>
      <c r="K23" s="235">
        <v>0</v>
      </c>
      <c r="L23" s="286">
        <v>0</v>
      </c>
    </row>
    <row r="24" spans="1:12" ht="15.75" customHeight="1">
      <c r="A24" s="223" t="s">
        <v>17</v>
      </c>
      <c r="B24" s="235">
        <f>SUM('[1]INFORME POR DIA'!C1399)</f>
        <v>516</v>
      </c>
      <c r="C24" s="235">
        <f>SUM('[1]INFORME POR DIA'!D1399)</f>
        <v>3</v>
      </c>
      <c r="D24" s="235">
        <f t="shared" si="2"/>
        <v>489.35294117647061</v>
      </c>
      <c r="E24" s="235">
        <f>[1]RESUMEN!F23/[1]RESUMEN!$AO$47</f>
        <v>0</v>
      </c>
      <c r="F24" s="235">
        <f>[1]RESUMEN!I23/[1]RESUMEN!$AO$47</f>
        <v>489.35294117647061</v>
      </c>
      <c r="G24" s="235">
        <f t="shared" si="3"/>
        <v>0</v>
      </c>
      <c r="H24" s="235">
        <f>[1]RESUMEN!AC23/[1]RESUMEN!$AO$47</f>
        <v>0</v>
      </c>
      <c r="I24" s="235">
        <f>[1]RESUMEN!AD23/[1]RESUMEN!$AO$47</f>
        <v>0</v>
      </c>
      <c r="J24" s="235">
        <f t="shared" si="4"/>
        <v>0</v>
      </c>
      <c r="K24" s="235">
        <v>0</v>
      </c>
      <c r="L24" s="286">
        <v>0</v>
      </c>
    </row>
    <row r="25" spans="1:12" ht="15.75" customHeight="1">
      <c r="A25" s="255" t="s">
        <v>214</v>
      </c>
      <c r="B25" s="235">
        <f>SUM('[1]INFORME POR DIA'!C1400)</f>
        <v>1031</v>
      </c>
      <c r="C25" s="235">
        <f>SUM('[1]INFORME POR DIA'!D1400)</f>
        <v>40</v>
      </c>
      <c r="D25" s="235">
        <f t="shared" si="2"/>
        <v>705.82352941176464</v>
      </c>
      <c r="E25" s="235">
        <f>[1]RESUMEN!F24/[1]RESUMEN!$AO$47</f>
        <v>5.8823529411764705E-2</v>
      </c>
      <c r="F25" s="235">
        <f>[1]RESUMEN!I24/[1]RESUMEN!$AO$47</f>
        <v>705.76470588235293</v>
      </c>
      <c r="G25" s="235">
        <f t="shared" si="3"/>
        <v>0</v>
      </c>
      <c r="H25" s="235">
        <f>[1]RESUMEN!AC24/[1]RESUMEN!$AO$47</f>
        <v>0</v>
      </c>
      <c r="I25" s="235">
        <f>[1]RESUMEN!AD24/[1]RESUMEN!$AO$47</f>
        <v>0</v>
      </c>
      <c r="J25" s="235">
        <f t="shared" si="4"/>
        <v>0</v>
      </c>
      <c r="K25" s="235">
        <v>0</v>
      </c>
      <c r="L25" s="286">
        <v>0</v>
      </c>
    </row>
    <row r="26" spans="1:12" ht="15.75" customHeight="1" thickBot="1">
      <c r="A26" s="256" t="s">
        <v>215</v>
      </c>
      <c r="B26" s="235">
        <f>SUM('[1]INFORME POR DIA'!C1401)</f>
        <v>476</v>
      </c>
      <c r="C26" s="235">
        <f>SUM('[1]INFORME POR DIA'!D1401)</f>
        <v>64</v>
      </c>
      <c r="D26" s="235">
        <f>SUM(E26:F26)</f>
        <v>334.58823529411768</v>
      </c>
      <c r="E26" s="235">
        <f>[1]RESUMEN!F25/[1]RESUMEN!$AO$47</f>
        <v>97.411764705882348</v>
      </c>
      <c r="F26" s="235">
        <f>[1]RESUMEN!I25/[1]RESUMEN!$AO$47</f>
        <v>237.1764705882353</v>
      </c>
      <c r="G26" s="235">
        <f>SUM(H26:I26)</f>
        <v>16</v>
      </c>
      <c r="H26" s="235">
        <f>[1]RESUMEN!AC25/[1]RESUMEN!$AO$47</f>
        <v>8.7058823529411757</v>
      </c>
      <c r="I26" s="235">
        <f>[1]RESUMEN!AD25/[1]RESUMEN!$AO$47</f>
        <v>7.2941176470588234</v>
      </c>
      <c r="J26" s="235">
        <f>SUM(K26:L26)</f>
        <v>334.58823529411768</v>
      </c>
      <c r="K26" s="287">
        <f>[1]RESUMEN!AM25/[1]RESUMEN!$AO$47</f>
        <v>97.411764705882348</v>
      </c>
      <c r="L26" s="288">
        <f>[1]RESUMEN!AN25/[1]RESUMEN!$AO$47</f>
        <v>237.1764705882353</v>
      </c>
    </row>
    <row r="27" spans="1:12" ht="17.25" customHeight="1" thickBot="1">
      <c r="A27" s="251" t="s">
        <v>18</v>
      </c>
      <c r="B27" s="252">
        <f>SUM(B28:B47)</f>
        <v>7078</v>
      </c>
      <c r="C27" s="252">
        <f t="shared" ref="C27:L27" si="5">SUM(C28:C47)</f>
        <v>298</v>
      </c>
      <c r="D27" s="252">
        <f>SUM(D28:D47)</f>
        <v>5604.4117647058829</v>
      </c>
      <c r="E27" s="252">
        <f t="shared" si="5"/>
        <v>1180.9999999999998</v>
      </c>
      <c r="F27" s="252">
        <f t="shared" si="5"/>
        <v>4423.4117647058838</v>
      </c>
      <c r="G27" s="252">
        <f t="shared" si="5"/>
        <v>331.88235294117658</v>
      </c>
      <c r="H27" s="252">
        <f t="shared" si="5"/>
        <v>146.64705882352939</v>
      </c>
      <c r="I27" s="252">
        <f t="shared" si="5"/>
        <v>185.23529411764704</v>
      </c>
      <c r="J27" s="252">
        <f>SUM(J28:J47)</f>
        <v>0</v>
      </c>
      <c r="K27" s="252">
        <f t="shared" si="5"/>
        <v>0</v>
      </c>
      <c r="L27" s="253">
        <f t="shared" si="5"/>
        <v>0</v>
      </c>
    </row>
    <row r="28" spans="1:12" ht="15.75" customHeight="1">
      <c r="A28" s="222" t="s">
        <v>19</v>
      </c>
      <c r="B28" s="235">
        <f>SUM('[1]INFORME POR DIA'!C1403)</f>
        <v>534</v>
      </c>
      <c r="C28" s="235">
        <f>SUM('[1]INFORME POR DIA'!D1403)</f>
        <v>38</v>
      </c>
      <c r="D28" s="235">
        <f t="shared" si="2"/>
        <v>416.64705882352939</v>
      </c>
      <c r="E28" s="235">
        <f>[1]RESUMEN!F27/[1]RESUMEN!$AO$47</f>
        <v>0</v>
      </c>
      <c r="F28" s="235">
        <f>[1]RESUMEN!I27/[1]RESUMEN!$AO$47</f>
        <v>416.64705882352939</v>
      </c>
      <c r="G28" s="235">
        <f t="shared" si="3"/>
        <v>0</v>
      </c>
      <c r="H28" s="235">
        <f>[1]RESUMEN!AC27/[1]RESUMEN!$AO$47</f>
        <v>0</v>
      </c>
      <c r="I28" s="235">
        <f>[1]RESUMEN!AD27/[1]RESUMEN!$AO$47</f>
        <v>0</v>
      </c>
      <c r="J28" s="235">
        <f t="shared" si="4"/>
        <v>0</v>
      </c>
      <c r="K28" s="235">
        <v>0</v>
      </c>
      <c r="L28" s="286">
        <v>0</v>
      </c>
    </row>
    <row r="29" spans="1:12" ht="15.75" customHeight="1">
      <c r="A29" s="222" t="s">
        <v>20</v>
      </c>
      <c r="B29" s="235">
        <f>SUM('[1]INFORME POR DIA'!C1404)</f>
        <v>676</v>
      </c>
      <c r="C29" s="235">
        <f>SUM('[1]INFORME POR DIA'!D1404)</f>
        <v>2</v>
      </c>
      <c r="D29" s="235">
        <f>SUM(E29:F29)</f>
        <v>564.05882352941182</v>
      </c>
      <c r="E29" s="235">
        <f>[1]RESUMEN!F28/[1]RESUMEN!$AO$47</f>
        <v>430.35294117647061</v>
      </c>
      <c r="F29" s="235">
        <f>[1]RESUMEN!I28/[1]RESUMEN!$AO$47</f>
        <v>133.70588235294119</v>
      </c>
      <c r="G29" s="235">
        <f>SUM(H29:I29)</f>
        <v>41.470588235294116</v>
      </c>
      <c r="H29" s="235">
        <f>[1]RESUMEN!AC28/[1]RESUMEN!$AO$47</f>
        <v>39.470588235294116</v>
      </c>
      <c r="I29" s="235">
        <f>[1]RESUMEN!AD28/[1]RESUMEN!$AO$47</f>
        <v>2</v>
      </c>
      <c r="J29" s="235">
        <f>SUM(K29:L29)</f>
        <v>0</v>
      </c>
      <c r="K29" s="235">
        <v>0</v>
      </c>
      <c r="L29" s="286">
        <v>0</v>
      </c>
    </row>
    <row r="30" spans="1:12" ht="15.75" customHeight="1">
      <c r="A30" s="222" t="s">
        <v>21</v>
      </c>
      <c r="B30" s="235">
        <f>SUM('[1]INFORME POR DIA'!C1405)</f>
        <v>280</v>
      </c>
      <c r="C30" s="235">
        <f>SUM('[1]INFORME POR DIA'!D1405)</f>
        <v>0</v>
      </c>
      <c r="D30" s="235">
        <f t="shared" ref="D30:D47" si="6">SUM(E30:F30)</f>
        <v>265.23529411764707</v>
      </c>
      <c r="E30" s="235">
        <f>[1]RESUMEN!F29/[1]RESUMEN!$AO$47</f>
        <v>0</v>
      </c>
      <c r="F30" s="235">
        <f>[1]RESUMEN!I29/[1]RESUMEN!$AO$47</f>
        <v>265.23529411764707</v>
      </c>
      <c r="G30" s="235">
        <f t="shared" ref="G30:G47" si="7">SUM(H30:I30)</f>
        <v>0</v>
      </c>
      <c r="H30" s="235">
        <f>[1]RESUMEN!AC29/[1]RESUMEN!$AO$47</f>
        <v>0</v>
      </c>
      <c r="I30" s="235">
        <f>[1]RESUMEN!AD29/[1]RESUMEN!$AO$47</f>
        <v>0</v>
      </c>
      <c r="J30" s="235">
        <f t="shared" ref="J30:J47" si="8">SUM(K30:L30)</f>
        <v>0</v>
      </c>
      <c r="K30" s="235">
        <v>0</v>
      </c>
      <c r="L30" s="286">
        <v>0</v>
      </c>
    </row>
    <row r="31" spans="1:12" ht="15.75" customHeight="1">
      <c r="A31" s="222" t="s">
        <v>22</v>
      </c>
      <c r="B31" s="235">
        <f>SUM('[1]INFORME POR DIA'!C1406)</f>
        <v>224</v>
      </c>
      <c r="C31" s="235">
        <f>SUM('[1]INFORME POR DIA'!D1406)</f>
        <v>4</v>
      </c>
      <c r="D31" s="235">
        <f t="shared" si="6"/>
        <v>195.41176470588235</v>
      </c>
      <c r="E31" s="235">
        <f>[1]RESUMEN!F30/[1]RESUMEN!$AO$47</f>
        <v>0</v>
      </c>
      <c r="F31" s="235">
        <f>[1]RESUMEN!I30/[1]RESUMEN!$AO$47</f>
        <v>195.41176470588235</v>
      </c>
      <c r="G31" s="235">
        <f t="shared" si="7"/>
        <v>0</v>
      </c>
      <c r="H31" s="235">
        <f>[1]RESUMEN!AC30/[1]RESUMEN!$AO$47</f>
        <v>0</v>
      </c>
      <c r="I31" s="235">
        <f>[1]RESUMEN!AD30/[1]RESUMEN!$AO$47</f>
        <v>0</v>
      </c>
      <c r="J31" s="235">
        <f t="shared" si="8"/>
        <v>0</v>
      </c>
      <c r="K31" s="235">
        <v>0</v>
      </c>
      <c r="L31" s="286">
        <v>0</v>
      </c>
    </row>
    <row r="32" spans="1:12" ht="15.75" customHeight="1">
      <c r="A32" s="221" t="s">
        <v>216</v>
      </c>
      <c r="B32" s="235">
        <f>SUM('[1]INFORME POR DIA'!C1407)</f>
        <v>192</v>
      </c>
      <c r="C32" s="235">
        <f>SUM('[1]INFORME POR DIA'!D1407)</f>
        <v>0</v>
      </c>
      <c r="D32" s="235">
        <f t="shared" si="6"/>
        <v>176</v>
      </c>
      <c r="E32" s="235">
        <f>[1]RESUMEN!F31/[1]RESUMEN!$AO$47</f>
        <v>0</v>
      </c>
      <c r="F32" s="235">
        <f>[1]RESUMEN!I31/[1]RESUMEN!$AO$47</f>
        <v>176</v>
      </c>
      <c r="G32" s="235">
        <f t="shared" si="7"/>
        <v>0</v>
      </c>
      <c r="H32" s="235">
        <f>[1]RESUMEN!AC31/[1]RESUMEN!$AO$47</f>
        <v>0</v>
      </c>
      <c r="I32" s="235">
        <f>[1]RESUMEN!AD31/[1]RESUMEN!$AO$47</f>
        <v>0</v>
      </c>
      <c r="J32" s="235">
        <f t="shared" si="8"/>
        <v>0</v>
      </c>
      <c r="K32" s="235">
        <v>0</v>
      </c>
      <c r="L32" s="286">
        <v>0</v>
      </c>
    </row>
    <row r="33" spans="1:12" ht="15.75" customHeight="1">
      <c r="A33" s="221" t="s">
        <v>259</v>
      </c>
      <c r="B33" s="235">
        <f>SUM('[1]INFORME POR DIA'!C1408)</f>
        <v>416</v>
      </c>
      <c r="C33" s="235">
        <f>SUM('[1]INFORME POR DIA'!D1408)</f>
        <v>16</v>
      </c>
      <c r="D33" s="235">
        <f t="shared" si="6"/>
        <v>285.88235294117646</v>
      </c>
      <c r="E33" s="235">
        <f>[1]RESUMEN!F32/[1]RESUMEN!$AO$47</f>
        <v>86.058823529411768</v>
      </c>
      <c r="F33" s="235">
        <f>[1]RESUMEN!I32/[1]RESUMEN!$AO$47</f>
        <v>199.8235294117647</v>
      </c>
      <c r="G33" s="235">
        <f t="shared" si="7"/>
        <v>264.35294117647061</v>
      </c>
      <c r="H33" s="235">
        <f>[1]RESUMEN!AC32/[1]RESUMEN!$AO$47</f>
        <v>86.058823529411768</v>
      </c>
      <c r="I33" s="235">
        <f>[1]RESUMEN!AD32/[1]RESUMEN!$AO$47</f>
        <v>178.29411764705881</v>
      </c>
      <c r="J33" s="235">
        <f t="shared" si="8"/>
        <v>0</v>
      </c>
      <c r="K33" s="235">
        <v>0</v>
      </c>
      <c r="L33" s="286">
        <v>0</v>
      </c>
    </row>
    <row r="34" spans="1:12" ht="15.75" customHeight="1">
      <c r="A34" s="222" t="s">
        <v>24</v>
      </c>
      <c r="B34" s="235">
        <f>SUM('[1]INFORME POR DIA'!C1409)</f>
        <v>246</v>
      </c>
      <c r="C34" s="235">
        <f>SUM('[1]INFORME POR DIA'!D1409)</f>
        <v>0</v>
      </c>
      <c r="D34" s="235">
        <f t="shared" si="6"/>
        <v>227.8235294117647</v>
      </c>
      <c r="E34" s="235">
        <f>[1]RESUMEN!F33/[1]RESUMEN!$AO$47</f>
        <v>206.05882352941177</v>
      </c>
      <c r="F34" s="235">
        <f>[1]RESUMEN!I33/[1]RESUMEN!$AO$47</f>
        <v>21.764705882352942</v>
      </c>
      <c r="G34" s="235">
        <f t="shared" si="7"/>
        <v>0</v>
      </c>
      <c r="H34" s="235">
        <f>[1]RESUMEN!AC33/[1]RESUMEN!$AO$47</f>
        <v>0</v>
      </c>
      <c r="I34" s="235">
        <f>[1]RESUMEN!AD33/[1]RESUMEN!$AO$47</f>
        <v>0</v>
      </c>
      <c r="J34" s="235">
        <f t="shared" si="8"/>
        <v>0</v>
      </c>
      <c r="K34" s="235">
        <v>0</v>
      </c>
      <c r="L34" s="286">
        <v>0</v>
      </c>
    </row>
    <row r="35" spans="1:12" ht="15.75" customHeight="1">
      <c r="A35" s="224" t="s">
        <v>25</v>
      </c>
      <c r="B35" s="235">
        <f>SUM('[1]INFORME POR DIA'!C1410)</f>
        <v>56</v>
      </c>
      <c r="C35" s="235">
        <f>SUM('[1]INFORME POR DIA'!D1410)</f>
        <v>0</v>
      </c>
      <c r="D35" s="235">
        <f t="shared" si="6"/>
        <v>50</v>
      </c>
      <c r="E35" s="235">
        <f>[1]RESUMEN!F34/[1]RESUMEN!$AO$47</f>
        <v>0</v>
      </c>
      <c r="F35" s="235">
        <f>[1]RESUMEN!I34/[1]RESUMEN!$AO$47</f>
        <v>50</v>
      </c>
      <c r="G35" s="235">
        <f t="shared" si="7"/>
        <v>0</v>
      </c>
      <c r="H35" s="235">
        <f>[1]RESUMEN!AC34/[1]RESUMEN!$AO$47</f>
        <v>0</v>
      </c>
      <c r="I35" s="235">
        <f>[1]RESUMEN!AD34/[1]RESUMEN!$AO$47</f>
        <v>0</v>
      </c>
      <c r="J35" s="235">
        <f t="shared" si="8"/>
        <v>0</v>
      </c>
      <c r="K35" s="235">
        <v>0</v>
      </c>
      <c r="L35" s="286">
        <v>0</v>
      </c>
    </row>
    <row r="36" spans="1:12" ht="15.75" customHeight="1">
      <c r="A36" s="221" t="s">
        <v>217</v>
      </c>
      <c r="B36" s="235">
        <f>SUM('[1]INFORME POR DIA'!C1411)</f>
        <v>420</v>
      </c>
      <c r="C36" s="235">
        <f>SUM('[1]INFORME POR DIA'!D1411)</f>
        <v>2</v>
      </c>
      <c r="D36" s="235">
        <f t="shared" si="6"/>
        <v>361</v>
      </c>
      <c r="E36" s="235">
        <f>[1]RESUMEN!F35/[1]RESUMEN!$AO$47</f>
        <v>3.0588235294117645</v>
      </c>
      <c r="F36" s="235">
        <f>[1]RESUMEN!I35/[1]RESUMEN!$AO$47</f>
        <v>357.94117647058823</v>
      </c>
      <c r="G36" s="235">
        <f t="shared" si="7"/>
        <v>0</v>
      </c>
      <c r="H36" s="235">
        <f>[1]RESUMEN!AC35/[1]RESUMEN!$AO$47</f>
        <v>0</v>
      </c>
      <c r="I36" s="235">
        <f>[1]RESUMEN!AD35/[1]RESUMEN!$AO$47</f>
        <v>0</v>
      </c>
      <c r="J36" s="235">
        <f t="shared" si="8"/>
        <v>0</v>
      </c>
      <c r="K36" s="287">
        <f>[1]RESUMEN!AM35/[1]RESUMEN!$AO$47</f>
        <v>0</v>
      </c>
      <c r="L36" s="288">
        <f>[1]RESUMEN!AN35/[1]RESUMEN!$AO$47</f>
        <v>0</v>
      </c>
    </row>
    <row r="37" spans="1:12" ht="15.75" customHeight="1">
      <c r="A37" s="221" t="s">
        <v>218</v>
      </c>
      <c r="B37" s="235">
        <f>SUM('[1]INFORME POR DIA'!C1412)</f>
        <v>1031</v>
      </c>
      <c r="C37" s="235">
        <f>SUM('[1]INFORME POR DIA'!D1412)</f>
        <v>142</v>
      </c>
      <c r="D37" s="235">
        <f t="shared" si="6"/>
        <v>810.05882352941171</v>
      </c>
      <c r="E37" s="235">
        <f>[1]RESUMEN!F36/[1]RESUMEN!$AO$47</f>
        <v>0</v>
      </c>
      <c r="F37" s="235">
        <f>[1]RESUMEN!I36/[1]RESUMEN!$AO$47</f>
        <v>810.05882352941171</v>
      </c>
      <c r="G37" s="235">
        <f t="shared" si="7"/>
        <v>0.41176470588235292</v>
      </c>
      <c r="H37" s="235">
        <f>[1]RESUMEN!AC36/[1]RESUMEN!$AO$47</f>
        <v>0.41176470588235292</v>
      </c>
      <c r="I37" s="235">
        <f>[1]RESUMEN!AD36/[1]RESUMEN!$AO$47</f>
        <v>0</v>
      </c>
      <c r="J37" s="235">
        <f t="shared" si="8"/>
        <v>0</v>
      </c>
      <c r="K37" s="235">
        <v>0</v>
      </c>
      <c r="L37" s="286">
        <v>0</v>
      </c>
    </row>
    <row r="38" spans="1:12" ht="15.75" customHeight="1">
      <c r="A38" s="221" t="s">
        <v>219</v>
      </c>
      <c r="B38" s="235">
        <f>SUM('[1]INFORME POR DIA'!C1413)</f>
        <v>486</v>
      </c>
      <c r="C38" s="235">
        <f>SUM('[1]INFORME POR DIA'!D1413)</f>
        <v>16</v>
      </c>
      <c r="D38" s="235">
        <f t="shared" si="6"/>
        <v>104.35294117647059</v>
      </c>
      <c r="E38" s="235">
        <f>[1]RESUMEN!F37/[1]RESUMEN!$AO$47</f>
        <v>22.294117647058822</v>
      </c>
      <c r="F38" s="235">
        <f>[1]RESUMEN!I37/[1]RESUMEN!$AO$47</f>
        <v>82.058823529411768</v>
      </c>
      <c r="G38" s="235">
        <f t="shared" si="7"/>
        <v>7.3529411764705888</v>
      </c>
      <c r="H38" s="235">
        <f>[1]RESUMEN!AC37/[1]RESUMEN!$AO$47</f>
        <v>3.9411764705882355</v>
      </c>
      <c r="I38" s="235">
        <f>[1]RESUMEN!AD37/[1]RESUMEN!$AO$47</f>
        <v>3.4117647058823528</v>
      </c>
      <c r="J38" s="235">
        <f t="shared" si="8"/>
        <v>0</v>
      </c>
      <c r="K38" s="235">
        <v>0</v>
      </c>
      <c r="L38" s="286">
        <v>0</v>
      </c>
    </row>
    <row r="39" spans="1:12" ht="15.75" customHeight="1">
      <c r="A39" s="222" t="s">
        <v>26</v>
      </c>
      <c r="B39" s="235">
        <f>SUM('[1]INFORME POR DIA'!C1414)</f>
        <v>28</v>
      </c>
      <c r="C39" s="235">
        <f>SUM('[1]INFORME POR DIA'!D1414)</f>
        <v>0</v>
      </c>
      <c r="D39" s="235">
        <f t="shared" si="6"/>
        <v>25.117647058823529</v>
      </c>
      <c r="E39" s="235">
        <f>[1]RESUMEN!F38/[1]RESUMEN!$AO$47</f>
        <v>0</v>
      </c>
      <c r="F39" s="235">
        <f>[1]RESUMEN!I38/[1]RESUMEN!$AO$47</f>
        <v>25.117647058823529</v>
      </c>
      <c r="G39" s="235">
        <f t="shared" si="7"/>
        <v>0</v>
      </c>
      <c r="H39" s="235">
        <f>[1]RESUMEN!AC38/[1]RESUMEN!$AO$47</f>
        <v>0</v>
      </c>
      <c r="I39" s="235">
        <f>[1]RESUMEN!AD38/[1]RESUMEN!$AO$47</f>
        <v>0</v>
      </c>
      <c r="J39" s="235">
        <f t="shared" si="8"/>
        <v>0</v>
      </c>
      <c r="K39" s="235">
        <v>0</v>
      </c>
      <c r="L39" s="286">
        <v>0</v>
      </c>
    </row>
    <row r="40" spans="1:12" ht="15.75" customHeight="1">
      <c r="A40" s="221" t="s">
        <v>220</v>
      </c>
      <c r="B40" s="235">
        <f>SUM('[1]INFORME POR DIA'!C1415)</f>
        <v>546</v>
      </c>
      <c r="C40" s="235">
        <f>SUM('[1]INFORME POR DIA'!D1415)</f>
        <v>28</v>
      </c>
      <c r="D40" s="235">
        <f t="shared" si="6"/>
        <v>500.88235294117646</v>
      </c>
      <c r="E40" s="235">
        <f>[1]RESUMEN!F39/[1]RESUMEN!$AO$47</f>
        <v>0</v>
      </c>
      <c r="F40" s="235">
        <f>[1]RESUMEN!I39/[1]RESUMEN!$AO$47</f>
        <v>500.88235294117646</v>
      </c>
      <c r="G40" s="235">
        <f t="shared" si="7"/>
        <v>0</v>
      </c>
      <c r="H40" s="235">
        <f>[1]RESUMEN!AC39/[1]RESUMEN!$AO$47</f>
        <v>0</v>
      </c>
      <c r="I40" s="235">
        <f>[1]RESUMEN!AD39/[1]RESUMEN!$AO$47</f>
        <v>0</v>
      </c>
      <c r="J40" s="235">
        <f t="shared" si="8"/>
        <v>0</v>
      </c>
      <c r="K40" s="235">
        <v>0</v>
      </c>
      <c r="L40" s="286">
        <v>0</v>
      </c>
    </row>
    <row r="41" spans="1:12" ht="15.75" customHeight="1">
      <c r="A41" s="222" t="s">
        <v>27</v>
      </c>
      <c r="B41" s="235">
        <f>SUM('[1]INFORME POR DIA'!C1416)</f>
        <v>152</v>
      </c>
      <c r="C41" s="235">
        <f>SUM('[1]INFORME POR DIA'!D1416)</f>
        <v>0</v>
      </c>
      <c r="D41" s="235">
        <f t="shared" si="6"/>
        <v>149.94117647058823</v>
      </c>
      <c r="E41" s="235">
        <f>[1]RESUMEN!F40/[1]RESUMEN!$AO$47</f>
        <v>0</v>
      </c>
      <c r="F41" s="235">
        <f>[1]RESUMEN!I40/[1]RESUMEN!$AO$47</f>
        <v>149.94117647058823</v>
      </c>
      <c r="G41" s="235">
        <f t="shared" si="7"/>
        <v>0</v>
      </c>
      <c r="H41" s="235">
        <f>[1]RESUMEN!AC40/[1]RESUMEN!$AO$47</f>
        <v>0</v>
      </c>
      <c r="I41" s="235">
        <f>[1]RESUMEN!AD40/[1]RESUMEN!$AO$47</f>
        <v>0</v>
      </c>
      <c r="J41" s="235">
        <f t="shared" si="8"/>
        <v>0</v>
      </c>
      <c r="K41" s="235">
        <v>0</v>
      </c>
      <c r="L41" s="286">
        <v>0</v>
      </c>
    </row>
    <row r="42" spans="1:12" ht="15.75" customHeight="1">
      <c r="A42" s="221" t="s">
        <v>221</v>
      </c>
      <c r="B42" s="235">
        <f>SUM('[1]INFORME POR DIA'!C1417)</f>
        <v>908</v>
      </c>
      <c r="C42" s="235">
        <f>SUM('[1]INFORME POR DIA'!D1417)</f>
        <v>0</v>
      </c>
      <c r="D42" s="235">
        <f t="shared" si="6"/>
        <v>774.05882352941171</v>
      </c>
      <c r="E42" s="235">
        <f>[1]RESUMEN!F41/[1]RESUMEN!$AO$47</f>
        <v>183.8235294117647</v>
      </c>
      <c r="F42" s="235">
        <f>[1]RESUMEN!I41/[1]RESUMEN!$AO$47</f>
        <v>590.23529411764707</v>
      </c>
      <c r="G42" s="235">
        <f t="shared" si="7"/>
        <v>18.294117647058826</v>
      </c>
      <c r="H42" s="235">
        <f>[1]RESUMEN!AC41/[1]RESUMEN!$AO$47</f>
        <v>16.764705882352942</v>
      </c>
      <c r="I42" s="235">
        <f>[1]RESUMEN!AD41/[1]RESUMEN!$AO$47</f>
        <v>1.5294117647058822</v>
      </c>
      <c r="J42" s="235">
        <f t="shared" si="8"/>
        <v>0</v>
      </c>
      <c r="K42" s="235">
        <v>0</v>
      </c>
      <c r="L42" s="286">
        <v>0</v>
      </c>
    </row>
    <row r="43" spans="1:12" ht="15.75" customHeight="1">
      <c r="A43" s="221" t="s">
        <v>222</v>
      </c>
      <c r="B43" s="235">
        <f>SUM('[1]INFORME POR DIA'!C1418)</f>
        <v>75</v>
      </c>
      <c r="C43" s="235">
        <f>SUM('[1]INFORME POR DIA'!D1418)</f>
        <v>0</v>
      </c>
      <c r="D43" s="235">
        <f t="shared" si="6"/>
        <v>49.352941176470587</v>
      </c>
      <c r="E43" s="235">
        <f>[1]RESUMEN!F42/[1]RESUMEN!$AO$47</f>
        <v>0</v>
      </c>
      <c r="F43" s="235">
        <f>[1]RESUMEN!I42/[1]RESUMEN!$AO$47</f>
        <v>49.352941176470587</v>
      </c>
      <c r="G43" s="235">
        <f t="shared" si="7"/>
        <v>0</v>
      </c>
      <c r="H43" s="235">
        <f>[1]RESUMEN!AC42/[1]RESUMEN!$AO$47</f>
        <v>0</v>
      </c>
      <c r="I43" s="235">
        <f>[1]RESUMEN!AD42/[1]RESUMEN!$AO$47</f>
        <v>0</v>
      </c>
      <c r="J43" s="235">
        <f t="shared" si="8"/>
        <v>0</v>
      </c>
      <c r="K43" s="235">
        <v>0</v>
      </c>
      <c r="L43" s="286">
        <v>0</v>
      </c>
    </row>
    <row r="44" spans="1:12" ht="15.75" customHeight="1">
      <c r="A44" s="221" t="s">
        <v>234</v>
      </c>
      <c r="B44" s="235">
        <f>SUM('[1]INFORME POR DIA'!C1419)</f>
        <v>0</v>
      </c>
      <c r="C44" s="235">
        <f>SUM('[1]INFORME POR DIA'!D1419)</f>
        <v>0</v>
      </c>
      <c r="D44" s="235">
        <f t="shared" si="6"/>
        <v>18.470588235294116</v>
      </c>
      <c r="E44" s="235">
        <f>[1]RESUMEN!F43/[1]RESUMEN!$AO$47</f>
        <v>0</v>
      </c>
      <c r="F44" s="235">
        <f>[1]RESUMEN!I43/[1]RESUMEN!$AO$47</f>
        <v>18.470588235294116</v>
      </c>
      <c r="G44" s="235">
        <f t="shared" si="7"/>
        <v>0</v>
      </c>
      <c r="H44" s="235">
        <f>[1]RESUMEN!AC43/[1]RESUMEN!$AO$47</f>
        <v>0</v>
      </c>
      <c r="I44" s="235">
        <f>[1]RESUMEN!AD43/[1]RESUMEN!$AO$47</f>
        <v>0</v>
      </c>
      <c r="J44" s="235">
        <f t="shared" si="8"/>
        <v>0</v>
      </c>
      <c r="K44" s="235">
        <v>0</v>
      </c>
      <c r="L44" s="286">
        <v>0</v>
      </c>
    </row>
    <row r="45" spans="1:12" ht="15.75" customHeight="1">
      <c r="A45" s="222" t="s">
        <v>29</v>
      </c>
      <c r="B45" s="235">
        <f>SUM('[1]INFORME POR DIA'!C1420)</f>
        <v>400</v>
      </c>
      <c r="C45" s="235">
        <f>SUM('[1]INFORME POR DIA'!D1420)</f>
        <v>50</v>
      </c>
      <c r="D45" s="235">
        <f t="shared" si="6"/>
        <v>313.70588235294116</v>
      </c>
      <c r="E45" s="235">
        <f>[1]RESUMEN!F44/[1]RESUMEN!$AO$47</f>
        <v>14.176470588235293</v>
      </c>
      <c r="F45" s="235">
        <f>[1]RESUMEN!I44/[1]RESUMEN!$AO$47</f>
        <v>299.52941176470586</v>
      </c>
      <c r="G45" s="235">
        <f t="shared" si="7"/>
        <v>0</v>
      </c>
      <c r="H45" s="235">
        <f>[1]RESUMEN!AC44/[1]RESUMEN!$AO$47</f>
        <v>0</v>
      </c>
      <c r="I45" s="235">
        <f>[1]RESUMEN!AD44/[1]RESUMEN!$AO$47</f>
        <v>0</v>
      </c>
      <c r="J45" s="235">
        <f t="shared" si="8"/>
        <v>0</v>
      </c>
      <c r="K45" s="235">
        <v>0</v>
      </c>
      <c r="L45" s="286">
        <v>0</v>
      </c>
    </row>
    <row r="46" spans="1:12" ht="15.75" customHeight="1">
      <c r="A46" s="222" t="s">
        <v>30</v>
      </c>
      <c r="B46" s="235">
        <f>SUM('[1]INFORME POR DIA'!C1421)</f>
        <v>384</v>
      </c>
      <c r="C46" s="235">
        <f>SUM('[1]INFORME POR DIA'!D1421)</f>
        <v>0</v>
      </c>
      <c r="D46" s="235">
        <f t="shared" si="6"/>
        <v>295.76470588235293</v>
      </c>
      <c r="E46" s="235">
        <f>[1]RESUMEN!F45/[1]RESUMEN!$AO$47</f>
        <v>235.1764705882353</v>
      </c>
      <c r="F46" s="235">
        <f>[1]RESUMEN!I45/[1]RESUMEN!$AO$47</f>
        <v>60.588235294117645</v>
      </c>
      <c r="G46" s="235">
        <f t="shared" si="7"/>
        <v>0</v>
      </c>
      <c r="H46" s="235">
        <f>[1]RESUMEN!AC45/[1]RESUMEN!$AO$47</f>
        <v>0</v>
      </c>
      <c r="I46" s="235">
        <f>[1]RESUMEN!AD45/[1]RESUMEN!$AO$47</f>
        <v>0</v>
      </c>
      <c r="J46" s="235">
        <f t="shared" si="8"/>
        <v>0</v>
      </c>
      <c r="K46" s="235">
        <v>0</v>
      </c>
      <c r="L46" s="286">
        <v>0</v>
      </c>
    </row>
    <row r="47" spans="1:12" ht="15.75" customHeight="1" thickBot="1">
      <c r="A47" s="225" t="s">
        <v>223</v>
      </c>
      <c r="B47" s="290">
        <f>SUM('[1]INFORME POR DIA'!C1422)</f>
        <v>24</v>
      </c>
      <c r="C47" s="290">
        <f>SUM('[1]INFORME POR DIA'!D1422)</f>
        <v>0</v>
      </c>
      <c r="D47" s="289">
        <f t="shared" si="6"/>
        <v>20.647058823529413</v>
      </c>
      <c r="E47" s="289">
        <f>[1]RESUMEN!F46/[1]RESUMEN!$AO$47</f>
        <v>0</v>
      </c>
      <c r="F47" s="289">
        <f>[1]RESUMEN!I46/[1]RESUMEN!$AO$47</f>
        <v>20.647058823529413</v>
      </c>
      <c r="G47" s="289">
        <f t="shared" si="7"/>
        <v>0</v>
      </c>
      <c r="H47" s="289">
        <f>[1]RESUMEN!AC46/[1]RESUMEN!$AO$47</f>
        <v>0</v>
      </c>
      <c r="I47" s="290">
        <f>[1]RESUMEN!AD46/[1]RESUMEN!$AO$47</f>
        <v>0</v>
      </c>
      <c r="J47" s="290">
        <f t="shared" si="8"/>
        <v>0</v>
      </c>
      <c r="K47" s="290">
        <v>0</v>
      </c>
      <c r="L47" s="291">
        <v>0</v>
      </c>
    </row>
    <row r="48" spans="1:12" ht="12" customHeight="1">
      <c r="A48" s="401" t="s">
        <v>224</v>
      </c>
      <c r="B48" s="402"/>
      <c r="C48" s="402"/>
      <c r="H48" s="295"/>
    </row>
    <row r="49" spans="1:12" ht="12" customHeight="1">
      <c r="A49" s="402" t="s">
        <v>31</v>
      </c>
      <c r="B49" s="402"/>
      <c r="C49" s="402"/>
      <c r="D49" s="402"/>
      <c r="E49" s="402"/>
      <c r="F49" s="402"/>
      <c r="H49" s="295"/>
    </row>
    <row r="50" spans="1:12" s="6" customFormat="1" ht="12" customHeight="1">
      <c r="A50" s="257" t="s">
        <v>235</v>
      </c>
      <c r="B50" s="321"/>
      <c r="C50" s="321"/>
      <c r="H50" s="325"/>
    </row>
    <row r="51" spans="1:12">
      <c r="A51" s="295" t="s">
        <v>260</v>
      </c>
      <c r="H51" s="326"/>
    </row>
    <row r="52" spans="1:12" ht="13.5" customHeight="1">
      <c r="A52" s="257"/>
    </row>
    <row r="53" spans="1:12" ht="17.25" customHeight="1">
      <c r="A53" s="7" t="s">
        <v>279</v>
      </c>
    </row>
    <row r="54" spans="1:12" ht="17.25" customHeight="1" thickBot="1">
      <c r="A54" s="7"/>
    </row>
    <row r="55" spans="1:12">
      <c r="A55" s="262" t="s">
        <v>2</v>
      </c>
      <c r="B55" s="392" t="s">
        <v>3</v>
      </c>
      <c r="C55" s="392" t="s">
        <v>4</v>
      </c>
      <c r="D55" s="392" t="s">
        <v>5</v>
      </c>
      <c r="E55" s="392" t="s">
        <v>6</v>
      </c>
      <c r="F55" s="392" t="s">
        <v>7</v>
      </c>
      <c r="G55" s="395" t="s">
        <v>8</v>
      </c>
      <c r="H55" s="395"/>
      <c r="I55" s="395"/>
      <c r="J55" s="395" t="s">
        <v>9</v>
      </c>
      <c r="K55" s="395"/>
      <c r="L55" s="396"/>
    </row>
    <row r="56" spans="1:12">
      <c r="A56" s="263"/>
      <c r="B56" s="393"/>
      <c r="C56" s="393"/>
      <c r="D56" s="393"/>
      <c r="E56" s="393"/>
      <c r="F56" s="393"/>
      <c r="G56" s="397" t="s">
        <v>10</v>
      </c>
      <c r="H56" s="397" t="s">
        <v>6</v>
      </c>
      <c r="I56" s="397" t="s">
        <v>7</v>
      </c>
      <c r="J56" s="397" t="s">
        <v>10</v>
      </c>
      <c r="K56" s="397" t="s">
        <v>6</v>
      </c>
      <c r="L56" s="399" t="s">
        <v>7</v>
      </c>
    </row>
    <row r="57" spans="1:12" ht="15.75" thickBot="1">
      <c r="A57" s="264"/>
      <c r="B57" s="394"/>
      <c r="C57" s="394"/>
      <c r="D57" s="394"/>
      <c r="E57" s="394"/>
      <c r="F57" s="394"/>
      <c r="G57" s="398"/>
      <c r="H57" s="398"/>
      <c r="I57" s="398"/>
      <c r="J57" s="398"/>
      <c r="K57" s="398"/>
      <c r="L57" s="400"/>
    </row>
    <row r="58" spans="1:12" ht="18" customHeight="1" thickBot="1">
      <c r="A58" s="248" t="s">
        <v>11</v>
      </c>
      <c r="B58" s="265">
        <f t="shared" ref="B58:L58" si="9">SUM(B59,B76)</f>
        <v>14434</v>
      </c>
      <c r="C58" s="265">
        <f t="shared" si="9"/>
        <v>649</v>
      </c>
      <c r="D58" s="265">
        <f t="shared" si="9"/>
        <v>11420</v>
      </c>
      <c r="E58" s="265">
        <f t="shared" si="9"/>
        <v>1969</v>
      </c>
      <c r="F58" s="265">
        <f t="shared" si="9"/>
        <v>9451</v>
      </c>
      <c r="G58" s="265">
        <f t="shared" si="9"/>
        <v>426</v>
      </c>
      <c r="H58" s="265">
        <f t="shared" si="9"/>
        <v>203</v>
      </c>
      <c r="I58" s="265">
        <f t="shared" si="9"/>
        <v>223</v>
      </c>
      <c r="J58" s="265">
        <f t="shared" si="9"/>
        <v>365</v>
      </c>
      <c r="K58" s="265">
        <f t="shared" si="9"/>
        <v>105</v>
      </c>
      <c r="L58" s="266">
        <f t="shared" si="9"/>
        <v>260</v>
      </c>
    </row>
    <row r="59" spans="1:12" ht="18.75" customHeight="1" thickBot="1">
      <c r="A59" s="251" t="s">
        <v>12</v>
      </c>
      <c r="B59" s="267">
        <f t="shared" ref="B59:L59" si="10">SUM(B60:B75)</f>
        <v>7356</v>
      </c>
      <c r="C59" s="267">
        <f t="shared" si="10"/>
        <v>266</v>
      </c>
      <c r="D59" s="267">
        <f t="shared" si="10"/>
        <v>5828</v>
      </c>
      <c r="E59" s="267">
        <f t="shared" si="10"/>
        <v>804</v>
      </c>
      <c r="F59" s="267">
        <f t="shared" si="10"/>
        <v>5024</v>
      </c>
      <c r="G59" s="267">
        <f t="shared" si="10"/>
        <v>96</v>
      </c>
      <c r="H59" s="267">
        <f t="shared" si="10"/>
        <v>54</v>
      </c>
      <c r="I59" s="267">
        <f t="shared" si="10"/>
        <v>42</v>
      </c>
      <c r="J59" s="267">
        <f t="shared" si="10"/>
        <v>365</v>
      </c>
      <c r="K59" s="267">
        <f t="shared" si="10"/>
        <v>105</v>
      </c>
      <c r="L59" s="282">
        <f t="shared" si="10"/>
        <v>260</v>
      </c>
    </row>
    <row r="60" spans="1:12" ht="15.75" customHeight="1">
      <c r="A60" s="220" t="s">
        <v>13</v>
      </c>
      <c r="B60" s="268">
        <f>SUM('[1]INFORME POR DIA'!C112)</f>
        <v>500</v>
      </c>
      <c r="C60" s="268">
        <f>SUM('[1]INFORME POR DIA'!D112)</f>
        <v>0</v>
      </c>
      <c r="D60" s="268">
        <f t="shared" ref="D60:D74" si="11">SUM(E60:F60)</f>
        <v>424</v>
      </c>
      <c r="E60" s="268">
        <f>SUM('[1]INFORME POR DIA'!F112)</f>
        <v>0</v>
      </c>
      <c r="F60" s="268">
        <f>SUM('[1]INFORME POR DIA'!I112)</f>
        <v>424</v>
      </c>
      <c r="G60" s="268">
        <f t="shared" ref="G60:G74" si="12">SUM(H60:I60)</f>
        <v>0</v>
      </c>
      <c r="H60" s="268">
        <f>SUM('[1]INFORME POR DIA'!AC112)</f>
        <v>0</v>
      </c>
      <c r="I60" s="268">
        <f>SUM('[1]INFORME POR DIA'!AD112)</f>
        <v>0</v>
      </c>
      <c r="J60" s="268">
        <f t="shared" ref="J60:J74" si="13">SUM(K60:L60)</f>
        <v>0</v>
      </c>
      <c r="K60" s="268">
        <f>SUM('[1]INFORME POR DIA'!AM112)</f>
        <v>0</v>
      </c>
      <c r="L60" s="327">
        <f>SUM('[1]INFORME POR DIA'!AN112)</f>
        <v>0</v>
      </c>
    </row>
    <row r="61" spans="1:12" ht="15.75" customHeight="1">
      <c r="A61" s="221" t="s">
        <v>207</v>
      </c>
      <c r="B61" s="268">
        <f>SUM('[1]INFORME POR DIA'!C113)</f>
        <v>450</v>
      </c>
      <c r="C61" s="268">
        <f>SUM('[1]INFORME POR DIA'!D113)</f>
        <v>54</v>
      </c>
      <c r="D61" s="268">
        <f t="shared" si="11"/>
        <v>277</v>
      </c>
      <c r="E61" s="268">
        <f>SUM('[1]INFORME POR DIA'!F113)</f>
        <v>0</v>
      </c>
      <c r="F61" s="268">
        <f>SUM('[1]INFORME POR DIA'!I113)</f>
        <v>277</v>
      </c>
      <c r="G61" s="268">
        <f t="shared" si="12"/>
        <v>0</v>
      </c>
      <c r="H61" s="268">
        <f>SUM('[1]INFORME POR DIA'!AC113)</f>
        <v>0</v>
      </c>
      <c r="I61" s="268">
        <f>SUM('[1]INFORME POR DIA'!AD113)</f>
        <v>0</v>
      </c>
      <c r="J61" s="268">
        <f t="shared" si="13"/>
        <v>0</v>
      </c>
      <c r="K61" s="268">
        <f>SUM('[1]INFORME POR DIA'!AM113)</f>
        <v>0</v>
      </c>
      <c r="L61" s="328">
        <f>SUM('[1]INFORME POR DIA'!AN113)</f>
        <v>0</v>
      </c>
    </row>
    <row r="62" spans="1:12" ht="15.75" customHeight="1">
      <c r="A62" s="221" t="s">
        <v>208</v>
      </c>
      <c r="B62" s="268">
        <f>SUM('[1]INFORME POR DIA'!C114)</f>
        <v>36</v>
      </c>
      <c r="C62" s="268">
        <f>SUM('[1]INFORME POR DIA'!D114)</f>
        <v>0</v>
      </c>
      <c r="D62" s="268">
        <f t="shared" si="11"/>
        <v>32</v>
      </c>
      <c r="E62" s="268">
        <f>SUM('[1]INFORME POR DIA'!F114)</f>
        <v>0</v>
      </c>
      <c r="F62" s="268">
        <f>SUM('[1]INFORME POR DIA'!I114)</f>
        <v>32</v>
      </c>
      <c r="G62" s="268">
        <f t="shared" si="12"/>
        <v>0</v>
      </c>
      <c r="H62" s="268">
        <f>SUM('[1]INFORME POR DIA'!AC114)</f>
        <v>0</v>
      </c>
      <c r="I62" s="268">
        <f>SUM('[1]INFORME POR DIA'!AD114)</f>
        <v>0</v>
      </c>
      <c r="J62" s="268">
        <f t="shared" si="13"/>
        <v>0</v>
      </c>
      <c r="K62" s="268">
        <f>SUM('[1]INFORME POR DIA'!AM114)</f>
        <v>0</v>
      </c>
      <c r="L62" s="328">
        <f>SUM('[1]INFORME POR DIA'!AN114)</f>
        <v>0</v>
      </c>
    </row>
    <row r="63" spans="1:12" ht="15.75" customHeight="1">
      <c r="A63" s="221" t="s">
        <v>209</v>
      </c>
      <c r="B63" s="268">
        <f>SUM('[1]INFORME POR DIA'!C115)</f>
        <v>40</v>
      </c>
      <c r="C63" s="268">
        <f>SUM('[1]INFORME POR DIA'!D115)</f>
        <v>0</v>
      </c>
      <c r="D63" s="268">
        <f t="shared" si="11"/>
        <v>33</v>
      </c>
      <c r="E63" s="268">
        <f>SUM('[1]INFORME POR DIA'!F115)</f>
        <v>0</v>
      </c>
      <c r="F63" s="268">
        <f>SUM('[1]INFORME POR DIA'!I115)</f>
        <v>33</v>
      </c>
      <c r="G63" s="268">
        <f t="shared" si="12"/>
        <v>0</v>
      </c>
      <c r="H63" s="268">
        <f>SUM('[1]INFORME POR DIA'!AC115)</f>
        <v>0</v>
      </c>
      <c r="I63" s="268">
        <f>SUM('[1]INFORME POR DIA'!AD115)</f>
        <v>0</v>
      </c>
      <c r="J63" s="268">
        <f t="shared" si="13"/>
        <v>33</v>
      </c>
      <c r="K63" s="268">
        <f>SUM('[1]INFORME POR DIA'!AM115)</f>
        <v>0</v>
      </c>
      <c r="L63" s="328">
        <f>SUM('[1]INFORME POR DIA'!AN115)</f>
        <v>33</v>
      </c>
    </row>
    <row r="64" spans="1:12" ht="15.75" customHeight="1">
      <c r="A64" s="221" t="s">
        <v>210</v>
      </c>
      <c r="B64" s="268">
        <f>SUM('[1]INFORME POR DIA'!C116)</f>
        <v>68</v>
      </c>
      <c r="C64" s="268">
        <f>SUM('[1]INFORME POR DIA'!D116)</f>
        <v>0</v>
      </c>
      <c r="D64" s="268">
        <f t="shared" si="11"/>
        <v>50</v>
      </c>
      <c r="E64" s="268">
        <f>SUM('[1]INFORME POR DIA'!F116)</f>
        <v>0</v>
      </c>
      <c r="F64" s="268">
        <f>SUM('[1]INFORME POR DIA'!I116)</f>
        <v>50</v>
      </c>
      <c r="G64" s="268">
        <f t="shared" si="12"/>
        <v>0</v>
      </c>
      <c r="H64" s="268">
        <f>SUM('[1]INFORME POR DIA'!AC116)</f>
        <v>0</v>
      </c>
      <c r="I64" s="268">
        <f>SUM('[1]INFORME POR DIA'!AD116)</f>
        <v>0</v>
      </c>
      <c r="J64" s="268">
        <f t="shared" si="13"/>
        <v>0</v>
      </c>
      <c r="K64" s="268">
        <f>SUM('[1]INFORME POR DIA'!AM116)</f>
        <v>0</v>
      </c>
      <c r="L64" s="328">
        <f>SUM('[1]INFORME POR DIA'!AN116)</f>
        <v>0</v>
      </c>
    </row>
    <row r="65" spans="1:12" ht="15.75" customHeight="1">
      <c r="A65" s="221" t="s">
        <v>211</v>
      </c>
      <c r="B65" s="268">
        <f>SUM('[1]INFORME POR DIA'!C117)</f>
        <v>108</v>
      </c>
      <c r="C65" s="268">
        <f>SUM('[1]INFORME POR DIA'!D117)</f>
        <v>0</v>
      </c>
      <c r="D65" s="268">
        <f t="shared" si="11"/>
        <v>43</v>
      </c>
      <c r="E65" s="268">
        <f>SUM('[1]INFORME POR DIA'!F117)</f>
        <v>27</v>
      </c>
      <c r="F65" s="268">
        <f>SUM('[1]INFORME POR DIA'!I117)</f>
        <v>16</v>
      </c>
      <c r="G65" s="268">
        <f t="shared" si="12"/>
        <v>0</v>
      </c>
      <c r="H65" s="268">
        <f>SUM('[1]INFORME POR DIA'!AC117)</f>
        <v>0</v>
      </c>
      <c r="I65" s="268">
        <f>SUM('[1]INFORME POR DIA'!AD117)</f>
        <v>0</v>
      </c>
      <c r="J65" s="268">
        <f t="shared" si="13"/>
        <v>7</v>
      </c>
      <c r="K65" s="268">
        <f>SUM('[1]INFORME POR DIA'!AM117)</f>
        <v>7</v>
      </c>
      <c r="L65" s="328">
        <f>SUM('[1]INFORME POR DIA'!AN117)</f>
        <v>0</v>
      </c>
    </row>
    <row r="66" spans="1:12" ht="15.75" customHeight="1">
      <c r="A66" s="221" t="s">
        <v>231</v>
      </c>
      <c r="B66" s="268">
        <f>SUM('[1]INFORME POR DIA'!C118)</f>
        <v>705</v>
      </c>
      <c r="C66" s="268">
        <f>SUM('[1]INFORME POR DIA'!D118)</f>
        <v>10</v>
      </c>
      <c r="D66" s="268">
        <f t="shared" si="11"/>
        <v>618</v>
      </c>
      <c r="E66" s="268">
        <f>SUM('[1]INFORME POR DIA'!F118)</f>
        <v>463</v>
      </c>
      <c r="F66" s="268">
        <f>SUM('[1]INFORME POR DIA'!I118)</f>
        <v>155</v>
      </c>
      <c r="G66" s="268">
        <f t="shared" si="12"/>
        <v>52</v>
      </c>
      <c r="H66" s="268">
        <f>SUM('[1]INFORME POR DIA'!AC118)</f>
        <v>43</v>
      </c>
      <c r="I66" s="268">
        <f>SUM('[1]INFORME POR DIA'!AD118)</f>
        <v>9</v>
      </c>
      <c r="J66" s="268">
        <f t="shared" si="13"/>
        <v>0</v>
      </c>
      <c r="K66" s="268">
        <f>SUM('[1]INFORME POR DIA'!AM118)</f>
        <v>0</v>
      </c>
      <c r="L66" s="328">
        <f>SUM('[1]INFORME POR DIA'!AN118)</f>
        <v>0</v>
      </c>
    </row>
    <row r="67" spans="1:12" ht="15.75" customHeight="1">
      <c r="A67" s="221" t="s">
        <v>212</v>
      </c>
      <c r="B67" s="268">
        <f>SUM('[1]INFORME POR DIA'!C119)</f>
        <v>292</v>
      </c>
      <c r="C67" s="268">
        <f>SUM('[1]INFORME POR DIA'!D119)</f>
        <v>2</v>
      </c>
      <c r="D67" s="268">
        <f t="shared" si="11"/>
        <v>172</v>
      </c>
      <c r="E67" s="268">
        <f>SUM('[1]INFORME POR DIA'!F119)</f>
        <v>19</v>
      </c>
      <c r="F67" s="268">
        <f>SUM('[1]INFORME POR DIA'!I119)</f>
        <v>153</v>
      </c>
      <c r="G67" s="268">
        <f t="shared" si="12"/>
        <v>1</v>
      </c>
      <c r="H67" s="268">
        <f>SUM('[1]INFORME POR DIA'!AC119)</f>
        <v>1</v>
      </c>
      <c r="I67" s="268">
        <f>SUM('[1]INFORME POR DIA'!AD119)</f>
        <v>0</v>
      </c>
      <c r="J67" s="268">
        <f t="shared" si="13"/>
        <v>0</v>
      </c>
      <c r="K67" s="268">
        <f>SUM('[1]INFORME POR DIA'!AM119)</f>
        <v>0</v>
      </c>
      <c r="L67" s="328">
        <f>SUM('[1]INFORME POR DIA'!AN119)</f>
        <v>0</v>
      </c>
    </row>
    <row r="68" spans="1:12" ht="15.75" customHeight="1">
      <c r="A68" s="221" t="s">
        <v>232</v>
      </c>
      <c r="B68" s="268">
        <f>SUM('[1]INFORME POR DIA'!C120)</f>
        <v>292</v>
      </c>
      <c r="C68" s="268">
        <f>SUM('[1]INFORME POR DIA'!D120)</f>
        <v>3</v>
      </c>
      <c r="D68" s="268">
        <f t="shared" si="11"/>
        <v>288</v>
      </c>
      <c r="E68" s="268">
        <f>SUM('[1]INFORME POR DIA'!F120)</f>
        <v>0</v>
      </c>
      <c r="F68" s="268">
        <f>SUM('[1]INFORME POR DIA'!I120)</f>
        <v>288</v>
      </c>
      <c r="G68" s="268">
        <f t="shared" si="12"/>
        <v>0</v>
      </c>
      <c r="H68" s="268">
        <f>SUM('[1]INFORME POR DIA'!AC120)</f>
        <v>0</v>
      </c>
      <c r="I68" s="268">
        <f>SUM('[1]INFORME POR DIA'!AD120)</f>
        <v>0</v>
      </c>
      <c r="J68" s="268">
        <f t="shared" si="13"/>
        <v>0</v>
      </c>
      <c r="K68" s="268">
        <f>SUM('[1]INFORME POR DIA'!AM120)</f>
        <v>0</v>
      </c>
      <c r="L68" s="328">
        <f>SUM('[1]INFORME POR DIA'!AN120)</f>
        <v>0</v>
      </c>
    </row>
    <row r="69" spans="1:12" ht="15.75" customHeight="1">
      <c r="A69" s="221" t="s">
        <v>213</v>
      </c>
      <c r="B69" s="268">
        <f>SUM('[1]INFORME POR DIA'!C121)</f>
        <v>1414</v>
      </c>
      <c r="C69" s="268">
        <f>SUM('[1]INFORME POR DIA'!D121)</f>
        <v>37</v>
      </c>
      <c r="D69" s="268">
        <f t="shared" si="11"/>
        <v>1066</v>
      </c>
      <c r="E69" s="268">
        <f>SUM('[1]INFORME POR DIA'!F121)</f>
        <v>197</v>
      </c>
      <c r="F69" s="268">
        <f>SUM('[1]INFORME POR DIA'!I121)</f>
        <v>869</v>
      </c>
      <c r="G69" s="268">
        <f t="shared" si="12"/>
        <v>26</v>
      </c>
      <c r="H69" s="268">
        <f>SUM('[1]INFORME POR DIA'!AC121)</f>
        <v>0</v>
      </c>
      <c r="I69" s="268">
        <f>SUM('[1]INFORME POR DIA'!AD121)</f>
        <v>26</v>
      </c>
      <c r="J69" s="268">
        <f t="shared" si="13"/>
        <v>0</v>
      </c>
      <c r="K69" s="268">
        <f>SUM('[1]INFORME POR DIA'!AM121)</f>
        <v>0</v>
      </c>
      <c r="L69" s="328">
        <f>SUM('[1]INFORME POR DIA'!AN121)</f>
        <v>0</v>
      </c>
    </row>
    <row r="70" spans="1:12" ht="15.75" customHeight="1">
      <c r="A70" s="222" t="s">
        <v>14</v>
      </c>
      <c r="B70" s="268">
        <f>SUM('[1]INFORME POR DIA'!C122)</f>
        <v>516</v>
      </c>
      <c r="C70" s="268">
        <f>SUM('[1]INFORME POR DIA'!D122)</f>
        <v>48</v>
      </c>
      <c r="D70" s="268">
        <f t="shared" si="11"/>
        <v>461</v>
      </c>
      <c r="E70" s="268">
        <f>SUM('[1]INFORME POR DIA'!F122)</f>
        <v>0</v>
      </c>
      <c r="F70" s="268">
        <f>SUM('[1]INFORME POR DIA'!I122)</f>
        <v>461</v>
      </c>
      <c r="G70" s="268">
        <f t="shared" si="12"/>
        <v>0</v>
      </c>
      <c r="H70" s="268">
        <f>SUM('[1]INFORME POR DIA'!AC122)</f>
        <v>0</v>
      </c>
      <c r="I70" s="268">
        <f>SUM('[1]INFORME POR DIA'!AD122)</f>
        <v>0</v>
      </c>
      <c r="J70" s="268">
        <f t="shared" si="13"/>
        <v>0</v>
      </c>
      <c r="K70" s="268">
        <f>SUM('[1]INFORME POR DIA'!AM122)</f>
        <v>0</v>
      </c>
      <c r="L70" s="328">
        <f>SUM('[1]INFORME POR DIA'!AN122)</f>
        <v>0</v>
      </c>
    </row>
    <row r="71" spans="1:12" ht="15.75" customHeight="1">
      <c r="A71" s="222" t="s">
        <v>15</v>
      </c>
      <c r="B71" s="268">
        <f>SUM('[1]INFORME POR DIA'!C123)</f>
        <v>320</v>
      </c>
      <c r="C71" s="268">
        <f>SUM('[1]INFORME POR DIA'!D123)</f>
        <v>5</v>
      </c>
      <c r="D71" s="268">
        <f t="shared" si="11"/>
        <v>250</v>
      </c>
      <c r="E71" s="268">
        <f>SUM('[1]INFORME POR DIA'!F123)</f>
        <v>0</v>
      </c>
      <c r="F71" s="268">
        <f>SUM('[1]INFORME POR DIA'!I123)</f>
        <v>250</v>
      </c>
      <c r="G71" s="268">
        <f t="shared" si="12"/>
        <v>0</v>
      </c>
      <c r="H71" s="268">
        <f>SUM('[1]INFORME POR DIA'!AC123)</f>
        <v>0</v>
      </c>
      <c r="I71" s="268">
        <f>SUM('[1]INFORME POR DIA'!AD123)</f>
        <v>0</v>
      </c>
      <c r="J71" s="268">
        <f t="shared" si="13"/>
        <v>0</v>
      </c>
      <c r="K71" s="268">
        <f>SUM('[1]INFORME POR DIA'!AM123)</f>
        <v>0</v>
      </c>
      <c r="L71" s="328">
        <f>SUM('[1]INFORME POR DIA'!AN123)</f>
        <v>0</v>
      </c>
    </row>
    <row r="72" spans="1:12" ht="15.75" customHeight="1">
      <c r="A72" s="222" t="s">
        <v>16</v>
      </c>
      <c r="B72" s="268">
        <f>SUM('[1]INFORME POR DIA'!C124)</f>
        <v>592</v>
      </c>
      <c r="C72" s="268">
        <f>SUM('[1]INFORME POR DIA'!D124)</f>
        <v>0</v>
      </c>
      <c r="D72" s="268">
        <f t="shared" si="11"/>
        <v>580</v>
      </c>
      <c r="E72" s="268">
        <f>SUM('[1]INFORME POR DIA'!F124)</f>
        <v>0</v>
      </c>
      <c r="F72" s="268">
        <f>SUM('[1]INFORME POR DIA'!I124)</f>
        <v>580</v>
      </c>
      <c r="G72" s="268">
        <f t="shared" si="12"/>
        <v>0</v>
      </c>
      <c r="H72" s="268">
        <f>SUM('[1]INFORME POR DIA'!AC124)</f>
        <v>0</v>
      </c>
      <c r="I72" s="268">
        <f>SUM('[1]INFORME POR DIA'!AD124)</f>
        <v>0</v>
      </c>
      <c r="J72" s="268">
        <f t="shared" si="13"/>
        <v>0</v>
      </c>
      <c r="K72" s="268">
        <f>SUM('[1]INFORME POR DIA'!AM124)</f>
        <v>0</v>
      </c>
      <c r="L72" s="328">
        <f>SUM('[1]INFORME POR DIA'!AN124)</f>
        <v>0</v>
      </c>
    </row>
    <row r="73" spans="1:12" ht="15.75" customHeight="1">
      <c r="A73" s="223" t="s">
        <v>17</v>
      </c>
      <c r="B73" s="268">
        <f>SUM('[1]INFORME POR DIA'!C125)</f>
        <v>516</v>
      </c>
      <c r="C73" s="268">
        <f>SUM('[1]INFORME POR DIA'!D125)</f>
        <v>3</v>
      </c>
      <c r="D73" s="268">
        <f t="shared" si="11"/>
        <v>495</v>
      </c>
      <c r="E73" s="268">
        <f>SUM('[1]INFORME POR DIA'!F125)</f>
        <v>0</v>
      </c>
      <c r="F73" s="268">
        <f>SUM('[1]INFORME POR DIA'!I125)</f>
        <v>495</v>
      </c>
      <c r="G73" s="268">
        <f t="shared" si="12"/>
        <v>0</v>
      </c>
      <c r="H73" s="268">
        <f>SUM('[1]INFORME POR DIA'!AC125)</f>
        <v>0</v>
      </c>
      <c r="I73" s="268">
        <f>SUM('[1]INFORME POR DIA'!AD125)</f>
        <v>0</v>
      </c>
      <c r="J73" s="268">
        <f t="shared" si="13"/>
        <v>0</v>
      </c>
      <c r="K73" s="268">
        <f>SUM('[1]INFORME POR DIA'!AM125)</f>
        <v>0</v>
      </c>
      <c r="L73" s="328">
        <f>SUM('[1]INFORME POR DIA'!AN125)</f>
        <v>0</v>
      </c>
    </row>
    <row r="74" spans="1:12" ht="15.75" customHeight="1">
      <c r="A74" s="255" t="s">
        <v>214</v>
      </c>
      <c r="B74" s="268">
        <f>SUM('[1]INFORME POR DIA'!C126)</f>
        <v>1031</v>
      </c>
      <c r="C74" s="268">
        <f>SUM('[1]INFORME POR DIA'!D126)</f>
        <v>38</v>
      </c>
      <c r="D74" s="268">
        <f t="shared" si="11"/>
        <v>714</v>
      </c>
      <c r="E74" s="268">
        <f>SUM('[1]INFORME POR DIA'!F126)</f>
        <v>0</v>
      </c>
      <c r="F74" s="268">
        <f>SUM('[1]INFORME POR DIA'!I126)</f>
        <v>714</v>
      </c>
      <c r="G74" s="268">
        <f t="shared" si="12"/>
        <v>0</v>
      </c>
      <c r="H74" s="268">
        <f>SUM('[1]INFORME POR DIA'!AC126)</f>
        <v>0</v>
      </c>
      <c r="I74" s="268">
        <f>SUM('[1]INFORME POR DIA'!AD126)</f>
        <v>0</v>
      </c>
      <c r="J74" s="268">
        <f t="shared" si="13"/>
        <v>0</v>
      </c>
      <c r="K74" s="268">
        <f>SUM('[1]INFORME POR DIA'!AM126)</f>
        <v>0</v>
      </c>
      <c r="L74" s="328">
        <f>SUM('[1]INFORME POR DIA'!AN126)</f>
        <v>0</v>
      </c>
    </row>
    <row r="75" spans="1:12" ht="15.75" customHeight="1" thickBot="1">
      <c r="A75" s="256" t="s">
        <v>215</v>
      </c>
      <c r="B75" s="268">
        <f>SUM('[1]INFORME POR DIA'!C127)</f>
        <v>476</v>
      </c>
      <c r="C75" s="268">
        <f>SUM('[1]INFORME POR DIA'!D127)</f>
        <v>66</v>
      </c>
      <c r="D75" s="268">
        <f>SUM(E75:F75)</f>
        <v>325</v>
      </c>
      <c r="E75" s="268">
        <f>SUM('[1]INFORME POR DIA'!F127)</f>
        <v>98</v>
      </c>
      <c r="F75" s="268">
        <f>SUM('[1]INFORME POR DIA'!I127)</f>
        <v>227</v>
      </c>
      <c r="G75" s="268">
        <f>SUM(H75:I75)</f>
        <v>17</v>
      </c>
      <c r="H75" s="268">
        <f>SUM('[1]INFORME POR DIA'!AC127)</f>
        <v>10</v>
      </c>
      <c r="I75" s="268">
        <f>SUM('[1]INFORME POR DIA'!AD127)</f>
        <v>7</v>
      </c>
      <c r="J75" s="268">
        <f>SUM(K75:L75)</f>
        <v>325</v>
      </c>
      <c r="K75" s="268">
        <f>SUM('[1]INFORME POR DIA'!AM127)</f>
        <v>98</v>
      </c>
      <c r="L75" s="329">
        <f>SUM('[1]INFORME POR DIA'!AN127)</f>
        <v>227</v>
      </c>
    </row>
    <row r="76" spans="1:12" ht="18" customHeight="1" thickBot="1">
      <c r="A76" s="251" t="s">
        <v>18</v>
      </c>
      <c r="B76" s="267">
        <f>SUM(B77:B96)</f>
        <v>7078</v>
      </c>
      <c r="C76" s="267">
        <f t="shared" ref="C76:L76" si="14">SUM(C77:C96)</f>
        <v>383</v>
      </c>
      <c r="D76" s="267">
        <f t="shared" si="14"/>
        <v>5592</v>
      </c>
      <c r="E76" s="267">
        <f t="shared" si="14"/>
        <v>1165</v>
      </c>
      <c r="F76" s="267">
        <f t="shared" si="14"/>
        <v>4427</v>
      </c>
      <c r="G76" s="267">
        <f t="shared" si="14"/>
        <v>330</v>
      </c>
      <c r="H76" s="267">
        <f t="shared" si="14"/>
        <v>149</v>
      </c>
      <c r="I76" s="267">
        <f t="shared" si="14"/>
        <v>181</v>
      </c>
      <c r="J76" s="267">
        <f t="shared" si="14"/>
        <v>0</v>
      </c>
      <c r="K76" s="267">
        <f t="shared" si="14"/>
        <v>0</v>
      </c>
      <c r="L76" s="282">
        <f t="shared" si="14"/>
        <v>0</v>
      </c>
    </row>
    <row r="77" spans="1:12" ht="15.75" customHeight="1">
      <c r="A77" s="222" t="s">
        <v>19</v>
      </c>
      <c r="B77" s="268">
        <f>SUM('[1]INFORME POR DIA'!C129)</f>
        <v>534</v>
      </c>
      <c r="C77" s="268">
        <f>SUM('[1]INFORME POR DIA'!D129)</f>
        <v>46</v>
      </c>
      <c r="D77" s="268">
        <f t="shared" ref="D77:D96" si="15">SUM(E77:F77)</f>
        <v>412</v>
      </c>
      <c r="E77" s="268">
        <f>SUM('[1]INFORME POR DIA'!F129)</f>
        <v>0</v>
      </c>
      <c r="F77" s="268">
        <f>SUM('[1]INFORME POR DIA'!I129)</f>
        <v>412</v>
      </c>
      <c r="G77" s="268">
        <f t="shared" ref="G77:G96" si="16">SUM(H77:I77)</f>
        <v>0</v>
      </c>
      <c r="H77" s="268">
        <f>SUM('[1]INFORME POR DIA'!AC129)</f>
        <v>0</v>
      </c>
      <c r="I77" s="268">
        <f>SUM('[1]INFORME POR DIA'!AD129)</f>
        <v>0</v>
      </c>
      <c r="J77" s="268">
        <f t="shared" ref="J77:J96" si="17">SUM(K77:L77)</f>
        <v>0</v>
      </c>
      <c r="K77" s="268">
        <f>SUM('[1]INFORME POR DIA'!AM27)</f>
        <v>0</v>
      </c>
      <c r="L77" s="294">
        <f>SUM('[1]INFORME POR DIA'!AN27)</f>
        <v>0</v>
      </c>
    </row>
    <row r="78" spans="1:12" ht="15.75" customHeight="1">
      <c r="A78" s="222" t="s">
        <v>20</v>
      </c>
      <c r="B78" s="268">
        <f>SUM('[1]INFORME POR DIA'!C130)</f>
        <v>676</v>
      </c>
      <c r="C78" s="268">
        <f>SUM('[1]INFORME POR DIA'!D130)</f>
        <v>0</v>
      </c>
      <c r="D78" s="268">
        <f t="shared" si="15"/>
        <v>540</v>
      </c>
      <c r="E78" s="268">
        <f>SUM('[1]INFORME POR DIA'!F130)</f>
        <v>419</v>
      </c>
      <c r="F78" s="268">
        <f>SUM('[1]INFORME POR DIA'!I130)</f>
        <v>121</v>
      </c>
      <c r="G78" s="268">
        <f t="shared" si="16"/>
        <v>38</v>
      </c>
      <c r="H78" s="268">
        <f>SUM('[1]INFORME POR DIA'!AC130)</f>
        <v>36</v>
      </c>
      <c r="I78" s="268">
        <f>SUM('[1]INFORME POR DIA'!AD130)</f>
        <v>2</v>
      </c>
      <c r="J78" s="268">
        <f t="shared" si="17"/>
        <v>0</v>
      </c>
      <c r="K78" s="268">
        <f>SUM('[1]INFORME POR DIA'!AM28)</f>
        <v>0</v>
      </c>
      <c r="L78" s="294">
        <f>SUM('[1]INFORME POR DIA'!AN28)</f>
        <v>0</v>
      </c>
    </row>
    <row r="79" spans="1:12" ht="15.75" customHeight="1">
      <c r="A79" s="222" t="s">
        <v>21</v>
      </c>
      <c r="B79" s="268">
        <f>SUM('[1]INFORME POR DIA'!C131)</f>
        <v>280</v>
      </c>
      <c r="C79" s="268">
        <f>SUM('[1]INFORME POR DIA'!D131)</f>
        <v>0</v>
      </c>
      <c r="D79" s="268">
        <f t="shared" si="15"/>
        <v>269</v>
      </c>
      <c r="E79" s="268">
        <f>SUM('[1]INFORME POR DIA'!F131)</f>
        <v>0</v>
      </c>
      <c r="F79" s="268">
        <f>SUM('[1]INFORME POR DIA'!I131)</f>
        <v>269</v>
      </c>
      <c r="G79" s="268">
        <f t="shared" si="16"/>
        <v>0</v>
      </c>
      <c r="H79" s="268">
        <f>SUM('[1]INFORME POR DIA'!AC131)</f>
        <v>0</v>
      </c>
      <c r="I79" s="268">
        <f>SUM('[1]INFORME POR DIA'!AD131)</f>
        <v>0</v>
      </c>
      <c r="J79" s="268">
        <f t="shared" si="17"/>
        <v>0</v>
      </c>
      <c r="K79" s="268">
        <f>SUM('[1]INFORME POR DIA'!AM29)</f>
        <v>0</v>
      </c>
      <c r="L79" s="294">
        <f>SUM('[1]INFORME POR DIA'!AN29)</f>
        <v>0</v>
      </c>
    </row>
    <row r="80" spans="1:12" ht="15.75" customHeight="1">
      <c r="A80" s="222" t="s">
        <v>22</v>
      </c>
      <c r="B80" s="268">
        <f>SUM('[1]INFORME POR DIA'!C132)</f>
        <v>224</v>
      </c>
      <c r="C80" s="268">
        <f>SUM('[1]INFORME POR DIA'!D132)</f>
        <v>2</v>
      </c>
      <c r="D80" s="268">
        <f t="shared" si="15"/>
        <v>192</v>
      </c>
      <c r="E80" s="268">
        <f>SUM('[1]INFORME POR DIA'!F132)</f>
        <v>0</v>
      </c>
      <c r="F80" s="268">
        <f>SUM('[1]INFORME POR DIA'!I132)</f>
        <v>192</v>
      </c>
      <c r="G80" s="268">
        <f t="shared" si="16"/>
        <v>0</v>
      </c>
      <c r="H80" s="268">
        <f>SUM('[1]INFORME POR DIA'!AC132)</f>
        <v>0</v>
      </c>
      <c r="I80" s="268">
        <f>SUM('[1]INFORME POR DIA'!AD132)</f>
        <v>0</v>
      </c>
      <c r="J80" s="268">
        <f t="shared" si="17"/>
        <v>0</v>
      </c>
      <c r="K80" s="268">
        <f>SUM('[1]INFORME POR DIA'!AM30)</f>
        <v>0</v>
      </c>
      <c r="L80" s="294">
        <f>SUM('[1]INFORME POR DIA'!AN30)</f>
        <v>0</v>
      </c>
    </row>
    <row r="81" spans="1:12" ht="15.75" customHeight="1">
      <c r="A81" s="221" t="s">
        <v>216</v>
      </c>
      <c r="B81" s="268">
        <f>SUM('[1]INFORME POR DIA'!C133)</f>
        <v>192</v>
      </c>
      <c r="C81" s="268">
        <f>SUM('[1]INFORME POR DIA'!D133)</f>
        <v>0</v>
      </c>
      <c r="D81" s="268">
        <f t="shared" si="15"/>
        <v>177</v>
      </c>
      <c r="E81" s="268">
        <f>SUM('[1]INFORME POR DIA'!F133)</f>
        <v>0</v>
      </c>
      <c r="F81" s="268">
        <f>SUM('[1]INFORME POR DIA'!I133)</f>
        <v>177</v>
      </c>
      <c r="G81" s="268">
        <f t="shared" si="16"/>
        <v>0</v>
      </c>
      <c r="H81" s="268">
        <f>SUM('[1]INFORME POR DIA'!AC133)</f>
        <v>0</v>
      </c>
      <c r="I81" s="268">
        <f>SUM('[1]INFORME POR DIA'!AD133)</f>
        <v>0</v>
      </c>
      <c r="J81" s="268">
        <f t="shared" si="17"/>
        <v>0</v>
      </c>
      <c r="K81" s="268">
        <f>SUM('[1]INFORME POR DIA'!AM31)</f>
        <v>0</v>
      </c>
      <c r="L81" s="294">
        <f>SUM('[1]INFORME POR DIA'!AN31)</f>
        <v>0</v>
      </c>
    </row>
    <row r="82" spans="1:12" ht="15.75" customHeight="1">
      <c r="A82" s="221" t="s">
        <v>233</v>
      </c>
      <c r="B82" s="268">
        <f>SUM('[1]INFORME POR DIA'!C134)</f>
        <v>416</v>
      </c>
      <c r="C82" s="268">
        <f>SUM('[1]INFORME POR DIA'!D134)</f>
        <v>22</v>
      </c>
      <c r="D82" s="268">
        <f t="shared" si="15"/>
        <v>270</v>
      </c>
      <c r="E82" s="268">
        <f>SUM('[1]INFORME POR DIA'!F134)</f>
        <v>80</v>
      </c>
      <c r="F82" s="268">
        <f>SUM('[1]INFORME POR DIA'!I134)</f>
        <v>190</v>
      </c>
      <c r="G82" s="268">
        <f t="shared" si="16"/>
        <v>254</v>
      </c>
      <c r="H82" s="268">
        <f>SUM('[1]INFORME POR DIA'!AC134)</f>
        <v>80</v>
      </c>
      <c r="I82" s="268">
        <f>SUM('[1]INFORME POR DIA'!AD134)</f>
        <v>174</v>
      </c>
      <c r="J82" s="268">
        <f t="shared" si="17"/>
        <v>0</v>
      </c>
      <c r="K82" s="268">
        <f>SUM('[1]INFORME POR DIA'!AM32)</f>
        <v>0</v>
      </c>
      <c r="L82" s="294">
        <f>SUM('[1]INFORME POR DIA'!AN32)</f>
        <v>0</v>
      </c>
    </row>
    <row r="83" spans="1:12" ht="15.75" customHeight="1">
      <c r="A83" s="222" t="s">
        <v>24</v>
      </c>
      <c r="B83" s="268">
        <f>SUM('[1]INFORME POR DIA'!C135)</f>
        <v>246</v>
      </c>
      <c r="C83" s="268">
        <f>SUM('[1]INFORME POR DIA'!D135)</f>
        <v>0</v>
      </c>
      <c r="D83" s="268">
        <f t="shared" si="15"/>
        <v>228</v>
      </c>
      <c r="E83" s="268">
        <f>SUM('[1]INFORME POR DIA'!F135)</f>
        <v>206</v>
      </c>
      <c r="F83" s="268">
        <f>SUM('[1]INFORME POR DIA'!I135)</f>
        <v>22</v>
      </c>
      <c r="G83" s="268">
        <f t="shared" si="16"/>
        <v>0</v>
      </c>
      <c r="H83" s="268">
        <f>SUM('[1]INFORME POR DIA'!AC135)</f>
        <v>0</v>
      </c>
      <c r="I83" s="268">
        <f>SUM('[1]INFORME POR DIA'!AD135)</f>
        <v>0</v>
      </c>
      <c r="J83" s="268">
        <f t="shared" si="17"/>
        <v>0</v>
      </c>
      <c r="K83" s="268">
        <f>SUM('[1]INFORME POR DIA'!AM33)</f>
        <v>0</v>
      </c>
      <c r="L83" s="294">
        <f>SUM('[1]INFORME POR DIA'!AN33)</f>
        <v>0</v>
      </c>
    </row>
    <row r="84" spans="1:12" ht="15.75" customHeight="1">
      <c r="A84" s="224" t="s">
        <v>25</v>
      </c>
      <c r="B84" s="268">
        <f>SUM('[1]INFORME POR DIA'!C136)</f>
        <v>56</v>
      </c>
      <c r="C84" s="268">
        <f>SUM('[1]INFORME POR DIA'!D136)</f>
        <v>0</v>
      </c>
      <c r="D84" s="268">
        <f t="shared" si="15"/>
        <v>54</v>
      </c>
      <c r="E84" s="268">
        <f>SUM('[1]INFORME POR DIA'!F136)</f>
        <v>0</v>
      </c>
      <c r="F84" s="268">
        <f>SUM('[1]INFORME POR DIA'!I136)</f>
        <v>54</v>
      </c>
      <c r="G84" s="268">
        <f t="shared" si="16"/>
        <v>0</v>
      </c>
      <c r="H84" s="268">
        <f>SUM('[1]INFORME POR DIA'!AC136)</f>
        <v>0</v>
      </c>
      <c r="I84" s="268">
        <f>SUM('[1]INFORME POR DIA'!AD136)</f>
        <v>0</v>
      </c>
      <c r="J84" s="268">
        <f t="shared" si="17"/>
        <v>0</v>
      </c>
      <c r="K84" s="268">
        <f>SUM('[1]INFORME POR DIA'!AM34)</f>
        <v>0</v>
      </c>
      <c r="L84" s="294">
        <f>SUM('[1]INFORME POR DIA'!AN34)</f>
        <v>0</v>
      </c>
    </row>
    <row r="85" spans="1:12" ht="15.75" customHeight="1">
      <c r="A85" s="221" t="s">
        <v>217</v>
      </c>
      <c r="B85" s="268">
        <f>SUM('[1]INFORME POR DIA'!C137)</f>
        <v>420</v>
      </c>
      <c r="C85" s="268">
        <f>SUM('[1]INFORME POR DIA'!D137)</f>
        <v>2</v>
      </c>
      <c r="D85" s="268">
        <f t="shared" si="15"/>
        <v>360</v>
      </c>
      <c r="E85" s="268">
        <f>SUM('[1]INFORME POR DIA'!F137)</f>
        <v>4</v>
      </c>
      <c r="F85" s="268">
        <f>SUM('[1]INFORME POR DIA'!I137)</f>
        <v>356</v>
      </c>
      <c r="G85" s="268">
        <f t="shared" si="16"/>
        <v>0</v>
      </c>
      <c r="H85" s="268">
        <f>SUM('[1]INFORME POR DIA'!AC137)</f>
        <v>0</v>
      </c>
      <c r="I85" s="268">
        <f>SUM('[1]INFORME POR DIA'!AD137)</f>
        <v>0</v>
      </c>
      <c r="J85" s="268">
        <f t="shared" si="17"/>
        <v>0</v>
      </c>
      <c r="K85" s="268">
        <f>SUM('[1]INFORME POR DIA'!AM35)</f>
        <v>0</v>
      </c>
      <c r="L85" s="294">
        <f>SUM('[1]INFORME POR DIA'!AN35)</f>
        <v>0</v>
      </c>
    </row>
    <row r="86" spans="1:12" ht="15.75" customHeight="1">
      <c r="A86" s="221" t="s">
        <v>218</v>
      </c>
      <c r="B86" s="268">
        <f>SUM('[1]INFORME POR DIA'!C138)</f>
        <v>1031</v>
      </c>
      <c r="C86" s="268">
        <f>SUM('[1]INFORME POR DIA'!D138)</f>
        <v>142</v>
      </c>
      <c r="D86" s="268">
        <f t="shared" si="15"/>
        <v>814</v>
      </c>
      <c r="E86" s="268">
        <f>SUM('[1]INFORME POR DIA'!F138)</f>
        <v>0</v>
      </c>
      <c r="F86" s="268">
        <f>SUM('[1]INFORME POR DIA'!I138)</f>
        <v>814</v>
      </c>
      <c r="G86" s="268">
        <f t="shared" si="16"/>
        <v>7</v>
      </c>
      <c r="H86" s="268">
        <f>SUM('[1]INFORME POR DIA'!AC138)</f>
        <v>7</v>
      </c>
      <c r="I86" s="268">
        <f>SUM('[1]INFORME POR DIA'!AD138)</f>
        <v>0</v>
      </c>
      <c r="J86" s="268">
        <f t="shared" si="17"/>
        <v>0</v>
      </c>
      <c r="K86" s="268">
        <f>SUM('[1]INFORME POR DIA'!AM36)</f>
        <v>0</v>
      </c>
      <c r="L86" s="294">
        <f>SUM('[1]INFORME POR DIA'!AN36)</f>
        <v>0</v>
      </c>
    </row>
    <row r="87" spans="1:12" ht="15.75" customHeight="1">
      <c r="A87" s="221" t="s">
        <v>219</v>
      </c>
      <c r="B87" s="268">
        <f>SUM('[1]INFORME POR DIA'!C139)</f>
        <v>486</v>
      </c>
      <c r="C87" s="268">
        <f>SUM('[1]INFORME POR DIA'!D139)</f>
        <v>16</v>
      </c>
      <c r="D87" s="268">
        <f t="shared" si="15"/>
        <v>107</v>
      </c>
      <c r="E87" s="268">
        <f>SUM('[1]INFORME POR DIA'!F139)</f>
        <v>22</v>
      </c>
      <c r="F87" s="268">
        <f>SUM('[1]INFORME POR DIA'!I139)</f>
        <v>85</v>
      </c>
      <c r="G87" s="268">
        <f t="shared" si="16"/>
        <v>8</v>
      </c>
      <c r="H87" s="268">
        <f>SUM('[1]INFORME POR DIA'!AC139)</f>
        <v>4</v>
      </c>
      <c r="I87" s="268">
        <f>SUM('[1]INFORME POR DIA'!AD139)</f>
        <v>4</v>
      </c>
      <c r="J87" s="268">
        <f t="shared" si="17"/>
        <v>0</v>
      </c>
      <c r="K87" s="268">
        <f>SUM('[1]INFORME POR DIA'!AM37)</f>
        <v>0</v>
      </c>
      <c r="L87" s="294">
        <f>SUM('[1]INFORME POR DIA'!AN37)</f>
        <v>0</v>
      </c>
    </row>
    <row r="88" spans="1:12" ht="15.75" customHeight="1">
      <c r="A88" s="222" t="s">
        <v>26</v>
      </c>
      <c r="B88" s="268">
        <f>SUM('[1]INFORME POR DIA'!C140)</f>
        <v>28</v>
      </c>
      <c r="C88" s="268">
        <f>SUM('[1]INFORME POR DIA'!D140)</f>
        <v>0</v>
      </c>
      <c r="D88" s="268">
        <f t="shared" si="15"/>
        <v>22</v>
      </c>
      <c r="E88" s="268">
        <f>SUM('[1]INFORME POR DIA'!F140)</f>
        <v>0</v>
      </c>
      <c r="F88" s="268">
        <f>SUM('[1]INFORME POR DIA'!I140)</f>
        <v>22</v>
      </c>
      <c r="G88" s="268">
        <f t="shared" si="16"/>
        <v>0</v>
      </c>
      <c r="H88" s="268">
        <f>SUM('[1]INFORME POR DIA'!AC140)</f>
        <v>0</v>
      </c>
      <c r="I88" s="268">
        <f>SUM('[1]INFORME POR DIA'!AD140)</f>
        <v>0</v>
      </c>
      <c r="J88" s="268">
        <f t="shared" si="17"/>
        <v>0</v>
      </c>
      <c r="K88" s="268">
        <f>SUM('[1]INFORME POR DIA'!AM38)</f>
        <v>0</v>
      </c>
      <c r="L88" s="294">
        <f>SUM('[1]INFORME POR DIA'!AN38)</f>
        <v>0</v>
      </c>
    </row>
    <row r="89" spans="1:12" ht="15.75" customHeight="1">
      <c r="A89" s="221" t="s">
        <v>220</v>
      </c>
      <c r="B89" s="268">
        <f>SUM('[1]INFORME POR DIA'!C141)</f>
        <v>546</v>
      </c>
      <c r="C89" s="268">
        <f>SUM('[1]INFORME POR DIA'!D141)</f>
        <v>30</v>
      </c>
      <c r="D89" s="268">
        <f t="shared" si="15"/>
        <v>502</v>
      </c>
      <c r="E89" s="268">
        <f>SUM('[1]INFORME POR DIA'!F141)</f>
        <v>0</v>
      </c>
      <c r="F89" s="268">
        <f>SUM('[1]INFORME POR DIA'!I141)</f>
        <v>502</v>
      </c>
      <c r="G89" s="268">
        <f t="shared" si="16"/>
        <v>0</v>
      </c>
      <c r="H89" s="268">
        <f>SUM('[1]INFORME POR DIA'!AC141)</f>
        <v>0</v>
      </c>
      <c r="I89" s="268">
        <f>SUM('[1]INFORME POR DIA'!AD141)</f>
        <v>0</v>
      </c>
      <c r="J89" s="268">
        <f t="shared" si="17"/>
        <v>0</v>
      </c>
      <c r="K89" s="268">
        <f>SUM('[1]INFORME POR DIA'!AM39)</f>
        <v>0</v>
      </c>
      <c r="L89" s="294">
        <f>SUM('[1]INFORME POR DIA'!AN39)</f>
        <v>0</v>
      </c>
    </row>
    <row r="90" spans="1:12" ht="15.75" customHeight="1">
      <c r="A90" s="222" t="s">
        <v>27</v>
      </c>
      <c r="B90" s="268">
        <f>SUM('[1]INFORME POR DIA'!C142)</f>
        <v>152</v>
      </c>
      <c r="C90" s="268">
        <f>SUM('[1]INFORME POR DIA'!D142)</f>
        <v>0</v>
      </c>
      <c r="D90" s="268">
        <f t="shared" si="15"/>
        <v>150</v>
      </c>
      <c r="E90" s="268">
        <f>SUM('[1]INFORME POR DIA'!F142)</f>
        <v>0</v>
      </c>
      <c r="F90" s="268">
        <f>SUM('[1]INFORME POR DIA'!I142)</f>
        <v>150</v>
      </c>
      <c r="G90" s="268">
        <f t="shared" si="16"/>
        <v>0</v>
      </c>
      <c r="H90" s="268">
        <f>SUM('[1]INFORME POR DIA'!AC142)</f>
        <v>0</v>
      </c>
      <c r="I90" s="268">
        <f>SUM('[1]INFORME POR DIA'!AD142)</f>
        <v>0</v>
      </c>
      <c r="J90" s="268">
        <f t="shared" si="17"/>
        <v>0</v>
      </c>
      <c r="K90" s="268">
        <f>SUM('[1]INFORME POR DIA'!AM40)</f>
        <v>0</v>
      </c>
      <c r="L90" s="294">
        <f>SUM('[1]INFORME POR DIA'!AN40)</f>
        <v>0</v>
      </c>
    </row>
    <row r="91" spans="1:12" ht="15.75" customHeight="1">
      <c r="A91" s="221" t="s">
        <v>221</v>
      </c>
      <c r="B91" s="268">
        <f>SUM('[1]INFORME POR DIA'!C143)</f>
        <v>908</v>
      </c>
      <c r="C91" s="268">
        <f>SUM('[1]INFORME POR DIA'!D143)</f>
        <v>25</v>
      </c>
      <c r="D91" s="268">
        <f t="shared" si="15"/>
        <v>782</v>
      </c>
      <c r="E91" s="268">
        <f>SUM('[1]INFORME POR DIA'!F143)</f>
        <v>186</v>
      </c>
      <c r="F91" s="268">
        <f>SUM('[1]INFORME POR DIA'!I143)</f>
        <v>596</v>
      </c>
      <c r="G91" s="268">
        <f t="shared" si="16"/>
        <v>23</v>
      </c>
      <c r="H91" s="268">
        <f>SUM('[1]INFORME POR DIA'!AC143)</f>
        <v>22</v>
      </c>
      <c r="I91" s="268">
        <f>SUM('[1]INFORME POR DIA'!AD143)</f>
        <v>1</v>
      </c>
      <c r="J91" s="268">
        <f t="shared" si="17"/>
        <v>0</v>
      </c>
      <c r="K91" s="268">
        <f>SUM('[1]INFORME POR DIA'!AM41)</f>
        <v>0</v>
      </c>
      <c r="L91" s="294">
        <f>SUM('[1]INFORME POR DIA'!AN41)</f>
        <v>0</v>
      </c>
    </row>
    <row r="92" spans="1:12" ht="15.75" customHeight="1">
      <c r="A92" s="221" t="s">
        <v>222</v>
      </c>
      <c r="B92" s="268">
        <f>SUM('[1]INFORME POR DIA'!C144)</f>
        <v>75</v>
      </c>
      <c r="C92" s="268">
        <f>SUM('[1]INFORME POR DIA'!D144)</f>
        <v>0</v>
      </c>
      <c r="D92" s="268">
        <f t="shared" si="15"/>
        <v>48</v>
      </c>
      <c r="E92" s="268">
        <f>SUM('[1]INFORME POR DIA'!F144)</f>
        <v>0</v>
      </c>
      <c r="F92" s="268">
        <f>SUM('[1]INFORME POR DIA'!I144)</f>
        <v>48</v>
      </c>
      <c r="G92" s="268">
        <f t="shared" si="16"/>
        <v>0</v>
      </c>
      <c r="H92" s="268">
        <f>SUM('[1]INFORME POR DIA'!AC144)</f>
        <v>0</v>
      </c>
      <c r="I92" s="268">
        <f>SUM('[1]INFORME POR DIA'!AD144)</f>
        <v>0</v>
      </c>
      <c r="J92" s="268">
        <f t="shared" si="17"/>
        <v>0</v>
      </c>
      <c r="K92" s="268">
        <f>SUM('[1]INFORME POR DIA'!AM42)</f>
        <v>0</v>
      </c>
      <c r="L92" s="294">
        <f>SUM('[1]INFORME POR DIA'!AN42)</f>
        <v>0</v>
      </c>
    </row>
    <row r="93" spans="1:12" ht="15.75" customHeight="1">
      <c r="A93" s="221" t="s">
        <v>234</v>
      </c>
      <c r="B93" s="268">
        <f>SUM('[1]INFORME POR DIA'!C145)</f>
        <v>0</v>
      </c>
      <c r="C93" s="268">
        <f>SUM('[1]INFORME POR DIA'!D145)</f>
        <v>0</v>
      </c>
      <c r="D93" s="268">
        <f t="shared" si="15"/>
        <v>0</v>
      </c>
      <c r="E93" s="268">
        <f>SUM('[1]INFORME POR DIA'!F145)</f>
        <v>0</v>
      </c>
      <c r="F93" s="268">
        <f>SUM('[1]INFORME POR DIA'!I145)</f>
        <v>0</v>
      </c>
      <c r="G93" s="268">
        <f t="shared" si="16"/>
        <v>0</v>
      </c>
      <c r="H93" s="268">
        <f>SUM('[1]INFORME POR DIA'!AC145)</f>
        <v>0</v>
      </c>
      <c r="I93" s="268">
        <f>SUM('[1]INFORME POR DIA'!AD145)</f>
        <v>0</v>
      </c>
      <c r="J93" s="268">
        <f t="shared" si="17"/>
        <v>0</v>
      </c>
      <c r="K93" s="268">
        <f>SUM('[1]INFORME POR DIA'!AM43)</f>
        <v>0</v>
      </c>
      <c r="L93" s="294">
        <f>SUM('[1]INFORME POR DIA'!AN43)</f>
        <v>0</v>
      </c>
    </row>
    <row r="94" spans="1:12" ht="15.75" customHeight="1">
      <c r="A94" s="222" t="s">
        <v>29</v>
      </c>
      <c r="B94" s="268">
        <f>SUM('[1]INFORME POR DIA'!C146)</f>
        <v>400</v>
      </c>
      <c r="C94" s="268">
        <f>SUM('[1]INFORME POR DIA'!D146)</f>
        <v>50</v>
      </c>
      <c r="D94" s="268">
        <f t="shared" si="15"/>
        <v>326</v>
      </c>
      <c r="E94" s="268">
        <f>SUM('[1]INFORME POR DIA'!F146)</f>
        <v>0</v>
      </c>
      <c r="F94" s="268">
        <f>SUM('[1]INFORME POR DIA'!I146)</f>
        <v>326</v>
      </c>
      <c r="G94" s="268">
        <f t="shared" si="16"/>
        <v>0</v>
      </c>
      <c r="H94" s="268">
        <f>SUM('[1]INFORME POR DIA'!AC146)</f>
        <v>0</v>
      </c>
      <c r="I94" s="268">
        <f>SUM('[1]INFORME POR DIA'!AD146)</f>
        <v>0</v>
      </c>
      <c r="J94" s="268">
        <f t="shared" si="17"/>
        <v>0</v>
      </c>
      <c r="K94" s="268">
        <f>SUM('[1]INFORME POR DIA'!AM44)</f>
        <v>0</v>
      </c>
      <c r="L94" s="294">
        <f>SUM('[1]INFORME POR DIA'!AN44)</f>
        <v>0</v>
      </c>
    </row>
    <row r="95" spans="1:12" ht="15.75" customHeight="1">
      <c r="A95" s="223" t="s">
        <v>30</v>
      </c>
      <c r="B95" s="268">
        <f>SUM('[1]INFORME POR DIA'!C147)</f>
        <v>384</v>
      </c>
      <c r="C95" s="268">
        <f>SUM('[1]INFORME POR DIA'!D147)</f>
        <v>48</v>
      </c>
      <c r="D95" s="296">
        <f t="shared" si="15"/>
        <v>317</v>
      </c>
      <c r="E95" s="268">
        <f>SUM('[1]INFORME POR DIA'!F147)</f>
        <v>248</v>
      </c>
      <c r="F95" s="268">
        <f>SUM('[1]INFORME POR DIA'!I147)</f>
        <v>69</v>
      </c>
      <c r="G95" s="296">
        <f t="shared" si="16"/>
        <v>0</v>
      </c>
      <c r="H95" s="268">
        <f>SUM('[1]INFORME POR DIA'!AC147)</f>
        <v>0</v>
      </c>
      <c r="I95" s="268">
        <f>SUM('[1]INFORME POR DIA'!AD147)</f>
        <v>0</v>
      </c>
      <c r="J95" s="296">
        <f t="shared" si="17"/>
        <v>0</v>
      </c>
      <c r="K95" s="296">
        <f>SUM('[1]INFORME POR DIA'!AM45)</f>
        <v>0</v>
      </c>
      <c r="L95" s="297">
        <f>SUM('[1]INFORME POR DIA'!AN45)</f>
        <v>0</v>
      </c>
    </row>
    <row r="96" spans="1:12" ht="15.75" customHeight="1" thickBot="1">
      <c r="A96" s="298" t="s">
        <v>223</v>
      </c>
      <c r="B96" s="330">
        <f>SUM('[1]INFORME POR DIA'!C148)</f>
        <v>24</v>
      </c>
      <c r="C96" s="330">
        <f>SUM('[1]INFORME POR DIA'!D148)</f>
        <v>0</v>
      </c>
      <c r="D96" s="299">
        <f t="shared" si="15"/>
        <v>22</v>
      </c>
      <c r="E96" s="330">
        <f>SUM('[1]INFORME POR DIA'!F148)</f>
        <v>0</v>
      </c>
      <c r="F96" s="331">
        <f>SUM('[1]INFORME POR DIA'!I148)</f>
        <v>22</v>
      </c>
      <c r="G96" s="299">
        <f t="shared" si="16"/>
        <v>0</v>
      </c>
      <c r="H96" s="331">
        <f>SUM('[1]INFORME POR DIA'!AC148)</f>
        <v>0</v>
      </c>
      <c r="I96" s="331">
        <f>SUM('[1]INFORME POR DIA'!AD148)</f>
        <v>0</v>
      </c>
      <c r="J96" s="299">
        <f t="shared" si="17"/>
        <v>0</v>
      </c>
      <c r="K96" s="299">
        <f>SUM('[1]INFORME POR DIA'!AM46)</f>
        <v>0</v>
      </c>
      <c r="L96" s="300">
        <f>SUM('[1]INFORME POR DIA'!AN46)</f>
        <v>0</v>
      </c>
    </row>
    <row r="97" spans="1:14">
      <c r="A97" s="269"/>
      <c r="B97" s="269"/>
      <c r="C97" s="269"/>
      <c r="D97" s="8"/>
      <c r="E97" s="8"/>
      <c r="F97" s="8"/>
    </row>
    <row r="98" spans="1:14">
      <c r="A98" s="269" t="s">
        <v>31</v>
      </c>
      <c r="B98" s="269"/>
      <c r="C98" s="269"/>
      <c r="D98" s="269"/>
      <c r="E98" s="269"/>
      <c r="F98" s="269"/>
    </row>
    <row r="99" spans="1:14">
      <c r="A99" s="257" t="s">
        <v>240</v>
      </c>
      <c r="B99" s="269"/>
      <c r="C99" s="269"/>
      <c r="D99" s="8"/>
      <c r="E99" s="8"/>
      <c r="F99" s="8"/>
    </row>
    <row r="100" spans="1:14">
      <c r="B100" s="6"/>
      <c r="C100" s="6"/>
      <c r="D100" s="6"/>
      <c r="E100" s="6"/>
      <c r="F100" s="6"/>
    </row>
    <row r="101" spans="1:14">
      <c r="A101" s="257"/>
      <c r="B101" s="6"/>
      <c r="C101" s="6"/>
      <c r="D101" s="6"/>
      <c r="E101" s="6"/>
      <c r="F101" s="6"/>
    </row>
    <row r="102" spans="1:14">
      <c r="A102" s="257"/>
      <c r="B102" s="6"/>
      <c r="C102" s="6"/>
      <c r="D102" s="6"/>
      <c r="E102" s="6"/>
      <c r="F102" s="6"/>
    </row>
    <row r="103" spans="1:14" ht="18.75" customHeight="1"/>
    <row r="104" spans="1:14" ht="20.25" customHeight="1">
      <c r="A104" s="7" t="s">
        <v>280</v>
      </c>
    </row>
    <row r="105" spans="1:14" ht="15.75" thickBot="1">
      <c r="A105" s="7"/>
    </row>
    <row r="106" spans="1:14">
      <c r="A106" s="262" t="s">
        <v>2</v>
      </c>
      <c r="B106" s="392" t="s">
        <v>3</v>
      </c>
      <c r="C106" s="392" t="s">
        <v>4</v>
      </c>
      <c r="D106" s="392" t="s">
        <v>5</v>
      </c>
      <c r="E106" s="392" t="s">
        <v>6</v>
      </c>
      <c r="F106" s="392" t="s">
        <v>7</v>
      </c>
      <c r="G106" s="395" t="s">
        <v>8</v>
      </c>
      <c r="H106" s="395"/>
      <c r="I106" s="395"/>
      <c r="J106" s="395" t="s">
        <v>9</v>
      </c>
      <c r="K106" s="395"/>
      <c r="L106" s="396"/>
    </row>
    <row r="107" spans="1:14">
      <c r="A107" s="263"/>
      <c r="B107" s="393"/>
      <c r="C107" s="393"/>
      <c r="D107" s="393"/>
      <c r="E107" s="393"/>
      <c r="F107" s="393"/>
      <c r="G107" s="397" t="s">
        <v>10</v>
      </c>
      <c r="H107" s="397" t="s">
        <v>6</v>
      </c>
      <c r="I107" s="397" t="s">
        <v>7</v>
      </c>
      <c r="J107" s="397" t="s">
        <v>10</v>
      </c>
      <c r="K107" s="397" t="s">
        <v>6</v>
      </c>
      <c r="L107" s="403" t="s">
        <v>7</v>
      </c>
    </row>
    <row r="108" spans="1:14" ht="15.75" thickBot="1">
      <c r="A108" s="264"/>
      <c r="B108" s="394"/>
      <c r="C108" s="394"/>
      <c r="D108" s="394"/>
      <c r="E108" s="394"/>
      <c r="F108" s="394"/>
      <c r="G108" s="398"/>
      <c r="H108" s="398"/>
      <c r="I108" s="398"/>
      <c r="J108" s="398"/>
      <c r="K108" s="398"/>
      <c r="L108" s="404"/>
    </row>
    <row r="109" spans="1:14" ht="18.75" customHeight="1" thickBot="1">
      <c r="A109" s="248" t="s">
        <v>11</v>
      </c>
      <c r="B109" s="270">
        <f t="shared" ref="B109:L109" si="18">SUM(B110,B127)</f>
        <v>14434</v>
      </c>
      <c r="C109" s="249">
        <f t="shared" si="18"/>
        <v>584</v>
      </c>
      <c r="D109" s="270">
        <f t="shared" si="18"/>
        <v>11580</v>
      </c>
      <c r="E109" s="270">
        <f t="shared" si="18"/>
        <v>2086</v>
      </c>
      <c r="F109" s="270">
        <f t="shared" si="18"/>
        <v>9494</v>
      </c>
      <c r="G109" s="270">
        <f t="shared" si="18"/>
        <v>431</v>
      </c>
      <c r="H109" s="270">
        <f t="shared" si="18"/>
        <v>209</v>
      </c>
      <c r="I109" s="270">
        <f t="shared" si="18"/>
        <v>222</v>
      </c>
      <c r="J109" s="270">
        <f t="shared" si="18"/>
        <v>367</v>
      </c>
      <c r="K109" s="270">
        <f t="shared" si="18"/>
        <v>101</v>
      </c>
      <c r="L109" s="332">
        <f t="shared" si="18"/>
        <v>266</v>
      </c>
      <c r="N109" s="27"/>
    </row>
    <row r="110" spans="1:14" ht="18.75" customHeight="1" thickBot="1">
      <c r="A110" s="251" t="s">
        <v>12</v>
      </c>
      <c r="B110" s="271">
        <f t="shared" ref="B110:L110" si="19">SUM(B111:B126)</f>
        <v>7356</v>
      </c>
      <c r="C110" s="252">
        <f t="shared" si="19"/>
        <v>286</v>
      </c>
      <c r="D110" s="271">
        <f t="shared" si="19"/>
        <v>5872</v>
      </c>
      <c r="E110" s="271">
        <f t="shared" si="19"/>
        <v>797</v>
      </c>
      <c r="F110" s="271">
        <f t="shared" si="19"/>
        <v>5075</v>
      </c>
      <c r="G110" s="271">
        <f t="shared" si="19"/>
        <v>114</v>
      </c>
      <c r="H110" s="271">
        <f t="shared" si="19"/>
        <v>72</v>
      </c>
      <c r="I110" s="271">
        <f t="shared" si="19"/>
        <v>42</v>
      </c>
      <c r="J110" s="271">
        <f t="shared" si="19"/>
        <v>367</v>
      </c>
      <c r="K110" s="271">
        <f t="shared" si="19"/>
        <v>101</v>
      </c>
      <c r="L110" s="333">
        <f t="shared" si="19"/>
        <v>266</v>
      </c>
    </row>
    <row r="111" spans="1:14" ht="15.75" customHeight="1">
      <c r="A111" s="220" t="s">
        <v>13</v>
      </c>
      <c r="B111" s="272">
        <f>SUM('[1]INFORME POR DIA'!C1386)</f>
        <v>500</v>
      </c>
      <c r="C111" s="334">
        <f>SUM('[1]INFORME POR DIA'!D1386)</f>
        <v>0</v>
      </c>
      <c r="D111" s="254">
        <f t="shared" ref="D111:D125" si="20">SUM(E111:F111)</f>
        <v>436</v>
      </c>
      <c r="E111" s="254">
        <f>SUM('[1]INFORME POR DIA'!F1386)</f>
        <v>0</v>
      </c>
      <c r="F111" s="254">
        <f>SUM('[1]INFORME POR DIA'!I1386)</f>
        <v>436</v>
      </c>
      <c r="G111" s="254">
        <f t="shared" ref="G111:G125" si="21">SUM(H111:I111)</f>
        <v>0</v>
      </c>
      <c r="H111" s="254">
        <f>SUM('[1]INFORME POR DIA'!AC1386)</f>
        <v>0</v>
      </c>
      <c r="I111" s="254">
        <f>SUM('[1]INFORME POR DIA'!AD1386)</f>
        <v>0</v>
      </c>
      <c r="J111" s="254">
        <f t="shared" ref="J111:J125" si="22">SUM(K111:L111)</f>
        <v>0</v>
      </c>
      <c r="K111" s="254">
        <f>SUM('[1]INFORME POR DIA'!AM1386)</f>
        <v>0</v>
      </c>
      <c r="L111" s="335">
        <f>SUM('[1]INFORME POR DIA'!AN1386)</f>
        <v>0</v>
      </c>
    </row>
    <row r="112" spans="1:14" ht="15.75" customHeight="1">
      <c r="A112" s="221" t="s">
        <v>207</v>
      </c>
      <c r="B112" s="272">
        <f>SUM('[1]INFORME POR DIA'!C1387)</f>
        <v>450</v>
      </c>
      <c r="C112" s="334">
        <f>SUM('[1]INFORME POR DIA'!D1387)</f>
        <v>54</v>
      </c>
      <c r="D112" s="254">
        <f t="shared" si="20"/>
        <v>253</v>
      </c>
      <c r="E112" s="254">
        <f>SUM('[1]INFORME POR DIA'!F1387)</f>
        <v>0</v>
      </c>
      <c r="F112" s="254">
        <f>SUM('[1]INFORME POR DIA'!I1387)</f>
        <v>253</v>
      </c>
      <c r="G112" s="254">
        <f t="shared" si="21"/>
        <v>0</v>
      </c>
      <c r="H112" s="254">
        <f>SUM('[1]INFORME POR DIA'!AC1387)</f>
        <v>0</v>
      </c>
      <c r="I112" s="254">
        <f>SUM('[1]INFORME POR DIA'!AD1387)</f>
        <v>0</v>
      </c>
      <c r="J112" s="254">
        <f t="shared" si="22"/>
        <v>0</v>
      </c>
      <c r="K112" s="254">
        <f>SUM('[1]INFORME POR DIA'!AM1387)</f>
        <v>0</v>
      </c>
      <c r="L112" s="335">
        <f>SUM('[1]INFORME POR DIA'!AN1387)</f>
        <v>0</v>
      </c>
    </row>
    <row r="113" spans="1:12" ht="15.75" customHeight="1">
      <c r="A113" s="221" t="s">
        <v>208</v>
      </c>
      <c r="B113" s="272">
        <f>SUM('[1]INFORME POR DIA'!C1388)</f>
        <v>36</v>
      </c>
      <c r="C113" s="334">
        <f>SUM('[1]INFORME POR DIA'!D1388)</f>
        <v>0</v>
      </c>
      <c r="D113" s="254">
        <f t="shared" si="20"/>
        <v>32</v>
      </c>
      <c r="E113" s="254">
        <f>SUM('[1]INFORME POR DIA'!F1388)</f>
        <v>0</v>
      </c>
      <c r="F113" s="254">
        <f>SUM('[1]INFORME POR DIA'!I1388)</f>
        <v>32</v>
      </c>
      <c r="G113" s="254">
        <f t="shared" si="21"/>
        <v>0</v>
      </c>
      <c r="H113" s="254">
        <f>SUM('[1]INFORME POR DIA'!AC1388)</f>
        <v>0</v>
      </c>
      <c r="I113" s="254">
        <f>SUM('[1]INFORME POR DIA'!AD1388)</f>
        <v>0</v>
      </c>
      <c r="J113" s="254">
        <f t="shared" si="22"/>
        <v>0</v>
      </c>
      <c r="K113" s="254">
        <f>SUM('[1]INFORME POR DIA'!AM1388)</f>
        <v>0</v>
      </c>
      <c r="L113" s="335">
        <f>SUM('[1]INFORME POR DIA'!AN1388)</f>
        <v>0</v>
      </c>
    </row>
    <row r="114" spans="1:12" ht="15.75" customHeight="1">
      <c r="A114" s="221" t="s">
        <v>209</v>
      </c>
      <c r="B114" s="272">
        <f>SUM('[1]INFORME POR DIA'!C1389)</f>
        <v>40</v>
      </c>
      <c r="C114" s="334">
        <f>SUM('[1]INFORME POR DIA'!D1389)</f>
        <v>0</v>
      </c>
      <c r="D114" s="254">
        <f t="shared" si="20"/>
        <v>24</v>
      </c>
      <c r="E114" s="254">
        <f>SUM('[1]INFORME POR DIA'!F1389)</f>
        <v>0</v>
      </c>
      <c r="F114" s="254">
        <f>SUM('[1]INFORME POR DIA'!I1389)</f>
        <v>24</v>
      </c>
      <c r="G114" s="254">
        <f t="shared" si="21"/>
        <v>0</v>
      </c>
      <c r="H114" s="254">
        <f>SUM('[1]INFORME POR DIA'!AC1389)</f>
        <v>0</v>
      </c>
      <c r="I114" s="254">
        <f>SUM('[1]INFORME POR DIA'!AD1389)</f>
        <v>0</v>
      </c>
      <c r="J114" s="254">
        <f t="shared" si="22"/>
        <v>24</v>
      </c>
      <c r="K114" s="254">
        <f>SUM('[1]INFORME POR DIA'!AM1389)</f>
        <v>0</v>
      </c>
      <c r="L114" s="335">
        <f>SUM('[1]INFORME POR DIA'!AN1389)</f>
        <v>24</v>
      </c>
    </row>
    <row r="115" spans="1:12" ht="15.75" customHeight="1">
      <c r="A115" s="221" t="s">
        <v>210</v>
      </c>
      <c r="B115" s="272">
        <f>SUM('[1]INFORME POR DIA'!C1390)</f>
        <v>68</v>
      </c>
      <c r="C115" s="334">
        <f>SUM('[1]INFORME POR DIA'!D1390)</f>
        <v>0</v>
      </c>
      <c r="D115" s="254">
        <f t="shared" si="20"/>
        <v>47</v>
      </c>
      <c r="E115" s="254">
        <f>SUM('[1]INFORME POR DIA'!F1390)</f>
        <v>0</v>
      </c>
      <c r="F115" s="254">
        <f>SUM('[1]INFORME POR DIA'!I1390)</f>
        <v>47</v>
      </c>
      <c r="G115" s="254">
        <f t="shared" si="21"/>
        <v>0</v>
      </c>
      <c r="H115" s="254">
        <f>SUM('[1]INFORME POR DIA'!AC1390)</f>
        <v>0</v>
      </c>
      <c r="I115" s="254">
        <f>SUM('[1]INFORME POR DIA'!AD1390)</f>
        <v>0</v>
      </c>
      <c r="J115" s="254">
        <f t="shared" si="22"/>
        <v>0</v>
      </c>
      <c r="K115" s="254">
        <f>SUM('[1]INFORME POR DIA'!AM1390)</f>
        <v>0</v>
      </c>
      <c r="L115" s="335">
        <f>SUM('[1]INFORME POR DIA'!AN1390)</f>
        <v>0</v>
      </c>
    </row>
    <row r="116" spans="1:12" ht="15.75" customHeight="1">
      <c r="A116" s="221" t="s">
        <v>211</v>
      </c>
      <c r="B116" s="272">
        <f>SUM('[1]INFORME POR DIA'!C1391)</f>
        <v>108</v>
      </c>
      <c r="C116" s="334">
        <f>SUM('[1]INFORME POR DIA'!D1391)</f>
        <v>0</v>
      </c>
      <c r="D116" s="254">
        <f t="shared" si="20"/>
        <v>36</v>
      </c>
      <c r="E116" s="254">
        <f>SUM('[1]INFORME POR DIA'!F1391)</f>
        <v>24</v>
      </c>
      <c r="F116" s="254">
        <f>SUM('[1]INFORME POR DIA'!I1391)</f>
        <v>12</v>
      </c>
      <c r="G116" s="254">
        <f t="shared" si="21"/>
        <v>0</v>
      </c>
      <c r="H116" s="254">
        <f>SUM('[1]INFORME POR DIA'!AC1391)</f>
        <v>0</v>
      </c>
      <c r="I116" s="254">
        <f>SUM('[1]INFORME POR DIA'!AD1391)</f>
        <v>0</v>
      </c>
      <c r="J116" s="254">
        <f t="shared" si="22"/>
        <v>6</v>
      </c>
      <c r="K116" s="254">
        <f>SUM('[1]INFORME POR DIA'!AM1391)</f>
        <v>6</v>
      </c>
      <c r="L116" s="335">
        <f>SUM('[1]INFORME POR DIA'!AN1391)</f>
        <v>0</v>
      </c>
    </row>
    <row r="117" spans="1:12" ht="15.75" customHeight="1">
      <c r="A117" s="221" t="s">
        <v>231</v>
      </c>
      <c r="B117" s="272">
        <f>SUM('[1]INFORME POR DIA'!C1392)</f>
        <v>705</v>
      </c>
      <c r="C117" s="334">
        <f>SUM('[1]INFORME POR DIA'!D1392)</f>
        <v>30</v>
      </c>
      <c r="D117" s="254">
        <f t="shared" si="20"/>
        <v>669</v>
      </c>
      <c r="E117" s="254">
        <f>SUM('[1]INFORME POR DIA'!F1392)</f>
        <v>459</v>
      </c>
      <c r="F117" s="254">
        <f>SUM('[1]INFORME POR DIA'!I1392)</f>
        <v>210</v>
      </c>
      <c r="G117" s="254">
        <f t="shared" si="21"/>
        <v>45</v>
      </c>
      <c r="H117" s="254">
        <f>SUM('[1]INFORME POR DIA'!AC1392)</f>
        <v>40</v>
      </c>
      <c r="I117" s="254">
        <f>SUM('[1]INFORME POR DIA'!AD1392)</f>
        <v>5</v>
      </c>
      <c r="J117" s="254">
        <f t="shared" si="22"/>
        <v>0</v>
      </c>
      <c r="K117" s="254">
        <f>SUM('[1]INFORME POR DIA'!AM1392)</f>
        <v>0</v>
      </c>
      <c r="L117" s="335">
        <f>SUM('[1]INFORME POR DIA'!AN1392)</f>
        <v>0</v>
      </c>
    </row>
    <row r="118" spans="1:12" ht="15.75" customHeight="1">
      <c r="A118" s="221" t="s">
        <v>212</v>
      </c>
      <c r="B118" s="272">
        <f>SUM('[1]INFORME POR DIA'!C1393)</f>
        <v>292</v>
      </c>
      <c r="C118" s="334">
        <f>SUM('[1]INFORME POR DIA'!D1393)</f>
        <v>2</v>
      </c>
      <c r="D118" s="254">
        <f t="shared" si="20"/>
        <v>207</v>
      </c>
      <c r="E118" s="254">
        <f>SUM('[1]INFORME POR DIA'!F1393)</f>
        <v>19</v>
      </c>
      <c r="F118" s="254">
        <f>SUM('[1]INFORME POR DIA'!I1393)</f>
        <v>188</v>
      </c>
      <c r="G118" s="254">
        <f t="shared" si="21"/>
        <v>1</v>
      </c>
      <c r="H118" s="254">
        <f>SUM('[1]INFORME POR DIA'!AC1393)</f>
        <v>1</v>
      </c>
      <c r="I118" s="254">
        <f>SUM('[1]INFORME POR DIA'!AD1393)</f>
        <v>0</v>
      </c>
      <c r="J118" s="254">
        <f t="shared" si="22"/>
        <v>0</v>
      </c>
      <c r="K118" s="254">
        <f>SUM('[1]INFORME POR DIA'!AM1393)</f>
        <v>0</v>
      </c>
      <c r="L118" s="335">
        <f>SUM('[1]INFORME POR DIA'!AN1393)</f>
        <v>0</v>
      </c>
    </row>
    <row r="119" spans="1:12" ht="15.75" customHeight="1">
      <c r="A119" s="221" t="s">
        <v>232</v>
      </c>
      <c r="B119" s="272">
        <f>SUM('[1]INFORME POR DIA'!C1394)</f>
        <v>292</v>
      </c>
      <c r="C119" s="334">
        <f>SUM('[1]INFORME POR DIA'!D1394)</f>
        <v>3</v>
      </c>
      <c r="D119" s="254">
        <f t="shared" si="20"/>
        <v>284</v>
      </c>
      <c r="E119" s="254">
        <f>SUM('[1]INFORME POR DIA'!F1394)</f>
        <v>0</v>
      </c>
      <c r="F119" s="254">
        <f>SUM('[1]INFORME POR DIA'!I1394)</f>
        <v>284</v>
      </c>
      <c r="G119" s="254">
        <f t="shared" si="21"/>
        <v>0</v>
      </c>
      <c r="H119" s="254">
        <f>SUM('[1]INFORME POR DIA'!AC1394)</f>
        <v>0</v>
      </c>
      <c r="I119" s="254">
        <f>SUM('[1]INFORME POR DIA'!AD1394)</f>
        <v>0</v>
      </c>
      <c r="J119" s="254">
        <f t="shared" si="22"/>
        <v>0</v>
      </c>
      <c r="K119" s="254">
        <f>SUM('[1]INFORME POR DIA'!AM1394)</f>
        <v>0</v>
      </c>
      <c r="L119" s="335">
        <f>SUM('[1]INFORME POR DIA'!AN1394)</f>
        <v>0</v>
      </c>
    </row>
    <row r="120" spans="1:12" ht="15.75" customHeight="1">
      <c r="A120" s="221" t="s">
        <v>213</v>
      </c>
      <c r="B120" s="272">
        <f>SUM('[1]INFORME POR DIA'!C1395)</f>
        <v>1414</v>
      </c>
      <c r="C120" s="334">
        <f>SUM('[1]INFORME POR DIA'!D1395)</f>
        <v>37</v>
      </c>
      <c r="D120" s="254">
        <f t="shared" si="20"/>
        <v>1082</v>
      </c>
      <c r="E120" s="254">
        <f>SUM('[1]INFORME POR DIA'!F1395)</f>
        <v>200</v>
      </c>
      <c r="F120" s="254">
        <f>SUM('[1]INFORME POR DIA'!I1395)</f>
        <v>882</v>
      </c>
      <c r="G120" s="254">
        <f t="shared" si="21"/>
        <v>53</v>
      </c>
      <c r="H120" s="254">
        <f>SUM('[1]INFORME POR DIA'!AC1395)</f>
        <v>24</v>
      </c>
      <c r="I120" s="254">
        <f>SUM('[1]INFORME POR DIA'!AD1395)</f>
        <v>29</v>
      </c>
      <c r="J120" s="254">
        <f t="shared" si="22"/>
        <v>0</v>
      </c>
      <c r="K120" s="254">
        <f>SUM('[1]INFORME POR DIA'!AM1395)</f>
        <v>0</v>
      </c>
      <c r="L120" s="335">
        <f>SUM('[1]INFORME POR DIA'!AN1395)</f>
        <v>0</v>
      </c>
    </row>
    <row r="121" spans="1:12" ht="15.75" customHeight="1">
      <c r="A121" s="222" t="s">
        <v>14</v>
      </c>
      <c r="B121" s="272">
        <f>SUM('[1]INFORME POR DIA'!C1396)</f>
        <v>516</v>
      </c>
      <c r="C121" s="334">
        <f>SUM('[1]INFORME POR DIA'!D1396)</f>
        <v>48</v>
      </c>
      <c r="D121" s="254">
        <f t="shared" si="20"/>
        <v>463</v>
      </c>
      <c r="E121" s="254">
        <f>SUM('[1]INFORME POR DIA'!F1396)</f>
        <v>0</v>
      </c>
      <c r="F121" s="254">
        <f>SUM('[1]INFORME POR DIA'!I1396)</f>
        <v>463</v>
      </c>
      <c r="G121" s="254">
        <f t="shared" si="21"/>
        <v>0</v>
      </c>
      <c r="H121" s="254">
        <f>SUM('[1]INFORME POR DIA'!AC1396)</f>
        <v>0</v>
      </c>
      <c r="I121" s="254">
        <f>SUM('[1]INFORME POR DIA'!AD1396)</f>
        <v>0</v>
      </c>
      <c r="J121" s="254">
        <f t="shared" si="22"/>
        <v>0</v>
      </c>
      <c r="K121" s="254">
        <f>SUM('[1]INFORME POR DIA'!AM1396)</f>
        <v>0</v>
      </c>
      <c r="L121" s="335">
        <f>SUM('[1]INFORME POR DIA'!AN1396)</f>
        <v>0</v>
      </c>
    </row>
    <row r="122" spans="1:12" ht="15.75" customHeight="1">
      <c r="A122" s="222" t="s">
        <v>15</v>
      </c>
      <c r="B122" s="272">
        <f>SUM('[1]INFORME POR DIA'!C1397)</f>
        <v>320</v>
      </c>
      <c r="C122" s="334">
        <f>SUM('[1]INFORME POR DIA'!D1397)</f>
        <v>2</v>
      </c>
      <c r="D122" s="254">
        <f t="shared" si="20"/>
        <v>249</v>
      </c>
      <c r="E122" s="254">
        <f>SUM('[1]INFORME POR DIA'!F1397)</f>
        <v>0</v>
      </c>
      <c r="F122" s="254">
        <f>SUM('[1]INFORME POR DIA'!I1397)</f>
        <v>249</v>
      </c>
      <c r="G122" s="254">
        <f t="shared" si="21"/>
        <v>0</v>
      </c>
      <c r="H122" s="254">
        <f>SUM('[1]INFORME POR DIA'!AC1397)</f>
        <v>0</v>
      </c>
      <c r="I122" s="254">
        <f>SUM('[1]INFORME POR DIA'!AD1397)</f>
        <v>0</v>
      </c>
      <c r="J122" s="254">
        <f t="shared" si="22"/>
        <v>0</v>
      </c>
      <c r="K122" s="254">
        <f>SUM('[1]INFORME POR DIA'!AM1397)</f>
        <v>0</v>
      </c>
      <c r="L122" s="335">
        <f>SUM('[1]INFORME POR DIA'!AN1397)</f>
        <v>0</v>
      </c>
    </row>
    <row r="123" spans="1:12" ht="15.75" customHeight="1">
      <c r="A123" s="222" t="s">
        <v>16</v>
      </c>
      <c r="B123" s="272">
        <f>SUM('[1]INFORME POR DIA'!C1398)</f>
        <v>592</v>
      </c>
      <c r="C123" s="334">
        <f>SUM('[1]INFORME POR DIA'!D1398)</f>
        <v>3</v>
      </c>
      <c r="D123" s="254">
        <f t="shared" si="20"/>
        <v>565</v>
      </c>
      <c r="E123" s="254">
        <f>SUM('[1]INFORME POR DIA'!F1398)</f>
        <v>0</v>
      </c>
      <c r="F123" s="254">
        <f>SUM('[1]INFORME POR DIA'!I1398)</f>
        <v>565</v>
      </c>
      <c r="G123" s="254">
        <f t="shared" si="21"/>
        <v>0</v>
      </c>
      <c r="H123" s="254">
        <f>SUM('[1]INFORME POR DIA'!AC1398)</f>
        <v>0</v>
      </c>
      <c r="I123" s="254">
        <f>SUM('[1]INFORME POR DIA'!AD1398)</f>
        <v>0</v>
      </c>
      <c r="J123" s="254">
        <f t="shared" si="22"/>
        <v>0</v>
      </c>
      <c r="K123" s="254">
        <f>SUM('[1]INFORME POR DIA'!AM1398)</f>
        <v>0</v>
      </c>
      <c r="L123" s="335">
        <f>SUM('[1]INFORME POR DIA'!AN1398)</f>
        <v>0</v>
      </c>
    </row>
    <row r="124" spans="1:12" ht="15.75" customHeight="1">
      <c r="A124" s="223" t="s">
        <v>17</v>
      </c>
      <c r="B124" s="272">
        <f>SUM('[1]INFORME POR DIA'!C1399)</f>
        <v>516</v>
      </c>
      <c r="C124" s="334">
        <f>SUM('[1]INFORME POR DIA'!D1399)</f>
        <v>3</v>
      </c>
      <c r="D124" s="273">
        <f t="shared" si="20"/>
        <v>486</v>
      </c>
      <c r="E124" s="254">
        <f>SUM('[1]INFORME POR DIA'!F1399)</f>
        <v>0</v>
      </c>
      <c r="F124" s="254">
        <f>SUM('[1]INFORME POR DIA'!I1399)</f>
        <v>486</v>
      </c>
      <c r="G124" s="273">
        <f t="shared" si="21"/>
        <v>0</v>
      </c>
      <c r="H124" s="254">
        <f>SUM('[1]INFORME POR DIA'!AC1399)</f>
        <v>0</v>
      </c>
      <c r="I124" s="254">
        <f>SUM('[1]INFORME POR DIA'!AD1399)</f>
        <v>0</v>
      </c>
      <c r="J124" s="273">
        <f t="shared" si="22"/>
        <v>0</v>
      </c>
      <c r="K124" s="254">
        <f>SUM('[1]INFORME POR DIA'!AM1399)</f>
        <v>0</v>
      </c>
      <c r="L124" s="335">
        <f>SUM('[1]INFORME POR DIA'!AN1399)</f>
        <v>0</v>
      </c>
    </row>
    <row r="125" spans="1:12" ht="15.75" customHeight="1">
      <c r="A125" s="255" t="s">
        <v>214</v>
      </c>
      <c r="B125" s="272">
        <f>SUM('[1]INFORME POR DIA'!C1400)</f>
        <v>1031</v>
      </c>
      <c r="C125" s="334">
        <f>SUM('[1]INFORME POR DIA'!D1400)</f>
        <v>40</v>
      </c>
      <c r="D125" s="274">
        <f t="shared" si="20"/>
        <v>702</v>
      </c>
      <c r="E125" s="254">
        <f>SUM('[1]INFORME POR DIA'!F1400)</f>
        <v>0</v>
      </c>
      <c r="F125" s="254">
        <f>SUM('[1]INFORME POR DIA'!I1400)</f>
        <v>702</v>
      </c>
      <c r="G125" s="274">
        <f t="shared" si="21"/>
        <v>0</v>
      </c>
      <c r="H125" s="254">
        <f>SUM('[1]INFORME POR DIA'!AC1400)</f>
        <v>0</v>
      </c>
      <c r="I125" s="254">
        <f>SUM('[1]INFORME POR DIA'!AD1400)</f>
        <v>0</v>
      </c>
      <c r="J125" s="274">
        <f t="shared" si="22"/>
        <v>0</v>
      </c>
      <c r="K125" s="254">
        <f>SUM('[1]INFORME POR DIA'!AM1400)</f>
        <v>0</v>
      </c>
      <c r="L125" s="335">
        <f>SUM('[1]INFORME POR DIA'!AN1400)</f>
        <v>0</v>
      </c>
    </row>
    <row r="126" spans="1:12" ht="15.75" customHeight="1" thickBot="1">
      <c r="A126" s="298" t="s">
        <v>215</v>
      </c>
      <c r="B126" s="275">
        <f>SUM('[1]INFORME POR DIA'!C1401)</f>
        <v>476</v>
      </c>
      <c r="C126" s="336">
        <f>SUM('[1]INFORME POR DIA'!D1401)</f>
        <v>64</v>
      </c>
      <c r="D126" s="301">
        <f>SUM(E126:F126)</f>
        <v>337</v>
      </c>
      <c r="E126" s="261">
        <f>SUM('[1]INFORME POR DIA'!F1401)</f>
        <v>95</v>
      </c>
      <c r="F126" s="337">
        <f>SUM('[1]INFORME POR DIA'!I1401)</f>
        <v>242</v>
      </c>
      <c r="G126" s="301">
        <f>SUM(H126:I126)</f>
        <v>15</v>
      </c>
      <c r="H126" s="338">
        <f>SUM('[1]INFORME POR DIA'!AC1401)</f>
        <v>7</v>
      </c>
      <c r="I126" s="339">
        <f>SUM('[1]INFORME POR DIA'!AD1401)</f>
        <v>8</v>
      </c>
      <c r="J126" s="301">
        <f>SUM(K126:L126)</f>
        <v>337</v>
      </c>
      <c r="K126" s="338">
        <f>SUM('[1]INFORME POR DIA'!AM1401)</f>
        <v>95</v>
      </c>
      <c r="L126" s="340">
        <f>SUM('[1]INFORME POR DIA'!AN1401)</f>
        <v>242</v>
      </c>
    </row>
    <row r="127" spans="1:12" ht="18" customHeight="1" thickBot="1">
      <c r="A127" s="302" t="s">
        <v>18</v>
      </c>
      <c r="B127" s="303">
        <f>SUM(B128:B147)</f>
        <v>7078</v>
      </c>
      <c r="C127" s="341">
        <f t="shared" ref="C127:L127" si="23">SUM(C128:C147)</f>
        <v>298</v>
      </c>
      <c r="D127" s="303">
        <f t="shared" si="23"/>
        <v>5708</v>
      </c>
      <c r="E127" s="303">
        <f t="shared" si="23"/>
        <v>1289</v>
      </c>
      <c r="F127" s="303">
        <f t="shared" si="23"/>
        <v>4419</v>
      </c>
      <c r="G127" s="303">
        <f t="shared" si="23"/>
        <v>317</v>
      </c>
      <c r="H127" s="303">
        <f t="shared" si="23"/>
        <v>137</v>
      </c>
      <c r="I127" s="303">
        <f t="shared" si="23"/>
        <v>180</v>
      </c>
      <c r="J127" s="303">
        <f>SUM(J128:J147)</f>
        <v>0</v>
      </c>
      <c r="K127" s="303">
        <f t="shared" si="23"/>
        <v>0</v>
      </c>
      <c r="L127" s="342">
        <f t="shared" si="23"/>
        <v>0</v>
      </c>
    </row>
    <row r="128" spans="1:12" ht="15.75" customHeight="1">
      <c r="A128" s="222" t="s">
        <v>19</v>
      </c>
      <c r="B128" s="272">
        <f>SUM('[1]INFORME POR DIA'!C1403)</f>
        <v>534</v>
      </c>
      <c r="C128" s="334">
        <f>SUM('[1]INFORME POR DIA'!D1403)</f>
        <v>38</v>
      </c>
      <c r="D128" s="254">
        <f t="shared" ref="D128:D146" si="24">SUM(E128:F128)</f>
        <v>427</v>
      </c>
      <c r="E128" s="254">
        <f>SUM('[1]INFORME POR DIA'!F1403)</f>
        <v>0</v>
      </c>
      <c r="F128" s="254">
        <f>SUM('[1]INFORME POR DIA'!I1403)</f>
        <v>427</v>
      </c>
      <c r="G128" s="254">
        <f t="shared" ref="G128:G146" si="25">SUM(H128:I128)</f>
        <v>0</v>
      </c>
      <c r="H128" s="254">
        <f>SUM('[1]INFORME POR DIA'!AC1403)</f>
        <v>0</v>
      </c>
      <c r="I128" s="254">
        <f>SUM('[1]INFORME POR DIA'!AD1403)</f>
        <v>0</v>
      </c>
      <c r="J128" s="254">
        <f t="shared" ref="J128:J134" si="26">SUM(K128:L128)</f>
        <v>0</v>
      </c>
      <c r="K128" s="254">
        <f>SUM('[1]INFORME POR DIA'!AM1403)</f>
        <v>0</v>
      </c>
      <c r="L128" s="335">
        <f>SUM('[1]INFORME POR DIA'!AN1403)</f>
        <v>0</v>
      </c>
    </row>
    <row r="129" spans="1:12" ht="15.75" customHeight="1">
      <c r="A129" s="222" t="s">
        <v>20</v>
      </c>
      <c r="B129" s="272">
        <f>SUM('[1]INFORME POR DIA'!C1404)</f>
        <v>676</v>
      </c>
      <c r="C129" s="334">
        <f>SUM('[1]INFORME POR DIA'!D1404)</f>
        <v>2</v>
      </c>
      <c r="D129" s="254">
        <f t="shared" si="24"/>
        <v>606</v>
      </c>
      <c r="E129" s="254">
        <f>SUM('[1]INFORME POR DIA'!F1404)</f>
        <v>456</v>
      </c>
      <c r="F129" s="254">
        <f>SUM('[1]INFORME POR DIA'!I1404)</f>
        <v>150</v>
      </c>
      <c r="G129" s="254">
        <f t="shared" si="25"/>
        <v>28</v>
      </c>
      <c r="H129" s="254">
        <f>SUM('[1]INFORME POR DIA'!AC1404)</f>
        <v>28</v>
      </c>
      <c r="I129" s="254">
        <f>SUM('[1]INFORME POR DIA'!AD1404)</f>
        <v>0</v>
      </c>
      <c r="J129" s="254">
        <f t="shared" si="26"/>
        <v>0</v>
      </c>
      <c r="K129" s="254">
        <f>SUM('[1]INFORME POR DIA'!AM1404)</f>
        <v>0</v>
      </c>
      <c r="L129" s="335">
        <f>SUM('[1]INFORME POR DIA'!AN1404)</f>
        <v>0</v>
      </c>
    </row>
    <row r="130" spans="1:12" ht="15.75" customHeight="1">
      <c r="A130" s="222" t="s">
        <v>21</v>
      </c>
      <c r="B130" s="272">
        <f>SUM('[1]INFORME POR DIA'!C1405)</f>
        <v>280</v>
      </c>
      <c r="C130" s="334">
        <f>SUM('[1]INFORME POR DIA'!D1405)</f>
        <v>0</v>
      </c>
      <c r="D130" s="254">
        <f t="shared" si="24"/>
        <v>264</v>
      </c>
      <c r="E130" s="254">
        <f>SUM('[1]INFORME POR DIA'!F1405)</f>
        <v>0</v>
      </c>
      <c r="F130" s="254">
        <f>SUM('[1]INFORME POR DIA'!I1405)</f>
        <v>264</v>
      </c>
      <c r="G130" s="254">
        <f t="shared" si="25"/>
        <v>0</v>
      </c>
      <c r="H130" s="254">
        <f>SUM('[1]INFORME POR DIA'!AC1405)</f>
        <v>0</v>
      </c>
      <c r="I130" s="254">
        <f>SUM('[1]INFORME POR DIA'!AD1405)</f>
        <v>0</v>
      </c>
      <c r="J130" s="254">
        <f t="shared" si="26"/>
        <v>0</v>
      </c>
      <c r="K130" s="254">
        <f>SUM('[1]INFORME POR DIA'!AM1405)</f>
        <v>0</v>
      </c>
      <c r="L130" s="335">
        <f>SUM('[1]INFORME POR DIA'!AN1405)</f>
        <v>0</v>
      </c>
    </row>
    <row r="131" spans="1:12" ht="15.75" customHeight="1">
      <c r="A131" s="222" t="s">
        <v>22</v>
      </c>
      <c r="B131" s="272">
        <f>SUM('[1]INFORME POR DIA'!C1406)</f>
        <v>224</v>
      </c>
      <c r="C131" s="334">
        <f>SUM('[1]INFORME POR DIA'!D1406)</f>
        <v>4</v>
      </c>
      <c r="D131" s="254">
        <f t="shared" si="24"/>
        <v>196</v>
      </c>
      <c r="E131" s="254">
        <f>SUM('[1]INFORME POR DIA'!F1406)</f>
        <v>0</v>
      </c>
      <c r="F131" s="254">
        <f>SUM('[1]INFORME POR DIA'!I1406)</f>
        <v>196</v>
      </c>
      <c r="G131" s="254">
        <f t="shared" si="25"/>
        <v>0</v>
      </c>
      <c r="H131" s="254">
        <f>SUM('[1]INFORME POR DIA'!AC1406)</f>
        <v>0</v>
      </c>
      <c r="I131" s="254">
        <f>SUM('[1]INFORME POR DIA'!AD1406)</f>
        <v>0</v>
      </c>
      <c r="J131" s="254">
        <f t="shared" si="26"/>
        <v>0</v>
      </c>
      <c r="K131" s="254">
        <f>SUM('[1]INFORME POR DIA'!AM1406)</f>
        <v>0</v>
      </c>
      <c r="L131" s="335">
        <f>SUM('[1]INFORME POR DIA'!AN1406)</f>
        <v>0</v>
      </c>
    </row>
    <row r="132" spans="1:12" ht="15.75" customHeight="1">
      <c r="A132" s="221" t="s">
        <v>216</v>
      </c>
      <c r="B132" s="272">
        <f>SUM('[1]INFORME POR DIA'!C1407)</f>
        <v>192</v>
      </c>
      <c r="C132" s="334">
        <f>SUM('[1]INFORME POR DIA'!D1407)</f>
        <v>0</v>
      </c>
      <c r="D132" s="254">
        <f t="shared" si="24"/>
        <v>175</v>
      </c>
      <c r="E132" s="254">
        <f>SUM('[1]INFORME POR DIA'!F1407)</f>
        <v>0</v>
      </c>
      <c r="F132" s="254">
        <f>SUM('[1]INFORME POR DIA'!I1407)</f>
        <v>175</v>
      </c>
      <c r="G132" s="254">
        <f t="shared" si="25"/>
        <v>0</v>
      </c>
      <c r="H132" s="254">
        <f>SUM('[1]INFORME POR DIA'!AC1407)</f>
        <v>0</v>
      </c>
      <c r="I132" s="254">
        <f>SUM('[1]INFORME POR DIA'!AD1407)</f>
        <v>0</v>
      </c>
      <c r="J132" s="254">
        <f t="shared" si="26"/>
        <v>0</v>
      </c>
      <c r="K132" s="254">
        <f>SUM('[1]INFORME POR DIA'!AM1407)</f>
        <v>0</v>
      </c>
      <c r="L132" s="335">
        <f>SUM('[1]INFORME POR DIA'!AN1407)</f>
        <v>0</v>
      </c>
    </row>
    <row r="133" spans="1:12" ht="15.75" customHeight="1">
      <c r="A133" s="221" t="s">
        <v>233</v>
      </c>
      <c r="B133" s="272">
        <f>SUM('[1]INFORME POR DIA'!C1408)</f>
        <v>416</v>
      </c>
      <c r="C133" s="334">
        <f>SUM('[1]INFORME POR DIA'!D1408)</f>
        <v>16</v>
      </c>
      <c r="D133" s="254">
        <f t="shared" si="24"/>
        <v>300</v>
      </c>
      <c r="E133" s="254">
        <f>SUM('[1]INFORME POR DIA'!F1408)</f>
        <v>89</v>
      </c>
      <c r="F133" s="254">
        <f>SUM('[1]INFORME POR DIA'!I1408)</f>
        <v>211</v>
      </c>
      <c r="G133" s="254">
        <f t="shared" si="25"/>
        <v>266</v>
      </c>
      <c r="H133" s="254">
        <f>SUM('[1]INFORME POR DIA'!AC1408)</f>
        <v>89</v>
      </c>
      <c r="I133" s="254">
        <f>SUM('[1]INFORME POR DIA'!AD1408)</f>
        <v>177</v>
      </c>
      <c r="J133" s="254">
        <f t="shared" si="26"/>
        <v>0</v>
      </c>
      <c r="K133" s="254">
        <f>SUM('[1]INFORME POR DIA'!AM1408)</f>
        <v>0</v>
      </c>
      <c r="L133" s="335">
        <f>SUM('[1]INFORME POR DIA'!AN1408)</f>
        <v>0</v>
      </c>
    </row>
    <row r="134" spans="1:12" ht="15.75" customHeight="1">
      <c r="A134" s="222" t="s">
        <v>24</v>
      </c>
      <c r="B134" s="272">
        <f>SUM('[1]INFORME POR DIA'!C1409)</f>
        <v>246</v>
      </c>
      <c r="C134" s="334">
        <f>SUM('[1]INFORME POR DIA'!D1409)</f>
        <v>0</v>
      </c>
      <c r="D134" s="254">
        <f t="shared" si="24"/>
        <v>229</v>
      </c>
      <c r="E134" s="254">
        <f>SUM('[1]INFORME POR DIA'!F1409)</f>
        <v>212</v>
      </c>
      <c r="F134" s="254">
        <f>SUM('[1]INFORME POR DIA'!I1409)</f>
        <v>17</v>
      </c>
      <c r="G134" s="254">
        <f t="shared" si="25"/>
        <v>0</v>
      </c>
      <c r="H134" s="254">
        <f>SUM('[1]INFORME POR DIA'!AC1409)</f>
        <v>0</v>
      </c>
      <c r="I134" s="254">
        <f>SUM('[1]INFORME POR DIA'!AD1409)</f>
        <v>0</v>
      </c>
      <c r="J134" s="254">
        <f t="shared" si="26"/>
        <v>0</v>
      </c>
      <c r="K134" s="254">
        <f>SUM('[1]INFORME POR DIA'!AM1409)</f>
        <v>0</v>
      </c>
      <c r="L134" s="335">
        <f>SUM('[1]INFORME POR DIA'!AN1409)</f>
        <v>0</v>
      </c>
    </row>
    <row r="135" spans="1:12" ht="15.75" customHeight="1">
      <c r="A135" s="224" t="s">
        <v>25</v>
      </c>
      <c r="B135" s="272">
        <f>SUM('[1]INFORME POR DIA'!C1410)</f>
        <v>56</v>
      </c>
      <c r="C135" s="334">
        <f>SUM('[1]INFORME POR DIA'!D1410)</f>
        <v>0</v>
      </c>
      <c r="D135" s="254">
        <f>SUM(E135:F135)</f>
        <v>43</v>
      </c>
      <c r="E135" s="254">
        <f>SUM('[1]INFORME POR DIA'!F1410)</f>
        <v>0</v>
      </c>
      <c r="F135" s="254">
        <f>SUM('[1]INFORME POR DIA'!I1410)</f>
        <v>43</v>
      </c>
      <c r="G135" s="254">
        <f t="shared" si="25"/>
        <v>0</v>
      </c>
      <c r="H135" s="254">
        <f>SUM('[1]INFORME POR DIA'!AC1410)</f>
        <v>0</v>
      </c>
      <c r="I135" s="254">
        <f>SUM('[1]INFORME POR DIA'!AD1410)</f>
        <v>0</v>
      </c>
      <c r="J135" s="254">
        <f>SUM(K135:L135)</f>
        <v>0</v>
      </c>
      <c r="K135" s="254">
        <f>SUM('[1]INFORME POR DIA'!AM1410)</f>
        <v>0</v>
      </c>
      <c r="L135" s="335">
        <f>SUM('[1]INFORME POR DIA'!AN1410)</f>
        <v>0</v>
      </c>
    </row>
    <row r="136" spans="1:12" ht="15.75" customHeight="1">
      <c r="A136" s="221" t="s">
        <v>217</v>
      </c>
      <c r="B136" s="272">
        <f>SUM('[1]INFORME POR DIA'!C1411)</f>
        <v>420</v>
      </c>
      <c r="C136" s="334">
        <f>SUM('[1]INFORME POR DIA'!D1411)</f>
        <v>2</v>
      </c>
      <c r="D136" s="254">
        <f t="shared" si="24"/>
        <v>358</v>
      </c>
      <c r="E136" s="254">
        <f>SUM('[1]INFORME POR DIA'!F1411)</f>
        <v>3</v>
      </c>
      <c r="F136" s="254">
        <f>SUM('[1]INFORME POR DIA'!I1411)</f>
        <v>355</v>
      </c>
      <c r="G136" s="254">
        <f t="shared" si="25"/>
        <v>0</v>
      </c>
      <c r="H136" s="254">
        <f>SUM('[1]INFORME POR DIA'!AC1411)</f>
        <v>0</v>
      </c>
      <c r="I136" s="254">
        <f>SUM('[1]INFORME POR DIA'!AD1411)</f>
        <v>0</v>
      </c>
      <c r="J136" s="254">
        <f t="shared" ref="J136:J146" si="27">SUM(K136:L136)</f>
        <v>0</v>
      </c>
      <c r="K136" s="254">
        <f>SUM('[1]INFORME POR DIA'!AM1411)</f>
        <v>0</v>
      </c>
      <c r="L136" s="335">
        <f>SUM('[1]INFORME POR DIA'!AN1411)</f>
        <v>0</v>
      </c>
    </row>
    <row r="137" spans="1:12" ht="15.75" customHeight="1">
      <c r="A137" s="221" t="s">
        <v>218</v>
      </c>
      <c r="B137" s="272">
        <f>SUM('[1]INFORME POR DIA'!C1412)</f>
        <v>1031</v>
      </c>
      <c r="C137" s="334">
        <f>SUM('[1]INFORME POR DIA'!D1412)</f>
        <v>142</v>
      </c>
      <c r="D137" s="254">
        <f t="shared" si="24"/>
        <v>809</v>
      </c>
      <c r="E137" s="254">
        <f>SUM('[1]INFORME POR DIA'!F1412)</f>
        <v>0</v>
      </c>
      <c r="F137" s="254">
        <f>SUM('[1]INFORME POR DIA'!I1412)</f>
        <v>809</v>
      </c>
      <c r="G137" s="254">
        <f t="shared" si="25"/>
        <v>0</v>
      </c>
      <c r="H137" s="254">
        <f>SUM('[1]INFORME POR DIA'!AC1412)</f>
        <v>0</v>
      </c>
      <c r="I137" s="254">
        <f>SUM('[1]INFORME POR DIA'!AD1412)</f>
        <v>0</v>
      </c>
      <c r="J137" s="254">
        <f t="shared" si="27"/>
        <v>0</v>
      </c>
      <c r="K137" s="254">
        <f>SUM('[1]INFORME POR DIA'!AM1412)</f>
        <v>0</v>
      </c>
      <c r="L137" s="335">
        <f>SUM('[1]INFORME POR DIA'!AN1412)</f>
        <v>0</v>
      </c>
    </row>
    <row r="138" spans="1:12" ht="15.75" customHeight="1">
      <c r="A138" s="221" t="s">
        <v>219</v>
      </c>
      <c r="B138" s="272">
        <f>SUM('[1]INFORME POR DIA'!C1413)</f>
        <v>486</v>
      </c>
      <c r="C138" s="334">
        <f>SUM('[1]INFORME POR DIA'!D1413)</f>
        <v>16</v>
      </c>
      <c r="D138" s="254">
        <f t="shared" si="24"/>
        <v>103</v>
      </c>
      <c r="E138" s="254">
        <f>SUM('[1]INFORME POR DIA'!F1413)</f>
        <v>21</v>
      </c>
      <c r="F138" s="254">
        <f>SUM('[1]INFORME POR DIA'!I1413)</f>
        <v>82</v>
      </c>
      <c r="G138" s="254">
        <f t="shared" si="25"/>
        <v>6</v>
      </c>
      <c r="H138" s="254">
        <f>SUM('[1]INFORME POR DIA'!AC1413)</f>
        <v>4</v>
      </c>
      <c r="I138" s="254">
        <f>SUM('[1]INFORME POR DIA'!AD1413)</f>
        <v>2</v>
      </c>
      <c r="J138" s="254">
        <f t="shared" si="27"/>
        <v>0</v>
      </c>
      <c r="K138" s="254">
        <f>SUM('[1]INFORME POR DIA'!AM1413)</f>
        <v>0</v>
      </c>
      <c r="L138" s="335">
        <f>SUM('[1]INFORME POR DIA'!AN1413)</f>
        <v>0</v>
      </c>
    </row>
    <row r="139" spans="1:12" ht="15.75" customHeight="1">
      <c r="A139" s="222" t="s">
        <v>26</v>
      </c>
      <c r="B139" s="272">
        <f>SUM('[1]INFORME POR DIA'!C1414)</f>
        <v>28</v>
      </c>
      <c r="C139" s="334">
        <f>SUM('[1]INFORME POR DIA'!D1414)</f>
        <v>0</v>
      </c>
      <c r="D139" s="254">
        <f t="shared" si="24"/>
        <v>27</v>
      </c>
      <c r="E139" s="254">
        <f>SUM('[1]INFORME POR DIA'!F1414)</f>
        <v>0</v>
      </c>
      <c r="F139" s="254">
        <f>SUM('[1]INFORME POR DIA'!I1414)</f>
        <v>27</v>
      </c>
      <c r="G139" s="254">
        <f t="shared" si="25"/>
        <v>0</v>
      </c>
      <c r="H139" s="254">
        <f>SUM('[1]INFORME POR DIA'!AC1414)</f>
        <v>0</v>
      </c>
      <c r="I139" s="254">
        <f>SUM('[1]INFORME POR DIA'!AD1414)</f>
        <v>0</v>
      </c>
      <c r="J139" s="254">
        <f t="shared" si="27"/>
        <v>0</v>
      </c>
      <c r="K139" s="254">
        <f>SUM('[1]INFORME POR DIA'!AM1414)</f>
        <v>0</v>
      </c>
      <c r="L139" s="335">
        <f>SUM('[1]INFORME POR DIA'!AN1414)</f>
        <v>0</v>
      </c>
    </row>
    <row r="140" spans="1:12" ht="15.75" customHeight="1">
      <c r="A140" s="221" t="s">
        <v>220</v>
      </c>
      <c r="B140" s="272">
        <f>SUM('[1]INFORME POR DIA'!C1415)</f>
        <v>546</v>
      </c>
      <c r="C140" s="334">
        <f>SUM('[1]INFORME POR DIA'!D1415)</f>
        <v>28</v>
      </c>
      <c r="D140" s="254">
        <f t="shared" si="24"/>
        <v>504</v>
      </c>
      <c r="E140" s="254">
        <f>SUM('[1]INFORME POR DIA'!F1415)</f>
        <v>0</v>
      </c>
      <c r="F140" s="254">
        <f>SUM('[1]INFORME POR DIA'!I1415)</f>
        <v>504</v>
      </c>
      <c r="G140" s="254">
        <f t="shared" si="25"/>
        <v>0</v>
      </c>
      <c r="H140" s="254">
        <f>SUM('[1]INFORME POR DIA'!AC1415)</f>
        <v>0</v>
      </c>
      <c r="I140" s="254">
        <f>SUM('[1]INFORME POR DIA'!AD1415)</f>
        <v>0</v>
      </c>
      <c r="J140" s="254">
        <f t="shared" si="27"/>
        <v>0</v>
      </c>
      <c r="K140" s="254">
        <f>SUM('[1]INFORME POR DIA'!AM1415)</f>
        <v>0</v>
      </c>
      <c r="L140" s="335">
        <f>SUM('[1]INFORME POR DIA'!AN1415)</f>
        <v>0</v>
      </c>
    </row>
    <row r="141" spans="1:12" ht="15.75" customHeight="1">
      <c r="A141" s="222" t="s">
        <v>27</v>
      </c>
      <c r="B141" s="272">
        <f>SUM('[1]INFORME POR DIA'!C1416)</f>
        <v>152</v>
      </c>
      <c r="C141" s="334">
        <f>SUM('[1]INFORME POR DIA'!D1416)</f>
        <v>0</v>
      </c>
      <c r="D141" s="254">
        <f t="shared" si="24"/>
        <v>151</v>
      </c>
      <c r="E141" s="254">
        <f>SUM('[1]INFORME POR DIA'!F1416)</f>
        <v>0</v>
      </c>
      <c r="F141" s="254">
        <f>SUM('[1]INFORME POR DIA'!I1416)</f>
        <v>151</v>
      </c>
      <c r="G141" s="254">
        <f t="shared" si="25"/>
        <v>0</v>
      </c>
      <c r="H141" s="254">
        <f>SUM('[1]INFORME POR DIA'!AC1416)</f>
        <v>0</v>
      </c>
      <c r="I141" s="254">
        <f>SUM('[1]INFORME POR DIA'!AD1416)</f>
        <v>0</v>
      </c>
      <c r="J141" s="254">
        <f t="shared" si="27"/>
        <v>0</v>
      </c>
      <c r="K141" s="254">
        <f>SUM('[1]INFORME POR DIA'!AM1416)</f>
        <v>0</v>
      </c>
      <c r="L141" s="335">
        <f>SUM('[1]INFORME POR DIA'!AN1416)</f>
        <v>0</v>
      </c>
    </row>
    <row r="142" spans="1:12" ht="15.75" customHeight="1">
      <c r="A142" s="221" t="s">
        <v>221</v>
      </c>
      <c r="B142" s="272">
        <f>SUM('[1]INFORME POR DIA'!C1417)</f>
        <v>908</v>
      </c>
      <c r="C142" s="334">
        <f>SUM('[1]INFORME POR DIA'!D1417)</f>
        <v>0</v>
      </c>
      <c r="D142" s="254">
        <f t="shared" si="24"/>
        <v>815</v>
      </c>
      <c r="E142" s="254">
        <f>SUM('[1]INFORME POR DIA'!F1417)</f>
        <v>243</v>
      </c>
      <c r="F142" s="254">
        <f>SUM('[1]INFORME POR DIA'!I1417)</f>
        <v>572</v>
      </c>
      <c r="G142" s="254">
        <f t="shared" si="25"/>
        <v>17</v>
      </c>
      <c r="H142" s="254">
        <f>SUM('[1]INFORME POR DIA'!AC1417)</f>
        <v>16</v>
      </c>
      <c r="I142" s="254">
        <f>SUM('[1]INFORME POR DIA'!AD1417)</f>
        <v>1</v>
      </c>
      <c r="J142" s="254">
        <f t="shared" si="27"/>
        <v>0</v>
      </c>
      <c r="K142" s="254">
        <f>SUM('[1]INFORME POR DIA'!AM1417)</f>
        <v>0</v>
      </c>
      <c r="L142" s="335">
        <f>SUM('[1]INFORME POR DIA'!AN1417)</f>
        <v>0</v>
      </c>
    </row>
    <row r="143" spans="1:12" ht="15.75" customHeight="1">
      <c r="A143" s="221" t="s">
        <v>222</v>
      </c>
      <c r="B143" s="272">
        <f>SUM('[1]INFORME POR DIA'!C1418)</f>
        <v>75</v>
      </c>
      <c r="C143" s="334">
        <f>SUM('[1]INFORME POR DIA'!D1418)</f>
        <v>0</v>
      </c>
      <c r="D143" s="254">
        <f t="shared" si="24"/>
        <v>45</v>
      </c>
      <c r="E143" s="254">
        <f>SUM('[1]INFORME POR DIA'!F1418)</f>
        <v>0</v>
      </c>
      <c r="F143" s="254">
        <f>SUM('[1]INFORME POR DIA'!I1418)</f>
        <v>45</v>
      </c>
      <c r="G143" s="254">
        <f t="shared" si="25"/>
        <v>0</v>
      </c>
      <c r="H143" s="254">
        <f>SUM('[1]INFORME POR DIA'!AC1418)</f>
        <v>0</v>
      </c>
      <c r="I143" s="254">
        <f>SUM('[1]INFORME POR DIA'!AD1418)</f>
        <v>0</v>
      </c>
      <c r="J143" s="254">
        <f t="shared" si="27"/>
        <v>0</v>
      </c>
      <c r="K143" s="254">
        <f>SUM('[1]INFORME POR DIA'!AM1418)</f>
        <v>0</v>
      </c>
      <c r="L143" s="335">
        <f>SUM('[1]INFORME POR DIA'!AN1418)</f>
        <v>0</v>
      </c>
    </row>
    <row r="144" spans="1:12" ht="15.75" customHeight="1">
      <c r="A144" s="221" t="s">
        <v>234</v>
      </c>
      <c r="B144" s="272">
        <f>SUM('[1]INFORME POR DIA'!C1419)</f>
        <v>0</v>
      </c>
      <c r="C144" s="334">
        <f>SUM('[1]INFORME POR DIA'!D1419)</f>
        <v>0</v>
      </c>
      <c r="D144" s="254">
        <f t="shared" si="24"/>
        <v>0</v>
      </c>
      <c r="E144" s="254">
        <f>SUM('[1]INFORME POR DIA'!F1419)</f>
        <v>0</v>
      </c>
      <c r="F144" s="254">
        <f>SUM('[1]INFORME POR DIA'!I1419)</f>
        <v>0</v>
      </c>
      <c r="G144" s="254">
        <f t="shared" si="25"/>
        <v>0</v>
      </c>
      <c r="H144" s="254">
        <f>SUM('[1]INFORME POR DIA'!AC1419)</f>
        <v>0</v>
      </c>
      <c r="I144" s="254">
        <f>SUM('[1]INFORME POR DIA'!AD1419)</f>
        <v>0</v>
      </c>
      <c r="J144" s="254">
        <f t="shared" si="27"/>
        <v>0</v>
      </c>
      <c r="K144" s="254">
        <f>SUM('[1]INFORME POR DIA'!AM1419)</f>
        <v>0</v>
      </c>
      <c r="L144" s="335">
        <f>SUM('[1]INFORME POR DIA'!AN1419)</f>
        <v>0</v>
      </c>
    </row>
    <row r="145" spans="1:12" ht="15.75" customHeight="1">
      <c r="A145" s="222" t="s">
        <v>29</v>
      </c>
      <c r="B145" s="272">
        <f>SUM('[1]INFORME POR DIA'!C1420)</f>
        <v>400</v>
      </c>
      <c r="C145" s="334">
        <f>SUM('[1]INFORME POR DIA'!D1420)</f>
        <v>50</v>
      </c>
      <c r="D145" s="254">
        <f t="shared" si="24"/>
        <v>311</v>
      </c>
      <c r="E145" s="254">
        <f>SUM('[1]INFORME POR DIA'!F1420)</f>
        <v>0</v>
      </c>
      <c r="F145" s="254">
        <f>SUM('[1]INFORME POR DIA'!I1420)</f>
        <v>311</v>
      </c>
      <c r="G145" s="254">
        <f t="shared" si="25"/>
        <v>0</v>
      </c>
      <c r="H145" s="254">
        <f>SUM('[1]INFORME POR DIA'!AC1420)</f>
        <v>0</v>
      </c>
      <c r="I145" s="254">
        <f>SUM('[1]INFORME POR DIA'!AD1420)</f>
        <v>0</v>
      </c>
      <c r="J145" s="254">
        <f t="shared" si="27"/>
        <v>0</v>
      </c>
      <c r="K145" s="254">
        <f>SUM('[1]INFORME POR DIA'!AM1420)</f>
        <v>0</v>
      </c>
      <c r="L145" s="335">
        <f>SUM('[1]INFORME POR DIA'!AN1420)</f>
        <v>0</v>
      </c>
    </row>
    <row r="146" spans="1:12" ht="15.75" customHeight="1">
      <c r="A146" s="222" t="s">
        <v>30</v>
      </c>
      <c r="B146" s="272">
        <f>SUM('[1]INFORME POR DIA'!C1421)</f>
        <v>384</v>
      </c>
      <c r="C146" s="334">
        <f>SUM('[1]INFORME POR DIA'!D1421)</f>
        <v>0</v>
      </c>
      <c r="D146" s="254">
        <f t="shared" si="24"/>
        <v>324</v>
      </c>
      <c r="E146" s="254">
        <f>SUM('[1]INFORME POR DIA'!F1421)</f>
        <v>265</v>
      </c>
      <c r="F146" s="254">
        <f>SUM('[1]INFORME POR DIA'!I1421)</f>
        <v>59</v>
      </c>
      <c r="G146" s="254">
        <f t="shared" si="25"/>
        <v>0</v>
      </c>
      <c r="H146" s="254">
        <f>SUM('[1]INFORME POR DIA'!AC1421)</f>
        <v>0</v>
      </c>
      <c r="I146" s="254">
        <f>SUM('[1]INFORME POR DIA'!AD1421)</f>
        <v>0</v>
      </c>
      <c r="J146" s="254">
        <f t="shared" si="27"/>
        <v>0</v>
      </c>
      <c r="K146" s="254">
        <f>SUM('[1]INFORME POR DIA'!AM1421)</f>
        <v>0</v>
      </c>
      <c r="L146" s="335">
        <f>SUM('[1]INFORME POR DIA'!AN1421)</f>
        <v>0</v>
      </c>
    </row>
    <row r="147" spans="1:12" ht="15.75" customHeight="1" thickBot="1">
      <c r="A147" s="225" t="s">
        <v>223</v>
      </c>
      <c r="B147" s="275">
        <f>SUM('[1]INFORME POR DIA'!C1422)</f>
        <v>24</v>
      </c>
      <c r="C147" s="336">
        <f>SUM('[1]INFORME POR DIA'!D1422)</f>
        <v>0</v>
      </c>
      <c r="D147" s="261">
        <f>SUM(E147:F147)</f>
        <v>21</v>
      </c>
      <c r="E147" s="343">
        <f>SUM('[1]INFORME POR DIA'!F1422)</f>
        <v>0</v>
      </c>
      <c r="F147" s="343">
        <f>SUM('[1]INFORME POR DIA'!I1422)</f>
        <v>21</v>
      </c>
      <c r="G147" s="343">
        <f>SUM(H147:I147)</f>
        <v>0</v>
      </c>
      <c r="H147" s="343">
        <f>SUM('[1]INFORME POR DIA'!AC1422)</f>
        <v>0</v>
      </c>
      <c r="I147" s="343">
        <f>SUM('[1]INFORME POR DIA'!AD1422)</f>
        <v>0</v>
      </c>
      <c r="J147" s="261">
        <f>SUM(K147:L147)</f>
        <v>0</v>
      </c>
      <c r="K147" s="343">
        <f>SUM('[1]INFORME POR DIA'!AM1422)</f>
        <v>0</v>
      </c>
      <c r="L147" s="340">
        <f>SUM('[1]INFORME POR DIA'!AN1422)</f>
        <v>0</v>
      </c>
    </row>
    <row r="148" spans="1:12" s="6" customFormat="1">
      <c r="A148" s="269"/>
      <c r="B148" s="8"/>
      <c r="C148" s="8"/>
      <c r="D148" s="8"/>
      <c r="E148" s="8"/>
      <c r="F148" s="8"/>
    </row>
    <row r="149" spans="1:12" s="6" customFormat="1">
      <c r="A149" s="269" t="s">
        <v>31</v>
      </c>
      <c r="B149" s="269"/>
      <c r="C149" s="269"/>
      <c r="D149" s="269"/>
      <c r="E149" s="269"/>
      <c r="F149" s="269"/>
    </row>
    <row r="150" spans="1:12" s="6" customFormat="1">
      <c r="A150" s="257" t="s">
        <v>235</v>
      </c>
      <c r="B150" s="269"/>
      <c r="C150" s="269"/>
      <c r="D150" s="8"/>
      <c r="E150" s="8"/>
      <c r="F150" s="8"/>
    </row>
    <row r="151" spans="1:12" s="6" customFormat="1"/>
  </sheetData>
  <mergeCells count="41">
    <mergeCell ref="G106:I106"/>
    <mergeCell ref="J106:L106"/>
    <mergeCell ref="G107:G108"/>
    <mergeCell ref="H107:H108"/>
    <mergeCell ref="I107:I108"/>
    <mergeCell ref="J107:J108"/>
    <mergeCell ref="K107:K108"/>
    <mergeCell ref="L107:L108"/>
    <mergeCell ref="G55:I55"/>
    <mergeCell ref="J55:L55"/>
    <mergeCell ref="G56:G57"/>
    <mergeCell ref="H56:H57"/>
    <mergeCell ref="I56:I57"/>
    <mergeCell ref="J56:J57"/>
    <mergeCell ref="K56:K57"/>
    <mergeCell ref="L56:L57"/>
    <mergeCell ref="A48:C48"/>
    <mergeCell ref="A49:F49"/>
    <mergeCell ref="B55:B57"/>
    <mergeCell ref="C55:C57"/>
    <mergeCell ref="D55:D57"/>
    <mergeCell ref="E55:E57"/>
    <mergeCell ref="F55:F57"/>
    <mergeCell ref="B106:B108"/>
    <mergeCell ref="C106:C108"/>
    <mergeCell ref="D106:D108"/>
    <mergeCell ref="E106:E108"/>
    <mergeCell ref="F106:F108"/>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78"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405" t="s">
        <v>44</v>
      </c>
      <c r="B2" s="405"/>
      <c r="C2" s="405"/>
      <c r="D2" s="405"/>
      <c r="E2" s="405"/>
      <c r="F2" s="405"/>
      <c r="G2" s="405"/>
      <c r="H2" s="405"/>
      <c r="I2" s="405"/>
      <c r="J2" s="405"/>
      <c r="K2" s="405"/>
      <c r="L2" s="405"/>
      <c r="M2" s="405"/>
      <c r="N2" s="405"/>
      <c r="O2" s="405"/>
    </row>
    <row r="3" spans="1:18">
      <c r="A3" s="29" t="s">
        <v>281</v>
      </c>
      <c r="B3" s="29"/>
      <c r="C3" s="29"/>
      <c r="D3" s="29"/>
      <c r="E3" s="29"/>
      <c r="F3" s="29"/>
      <c r="G3" s="29"/>
      <c r="H3" s="29"/>
      <c r="I3" s="29"/>
      <c r="J3" s="29"/>
      <c r="K3" s="29"/>
      <c r="L3" s="29"/>
      <c r="M3" s="29"/>
      <c r="N3" s="29"/>
      <c r="O3" s="29"/>
    </row>
    <row r="10" spans="1:18">
      <c r="P10" t="s">
        <v>10</v>
      </c>
    </row>
    <row r="11" spans="1:18">
      <c r="P11" t="s">
        <v>242</v>
      </c>
      <c r="Q11" t="s">
        <v>243</v>
      </c>
    </row>
    <row r="12" spans="1:18">
      <c r="P12" s="27">
        <f>[1]PROMEDIO!E9</f>
        <v>1956.2941176470586</v>
      </c>
      <c r="Q12" s="27">
        <f>[1]PROMEDIO!F9</f>
        <v>9488.8823529411784</v>
      </c>
      <c r="R12" s="27">
        <f>SUM(P12:Q12)</f>
        <v>11445.176470588238</v>
      </c>
    </row>
    <row r="14" spans="1:18">
      <c r="P14" t="s">
        <v>9</v>
      </c>
    </row>
    <row r="15" spans="1:18">
      <c r="P15" t="s">
        <v>242</v>
      </c>
      <c r="Q15" t="s">
        <v>243</v>
      </c>
    </row>
    <row r="16" spans="1:18">
      <c r="P16" s="27">
        <f>[1]PROMEDIO!K9</f>
        <v>103.8235294117647</v>
      </c>
      <c r="Q16" s="27">
        <f>[1]PROMEDIO!L9</f>
        <v>264.29411764705884</v>
      </c>
      <c r="R16" s="27">
        <f>SUM(P16:Q16)</f>
        <v>368.11764705882354</v>
      </c>
    </row>
    <row r="18" spans="16:18">
      <c r="P18" t="s">
        <v>8</v>
      </c>
    </row>
    <row r="19" spans="16:18">
      <c r="P19" t="s">
        <v>242</v>
      </c>
      <c r="Q19" t="s">
        <v>243</v>
      </c>
    </row>
    <row r="20" spans="16:18">
      <c r="P20" s="27">
        <f>[1]PROMEDIO!H9</f>
        <v>207.35294117647055</v>
      </c>
      <c r="Q20" s="27">
        <f>[1]PROMEDIO!I9</f>
        <v>231.41176470588235</v>
      </c>
      <c r="R20" s="27">
        <f>SUM(P20:Q20)</f>
        <v>438.76470588235293</v>
      </c>
    </row>
    <row r="22" spans="16:18">
      <c r="P22" t="s">
        <v>244</v>
      </c>
    </row>
    <row r="23" spans="16:18">
      <c r="P23" t="s">
        <v>245</v>
      </c>
      <c r="Q23" t="s">
        <v>246</v>
      </c>
    </row>
    <row r="24" spans="16:18">
      <c r="P24" s="27">
        <f>[1]PROMEDIO!D10</f>
        <v>5840.7647058823532</v>
      </c>
      <c r="Q24" s="27">
        <f>[1]PROMEDIO!D27</f>
        <v>5604.4117647058829</v>
      </c>
    </row>
    <row r="26" spans="16:18">
      <c r="P26" t="s">
        <v>247</v>
      </c>
    </row>
    <row r="27" spans="16:18">
      <c r="P27" t="s">
        <v>248</v>
      </c>
      <c r="Q27" t="s">
        <v>249</v>
      </c>
    </row>
    <row r="28" spans="16:18">
      <c r="P28" s="27">
        <f>[1]PROMEDIO!D9</f>
        <v>11445.176470588236</v>
      </c>
      <c r="Q28" s="27">
        <f>([1]PROMEDIO!B9-[1]PROMEDIO!C9)-[1]PROMEDIO!D9</f>
        <v>2404.823529411764</v>
      </c>
    </row>
    <row r="30" spans="16:18">
      <c r="P30" t="s">
        <v>250</v>
      </c>
    </row>
    <row r="31" spans="16:18">
      <c r="P31" t="s">
        <v>251</v>
      </c>
      <c r="Q31" t="s">
        <v>252</v>
      </c>
    </row>
    <row r="32" spans="16:18">
      <c r="P32" s="27">
        <f>[1]PROMEDIO!B9-[1]PROMEDIO!C9</f>
        <v>13850</v>
      </c>
      <c r="Q32" s="27">
        <f>[1]PROMEDIO!C9</f>
        <v>584</v>
      </c>
      <c r="R32" s="2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O53" sqref="O53"/>
    </sheetView>
  </sheetViews>
  <sheetFormatPr defaultRowHeight="15"/>
  <cols>
    <col min="1" max="1" width="34.71093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188</v>
      </c>
      <c r="B1" s="30"/>
      <c r="C1" s="30"/>
      <c r="D1" s="30"/>
      <c r="E1" s="30"/>
      <c r="F1" s="30"/>
      <c r="G1" s="30"/>
      <c r="H1" s="30"/>
      <c r="I1" s="30"/>
      <c r="J1" s="30"/>
      <c r="K1" s="30"/>
      <c r="L1" s="30"/>
      <c r="M1" s="30"/>
      <c r="N1" s="30"/>
      <c r="O1" s="31"/>
    </row>
    <row r="2" spans="1:28" ht="15" customHeight="1" thickBot="1">
      <c r="A2" s="30" t="s">
        <v>237</v>
      </c>
      <c r="B2" s="30"/>
      <c r="C2" s="30"/>
      <c r="D2" s="30"/>
      <c r="E2" s="30"/>
      <c r="F2" s="30"/>
      <c r="G2" s="30"/>
      <c r="H2" s="30"/>
      <c r="I2" s="30"/>
      <c r="J2" s="30"/>
      <c r="K2" s="30"/>
      <c r="L2" s="30"/>
      <c r="M2" s="30"/>
      <c r="N2" s="30"/>
      <c r="O2" s="31"/>
    </row>
    <row r="3" spans="1:28" ht="22.5" customHeight="1" thickBot="1">
      <c r="A3" s="104" t="s">
        <v>178</v>
      </c>
      <c r="B3" s="105" t="s">
        <v>10</v>
      </c>
      <c r="C3" s="106" t="s">
        <v>52</v>
      </c>
      <c r="D3" s="106" t="s">
        <v>53</v>
      </c>
      <c r="E3" s="107" t="s">
        <v>54</v>
      </c>
      <c r="F3" s="107" t="s">
        <v>55</v>
      </c>
      <c r="G3" s="107" t="s">
        <v>56</v>
      </c>
      <c r="H3" s="107" t="s">
        <v>57</v>
      </c>
      <c r="I3" s="107" t="s">
        <v>58</v>
      </c>
      <c r="J3" s="106" t="s">
        <v>59</v>
      </c>
      <c r="K3" s="106" t="s">
        <v>60</v>
      </c>
      <c r="L3" s="106" t="s">
        <v>61</v>
      </c>
      <c r="M3" s="106" t="s">
        <v>62</v>
      </c>
      <c r="N3" s="108" t="s">
        <v>63</v>
      </c>
    </row>
    <row r="4" spans="1:28" ht="15.75" customHeight="1" thickTop="1" thickBot="1">
      <c r="A4" s="109" t="s">
        <v>66</v>
      </c>
      <c r="B4" s="110">
        <f t="shared" ref="B4:N4" si="0">SUM(B5,B23)</f>
        <v>15</v>
      </c>
      <c r="C4" s="111">
        <f t="shared" si="0"/>
        <v>1</v>
      </c>
      <c r="D4" s="112">
        <f t="shared" si="0"/>
        <v>1</v>
      </c>
      <c r="E4" s="112">
        <f t="shared" si="0"/>
        <v>2</v>
      </c>
      <c r="F4" s="112">
        <f t="shared" si="0"/>
        <v>0</v>
      </c>
      <c r="G4" s="112">
        <f t="shared" si="0"/>
        <v>5</v>
      </c>
      <c r="H4" s="112">
        <f t="shared" si="0"/>
        <v>2</v>
      </c>
      <c r="I4" s="112">
        <f t="shared" si="0"/>
        <v>0</v>
      </c>
      <c r="J4" s="112">
        <f t="shared" si="0"/>
        <v>0</v>
      </c>
      <c r="K4" s="112">
        <f t="shared" si="0"/>
        <v>4</v>
      </c>
      <c r="L4" s="112">
        <f t="shared" si="0"/>
        <v>0</v>
      </c>
      <c r="M4" s="112">
        <f t="shared" si="0"/>
        <v>0</v>
      </c>
      <c r="N4" s="113">
        <f t="shared" si="0"/>
        <v>0</v>
      </c>
      <c r="O4" s="114">
        <f>SUM(C4:N4)</f>
        <v>15</v>
      </c>
      <c r="S4" s="114"/>
      <c r="T4" s="114"/>
      <c r="U4" s="114"/>
      <c r="V4" s="114"/>
      <c r="W4" s="114"/>
      <c r="X4" s="114"/>
      <c r="Y4" s="114"/>
      <c r="Z4" s="114"/>
      <c r="AA4" s="114"/>
      <c r="AB4" s="114"/>
    </row>
    <row r="5" spans="1:28" ht="15" customHeight="1" thickTop="1" thickBot="1">
      <c r="A5" s="115" t="s">
        <v>177</v>
      </c>
      <c r="B5" s="116">
        <f t="shared" ref="B5:N5" si="1">SUM(B6:B22)</f>
        <v>9</v>
      </c>
      <c r="C5" s="117">
        <f t="shared" si="1"/>
        <v>1</v>
      </c>
      <c r="D5" s="117">
        <f t="shared" si="1"/>
        <v>1</v>
      </c>
      <c r="E5" s="117">
        <f t="shared" si="1"/>
        <v>2</v>
      </c>
      <c r="F5" s="117">
        <f t="shared" si="1"/>
        <v>0</v>
      </c>
      <c r="G5" s="117">
        <f t="shared" si="1"/>
        <v>3</v>
      </c>
      <c r="H5" s="117">
        <f t="shared" si="1"/>
        <v>0</v>
      </c>
      <c r="I5" s="117">
        <f t="shared" si="1"/>
        <v>0</v>
      </c>
      <c r="J5" s="117">
        <f t="shared" si="1"/>
        <v>0</v>
      </c>
      <c r="K5" s="117">
        <f t="shared" si="1"/>
        <v>2</v>
      </c>
      <c r="L5" s="117">
        <f t="shared" si="1"/>
        <v>0</v>
      </c>
      <c r="M5" s="117">
        <f t="shared" si="1"/>
        <v>0</v>
      </c>
      <c r="N5" s="118">
        <f t="shared" si="1"/>
        <v>0</v>
      </c>
      <c r="O5" s="114">
        <f>SUM(C5:N5)</f>
        <v>9</v>
      </c>
      <c r="Q5" s="119" t="s">
        <v>189</v>
      </c>
      <c r="S5" s="120"/>
      <c r="T5" s="120"/>
      <c r="U5" s="120"/>
      <c r="V5" s="120"/>
      <c r="W5" s="120"/>
      <c r="X5" s="120"/>
      <c r="Y5" s="120"/>
      <c r="Z5" s="120"/>
      <c r="AA5" s="120"/>
    </row>
    <row r="6" spans="1:28" ht="15.75" customHeight="1" thickBot="1">
      <c r="A6" s="121" t="s">
        <v>190</v>
      </c>
      <c r="B6" s="122">
        <f t="shared" ref="B6:B22" si="2">SUM(C6,D6,E6,F6,G6,H6,I6,J6,K6,L6,M6,N6)</f>
        <v>0</v>
      </c>
      <c r="C6" s="123"/>
      <c r="D6" s="123"/>
      <c r="E6" s="123"/>
      <c r="F6" s="123"/>
      <c r="G6" s="124"/>
      <c r="H6" s="124"/>
      <c r="I6" s="124"/>
      <c r="J6" s="124"/>
      <c r="K6" s="124"/>
      <c r="L6" s="124"/>
      <c r="M6" s="124"/>
      <c r="N6" s="125"/>
      <c r="P6" s="119" t="s">
        <v>52</v>
      </c>
      <c r="Q6" s="114">
        <f>SUM(C4)</f>
        <v>1</v>
      </c>
    </row>
    <row r="7" spans="1:28" ht="15.75" customHeight="1" thickBot="1">
      <c r="A7" s="121" t="s">
        <v>191</v>
      </c>
      <c r="B7" s="122">
        <f t="shared" si="2"/>
        <v>0</v>
      </c>
      <c r="C7" s="126"/>
      <c r="D7" s="126"/>
      <c r="E7" s="126"/>
      <c r="F7" s="126"/>
      <c r="G7" s="126"/>
      <c r="H7" s="126"/>
      <c r="I7" s="126"/>
      <c r="J7" s="126"/>
      <c r="K7" s="126"/>
      <c r="L7" s="127"/>
      <c r="M7" s="127"/>
      <c r="N7" s="128"/>
      <c r="P7" s="129" t="s">
        <v>53</v>
      </c>
      <c r="Q7" s="130">
        <f>SUM(D4)</f>
        <v>1</v>
      </c>
    </row>
    <row r="8" spans="1:28" ht="15.75" customHeight="1" thickTop="1" thickBot="1">
      <c r="A8" s="121" t="s">
        <v>179</v>
      </c>
      <c r="B8" s="122">
        <f t="shared" si="2"/>
        <v>0</v>
      </c>
      <c r="C8" s="123"/>
      <c r="D8" s="131"/>
      <c r="E8" s="131"/>
      <c r="F8" s="132"/>
      <c r="G8" s="132"/>
      <c r="H8" s="132"/>
      <c r="I8" s="132"/>
      <c r="J8" s="132"/>
      <c r="K8" s="132"/>
      <c r="L8" s="133"/>
      <c r="M8" s="133"/>
      <c r="N8" s="134"/>
      <c r="P8" s="135" t="s">
        <v>54</v>
      </c>
      <c r="Q8" s="136">
        <f>SUM(E4)</f>
        <v>2</v>
      </c>
    </row>
    <row r="9" spans="1:28" ht="15.75" customHeight="1" thickTop="1" thickBot="1">
      <c r="A9" s="137" t="s">
        <v>180</v>
      </c>
      <c r="B9" s="122">
        <f t="shared" si="2"/>
        <v>0</v>
      </c>
      <c r="C9" s="123"/>
      <c r="D9" s="131"/>
      <c r="E9" s="131"/>
      <c r="F9" s="138"/>
      <c r="G9" s="138"/>
      <c r="H9" s="138"/>
      <c r="I9" s="138"/>
      <c r="J9" s="138"/>
      <c r="K9" s="138"/>
      <c r="L9" s="139"/>
      <c r="M9" s="139"/>
      <c r="N9" s="140"/>
      <c r="P9" s="135" t="s">
        <v>192</v>
      </c>
      <c r="Q9" s="114">
        <f>SUM(F4)</f>
        <v>0</v>
      </c>
    </row>
    <row r="10" spans="1:28" ht="15.75" customHeight="1" thickTop="1" thickBot="1">
      <c r="A10" s="142" t="s">
        <v>72</v>
      </c>
      <c r="B10" s="122">
        <f t="shared" si="2"/>
        <v>0</v>
      </c>
      <c r="C10" s="123"/>
      <c r="D10" s="131"/>
      <c r="E10" s="131"/>
      <c r="F10" s="123"/>
      <c r="G10" s="123"/>
      <c r="H10" s="123"/>
      <c r="I10" s="123"/>
      <c r="J10" s="123"/>
      <c r="K10" s="123"/>
      <c r="L10" s="124"/>
      <c r="M10" s="124"/>
      <c r="N10" s="125"/>
      <c r="P10" s="141" t="s">
        <v>56</v>
      </c>
      <c r="Q10" s="114">
        <f>SUM(G4)</f>
        <v>5</v>
      </c>
    </row>
    <row r="11" spans="1:28" ht="15.75" customHeight="1">
      <c r="A11" s="143" t="s">
        <v>73</v>
      </c>
      <c r="B11" s="122">
        <f t="shared" si="2"/>
        <v>0</v>
      </c>
      <c r="C11" s="123"/>
      <c r="D11" s="131"/>
      <c r="E11" s="131"/>
      <c r="F11" s="123"/>
      <c r="G11" s="123"/>
      <c r="H11" s="123"/>
      <c r="I11" s="123"/>
      <c r="J11" s="123"/>
      <c r="K11" s="123"/>
      <c r="L11" s="124"/>
      <c r="M11" s="124"/>
      <c r="N11" s="125"/>
      <c r="P11" s="141" t="s">
        <v>57</v>
      </c>
      <c r="Q11" s="114">
        <f>SUM(H4)</f>
        <v>2</v>
      </c>
    </row>
    <row r="12" spans="1:28" ht="15.75" customHeight="1" thickBot="1">
      <c r="A12" s="145" t="s">
        <v>181</v>
      </c>
      <c r="B12" s="122">
        <f t="shared" si="2"/>
        <v>1</v>
      </c>
      <c r="C12" s="146"/>
      <c r="D12" s="147"/>
      <c r="E12" s="147"/>
      <c r="F12" s="148"/>
      <c r="G12" s="147">
        <v>1</v>
      </c>
      <c r="H12" s="147"/>
      <c r="I12" s="147"/>
      <c r="J12" s="147"/>
      <c r="K12" s="148"/>
      <c r="L12" s="149"/>
      <c r="M12" s="150"/>
      <c r="N12" s="151"/>
      <c r="P12" s="144" t="s">
        <v>58</v>
      </c>
      <c r="Q12" s="114">
        <f>SUM(I4)</f>
        <v>0</v>
      </c>
    </row>
    <row r="13" spans="1:28" ht="15.75" customHeight="1" thickBot="1">
      <c r="A13" s="153" t="s">
        <v>75</v>
      </c>
      <c r="B13" s="122">
        <f t="shared" si="2"/>
        <v>0</v>
      </c>
      <c r="C13" s="123"/>
      <c r="D13" s="131"/>
      <c r="E13" s="131"/>
      <c r="F13" s="132"/>
      <c r="G13" s="131"/>
      <c r="H13" s="131"/>
      <c r="I13" s="131"/>
      <c r="J13" s="131"/>
      <c r="K13" s="132"/>
      <c r="L13" s="133"/>
      <c r="M13" s="133"/>
      <c r="N13" s="134"/>
      <c r="P13" s="152" t="s">
        <v>59</v>
      </c>
      <c r="Q13" s="114">
        <f>SUM(J4)</f>
        <v>0</v>
      </c>
    </row>
    <row r="14" spans="1:28" s="154" customFormat="1" ht="15.75" customHeight="1" thickBot="1">
      <c r="A14" s="156" t="s">
        <v>182</v>
      </c>
      <c r="B14" s="122">
        <f t="shared" si="2"/>
        <v>0</v>
      </c>
      <c r="C14" s="123"/>
      <c r="D14" s="131"/>
      <c r="E14" s="131"/>
      <c r="F14" s="157"/>
      <c r="G14" s="243"/>
      <c r="H14" s="131"/>
      <c r="I14" s="131"/>
      <c r="J14" s="131"/>
      <c r="K14" s="157"/>
      <c r="L14" s="158"/>
      <c r="M14" s="158"/>
      <c r="N14" s="159"/>
      <c r="P14" s="155" t="s">
        <v>60</v>
      </c>
      <c r="Q14" s="114">
        <f>SUM(K4)</f>
        <v>4</v>
      </c>
      <c r="R14"/>
    </row>
    <row r="15" spans="1:28" ht="15.75" customHeight="1" thickBot="1">
      <c r="A15" s="156" t="s">
        <v>193</v>
      </c>
      <c r="B15" s="122">
        <f t="shared" si="2"/>
        <v>6</v>
      </c>
      <c r="C15" s="126">
        <v>1</v>
      </c>
      <c r="D15" s="126">
        <v>1</v>
      </c>
      <c r="E15" s="126">
        <v>1</v>
      </c>
      <c r="F15" s="126"/>
      <c r="G15" s="160">
        <v>1</v>
      </c>
      <c r="H15" s="160"/>
      <c r="I15" s="160"/>
      <c r="J15" s="160"/>
      <c r="K15" s="126">
        <v>2</v>
      </c>
      <c r="L15" s="127"/>
      <c r="M15" s="127"/>
      <c r="N15" s="161"/>
      <c r="P15" s="155" t="s">
        <v>61</v>
      </c>
      <c r="Q15" s="114">
        <f>SUM(L4)</f>
        <v>0</v>
      </c>
    </row>
    <row r="16" spans="1:28" ht="15.75" customHeight="1">
      <c r="A16" s="162" t="s">
        <v>194</v>
      </c>
      <c r="B16" s="122">
        <f t="shared" si="2"/>
        <v>0</v>
      </c>
      <c r="C16" s="163"/>
      <c r="D16" s="164"/>
      <c r="E16" s="164"/>
      <c r="F16" s="164"/>
      <c r="G16" s="165"/>
      <c r="H16" s="165"/>
      <c r="I16" s="165"/>
      <c r="J16" s="165"/>
      <c r="K16" s="165"/>
      <c r="L16" s="165"/>
      <c r="M16" s="165"/>
      <c r="N16" s="166"/>
      <c r="P16" s="155" t="s">
        <v>62</v>
      </c>
      <c r="Q16" s="114">
        <f>SUM(M4)</f>
        <v>0</v>
      </c>
    </row>
    <row r="17" spans="1:18" ht="15.75" customHeight="1">
      <c r="A17" s="156" t="s">
        <v>195</v>
      </c>
      <c r="B17" s="122">
        <f t="shared" si="2"/>
        <v>0</v>
      </c>
      <c r="C17" s="123"/>
      <c r="D17" s="123"/>
      <c r="E17" s="123"/>
      <c r="F17" s="123"/>
      <c r="G17" s="168"/>
      <c r="H17" s="168"/>
      <c r="I17" s="168"/>
      <c r="J17" s="168"/>
      <c r="K17" s="124"/>
      <c r="L17" s="124"/>
      <c r="M17" s="124"/>
      <c r="N17" s="125"/>
      <c r="P17" s="167" t="s">
        <v>63</v>
      </c>
      <c r="Q17" s="114">
        <f>SUM(N4)</f>
        <v>0</v>
      </c>
    </row>
    <row r="18" spans="1:18" ht="15.75" customHeight="1">
      <c r="A18" s="156" t="s">
        <v>80</v>
      </c>
      <c r="B18" s="122">
        <f t="shared" si="2"/>
        <v>1</v>
      </c>
      <c r="C18" s="169"/>
      <c r="D18" s="170"/>
      <c r="E18" s="310">
        <v>1</v>
      </c>
      <c r="F18" s="170"/>
      <c r="G18" s="171"/>
      <c r="H18" s="171"/>
      <c r="I18" s="171"/>
      <c r="J18" s="171"/>
      <c r="K18" s="171"/>
      <c r="L18" s="171"/>
      <c r="M18" s="171"/>
      <c r="N18" s="172"/>
      <c r="Q18" s="114">
        <f>SUM(Q6:Q17)</f>
        <v>15</v>
      </c>
    </row>
    <row r="19" spans="1:18" ht="15.75" customHeight="1">
      <c r="A19" s="156" t="s">
        <v>82</v>
      </c>
      <c r="B19" s="122">
        <f t="shared" si="2"/>
        <v>0</v>
      </c>
      <c r="C19" s="169"/>
      <c r="D19" s="170"/>
      <c r="E19" s="170"/>
      <c r="F19" s="170"/>
      <c r="G19" s="171"/>
      <c r="H19" s="171"/>
      <c r="I19" s="171"/>
      <c r="J19" s="171"/>
      <c r="K19" s="171"/>
      <c r="L19" s="171"/>
      <c r="M19" s="171"/>
      <c r="N19" s="172"/>
    </row>
    <row r="20" spans="1:18" ht="15.75" customHeight="1">
      <c r="A20" s="162" t="s">
        <v>81</v>
      </c>
      <c r="B20" s="122">
        <f t="shared" si="2"/>
        <v>0</v>
      </c>
      <c r="C20" s="163"/>
      <c r="D20" s="164"/>
      <c r="E20" s="164"/>
      <c r="F20" s="164"/>
      <c r="G20" s="165"/>
      <c r="H20" s="165"/>
      <c r="I20" s="165"/>
      <c r="J20" s="165"/>
      <c r="K20" s="165"/>
      <c r="L20" s="165"/>
      <c r="M20" s="165"/>
      <c r="N20" s="166"/>
    </row>
    <row r="21" spans="1:18" ht="15.75" customHeight="1">
      <c r="A21" s="156" t="s">
        <v>187</v>
      </c>
      <c r="B21" s="122">
        <f t="shared" si="2"/>
        <v>1</v>
      </c>
      <c r="C21" s="132"/>
      <c r="D21" s="173"/>
      <c r="E21" s="173"/>
      <c r="F21" s="173"/>
      <c r="G21" s="174">
        <v>1</v>
      </c>
      <c r="H21" s="174"/>
      <c r="I21" s="174"/>
      <c r="J21" s="174"/>
      <c r="K21" s="174"/>
      <c r="L21" s="174"/>
      <c r="M21" s="174"/>
      <c r="N21" s="175"/>
    </row>
    <row r="22" spans="1:18" ht="15" customHeight="1" thickBot="1">
      <c r="A22" s="153" t="s">
        <v>183</v>
      </c>
      <c r="B22" s="122">
        <f t="shared" si="2"/>
        <v>0</v>
      </c>
      <c r="C22" s="132"/>
      <c r="D22" s="132"/>
      <c r="E22" s="132"/>
      <c r="F22" s="132"/>
      <c r="G22" s="133"/>
      <c r="H22" s="133"/>
      <c r="I22" s="133"/>
      <c r="J22" s="133"/>
      <c r="K22" s="133"/>
      <c r="L22" s="133"/>
      <c r="M22" s="133"/>
      <c r="N22" s="134"/>
    </row>
    <row r="23" spans="1:18" ht="15" customHeight="1" thickBot="1">
      <c r="A23" s="176" t="s">
        <v>47</v>
      </c>
      <c r="B23" s="177">
        <f t="shared" ref="B23:N23" si="3">SUM(B24:B41)</f>
        <v>6</v>
      </c>
      <c r="C23" s="178">
        <f t="shared" si="3"/>
        <v>0</v>
      </c>
      <c r="D23" s="179">
        <f t="shared" si="3"/>
        <v>0</v>
      </c>
      <c r="E23" s="179">
        <f t="shared" si="3"/>
        <v>0</v>
      </c>
      <c r="F23" s="179">
        <f t="shared" si="3"/>
        <v>0</v>
      </c>
      <c r="G23" s="180">
        <f t="shared" si="3"/>
        <v>2</v>
      </c>
      <c r="H23" s="180">
        <f t="shared" si="3"/>
        <v>2</v>
      </c>
      <c r="I23" s="180">
        <f t="shared" si="3"/>
        <v>0</v>
      </c>
      <c r="J23" s="180">
        <f t="shared" si="3"/>
        <v>0</v>
      </c>
      <c r="K23" s="180">
        <f t="shared" si="3"/>
        <v>2</v>
      </c>
      <c r="L23" s="180">
        <f t="shared" si="3"/>
        <v>0</v>
      </c>
      <c r="M23" s="180">
        <f t="shared" si="3"/>
        <v>0</v>
      </c>
      <c r="N23" s="181">
        <f t="shared" si="3"/>
        <v>0</v>
      </c>
    </row>
    <row r="24" spans="1:18" ht="12.75" customHeight="1">
      <c r="A24" s="153" t="s">
        <v>184</v>
      </c>
      <c r="B24" s="122">
        <f t="shared" ref="B24:B41" si="4">SUM(C24,D24,E24,F24,G24,H24,I24,J24,K24,L24,M24,N24)</f>
        <v>0</v>
      </c>
      <c r="C24" s="132" t="s">
        <v>238</v>
      </c>
      <c r="D24" s="132"/>
      <c r="E24" s="132"/>
      <c r="F24" s="132"/>
      <c r="G24" s="133"/>
      <c r="H24" s="133"/>
      <c r="I24" s="133"/>
      <c r="J24" s="133"/>
      <c r="K24" s="133"/>
      <c r="L24" s="133"/>
      <c r="M24" s="133"/>
      <c r="N24" s="134"/>
      <c r="O24" s="114">
        <f>SUM(C23:N23)</f>
        <v>6</v>
      </c>
      <c r="Q24" s="182"/>
    </row>
    <row r="25" spans="1:18" ht="15" customHeight="1">
      <c r="A25" s="156" t="s">
        <v>202</v>
      </c>
      <c r="B25" s="122">
        <f t="shared" si="4"/>
        <v>0</v>
      </c>
      <c r="C25" s="183"/>
      <c r="D25" s="123"/>
      <c r="E25" s="123"/>
      <c r="F25" s="123"/>
      <c r="G25" s="124"/>
      <c r="H25" s="124"/>
      <c r="I25" s="124"/>
      <c r="J25" s="124"/>
      <c r="K25" s="124"/>
      <c r="L25" s="124"/>
      <c r="M25" s="124"/>
      <c r="N25" s="125"/>
    </row>
    <row r="26" spans="1:18" ht="15" customHeight="1">
      <c r="A26" s="156" t="s">
        <v>89</v>
      </c>
      <c r="B26" s="122">
        <f t="shared" si="4"/>
        <v>1</v>
      </c>
      <c r="C26" s="132"/>
      <c r="D26" s="132"/>
      <c r="E26" s="132"/>
      <c r="F26" s="132"/>
      <c r="G26" s="133"/>
      <c r="H26" s="133"/>
      <c r="I26" s="133"/>
      <c r="J26" s="133"/>
      <c r="K26" s="133">
        <v>1</v>
      </c>
      <c r="L26" s="133"/>
      <c r="M26" s="133"/>
      <c r="N26" s="134"/>
    </row>
    <row r="27" spans="1:18" ht="15" customHeight="1">
      <c r="A27" s="156" t="s">
        <v>196</v>
      </c>
      <c r="B27" s="122">
        <f t="shared" si="4"/>
        <v>0</v>
      </c>
      <c r="C27" s="123"/>
      <c r="D27" s="123"/>
      <c r="E27" s="123"/>
      <c r="F27" s="123"/>
      <c r="G27" s="124"/>
      <c r="H27" s="124"/>
      <c r="I27" s="124"/>
      <c r="J27" s="124"/>
      <c r="K27" s="124"/>
      <c r="L27" s="124"/>
      <c r="M27" s="124"/>
      <c r="N27" s="125"/>
    </row>
    <row r="28" spans="1:18">
      <c r="A28" s="156" t="s">
        <v>197</v>
      </c>
      <c r="B28" s="122">
        <f t="shared" si="4"/>
        <v>0</v>
      </c>
      <c r="C28" s="123"/>
      <c r="D28" s="123"/>
      <c r="E28" s="123"/>
      <c r="F28" s="123"/>
      <c r="G28" s="124"/>
      <c r="H28" s="124"/>
      <c r="I28" s="124"/>
      <c r="J28" s="124"/>
      <c r="K28" s="124"/>
      <c r="L28" s="124"/>
      <c r="M28" s="124"/>
      <c r="N28" s="125"/>
    </row>
    <row r="29" spans="1:18" ht="15" customHeight="1">
      <c r="A29" s="156" t="s">
        <v>85</v>
      </c>
      <c r="B29" s="122">
        <f t="shared" si="4"/>
        <v>0</v>
      </c>
      <c r="C29" s="157"/>
      <c r="D29" s="157"/>
      <c r="E29" s="157"/>
      <c r="F29" s="157"/>
      <c r="G29" s="158"/>
      <c r="H29" s="158"/>
      <c r="I29" s="158"/>
      <c r="J29" s="158"/>
      <c r="K29" s="158"/>
      <c r="L29" s="158"/>
      <c r="M29" s="158"/>
      <c r="N29" s="159"/>
    </row>
    <row r="30" spans="1:18" ht="22.5">
      <c r="A30" s="156" t="s">
        <v>198</v>
      </c>
      <c r="B30" s="122">
        <f t="shared" si="4"/>
        <v>2</v>
      </c>
      <c r="C30" s="184"/>
      <c r="D30" s="185"/>
      <c r="E30" s="185"/>
      <c r="F30" s="185"/>
      <c r="G30" s="103"/>
      <c r="H30" s="103">
        <v>2</v>
      </c>
      <c r="I30" s="103"/>
      <c r="J30" s="103"/>
      <c r="K30" s="103"/>
      <c r="L30" s="103"/>
      <c r="M30" s="103"/>
      <c r="N30" s="186"/>
    </row>
    <row r="31" spans="1:18" ht="15" customHeight="1">
      <c r="A31" s="156" t="s">
        <v>185</v>
      </c>
      <c r="B31" s="122">
        <f t="shared" si="4"/>
        <v>0</v>
      </c>
      <c r="C31" s="184"/>
      <c r="D31" s="184"/>
      <c r="E31" s="184"/>
      <c r="F31" s="184"/>
      <c r="G31" s="187"/>
      <c r="H31" s="187"/>
      <c r="I31" s="187"/>
      <c r="J31" s="187"/>
      <c r="K31" s="187"/>
      <c r="L31" s="187"/>
      <c r="M31" s="187"/>
      <c r="N31" s="188"/>
      <c r="R31" s="28"/>
    </row>
    <row r="32" spans="1:18" ht="15" customHeight="1">
      <c r="A32" s="189" t="s">
        <v>199</v>
      </c>
      <c r="B32" s="122">
        <f t="shared" si="4"/>
        <v>0</v>
      </c>
      <c r="C32" s="163"/>
      <c r="D32" s="164"/>
      <c r="E32" s="164"/>
      <c r="F32" s="164"/>
      <c r="G32" s="165"/>
      <c r="H32" s="165"/>
      <c r="I32" s="165"/>
      <c r="J32" s="165"/>
      <c r="K32" s="165"/>
      <c r="L32" s="165"/>
      <c r="M32" s="165"/>
      <c r="N32" s="166"/>
    </row>
    <row r="33" spans="1:27" ht="15" customHeight="1">
      <c r="A33" s="153" t="s">
        <v>94</v>
      </c>
      <c r="B33" s="122">
        <f t="shared" si="4"/>
        <v>0</v>
      </c>
      <c r="C33" s="190"/>
      <c r="D33" s="191"/>
      <c r="E33" s="191"/>
      <c r="F33" s="191"/>
      <c r="G33" s="192"/>
      <c r="H33" s="192"/>
      <c r="I33" s="192"/>
      <c r="J33" s="192"/>
      <c r="K33" s="192"/>
      <c r="L33" s="192"/>
      <c r="M33" s="192"/>
      <c r="N33" s="193"/>
    </row>
    <row r="34" spans="1:27" ht="15" customHeight="1">
      <c r="A34" s="156" t="s">
        <v>95</v>
      </c>
      <c r="B34" s="122">
        <f t="shared" si="4"/>
        <v>0</v>
      </c>
      <c r="C34" s="123"/>
      <c r="D34" s="123"/>
      <c r="E34" s="123"/>
      <c r="F34" s="123"/>
      <c r="G34" s="124"/>
      <c r="H34" s="124"/>
      <c r="I34" s="124"/>
      <c r="J34" s="124"/>
      <c r="K34" s="124"/>
      <c r="L34" s="124"/>
      <c r="M34" s="124"/>
      <c r="N34" s="125"/>
    </row>
    <row r="35" spans="1:27" ht="15" customHeight="1">
      <c r="A35" s="156" t="s">
        <v>96</v>
      </c>
      <c r="B35" s="122">
        <f t="shared" si="4"/>
        <v>1</v>
      </c>
      <c r="C35" s="195"/>
      <c r="D35" s="196"/>
      <c r="E35" s="196"/>
      <c r="F35" s="196"/>
      <c r="G35" s="197"/>
      <c r="H35" s="197"/>
      <c r="I35" s="197"/>
      <c r="J35" s="197"/>
      <c r="K35" s="197">
        <v>1</v>
      </c>
      <c r="L35" s="197"/>
      <c r="M35" s="197"/>
      <c r="N35" s="198"/>
      <c r="O35" s="88"/>
      <c r="Q35" s="88"/>
      <c r="R35" s="88"/>
      <c r="S35" s="194"/>
      <c r="T35" s="88"/>
      <c r="U35" s="88"/>
      <c r="V35" s="88"/>
      <c r="W35" s="88"/>
      <c r="X35" s="88"/>
      <c r="Y35" s="88"/>
      <c r="Z35" s="88"/>
      <c r="AA35" s="88"/>
    </row>
    <row r="36" spans="1:27" ht="15" customHeight="1">
      <c r="A36" s="156" t="s">
        <v>200</v>
      </c>
      <c r="B36" s="122">
        <f t="shared" si="4"/>
        <v>0</v>
      </c>
      <c r="C36" s="163"/>
      <c r="D36" s="164"/>
      <c r="E36" s="164"/>
      <c r="F36" s="164"/>
      <c r="G36" s="165"/>
      <c r="H36" s="165"/>
      <c r="I36" s="165"/>
      <c r="J36" s="165"/>
      <c r="K36" s="165"/>
      <c r="L36" s="165"/>
      <c r="M36" s="165"/>
      <c r="N36" s="166"/>
    </row>
    <row r="37" spans="1:27" ht="15" customHeight="1">
      <c r="A37" s="156" t="s">
        <v>98</v>
      </c>
      <c r="B37" s="122">
        <f t="shared" si="4"/>
        <v>2</v>
      </c>
      <c r="C37" s="123"/>
      <c r="D37" s="123"/>
      <c r="E37" s="123"/>
      <c r="F37" s="123"/>
      <c r="G37" s="124">
        <v>2</v>
      </c>
      <c r="H37" s="124"/>
      <c r="I37" s="124"/>
      <c r="J37" s="124"/>
      <c r="K37" s="124"/>
      <c r="L37" s="124"/>
      <c r="M37" s="124"/>
      <c r="N37" s="125"/>
      <c r="O37" s="88"/>
      <c r="P37" s="88"/>
      <c r="Q37" s="88"/>
      <c r="R37" s="88"/>
      <c r="S37" s="88"/>
      <c r="T37" s="88"/>
      <c r="U37" s="88"/>
      <c r="V37" s="88"/>
      <c r="W37" s="88"/>
      <c r="X37" s="88"/>
      <c r="Y37" s="88"/>
      <c r="Z37" s="88"/>
      <c r="AA37" s="88"/>
    </row>
    <row r="38" spans="1:27" ht="15" customHeight="1">
      <c r="A38" s="156" t="s">
        <v>99</v>
      </c>
      <c r="B38" s="122">
        <f t="shared" si="4"/>
        <v>0</v>
      </c>
      <c r="C38" s="123"/>
      <c r="D38" s="123"/>
      <c r="E38" s="123"/>
      <c r="F38" s="123"/>
      <c r="G38" s="124"/>
      <c r="H38" s="124"/>
      <c r="I38" s="124"/>
      <c r="J38" s="124"/>
      <c r="K38" s="124"/>
      <c r="L38" s="124"/>
      <c r="M38" s="124"/>
      <c r="N38" s="125"/>
    </row>
    <row r="39" spans="1:27" ht="15" customHeight="1">
      <c r="A39" s="199" t="s">
        <v>176</v>
      </c>
      <c r="B39" s="122">
        <f t="shared" si="4"/>
        <v>0</v>
      </c>
      <c r="C39" s="123"/>
      <c r="D39" s="123"/>
      <c r="E39" s="123"/>
      <c r="F39" s="123"/>
      <c r="G39" s="124"/>
      <c r="H39" s="124"/>
      <c r="I39" s="124"/>
      <c r="J39" s="124"/>
      <c r="K39" s="124"/>
      <c r="L39" s="124"/>
      <c r="M39" s="124"/>
      <c r="N39" s="125"/>
    </row>
    <row r="40" spans="1:27" ht="15" customHeight="1">
      <c r="A40" s="156" t="s">
        <v>100</v>
      </c>
      <c r="B40" s="122">
        <f t="shared" si="4"/>
        <v>0</v>
      </c>
      <c r="C40" s="123"/>
      <c r="D40" s="123"/>
      <c r="E40" s="123"/>
      <c r="F40" s="123"/>
      <c r="G40" s="124"/>
      <c r="H40" s="124"/>
      <c r="I40" s="124"/>
      <c r="J40" s="124"/>
      <c r="K40" s="124"/>
      <c r="L40" s="124"/>
      <c r="M40" s="124"/>
      <c r="N40" s="125"/>
    </row>
    <row r="41" spans="1:27" ht="15" customHeight="1" thickBot="1">
      <c r="A41" s="200" t="s">
        <v>186</v>
      </c>
      <c r="B41" s="201">
        <f t="shared" si="4"/>
        <v>0</v>
      </c>
      <c r="C41" s="202"/>
      <c r="D41" s="203"/>
      <c r="E41" s="203"/>
      <c r="F41" s="203"/>
      <c r="G41" s="204"/>
      <c r="H41" s="204"/>
      <c r="I41" s="204"/>
      <c r="J41" s="204"/>
      <c r="K41" s="204"/>
      <c r="L41" s="204"/>
      <c r="M41" s="204"/>
      <c r="N41" s="205"/>
    </row>
    <row r="42" spans="1:27" ht="15" customHeight="1">
      <c r="H42" s="182" t="s">
        <v>203</v>
      </c>
    </row>
    <row r="43" spans="1:27">
      <c r="A43" s="32"/>
    </row>
    <row r="44" spans="1:27" ht="15.75" customHeight="1">
      <c r="A44" s="206"/>
    </row>
    <row r="45" spans="1:27" ht="9.75" customHeight="1">
      <c r="A45" s="207"/>
    </row>
    <row r="46" spans="1:27" ht="18" customHeight="1">
      <c r="A46" s="208"/>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AA16" sqref="AA16"/>
    </sheetView>
  </sheetViews>
  <sheetFormatPr defaultRowHeight="15"/>
  <cols>
    <col min="1" max="1" width="38.42578125" customWidth="1"/>
    <col min="2" max="2" width="7.7109375" customWidth="1"/>
    <col min="3" max="26" width="5.7109375" customWidth="1"/>
    <col min="28" max="62" width="9.140625" style="32"/>
  </cols>
  <sheetData>
    <row r="1" spans="1:40" ht="14.25" customHeight="1">
      <c r="A1" s="30" t="s">
        <v>48</v>
      </c>
      <c r="B1" s="30"/>
      <c r="C1" s="30"/>
      <c r="D1" s="30"/>
      <c r="E1" s="30"/>
      <c r="F1" s="30"/>
      <c r="G1" s="30"/>
      <c r="H1" s="30"/>
      <c r="I1" s="30"/>
      <c r="J1" s="30"/>
      <c r="K1" s="30"/>
      <c r="L1" s="30"/>
      <c r="M1" s="30"/>
      <c r="N1" s="30"/>
      <c r="O1" s="30"/>
      <c r="P1" s="30"/>
      <c r="Q1" s="30"/>
      <c r="R1" s="30"/>
      <c r="S1" s="30"/>
      <c r="T1" s="30"/>
      <c r="U1" s="344"/>
      <c r="V1" s="30"/>
      <c r="W1" s="30"/>
      <c r="X1" s="30"/>
      <c r="Y1" s="30"/>
      <c r="Z1" s="30"/>
      <c r="AA1" s="31" t="s">
        <v>49</v>
      </c>
    </row>
    <row r="2" spans="1:40" ht="12.75" customHeight="1">
      <c r="A2" s="30" t="s">
        <v>236</v>
      </c>
      <c r="B2" s="30"/>
      <c r="C2" s="30"/>
      <c r="D2" s="30"/>
      <c r="E2" s="30"/>
      <c r="F2" s="30"/>
      <c r="G2" s="30"/>
      <c r="H2" s="30"/>
      <c r="I2" s="30"/>
      <c r="J2" s="30"/>
      <c r="K2" s="30"/>
      <c r="L2" s="30"/>
      <c r="M2" s="30"/>
      <c r="N2" s="30"/>
      <c r="O2" s="30"/>
      <c r="P2" s="30"/>
      <c r="Q2" s="30"/>
      <c r="R2" s="30"/>
      <c r="S2" s="30"/>
      <c r="T2" s="30"/>
      <c r="U2" s="30"/>
      <c r="V2" s="30"/>
      <c r="W2" s="30"/>
      <c r="X2" s="30"/>
      <c r="Y2" s="30"/>
      <c r="Z2" s="30"/>
      <c r="AA2" s="31" t="s">
        <v>50</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6.25" customHeight="1">
      <c r="A4" s="37" t="s">
        <v>51</v>
      </c>
      <c r="B4" s="38" t="s">
        <v>11</v>
      </c>
      <c r="C4" s="39" t="s">
        <v>52</v>
      </c>
      <c r="D4" s="39"/>
      <c r="E4" s="39" t="s">
        <v>53</v>
      </c>
      <c r="F4" s="39"/>
      <c r="G4" s="39" t="s">
        <v>54</v>
      </c>
      <c r="H4" s="39"/>
      <c r="I4" s="39" t="s">
        <v>55</v>
      </c>
      <c r="J4" s="39"/>
      <c r="K4" s="39" t="s">
        <v>56</v>
      </c>
      <c r="L4" s="39"/>
      <c r="M4" s="39" t="s">
        <v>57</v>
      </c>
      <c r="N4" s="39"/>
      <c r="O4" s="39" t="s">
        <v>58</v>
      </c>
      <c r="P4" s="39"/>
      <c r="Q4" s="39" t="s">
        <v>59</v>
      </c>
      <c r="R4" s="39"/>
      <c r="S4" s="39" t="s">
        <v>60</v>
      </c>
      <c r="T4" s="39"/>
      <c r="U4" s="39" t="s">
        <v>61</v>
      </c>
      <c r="V4" s="39"/>
      <c r="W4" s="39" t="s">
        <v>62</v>
      </c>
      <c r="X4" s="39"/>
      <c r="Y4" s="39" t="s">
        <v>63</v>
      </c>
      <c r="Z4" s="40"/>
      <c r="AB4" s="311"/>
      <c r="AC4" s="311"/>
      <c r="AD4" s="312"/>
      <c r="AE4" s="312"/>
      <c r="AF4" s="312"/>
      <c r="AG4" s="312"/>
      <c r="AH4" s="312"/>
      <c r="AI4" s="311"/>
      <c r="AJ4" s="311"/>
      <c r="AK4" s="311"/>
      <c r="AL4" s="311"/>
      <c r="AM4" s="312"/>
    </row>
    <row r="5" spans="1:40" ht="12.75" customHeight="1" thickBot="1">
      <c r="A5" s="41"/>
      <c r="B5" s="42"/>
      <c r="C5" s="43" t="s">
        <v>64</v>
      </c>
      <c r="D5" s="43" t="s">
        <v>65</v>
      </c>
      <c r="E5" s="43" t="s">
        <v>64</v>
      </c>
      <c r="F5" s="43" t="s">
        <v>65</v>
      </c>
      <c r="G5" s="43" t="s">
        <v>64</v>
      </c>
      <c r="H5" s="43" t="s">
        <v>65</v>
      </c>
      <c r="I5" s="43" t="s">
        <v>64</v>
      </c>
      <c r="J5" s="43" t="s">
        <v>65</v>
      </c>
      <c r="K5" s="43" t="s">
        <v>64</v>
      </c>
      <c r="L5" s="43" t="s">
        <v>65</v>
      </c>
      <c r="M5" s="43" t="s">
        <v>64</v>
      </c>
      <c r="N5" s="43" t="s">
        <v>65</v>
      </c>
      <c r="O5" s="43" t="s">
        <v>64</v>
      </c>
      <c r="P5" s="43" t="s">
        <v>65</v>
      </c>
      <c r="Q5" s="43" t="s">
        <v>64</v>
      </c>
      <c r="R5" s="43" t="s">
        <v>65</v>
      </c>
      <c r="S5" s="43" t="s">
        <v>64</v>
      </c>
      <c r="T5" s="43" t="s">
        <v>65</v>
      </c>
      <c r="U5" s="43" t="s">
        <v>64</v>
      </c>
      <c r="V5" s="43" t="s">
        <v>65</v>
      </c>
      <c r="W5" s="43" t="s">
        <v>64</v>
      </c>
      <c r="X5" s="43" t="s">
        <v>65</v>
      </c>
      <c r="Y5" s="44" t="s">
        <v>64</v>
      </c>
      <c r="Z5" s="45" t="s">
        <v>65</v>
      </c>
      <c r="AA5" s="46"/>
      <c r="AB5" s="313"/>
      <c r="AC5" s="311"/>
      <c r="AD5" s="312"/>
      <c r="AE5" s="312"/>
      <c r="AF5" s="312"/>
      <c r="AG5" s="312"/>
      <c r="AH5" s="312"/>
      <c r="AI5" s="311"/>
      <c r="AJ5" s="311"/>
      <c r="AK5" s="311"/>
      <c r="AL5" s="311"/>
      <c r="AM5" s="312"/>
    </row>
    <row r="6" spans="1:40" ht="12.75" customHeight="1" thickBot="1">
      <c r="A6" s="47" t="s">
        <v>66</v>
      </c>
      <c r="B6" s="48">
        <f>SUM(B7,B25)</f>
        <v>38</v>
      </c>
      <c r="C6" s="48">
        <f>SUM(C7,C25)</f>
        <v>3</v>
      </c>
      <c r="D6" s="48"/>
      <c r="E6" s="48">
        <f>SUM(E7,E25)</f>
        <v>2</v>
      </c>
      <c r="F6" s="48"/>
      <c r="G6" s="48">
        <f>SUM(G7,G25)</f>
        <v>5</v>
      </c>
      <c r="H6" s="48"/>
      <c r="I6" s="48">
        <f>SUM(I7,I25)</f>
        <v>3</v>
      </c>
      <c r="J6" s="48"/>
      <c r="K6" s="48">
        <f>SUM(K7,K25)</f>
        <v>3</v>
      </c>
      <c r="L6" s="48"/>
      <c r="M6" s="48">
        <f>SUM(M7,M25)</f>
        <v>4</v>
      </c>
      <c r="N6" s="48"/>
      <c r="O6" s="48">
        <f>SUM(O7,O25)</f>
        <v>1</v>
      </c>
      <c r="P6" s="48"/>
      <c r="Q6" s="48">
        <f>SUM(Q7,Q25)</f>
        <v>4</v>
      </c>
      <c r="R6" s="48"/>
      <c r="S6" s="48">
        <f>SUM(S7,S25)</f>
        <v>6</v>
      </c>
      <c r="T6" s="48"/>
      <c r="U6" s="48">
        <f>SUM(U7,U25)</f>
        <v>7</v>
      </c>
      <c r="V6" s="48"/>
      <c r="W6" s="48">
        <f>SUM(W7,W25)</f>
        <v>0</v>
      </c>
      <c r="X6" s="48"/>
      <c r="Y6" s="48">
        <f>SUM(Y7,Y25)</f>
        <v>0</v>
      </c>
      <c r="Z6" s="49"/>
      <c r="AA6" s="50">
        <f>SUM(C6:Z6)</f>
        <v>38</v>
      </c>
      <c r="AB6" s="314"/>
      <c r="AC6" s="314"/>
      <c r="AD6" s="314"/>
      <c r="AE6" s="315"/>
      <c r="AF6" s="315"/>
      <c r="AG6" s="315"/>
      <c r="AH6" s="315"/>
      <c r="AI6" s="315"/>
      <c r="AJ6" s="315"/>
      <c r="AK6" s="315"/>
      <c r="AL6" s="315"/>
      <c r="AM6" s="315"/>
      <c r="AN6" s="315"/>
    </row>
    <row r="7" spans="1:40" ht="12.75" customHeight="1" thickBot="1">
      <c r="A7" s="51" t="s">
        <v>67</v>
      </c>
      <c r="B7" s="52">
        <f>SUM(B8:B24)</f>
        <v>21</v>
      </c>
      <c r="C7" s="52">
        <f>SUM(C8:C24)</f>
        <v>1</v>
      </c>
      <c r="D7" s="52"/>
      <c r="E7" s="52">
        <f>SUM(E8:E24)</f>
        <v>1</v>
      </c>
      <c r="F7" s="52"/>
      <c r="G7" s="52">
        <f>SUM(G8:G24)</f>
        <v>5</v>
      </c>
      <c r="H7" s="52"/>
      <c r="I7" s="52">
        <f>SUM(I8:I24)</f>
        <v>2</v>
      </c>
      <c r="J7" s="52"/>
      <c r="K7" s="52">
        <f>SUM(K8:K24)</f>
        <v>1</v>
      </c>
      <c r="L7" s="52"/>
      <c r="M7" s="52">
        <f>SUM(M8:M24)</f>
        <v>1</v>
      </c>
      <c r="N7" s="52"/>
      <c r="O7" s="52">
        <f>SUM(O8:O24)</f>
        <v>0</v>
      </c>
      <c r="P7" s="52"/>
      <c r="Q7" s="52">
        <f>SUM(Q8:Q24)</f>
        <v>2</v>
      </c>
      <c r="R7" s="52"/>
      <c r="S7" s="52">
        <f>SUM(S8:S24)</f>
        <v>3</v>
      </c>
      <c r="T7" s="52"/>
      <c r="U7" s="52">
        <f>SUM(U8:U24)</f>
        <v>5</v>
      </c>
      <c r="V7" s="52"/>
      <c r="W7" s="52">
        <f>SUM(W8:W24)</f>
        <v>0</v>
      </c>
      <c r="X7" s="52"/>
      <c r="Y7" s="52">
        <f>SUM(Y8:Y24)</f>
        <v>0</v>
      </c>
      <c r="Z7" s="53"/>
      <c r="AA7" s="54">
        <f>SUM(C7:Z7)</f>
        <v>21</v>
      </c>
      <c r="AB7" s="316"/>
      <c r="AC7" s="316"/>
      <c r="AD7" s="316"/>
    </row>
    <row r="8" spans="1:40">
      <c r="A8" s="55" t="s">
        <v>68</v>
      </c>
      <c r="B8" s="56">
        <f t="shared" ref="B8:B24" si="0">SUM(C8:Z8)</f>
        <v>1</v>
      </c>
      <c r="C8" s="57"/>
      <c r="D8" s="57"/>
      <c r="E8" s="57"/>
      <c r="F8" s="57"/>
      <c r="G8" s="57"/>
      <c r="H8" s="57"/>
      <c r="I8" s="57">
        <v>1</v>
      </c>
      <c r="J8" s="57" t="s">
        <v>273</v>
      </c>
      <c r="K8" s="57"/>
      <c r="L8" s="57"/>
      <c r="M8" s="57"/>
      <c r="N8" s="57"/>
      <c r="O8" s="57"/>
      <c r="P8" s="57"/>
      <c r="Q8" s="57"/>
      <c r="R8" s="57"/>
      <c r="S8" s="57"/>
      <c r="T8" s="57"/>
      <c r="U8" s="57"/>
      <c r="V8" s="57"/>
      <c r="W8" s="57"/>
      <c r="X8" s="57"/>
      <c r="Y8" s="57"/>
      <c r="Z8" s="58"/>
      <c r="AA8" s="59"/>
      <c r="AB8" s="316"/>
      <c r="AC8" s="316"/>
      <c r="AD8" s="316"/>
    </row>
    <row r="9" spans="1:40">
      <c r="A9" s="55" t="s">
        <v>69</v>
      </c>
      <c r="B9" s="56">
        <f t="shared" si="0"/>
        <v>1</v>
      </c>
      <c r="C9" s="57"/>
      <c r="D9" s="57"/>
      <c r="E9" s="57"/>
      <c r="F9" s="57"/>
      <c r="G9" s="57"/>
      <c r="H9" s="57"/>
      <c r="I9" s="57"/>
      <c r="J9" s="57"/>
      <c r="K9" s="57"/>
      <c r="L9" s="57"/>
      <c r="M9" s="57"/>
      <c r="N9" s="57"/>
      <c r="O9" s="57"/>
      <c r="P9" s="57"/>
      <c r="Q9" s="57"/>
      <c r="R9" s="57"/>
      <c r="S9" s="57"/>
      <c r="T9" s="57"/>
      <c r="U9" s="57">
        <v>1</v>
      </c>
      <c r="V9" s="57"/>
      <c r="W9" s="57"/>
      <c r="X9" s="57"/>
      <c r="Y9" s="57"/>
      <c r="Z9" s="58"/>
      <c r="AA9" s="59"/>
      <c r="AB9" s="316"/>
      <c r="AC9" s="316"/>
      <c r="AD9" s="316"/>
    </row>
    <row r="10" spans="1:40">
      <c r="A10" s="55" t="s">
        <v>70</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c r="A11" s="64" t="s">
        <v>71</v>
      </c>
      <c r="B11" s="65">
        <f t="shared" si="0"/>
        <v>0</v>
      </c>
      <c r="C11" s="66"/>
      <c r="D11" s="66"/>
      <c r="E11" s="66"/>
      <c r="F11" s="66"/>
      <c r="G11" s="66"/>
      <c r="H11" s="66"/>
      <c r="I11" s="66"/>
      <c r="J11" s="66"/>
      <c r="K11" s="66"/>
      <c r="L11" s="66"/>
      <c r="M11" s="66"/>
      <c r="N11" s="66"/>
      <c r="O11" s="66"/>
      <c r="P11" s="66"/>
      <c r="Q11" s="66"/>
      <c r="R11" s="66"/>
      <c r="S11" s="66"/>
      <c r="T11" s="66"/>
      <c r="U11" s="66"/>
      <c r="V11" s="66"/>
      <c r="W11" s="66"/>
      <c r="X11" s="66"/>
      <c r="Y11" s="66"/>
      <c r="Z11" s="67"/>
    </row>
    <row r="12" spans="1:40">
      <c r="A12" s="209" t="s">
        <v>72</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316"/>
      <c r="AC12" s="316"/>
      <c r="AD12" s="316"/>
    </row>
    <row r="13" spans="1:40">
      <c r="A13" s="210" t="s">
        <v>73</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c r="A14" s="211" t="s">
        <v>74</v>
      </c>
      <c r="B14" s="60">
        <f t="shared" si="0"/>
        <v>3</v>
      </c>
      <c r="C14" s="276">
        <v>1</v>
      </c>
      <c r="D14" s="276" t="s">
        <v>253</v>
      </c>
      <c r="E14" s="276"/>
      <c r="F14" s="276"/>
      <c r="G14" s="277"/>
      <c r="H14" s="61"/>
      <c r="I14" s="61"/>
      <c r="J14" s="61"/>
      <c r="K14" s="61"/>
      <c r="L14" s="61"/>
      <c r="M14" s="61">
        <v>1</v>
      </c>
      <c r="N14" s="61" t="s">
        <v>274</v>
      </c>
      <c r="O14" s="61"/>
      <c r="P14" s="61"/>
      <c r="Q14" s="61"/>
      <c r="R14" s="61"/>
      <c r="S14" s="61">
        <v>1</v>
      </c>
      <c r="T14" s="61" t="s">
        <v>282</v>
      </c>
      <c r="U14" s="61"/>
      <c r="V14" s="61"/>
      <c r="W14" s="61"/>
      <c r="X14" s="57"/>
      <c r="Y14" s="61"/>
      <c r="Z14" s="63"/>
      <c r="AA14" s="68"/>
    </row>
    <row r="15" spans="1:40">
      <c r="A15" s="69" t="s">
        <v>228</v>
      </c>
      <c r="B15" s="60">
        <f t="shared" si="0"/>
        <v>4</v>
      </c>
      <c r="C15" s="276"/>
      <c r="D15" s="276"/>
      <c r="E15" s="276"/>
      <c r="F15" s="276"/>
      <c r="G15" s="276">
        <v>2</v>
      </c>
      <c r="H15" s="61" t="s">
        <v>254</v>
      </c>
      <c r="I15" s="61"/>
      <c r="J15" s="61"/>
      <c r="K15" s="61"/>
      <c r="L15" s="61"/>
      <c r="M15" s="61"/>
      <c r="N15" s="61"/>
      <c r="O15" s="61"/>
      <c r="P15" s="61"/>
      <c r="Q15" s="61">
        <v>1</v>
      </c>
      <c r="R15" s="70"/>
      <c r="S15" s="61">
        <v>1</v>
      </c>
      <c r="T15" s="61" t="s">
        <v>283</v>
      </c>
      <c r="U15" s="61"/>
      <c r="V15" s="71"/>
      <c r="W15" s="61"/>
      <c r="X15" s="61"/>
      <c r="Y15" s="61"/>
      <c r="Z15" s="63"/>
    </row>
    <row r="16" spans="1:40">
      <c r="A16" s="55" t="s">
        <v>76</v>
      </c>
      <c r="B16" s="56">
        <f t="shared" si="0"/>
        <v>0</v>
      </c>
      <c r="C16" s="278"/>
      <c r="D16" s="278"/>
      <c r="E16" s="276"/>
      <c r="F16" s="277"/>
      <c r="G16" s="278"/>
      <c r="H16" s="62"/>
      <c r="I16" s="62"/>
      <c r="J16" s="62"/>
      <c r="K16" s="62"/>
      <c r="L16" s="62"/>
      <c r="M16" s="61"/>
      <c r="N16" s="62"/>
      <c r="O16" s="62"/>
      <c r="P16" s="62"/>
      <c r="Q16" s="62"/>
      <c r="R16" s="62"/>
      <c r="S16" s="62"/>
      <c r="T16" s="62"/>
      <c r="U16" s="66"/>
      <c r="V16" s="66"/>
      <c r="W16" s="66"/>
      <c r="X16" s="66"/>
      <c r="Y16" s="66"/>
      <c r="Z16" s="67"/>
      <c r="AA16" s="68"/>
    </row>
    <row r="17" spans="1:27">
      <c r="A17" s="55" t="s">
        <v>77</v>
      </c>
      <c r="B17" s="65">
        <f t="shared" si="0"/>
        <v>6</v>
      </c>
      <c r="C17" s="279"/>
      <c r="D17" s="277"/>
      <c r="E17" s="279">
        <v>1</v>
      </c>
      <c r="F17" s="283" t="s">
        <v>255</v>
      </c>
      <c r="G17" s="279">
        <v>1</v>
      </c>
      <c r="H17" s="57" t="s">
        <v>256</v>
      </c>
      <c r="I17" s="72"/>
      <c r="J17" s="72"/>
      <c r="K17" s="72">
        <v>1</v>
      </c>
      <c r="L17" s="57" t="s">
        <v>253</v>
      </c>
      <c r="M17" s="61"/>
      <c r="N17" s="57"/>
      <c r="O17" s="72"/>
      <c r="P17" s="66"/>
      <c r="Q17" s="66"/>
      <c r="R17" s="73"/>
      <c r="S17" s="66">
        <v>1</v>
      </c>
      <c r="T17" s="66" t="s">
        <v>284</v>
      </c>
      <c r="U17" s="72">
        <v>2</v>
      </c>
      <c r="V17" s="72"/>
      <c r="W17" s="72"/>
      <c r="X17" s="57"/>
      <c r="Y17" s="72"/>
      <c r="Z17" s="58"/>
    </row>
    <row r="18" spans="1:27">
      <c r="A18" s="212" t="s">
        <v>78</v>
      </c>
      <c r="B18" s="56">
        <f t="shared" si="0"/>
        <v>1</v>
      </c>
      <c r="C18" s="280"/>
      <c r="D18" s="280"/>
      <c r="E18" s="280"/>
      <c r="F18" s="280"/>
      <c r="G18" s="277"/>
      <c r="H18" s="74"/>
      <c r="I18" s="74"/>
      <c r="J18" s="74"/>
      <c r="K18" s="74"/>
      <c r="L18" s="74"/>
      <c r="M18" s="74"/>
      <c r="N18" s="74"/>
      <c r="O18" s="74"/>
      <c r="P18" s="74"/>
      <c r="Q18" s="74"/>
      <c r="R18" s="74"/>
      <c r="S18" s="74"/>
      <c r="T18" s="74"/>
      <c r="U18" s="280">
        <v>1</v>
      </c>
      <c r="V18" s="74"/>
      <c r="W18" s="74"/>
      <c r="X18" s="74"/>
      <c r="Y18" s="74"/>
      <c r="Z18" s="75"/>
    </row>
    <row r="19" spans="1:27">
      <c r="A19" s="55" t="s">
        <v>79</v>
      </c>
      <c r="B19" s="60">
        <f t="shared" si="0"/>
        <v>2</v>
      </c>
      <c r="C19" s="277"/>
      <c r="D19" s="277"/>
      <c r="E19" s="277"/>
      <c r="F19" s="277"/>
      <c r="G19" s="277">
        <v>1</v>
      </c>
      <c r="H19" s="57" t="s">
        <v>257</v>
      </c>
      <c r="I19" s="292">
        <v>1</v>
      </c>
      <c r="J19" s="57" t="s">
        <v>275</v>
      </c>
      <c r="K19" s="57"/>
      <c r="L19" s="57"/>
      <c r="M19" s="57"/>
      <c r="N19" s="57"/>
      <c r="O19" s="57"/>
      <c r="P19" s="57"/>
      <c r="Q19" s="57"/>
      <c r="R19" s="57"/>
      <c r="S19" s="57"/>
      <c r="T19" s="57"/>
      <c r="U19" s="57"/>
      <c r="V19" s="57"/>
      <c r="W19" s="57"/>
      <c r="X19" s="57"/>
      <c r="Y19" s="57"/>
      <c r="Z19" s="76"/>
    </row>
    <row r="20" spans="1:27">
      <c r="A20" s="55" t="s">
        <v>80</v>
      </c>
      <c r="B20" s="56">
        <f t="shared" si="0"/>
        <v>1</v>
      </c>
      <c r="C20" s="281"/>
      <c r="D20" s="281"/>
      <c r="E20" s="277"/>
      <c r="F20" s="277"/>
      <c r="G20" s="277"/>
      <c r="H20" s="57"/>
      <c r="I20" s="57"/>
      <c r="J20" s="57"/>
      <c r="K20" s="57"/>
      <c r="L20" s="57"/>
      <c r="M20" s="57"/>
      <c r="N20" s="57"/>
      <c r="O20" s="57"/>
      <c r="P20" s="57"/>
      <c r="Q20" s="57">
        <v>1</v>
      </c>
      <c r="R20" s="57" t="s">
        <v>273</v>
      </c>
      <c r="S20" s="57"/>
      <c r="T20" s="57"/>
      <c r="U20" s="77"/>
      <c r="V20" s="77"/>
      <c r="W20" s="77"/>
      <c r="X20" s="77"/>
      <c r="Y20" s="61"/>
      <c r="Z20" s="78"/>
    </row>
    <row r="21" spans="1:27">
      <c r="A21" s="55" t="s">
        <v>81</v>
      </c>
      <c r="B21" s="56">
        <f t="shared" si="0"/>
        <v>0</v>
      </c>
      <c r="C21" s="77"/>
      <c r="D21" s="77"/>
      <c r="E21" s="57"/>
      <c r="F21" s="57"/>
      <c r="G21" s="57"/>
      <c r="H21" s="57"/>
      <c r="I21" s="66"/>
      <c r="J21" s="66"/>
      <c r="K21" s="66"/>
      <c r="L21" s="66"/>
      <c r="M21" s="66"/>
      <c r="N21" s="66"/>
      <c r="O21" s="66"/>
      <c r="P21" s="57"/>
      <c r="Q21" s="57"/>
      <c r="R21" s="57"/>
      <c r="S21" s="57"/>
      <c r="T21" s="57"/>
      <c r="U21" s="77"/>
      <c r="V21" s="77"/>
      <c r="W21" s="77"/>
      <c r="X21" s="77"/>
      <c r="Y21" s="77"/>
      <c r="Z21" s="78"/>
    </row>
    <row r="22" spans="1:27">
      <c r="A22" s="55" t="s">
        <v>82</v>
      </c>
      <c r="B22" s="56">
        <f t="shared" si="0"/>
        <v>1</v>
      </c>
      <c r="C22" s="77"/>
      <c r="D22" s="77"/>
      <c r="E22" s="57"/>
      <c r="F22" s="57"/>
      <c r="G22" s="57">
        <v>1</v>
      </c>
      <c r="H22" s="57" t="s">
        <v>258</v>
      </c>
      <c r="I22" s="57"/>
      <c r="J22" s="57"/>
      <c r="K22" s="57"/>
      <c r="L22" s="57"/>
      <c r="M22" s="57"/>
      <c r="N22" s="57"/>
      <c r="O22" s="57"/>
      <c r="P22" s="57"/>
      <c r="Q22" s="57"/>
      <c r="R22" s="57"/>
      <c r="S22" s="57"/>
      <c r="T22" s="57"/>
      <c r="U22" s="77"/>
      <c r="V22" s="77"/>
      <c r="W22" s="77"/>
      <c r="X22" s="77"/>
      <c r="Y22" s="77"/>
      <c r="Z22" s="78"/>
    </row>
    <row r="23" spans="1:27">
      <c r="A23" s="55" t="s">
        <v>201</v>
      </c>
      <c r="B23" s="56">
        <f t="shared" si="0"/>
        <v>1</v>
      </c>
      <c r="C23" s="61"/>
      <c r="D23" s="61"/>
      <c r="E23" s="61"/>
      <c r="F23" s="61"/>
      <c r="G23" s="61"/>
      <c r="H23" s="61"/>
      <c r="I23" s="61"/>
      <c r="J23" s="61"/>
      <c r="K23" s="61"/>
      <c r="L23" s="61"/>
      <c r="M23" s="61"/>
      <c r="N23" s="61"/>
      <c r="O23" s="61"/>
      <c r="P23" s="61"/>
      <c r="Q23" s="61"/>
      <c r="R23" s="61"/>
      <c r="S23" s="61"/>
      <c r="T23" s="61"/>
      <c r="U23" s="61">
        <v>1</v>
      </c>
      <c r="V23" s="61"/>
      <c r="W23" s="61"/>
      <c r="X23" s="61"/>
      <c r="Y23" s="61"/>
      <c r="Z23" s="63"/>
    </row>
    <row r="24" spans="1:27" ht="15.75" thickBot="1">
      <c r="A24" s="69" t="s">
        <v>83</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2" customHeight="1" thickBot="1">
      <c r="A25" s="213" t="s">
        <v>84</v>
      </c>
      <c r="B25" s="52">
        <f t="shared" ref="B25:Q25" si="1">SUM(B26:B44)</f>
        <v>17</v>
      </c>
      <c r="C25" s="79">
        <f t="shared" si="1"/>
        <v>2</v>
      </c>
      <c r="D25" s="79">
        <f t="shared" si="1"/>
        <v>0</v>
      </c>
      <c r="E25" s="79">
        <f t="shared" si="1"/>
        <v>1</v>
      </c>
      <c r="F25" s="79">
        <f t="shared" si="1"/>
        <v>0</v>
      </c>
      <c r="G25" s="79">
        <f t="shared" si="1"/>
        <v>0</v>
      </c>
      <c r="H25" s="79">
        <f t="shared" si="1"/>
        <v>0</v>
      </c>
      <c r="I25" s="79">
        <f t="shared" si="1"/>
        <v>1</v>
      </c>
      <c r="J25" s="79">
        <f t="shared" si="1"/>
        <v>0</v>
      </c>
      <c r="K25" s="79">
        <f t="shared" si="1"/>
        <v>2</v>
      </c>
      <c r="L25" s="79">
        <f t="shared" si="1"/>
        <v>0</v>
      </c>
      <c r="M25" s="79">
        <f t="shared" si="1"/>
        <v>3</v>
      </c>
      <c r="N25" s="79">
        <f t="shared" si="1"/>
        <v>0</v>
      </c>
      <c r="O25" s="79">
        <f t="shared" si="1"/>
        <v>1</v>
      </c>
      <c r="P25" s="79">
        <f t="shared" si="1"/>
        <v>0</v>
      </c>
      <c r="Q25" s="79">
        <f t="shared" si="1"/>
        <v>2</v>
      </c>
      <c r="R25" s="79"/>
      <c r="S25" s="79">
        <f t="shared" ref="S25:Z25" si="2">SUM(S26:S44)</f>
        <v>3</v>
      </c>
      <c r="T25" s="79">
        <f t="shared" si="2"/>
        <v>0</v>
      </c>
      <c r="U25" s="79">
        <f t="shared" si="2"/>
        <v>2</v>
      </c>
      <c r="V25" s="258">
        <f t="shared" si="2"/>
        <v>0</v>
      </c>
      <c r="W25" s="79">
        <f t="shared" si="2"/>
        <v>0</v>
      </c>
      <c r="X25" s="258">
        <f t="shared" si="2"/>
        <v>0</v>
      </c>
      <c r="Y25" s="79">
        <f t="shared" si="2"/>
        <v>0</v>
      </c>
      <c r="Z25" s="259">
        <f t="shared" si="2"/>
        <v>0</v>
      </c>
      <c r="AA25" s="68">
        <f>SUM(C25:Z25)</f>
        <v>17</v>
      </c>
    </row>
    <row r="26" spans="1:27" ht="14.25" customHeight="1">
      <c r="A26" s="214" t="s">
        <v>85</v>
      </c>
      <c r="B26" s="60">
        <f t="shared" ref="B26:B44" si="3">SUM(C26:Z26)</f>
        <v>3</v>
      </c>
      <c r="C26" s="80"/>
      <c r="D26" s="80"/>
      <c r="E26" s="80">
        <v>1</v>
      </c>
      <c r="F26" s="80" t="s">
        <v>256</v>
      </c>
      <c r="G26" s="80"/>
      <c r="H26" s="80"/>
      <c r="I26" s="80"/>
      <c r="J26" s="80"/>
      <c r="K26" s="80"/>
      <c r="L26" s="80"/>
      <c r="M26" s="80">
        <v>1</v>
      </c>
      <c r="N26" s="80" t="s">
        <v>276</v>
      </c>
      <c r="O26" s="80">
        <v>1</v>
      </c>
      <c r="P26" s="80" t="s">
        <v>282</v>
      </c>
      <c r="Q26" s="80"/>
      <c r="R26" s="80"/>
      <c r="S26" s="80"/>
      <c r="T26" s="80"/>
      <c r="U26" s="80"/>
      <c r="V26" s="80"/>
      <c r="W26" s="80"/>
      <c r="X26" s="61"/>
      <c r="Y26" s="80"/>
      <c r="Z26" s="81"/>
      <c r="AA26" s="68"/>
    </row>
    <row r="27" spans="1:27" ht="14.25" customHeight="1">
      <c r="A27" s="69" t="s">
        <v>86</v>
      </c>
      <c r="B27" s="60">
        <f t="shared" si="3"/>
        <v>0</v>
      </c>
      <c r="C27" s="61"/>
      <c r="D27" s="61"/>
      <c r="E27" s="61"/>
      <c r="F27" s="61"/>
      <c r="G27" s="61"/>
      <c r="H27" s="61"/>
      <c r="I27" s="61"/>
      <c r="J27" s="61"/>
      <c r="K27" s="61"/>
      <c r="L27" s="61"/>
      <c r="M27" s="61"/>
      <c r="N27" s="61"/>
      <c r="O27" s="61"/>
      <c r="P27" s="61"/>
      <c r="Q27" s="61"/>
      <c r="R27" s="61"/>
      <c r="S27" s="61"/>
      <c r="T27" s="61"/>
      <c r="U27" s="61"/>
      <c r="V27" s="61"/>
      <c r="W27" s="61"/>
      <c r="X27" s="61"/>
      <c r="Y27" s="61"/>
      <c r="Z27" s="63"/>
      <c r="AA27" s="68"/>
    </row>
    <row r="28" spans="1:27" ht="14.25" customHeight="1">
      <c r="A28" s="55" t="s">
        <v>87</v>
      </c>
      <c r="B28" s="60">
        <f t="shared" si="3"/>
        <v>0</v>
      </c>
      <c r="C28" s="66"/>
      <c r="D28" s="66"/>
      <c r="E28" s="66"/>
      <c r="F28" s="66"/>
      <c r="G28" s="66"/>
      <c r="H28" s="66"/>
      <c r="I28" s="66"/>
      <c r="J28" s="66"/>
      <c r="K28" s="66"/>
      <c r="L28" s="66"/>
      <c r="M28" s="66"/>
      <c r="N28" s="66"/>
      <c r="O28" s="66"/>
      <c r="P28" s="66"/>
      <c r="Q28" s="66"/>
      <c r="R28" s="66"/>
      <c r="S28" s="66"/>
      <c r="T28" s="66"/>
      <c r="U28" s="66"/>
      <c r="V28" s="66"/>
      <c r="W28" s="66"/>
      <c r="X28" s="66"/>
      <c r="Y28" s="66"/>
      <c r="Z28" s="67"/>
    </row>
    <row r="29" spans="1:27" ht="14.25" customHeight="1">
      <c r="A29" s="55" t="s">
        <v>88</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89</v>
      </c>
      <c r="B30" s="60">
        <f t="shared" si="3"/>
        <v>1</v>
      </c>
      <c r="C30" s="61"/>
      <c r="D30" s="61"/>
      <c r="E30" s="61"/>
      <c r="F30" s="61"/>
      <c r="G30" s="61"/>
      <c r="H30" s="61"/>
      <c r="I30" s="293">
        <v>1</v>
      </c>
      <c r="J30" s="61"/>
      <c r="K30" s="61"/>
      <c r="L30" s="61"/>
      <c r="M30" s="61"/>
      <c r="N30" s="61"/>
      <c r="O30" s="61"/>
      <c r="P30" s="61"/>
      <c r="Q30" s="61"/>
      <c r="R30" s="61"/>
      <c r="S30" s="61"/>
      <c r="T30" s="61"/>
      <c r="U30" s="61"/>
      <c r="V30" s="61"/>
      <c r="W30" s="61"/>
      <c r="X30" s="61"/>
      <c r="Y30" s="61"/>
      <c r="Z30" s="63"/>
    </row>
    <row r="31" spans="1:27" ht="14.25" customHeight="1">
      <c r="A31" s="55" t="s">
        <v>90</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91</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92</v>
      </c>
      <c r="B33" s="60">
        <f t="shared" si="3"/>
        <v>4</v>
      </c>
      <c r="C33" s="82"/>
      <c r="D33" s="82"/>
      <c r="E33" s="57"/>
      <c r="F33" s="57"/>
      <c r="G33" s="57"/>
      <c r="H33" s="57"/>
      <c r="I33" s="57"/>
      <c r="J33" s="57"/>
      <c r="K33" s="57"/>
      <c r="L33" s="57"/>
      <c r="M33" s="57">
        <v>2</v>
      </c>
      <c r="N33" s="57" t="s">
        <v>276</v>
      </c>
      <c r="O33" s="57"/>
      <c r="P33" s="57"/>
      <c r="Q33" s="57">
        <v>1</v>
      </c>
      <c r="R33" s="57" t="s">
        <v>277</v>
      </c>
      <c r="S33" s="57">
        <v>1</v>
      </c>
      <c r="T33" s="66" t="s">
        <v>275</v>
      </c>
      <c r="U33" s="82"/>
      <c r="V33" s="82"/>
      <c r="W33" s="82"/>
      <c r="X33" s="82"/>
      <c r="Y33" s="82"/>
      <c r="Z33" s="83"/>
    </row>
    <row r="34" spans="1:62" ht="14.25" customHeight="1">
      <c r="A34" s="212" t="s">
        <v>93</v>
      </c>
      <c r="B34" s="60">
        <f t="shared" si="3"/>
        <v>3</v>
      </c>
      <c r="C34" s="74">
        <v>1</v>
      </c>
      <c r="D34" s="74" t="s">
        <v>258</v>
      </c>
      <c r="E34" s="74"/>
      <c r="F34" s="74"/>
      <c r="G34" s="74"/>
      <c r="H34" s="74"/>
      <c r="I34" s="74"/>
      <c r="J34" s="74"/>
      <c r="K34" s="74">
        <v>1</v>
      </c>
      <c r="L34" s="74"/>
      <c r="M34" s="74" t="s">
        <v>203</v>
      </c>
      <c r="N34" s="74"/>
      <c r="O34" s="74"/>
      <c r="P34" s="74"/>
      <c r="Q34" s="280">
        <v>1</v>
      </c>
      <c r="R34" s="74" t="s">
        <v>257</v>
      </c>
      <c r="S34" s="74"/>
      <c r="T34" s="74"/>
      <c r="U34" s="74"/>
      <c r="V34" s="74"/>
      <c r="W34" s="74"/>
      <c r="X34" s="74"/>
      <c r="Y34" s="74"/>
      <c r="Z34" s="84"/>
    </row>
    <row r="35" spans="1:62" ht="14.25" customHeight="1">
      <c r="A35" s="218" t="s">
        <v>204</v>
      </c>
      <c r="B35" s="60">
        <f t="shared" si="3"/>
        <v>2</v>
      </c>
      <c r="C35" s="217"/>
      <c r="D35" s="217"/>
      <c r="E35" s="217"/>
      <c r="F35" s="217"/>
      <c r="G35" s="217"/>
      <c r="H35" s="217"/>
      <c r="I35" s="217"/>
      <c r="J35" s="217"/>
      <c r="K35" s="217">
        <v>1</v>
      </c>
      <c r="L35" s="217" t="s">
        <v>277</v>
      </c>
      <c r="M35" s="217"/>
      <c r="N35" s="217"/>
      <c r="O35" s="217"/>
      <c r="P35" s="217"/>
      <c r="Q35" s="217"/>
      <c r="R35" s="74"/>
      <c r="S35" s="74">
        <v>1</v>
      </c>
      <c r="T35" s="217" t="s">
        <v>274</v>
      </c>
      <c r="U35" s="217"/>
      <c r="V35" s="217"/>
      <c r="W35" s="217"/>
      <c r="X35" s="217"/>
      <c r="Y35" s="217"/>
      <c r="Z35" s="219"/>
    </row>
    <row r="36" spans="1:62" ht="14.25" customHeight="1">
      <c r="A36" s="69" t="s">
        <v>94</v>
      </c>
      <c r="B36" s="60">
        <f t="shared" si="3"/>
        <v>0</v>
      </c>
      <c r="C36" s="61"/>
      <c r="D36" s="61"/>
      <c r="E36" s="61"/>
      <c r="F36" s="61"/>
      <c r="G36" s="61"/>
      <c r="H36" s="61"/>
      <c r="I36" s="61"/>
      <c r="J36" s="61"/>
      <c r="K36" s="61"/>
      <c r="L36" s="61"/>
      <c r="M36" s="61"/>
      <c r="N36" s="61"/>
      <c r="O36" s="61"/>
      <c r="P36" s="61"/>
      <c r="Q36" s="61"/>
      <c r="R36" s="85"/>
      <c r="S36" s="85"/>
      <c r="T36" s="61"/>
      <c r="U36" s="61"/>
      <c r="V36" s="61"/>
      <c r="W36" s="61"/>
      <c r="X36" s="61"/>
      <c r="Y36" s="61"/>
      <c r="Z36" s="63"/>
      <c r="AA36" s="86"/>
      <c r="AC36" s="317"/>
      <c r="AD36" s="317"/>
      <c r="AE36" s="318"/>
      <c r="AF36" s="317"/>
      <c r="AG36" s="317"/>
      <c r="AH36" s="317"/>
      <c r="AI36" s="317"/>
      <c r="AJ36" s="317"/>
      <c r="AK36" s="317"/>
      <c r="AL36" s="317"/>
      <c r="AM36" s="317"/>
    </row>
    <row r="37" spans="1:62" ht="14.25" customHeight="1">
      <c r="A37" s="55" t="s">
        <v>95</v>
      </c>
      <c r="B37" s="65">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96</v>
      </c>
      <c r="B38" s="87">
        <f t="shared" si="3"/>
        <v>2</v>
      </c>
      <c r="C38" s="57">
        <v>1</v>
      </c>
      <c r="D38" s="57" t="s">
        <v>257</v>
      </c>
      <c r="E38" s="57"/>
      <c r="F38" s="57"/>
      <c r="G38" s="57"/>
      <c r="H38" s="57"/>
      <c r="I38" s="57"/>
      <c r="J38" s="57"/>
      <c r="K38" s="57"/>
      <c r="L38" s="57"/>
      <c r="M38" s="57"/>
      <c r="N38" s="57"/>
      <c r="O38" s="57"/>
      <c r="P38" s="57"/>
      <c r="Q38" s="57"/>
      <c r="R38" s="57"/>
      <c r="S38" s="57"/>
      <c r="T38" s="57"/>
      <c r="U38" s="57">
        <v>1</v>
      </c>
      <c r="V38" s="57"/>
      <c r="W38" s="57"/>
      <c r="X38" s="57"/>
      <c r="Y38" s="57"/>
      <c r="Z38" s="58"/>
      <c r="AA38" s="88"/>
      <c r="AB38" s="317"/>
      <c r="AC38" s="317"/>
      <c r="AD38" s="317"/>
      <c r="AE38" s="317"/>
      <c r="AF38" s="317"/>
      <c r="AG38" s="317"/>
      <c r="AH38" s="317"/>
      <c r="AI38" s="317"/>
      <c r="AJ38" s="317"/>
      <c r="AK38" s="317"/>
      <c r="AL38" s="317"/>
      <c r="AM38" s="317"/>
    </row>
    <row r="39" spans="1:62" ht="14.25" customHeight="1">
      <c r="A39" s="55" t="s">
        <v>97</v>
      </c>
      <c r="B39" s="87">
        <f t="shared" si="3"/>
        <v>0</v>
      </c>
      <c r="C39" s="74"/>
      <c r="D39" s="74"/>
      <c r="E39" s="74"/>
      <c r="F39" s="74"/>
      <c r="G39" s="74"/>
      <c r="H39" s="74"/>
      <c r="I39" s="74"/>
      <c r="J39" s="74"/>
      <c r="K39" s="74"/>
      <c r="L39" s="74"/>
      <c r="M39" s="74"/>
      <c r="N39" s="74"/>
      <c r="O39" s="74"/>
      <c r="P39" s="74"/>
      <c r="Q39" s="74"/>
      <c r="R39" s="74"/>
      <c r="S39" s="74"/>
      <c r="T39" s="74"/>
      <c r="U39" s="74"/>
      <c r="V39" s="74"/>
      <c r="W39" s="74"/>
      <c r="X39" s="74"/>
      <c r="Y39" s="74"/>
      <c r="Z39" s="75"/>
    </row>
    <row r="40" spans="1:62" ht="14.25" customHeight="1">
      <c r="A40" s="55" t="s">
        <v>98</v>
      </c>
      <c r="B40" s="87">
        <f t="shared" si="3"/>
        <v>1</v>
      </c>
      <c r="C40" s="57"/>
      <c r="D40" s="57"/>
      <c r="E40" s="57"/>
      <c r="F40" s="57"/>
      <c r="G40" s="57"/>
      <c r="H40" s="57"/>
      <c r="I40" s="57"/>
      <c r="J40" s="57"/>
      <c r="K40" s="57"/>
      <c r="L40" s="57"/>
      <c r="M40" s="57"/>
      <c r="N40" s="57"/>
      <c r="O40" s="57"/>
      <c r="P40" s="66"/>
      <c r="Q40" s="66"/>
      <c r="R40" s="66"/>
      <c r="S40" s="66"/>
      <c r="T40" s="66"/>
      <c r="U40" s="57">
        <v>1</v>
      </c>
      <c r="V40" s="57"/>
      <c r="W40" s="57"/>
      <c r="X40" s="57"/>
      <c r="Y40" s="57"/>
      <c r="Z40" s="58"/>
    </row>
    <row r="41" spans="1:62" ht="14.25" customHeight="1">
      <c r="A41" s="55" t="s">
        <v>99</v>
      </c>
      <c r="B41" s="87">
        <f t="shared" si="3"/>
        <v>1</v>
      </c>
      <c r="C41" s="57"/>
      <c r="D41" s="57"/>
      <c r="E41" s="57"/>
      <c r="F41" s="57"/>
      <c r="G41" s="57"/>
      <c r="H41" s="57"/>
      <c r="I41" s="57"/>
      <c r="J41" s="57"/>
      <c r="K41" s="57"/>
      <c r="L41" s="57"/>
      <c r="M41" s="57"/>
      <c r="N41" s="57"/>
      <c r="O41" s="57"/>
      <c r="P41" s="66"/>
      <c r="Q41" s="66"/>
      <c r="R41" s="66"/>
      <c r="S41" s="66">
        <v>1</v>
      </c>
      <c r="T41" s="66" t="s">
        <v>274</v>
      </c>
      <c r="U41" s="57"/>
      <c r="V41" s="57"/>
      <c r="W41" s="57"/>
      <c r="X41" s="57"/>
      <c r="Y41" s="57"/>
      <c r="Z41" s="58"/>
    </row>
    <row r="42" spans="1:62" ht="14.25" customHeight="1">
      <c r="A42" s="55" t="s">
        <v>100</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9" t="s">
        <v>101</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5" t="s">
        <v>205</v>
      </c>
      <c r="B44" s="90">
        <f t="shared" si="3"/>
        <v>0</v>
      </c>
      <c r="C44" s="91"/>
      <c r="D44" s="91"/>
      <c r="E44" s="91"/>
      <c r="F44" s="91"/>
      <c r="G44" s="91"/>
      <c r="H44" s="91"/>
      <c r="I44" s="91"/>
      <c r="J44" s="91"/>
      <c r="K44" s="91"/>
      <c r="L44" s="91"/>
      <c r="M44" s="91"/>
      <c r="N44" s="91"/>
      <c r="O44" s="91"/>
      <c r="P44" s="91"/>
      <c r="Q44" s="91"/>
      <c r="R44" s="91"/>
      <c r="S44" s="91"/>
      <c r="T44" s="91"/>
      <c r="U44" s="91"/>
      <c r="V44" s="91"/>
      <c r="W44" s="91"/>
      <c r="X44" s="91"/>
      <c r="Y44" s="91"/>
      <c r="Z44" s="92"/>
    </row>
    <row r="45" spans="1:62" s="93" customFormat="1" ht="9">
      <c r="B45" s="93" t="s">
        <v>102</v>
      </c>
      <c r="D45" s="93" t="s">
        <v>103</v>
      </c>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row>
    <row r="46" spans="1:62" s="94" customFormat="1" ht="9.75" customHeight="1">
      <c r="A46" s="94" t="s">
        <v>104</v>
      </c>
      <c r="B46" s="95"/>
      <c r="C46" s="95"/>
      <c r="D46" s="95"/>
      <c r="L46" s="94" t="s">
        <v>105</v>
      </c>
      <c r="P46" s="96" t="s">
        <v>106</v>
      </c>
      <c r="T46" s="94" t="s">
        <v>107</v>
      </c>
      <c r="W46" s="94" t="s">
        <v>108</v>
      </c>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row>
    <row r="47" spans="1:62" s="94" customFormat="1" ht="9.75" customHeight="1">
      <c r="A47" s="94" t="s">
        <v>109</v>
      </c>
      <c r="B47" s="94" t="s">
        <v>229</v>
      </c>
      <c r="E47" s="94" t="s">
        <v>110</v>
      </c>
      <c r="I47" s="94" t="s">
        <v>111</v>
      </c>
      <c r="L47" s="94" t="s">
        <v>112</v>
      </c>
      <c r="P47" s="94" t="s">
        <v>113</v>
      </c>
      <c r="T47" s="94" t="s">
        <v>114</v>
      </c>
      <c r="X47" s="94" t="s">
        <v>115</v>
      </c>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row>
    <row r="48" spans="1:62" s="94" customFormat="1" ht="9.75" customHeight="1">
      <c r="A48" s="94" t="s">
        <v>116</v>
      </c>
      <c r="B48" s="94" t="s">
        <v>117</v>
      </c>
      <c r="E48" s="94" t="s">
        <v>118</v>
      </c>
      <c r="I48" s="94" t="s">
        <v>119</v>
      </c>
      <c r="L48" s="94" t="s">
        <v>120</v>
      </c>
      <c r="P48" s="94" t="s">
        <v>121</v>
      </c>
      <c r="T48" s="94" t="s">
        <v>122</v>
      </c>
      <c r="X48" s="94" t="s">
        <v>123</v>
      </c>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row>
    <row r="49" spans="1:62" s="94" customFormat="1" ht="9.75" customHeight="1">
      <c r="A49" s="94" t="s">
        <v>124</v>
      </c>
      <c r="B49" s="94" t="s">
        <v>125</v>
      </c>
      <c r="E49" s="94" t="s">
        <v>126</v>
      </c>
      <c r="I49" s="94" t="s">
        <v>127</v>
      </c>
      <c r="L49" s="97" t="s">
        <v>128</v>
      </c>
      <c r="P49" s="98" t="s">
        <v>129</v>
      </c>
      <c r="T49" s="94" t="s">
        <v>130</v>
      </c>
      <c r="X49" s="94" t="s">
        <v>241</v>
      </c>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row>
    <row r="50" spans="1:62" s="94" customFormat="1" ht="9.75" customHeight="1">
      <c r="A50" s="94" t="s">
        <v>131</v>
      </c>
      <c r="B50" s="94" t="s">
        <v>132</v>
      </c>
      <c r="E50" s="94" t="s">
        <v>133</v>
      </c>
      <c r="I50" s="94" t="s">
        <v>134</v>
      </c>
      <c r="L50" s="94" t="s">
        <v>135</v>
      </c>
      <c r="P50" s="99" t="s">
        <v>136</v>
      </c>
      <c r="T50" s="98" t="s">
        <v>137</v>
      </c>
      <c r="X50" s="96" t="s">
        <v>138</v>
      </c>
      <c r="Y50" s="100"/>
      <c r="Z50" s="10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row>
    <row r="51" spans="1:62" s="94" customFormat="1" ht="9.75" customHeight="1">
      <c r="A51" s="94" t="s">
        <v>206</v>
      </c>
      <c r="B51" s="94" t="s">
        <v>139</v>
      </c>
      <c r="E51" s="94" t="s">
        <v>140</v>
      </c>
      <c r="I51" s="94" t="s">
        <v>141</v>
      </c>
      <c r="L51" s="94" t="s">
        <v>142</v>
      </c>
      <c r="P51" s="99" t="s">
        <v>143</v>
      </c>
      <c r="T51" s="96" t="s">
        <v>144</v>
      </c>
      <c r="X51" s="100" t="s">
        <v>145</v>
      </c>
      <c r="Y51" s="10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row>
    <row r="52" spans="1:62" s="94" customFormat="1" ht="9.75" customHeight="1">
      <c r="A52" s="94" t="s">
        <v>146</v>
      </c>
      <c r="B52" s="94" t="s">
        <v>147</v>
      </c>
      <c r="E52" s="94" t="s">
        <v>148</v>
      </c>
      <c r="I52" s="94" t="s">
        <v>149</v>
      </c>
      <c r="L52" s="94" t="s">
        <v>150</v>
      </c>
      <c r="P52" s="94" t="s">
        <v>151</v>
      </c>
      <c r="T52" s="94" t="s">
        <v>152</v>
      </c>
      <c r="W52" s="94" t="s">
        <v>153</v>
      </c>
      <c r="Y52" s="101"/>
      <c r="Z52" s="10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row>
    <row r="53" spans="1:62" s="94" customFormat="1" ht="9.75" customHeight="1">
      <c r="A53" s="94" t="s">
        <v>154</v>
      </c>
      <c r="B53" s="94" t="s">
        <v>155</v>
      </c>
      <c r="E53" s="94" t="s">
        <v>156</v>
      </c>
      <c r="I53" s="94" t="s">
        <v>157</v>
      </c>
      <c r="L53" s="94" t="s">
        <v>158</v>
      </c>
      <c r="P53" s="98" t="s">
        <v>159</v>
      </c>
      <c r="T53" s="94" t="s">
        <v>160</v>
      </c>
      <c r="W53" s="94" t="s">
        <v>161</v>
      </c>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row>
    <row r="54" spans="1:62" s="94" customFormat="1" ht="9.75" customHeight="1">
      <c r="A54" s="94" t="s">
        <v>162</v>
      </c>
      <c r="B54" s="94" t="s">
        <v>163</v>
      </c>
      <c r="E54" s="94" t="s">
        <v>164</v>
      </c>
      <c r="I54" s="94" t="s">
        <v>165</v>
      </c>
      <c r="L54" s="94" t="s">
        <v>166</v>
      </c>
      <c r="P54" s="102" t="s">
        <v>167</v>
      </c>
      <c r="T54" s="94" t="s">
        <v>230</v>
      </c>
      <c r="X54" s="100" t="s">
        <v>168</v>
      </c>
      <c r="Y54" s="100"/>
      <c r="Z54" s="10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row>
    <row r="55" spans="1:62" s="94" customFormat="1" ht="9.75" customHeight="1">
      <c r="A55" s="94" t="s">
        <v>169</v>
      </c>
      <c r="B55" s="94" t="s">
        <v>170</v>
      </c>
      <c r="E55" s="94" t="s">
        <v>171</v>
      </c>
      <c r="I55" s="94" t="s">
        <v>172</v>
      </c>
      <c r="L55" s="94" t="s">
        <v>173</v>
      </c>
      <c r="O55" s="94" t="s">
        <v>174</v>
      </c>
      <c r="X55" s="94" t="s">
        <v>175</v>
      </c>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row>
    <row r="56" spans="1:62" s="94" customFormat="1" ht="20.25" customHeight="1">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3"/>
  <sheetViews>
    <sheetView workbookViewId="0">
      <selection activeCell="P48" sqref="P48:U52"/>
    </sheetView>
  </sheetViews>
  <sheetFormatPr defaultColWidth="26.140625" defaultRowHeight="15"/>
  <cols>
    <col min="1" max="1" width="32.7109375" customWidth="1"/>
    <col min="2" max="2" width="6.28515625" customWidth="1"/>
    <col min="3" max="3" width="5.5703125" customWidth="1"/>
    <col min="4" max="4" width="6.7109375" customWidth="1"/>
    <col min="5" max="6" width="6" customWidth="1"/>
    <col min="7" max="10" width="6.7109375" customWidth="1"/>
    <col min="11" max="12" width="6" customWidth="1"/>
    <col min="13" max="13" width="3.7109375" customWidth="1"/>
    <col min="14" max="14" width="5.140625" customWidth="1"/>
    <col min="15" max="16" width="5.5703125" customWidth="1"/>
    <col min="17" max="17" width="5.28515625" customWidth="1"/>
    <col min="18" max="18" width="5.7109375" customWidth="1"/>
    <col min="19" max="19" width="5.140625" customWidth="1"/>
    <col min="20" max="20" width="6.710937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285</v>
      </c>
      <c r="B4" s="3"/>
      <c r="C4" s="3"/>
      <c r="D4" s="3"/>
      <c r="E4" s="3"/>
      <c r="F4" s="10"/>
      <c r="G4" s="3"/>
      <c r="H4" s="3"/>
      <c r="I4" s="3"/>
      <c r="J4" s="3"/>
      <c r="K4" s="3"/>
      <c r="L4" s="3"/>
      <c r="M4" s="3"/>
      <c r="N4" s="3"/>
      <c r="O4" s="3"/>
      <c r="P4" s="3"/>
      <c r="Q4" s="3"/>
      <c r="R4" s="3"/>
      <c r="S4" s="3"/>
      <c r="T4" s="3"/>
    </row>
    <row r="5" spans="1:22" ht="13.5" customHeight="1" thickBot="1">
      <c r="A5" s="4"/>
      <c r="B5" s="5"/>
      <c r="C5" s="5"/>
      <c r="D5" s="5"/>
      <c r="E5" s="216"/>
      <c r="F5" s="216"/>
      <c r="G5" s="5"/>
      <c r="H5" s="5"/>
      <c r="I5" s="5"/>
      <c r="J5" s="216"/>
      <c r="K5" s="5"/>
      <c r="L5" s="5"/>
      <c r="M5" s="409" t="s">
        <v>32</v>
      </c>
      <c r="N5" s="410"/>
      <c r="O5" s="410"/>
      <c r="P5" s="410"/>
      <c r="Q5" s="410"/>
      <c r="R5" s="411"/>
      <c r="S5" s="5"/>
      <c r="T5" s="5"/>
    </row>
    <row r="6" spans="1:22">
      <c r="A6" s="412" t="s">
        <v>2</v>
      </c>
      <c r="B6" s="11"/>
      <c r="C6" s="392" t="s">
        <v>4</v>
      </c>
      <c r="D6" s="11"/>
      <c r="E6" s="11"/>
      <c r="F6" s="11"/>
      <c r="G6" s="11"/>
      <c r="H6" s="12"/>
      <c r="I6" s="12"/>
      <c r="J6" s="12"/>
      <c r="K6" s="12"/>
      <c r="L6" s="12"/>
      <c r="M6" s="406" t="s">
        <v>33</v>
      </c>
      <c r="N6" s="12"/>
      <c r="O6" s="406" t="s">
        <v>34</v>
      </c>
      <c r="P6" s="322"/>
      <c r="Q6" s="406" t="s">
        <v>35</v>
      </c>
      <c r="R6" s="322"/>
      <c r="S6" s="406" t="s">
        <v>36</v>
      </c>
      <c r="T6" s="13"/>
    </row>
    <row r="7" spans="1:22" ht="15" customHeight="1">
      <c r="A7" s="413"/>
      <c r="B7" s="14" t="s">
        <v>3</v>
      </c>
      <c r="C7" s="393"/>
      <c r="D7" s="14" t="s">
        <v>5</v>
      </c>
      <c r="E7" s="14" t="s">
        <v>6</v>
      </c>
      <c r="F7" s="14" t="s">
        <v>7</v>
      </c>
      <c r="G7" s="15" t="s">
        <v>37</v>
      </c>
      <c r="H7" s="15" t="s">
        <v>38</v>
      </c>
      <c r="I7" s="15" t="s">
        <v>39</v>
      </c>
      <c r="J7" s="15" t="s">
        <v>38</v>
      </c>
      <c r="K7" s="15" t="s">
        <v>40</v>
      </c>
      <c r="L7" s="15" t="s">
        <v>38</v>
      </c>
      <c r="M7" s="407"/>
      <c r="N7" s="15" t="s">
        <v>38</v>
      </c>
      <c r="O7" s="407"/>
      <c r="P7" s="15" t="s">
        <v>38</v>
      </c>
      <c r="Q7" s="407"/>
      <c r="R7" s="15" t="s">
        <v>38</v>
      </c>
      <c r="S7" s="407"/>
      <c r="T7" s="16" t="s">
        <v>38</v>
      </c>
    </row>
    <row r="8" spans="1:22" ht="27" customHeight="1" thickBot="1">
      <c r="A8" s="414"/>
      <c r="B8" s="17"/>
      <c r="C8" s="394"/>
      <c r="D8" s="17"/>
      <c r="E8" s="17"/>
      <c r="F8" s="17"/>
      <c r="G8" s="17"/>
      <c r="H8" s="18"/>
      <c r="I8" s="18"/>
      <c r="J8" s="18"/>
      <c r="K8" s="18"/>
      <c r="L8" s="18"/>
      <c r="M8" s="408"/>
      <c r="N8" s="18"/>
      <c r="O8" s="408"/>
      <c r="P8" s="323"/>
      <c r="Q8" s="408"/>
      <c r="R8" s="323"/>
      <c r="S8" s="408"/>
      <c r="T8" s="19"/>
    </row>
    <row r="9" spans="1:22" s="7" customFormat="1" ht="19.5" customHeight="1">
      <c r="A9" s="226" t="s">
        <v>11</v>
      </c>
      <c r="B9" s="227">
        <f t="shared" ref="B9:G9" si="0">SUM(B10,B27)</f>
        <v>14434</v>
      </c>
      <c r="C9" s="227">
        <f t="shared" si="0"/>
        <v>584</v>
      </c>
      <c r="D9" s="227">
        <f t="shared" si="0"/>
        <v>11445.176470588236</v>
      </c>
      <c r="E9" s="227">
        <f t="shared" si="0"/>
        <v>1956.2941176470586</v>
      </c>
      <c r="F9" s="227">
        <f t="shared" si="0"/>
        <v>9488.8823529411784</v>
      </c>
      <c r="G9" s="227">
        <f t="shared" si="0"/>
        <v>3753.6470588235293</v>
      </c>
      <c r="H9" s="228">
        <f>G9/F9*100</f>
        <v>39.558368617143273</v>
      </c>
      <c r="I9" s="229">
        <f>SUM(I10,I27)</f>
        <v>3151.7647058823532</v>
      </c>
      <c r="J9" s="228">
        <f>I9/F9*100</f>
        <v>33.215341793182105</v>
      </c>
      <c r="K9" s="227">
        <f>SUM(K10,K27)</f>
        <v>1952.5294117647059</v>
      </c>
      <c r="L9" s="228">
        <f>K9/F9*100</f>
        <v>20.577022025776291</v>
      </c>
      <c r="M9" s="227">
        <f>SUM(M10,M27)</f>
        <v>5.8823529411764705E-2</v>
      </c>
      <c r="N9" s="228">
        <f>M9/F9*100</f>
        <v>6.1992052618854254E-4</v>
      </c>
      <c r="O9" s="227">
        <f>SUM(O10,O27)</f>
        <v>114.52941176470588</v>
      </c>
      <c r="P9" s="228">
        <f>O9/F9*100</f>
        <v>1.2069852644890922</v>
      </c>
      <c r="Q9" s="227">
        <f>SUM(Q10,Q27)</f>
        <v>236.29411764705881</v>
      </c>
      <c r="R9" s="228">
        <f>Q9/F9*100</f>
        <v>2.4902207536993752</v>
      </c>
      <c r="S9" s="227">
        <f>SUM(S10,S27)</f>
        <v>280.05882352941171</v>
      </c>
      <c r="T9" s="230">
        <f>S9/F9*100</f>
        <v>2.9514416251836502</v>
      </c>
    </row>
    <row r="10" spans="1:22" s="7" customFormat="1" ht="19.5" customHeight="1" thickBot="1">
      <c r="A10" s="231" t="s">
        <v>12</v>
      </c>
      <c r="B10" s="232">
        <f t="shared" ref="B10:G10" si="1">SUM(B11:B26)</f>
        <v>7356</v>
      </c>
      <c r="C10" s="232">
        <f t="shared" si="1"/>
        <v>286</v>
      </c>
      <c r="D10" s="232">
        <f t="shared" si="1"/>
        <v>5840.7647058823532</v>
      </c>
      <c r="E10" s="232">
        <f t="shared" si="1"/>
        <v>775.29411764705878</v>
      </c>
      <c r="F10" s="232">
        <f t="shared" si="1"/>
        <v>5065.4705882352937</v>
      </c>
      <c r="G10" s="232">
        <f t="shared" si="1"/>
        <v>2155.5294117647059</v>
      </c>
      <c r="H10" s="233">
        <f>G10/F10*100</f>
        <v>42.553389151463776</v>
      </c>
      <c r="I10" s="232">
        <f>SUM(I11:I26)</f>
        <v>1633.9411764705885</v>
      </c>
      <c r="J10" s="233">
        <f>I10/F10*100</f>
        <v>32.256453729402075</v>
      </c>
      <c r="K10" s="232">
        <f>SUM(K11:K26)</f>
        <v>989.52941176470586</v>
      </c>
      <c r="L10" s="233">
        <f>K10/F10*100</f>
        <v>19.53479730122049</v>
      </c>
      <c r="M10" s="232">
        <f>SUM(M11:M26)</f>
        <v>0</v>
      </c>
      <c r="N10" s="233">
        <f>M10/F10*100</f>
        <v>0</v>
      </c>
      <c r="O10" s="232">
        <f>SUM(O11:O26)</f>
        <v>27.764705882352938</v>
      </c>
      <c r="P10" s="233">
        <f>O10/F10*100</f>
        <v>0.54811700904625316</v>
      </c>
      <c r="Q10" s="232">
        <f>SUM(Q11:Q26)</f>
        <v>100.88235294117646</v>
      </c>
      <c r="R10" s="233">
        <f>Q10/F10*100</f>
        <v>1.9915692171913648</v>
      </c>
      <c r="S10" s="232">
        <f>SUM(S11:S26)</f>
        <v>157.8235294117647</v>
      </c>
      <c r="T10" s="234">
        <f>S10/F10*100</f>
        <v>3.1156735916760536</v>
      </c>
      <c r="V10" s="284">
        <f>SUM(T10:U10,G10,I10,K10,M10,O10,Q10,S10)</f>
        <v>5068.5862618269703</v>
      </c>
    </row>
    <row r="11" spans="1:22" ht="19.5" customHeight="1">
      <c r="A11" s="220" t="s">
        <v>13</v>
      </c>
      <c r="B11" s="235">
        <f>SUM([1]PROMEDIO!B11)</f>
        <v>500</v>
      </c>
      <c r="C11" s="235">
        <f>SUM([1]PROMEDIO!C11)</f>
        <v>0</v>
      </c>
      <c r="D11" s="235">
        <f>SUM(E11:F11)</f>
        <v>428</v>
      </c>
      <c r="E11" s="235">
        <f>[1]RESUMEN!F10/[1]RESUMEN!$AO$47</f>
        <v>0</v>
      </c>
      <c r="F11" s="235">
        <f>[1]RESUMEN!I10/[1]RESUMEN!$AO$47</f>
        <v>428</v>
      </c>
      <c r="G11" s="235">
        <f>[1]RESUMEN!J10/[1]RESUMEN!$AO$47</f>
        <v>428</v>
      </c>
      <c r="H11" s="236">
        <f>G11/F11*100</f>
        <v>100</v>
      </c>
      <c r="I11" s="235">
        <f>[1]RESUMEN!L10/[1]RESUMEN!$AO$47</f>
        <v>0</v>
      </c>
      <c r="J11" s="236">
        <f>I11/F11*100</f>
        <v>0</v>
      </c>
      <c r="K11" s="235">
        <f>[1]RESUMEN!M10/[1]RESUMEN!$AO$47</f>
        <v>0</v>
      </c>
      <c r="L11" s="236">
        <f>K11/F11*100</f>
        <v>0</v>
      </c>
      <c r="M11" s="235">
        <f>[1]RESUMEN!O10/[1]RESUMEN!$AO$47</f>
        <v>0</v>
      </c>
      <c r="N11" s="236">
        <f>M11/F11*100</f>
        <v>0</v>
      </c>
      <c r="O11" s="235">
        <f>[1]RESUMEN!P10/[1]RESUMEN!$AO$47</f>
        <v>0</v>
      </c>
      <c r="P11" s="236">
        <f>O11/F11*100</f>
        <v>0</v>
      </c>
      <c r="Q11" s="235">
        <f>[1]RESUMEN!S10/[1]RESUMEN!$AO$47</f>
        <v>0</v>
      </c>
      <c r="R11" s="236">
        <f>Q11/F11*100</f>
        <v>0</v>
      </c>
      <c r="S11" s="235">
        <f>[1]RESUMEN!T10/[1]RESUMEN!$AO$47</f>
        <v>0</v>
      </c>
      <c r="T11" s="237">
        <f>S11/F11*100</f>
        <v>0</v>
      </c>
    </row>
    <row r="12" spans="1:22" ht="19.5" customHeight="1">
      <c r="A12" s="221" t="s">
        <v>207</v>
      </c>
      <c r="B12" s="235">
        <f>SUM([1]PROMEDIO!B12)</f>
        <v>450</v>
      </c>
      <c r="C12" s="235">
        <f>SUM([1]PROMEDIO!C12)</f>
        <v>54</v>
      </c>
      <c r="D12" s="235">
        <f t="shared" ref="D12:D47" si="2">SUM(E12:F12)</f>
        <v>265.8235294117647</v>
      </c>
      <c r="E12" s="235">
        <f>[1]RESUMEN!F11/[1]RESUMEN!$AO$47</f>
        <v>0</v>
      </c>
      <c r="F12" s="235">
        <f>[1]RESUMEN!I11/[1]RESUMEN!$AO$47</f>
        <v>265.8235294117647</v>
      </c>
      <c r="G12" s="235">
        <f>[1]RESUMEN!J11/[1]RESUMEN!$AO$47</f>
        <v>251.70588235294119</v>
      </c>
      <c r="H12" s="236">
        <f t="shared" ref="H12:H47" si="3">G12/F12*100</f>
        <v>94.689090506749281</v>
      </c>
      <c r="I12" s="235">
        <f>[1]RESUMEN!L11/[1]RESUMEN!$AO$47</f>
        <v>0</v>
      </c>
      <c r="J12" s="236">
        <f t="shared" ref="J12:J47" si="4">I12/F12*100</f>
        <v>0</v>
      </c>
      <c r="K12" s="235">
        <f>[1]RESUMEN!M11/[1]RESUMEN!$AO$47</f>
        <v>0</v>
      </c>
      <c r="L12" s="236">
        <f t="shared" ref="L12:L47" si="5">K12/F12*100</f>
        <v>0</v>
      </c>
      <c r="M12" s="235">
        <f>[1]RESUMEN!O11/[1]RESUMEN!$AO$47</f>
        <v>0</v>
      </c>
      <c r="N12" s="236">
        <f t="shared" ref="N12:N47" si="6">M12/F12*100</f>
        <v>0</v>
      </c>
      <c r="O12" s="235">
        <f>[1]RESUMEN!P11/[1]RESUMEN!$AO$47</f>
        <v>0</v>
      </c>
      <c r="P12" s="236">
        <f t="shared" ref="P12:P47" si="7">O12/F12*100</f>
        <v>0</v>
      </c>
      <c r="Q12" s="235">
        <f>[1]RESUMEN!S11/[1]RESUMEN!$AO$47</f>
        <v>0</v>
      </c>
      <c r="R12" s="236">
        <f t="shared" ref="R12:R47" si="8">Q12/F12*100</f>
        <v>0</v>
      </c>
      <c r="S12" s="235">
        <f>[1]RESUMEN!T11/[1]RESUMEN!$AO$47</f>
        <v>14.117647058823529</v>
      </c>
      <c r="T12" s="237">
        <f t="shared" ref="T12:T47" si="9">S12/F12*100</f>
        <v>5.310909493250719</v>
      </c>
    </row>
    <row r="13" spans="1:22" ht="19.5" customHeight="1">
      <c r="A13" s="221" t="s">
        <v>208</v>
      </c>
      <c r="B13" s="235">
        <f>SUM([1]PROMEDIO!B13)</f>
        <v>36</v>
      </c>
      <c r="C13" s="235">
        <f>SUM([1]PROMEDIO!C13)</f>
        <v>0</v>
      </c>
      <c r="D13" s="235">
        <f t="shared" si="2"/>
        <v>29.294117647058822</v>
      </c>
      <c r="E13" s="235">
        <f>[1]RESUMEN!F12/[1]RESUMEN!$AO$47</f>
        <v>0</v>
      </c>
      <c r="F13" s="235">
        <f>[1]RESUMEN!I12/[1]RESUMEN!$AO$47</f>
        <v>29.294117647058822</v>
      </c>
      <c r="G13" s="235">
        <f>[1]RESUMEN!J12/[1]RESUMEN!$AO$47</f>
        <v>0</v>
      </c>
      <c r="H13" s="236">
        <f t="shared" si="3"/>
        <v>0</v>
      </c>
      <c r="I13" s="235">
        <f>[1]RESUMEN!L12/[1]RESUMEN!$AO$47</f>
        <v>0</v>
      </c>
      <c r="J13" s="236">
        <f t="shared" si="4"/>
        <v>0</v>
      </c>
      <c r="K13" s="235">
        <f>[1]RESUMEN!M12/[1]RESUMEN!$AO$47</f>
        <v>0</v>
      </c>
      <c r="L13" s="236">
        <f t="shared" si="5"/>
        <v>0</v>
      </c>
      <c r="M13" s="235">
        <f>[1]RESUMEN!O12/[1]RESUMEN!$AO$47</f>
        <v>0</v>
      </c>
      <c r="N13" s="236">
        <f t="shared" si="6"/>
        <v>0</v>
      </c>
      <c r="O13" s="235">
        <f>[1]RESUMEN!P12/[1]RESUMEN!$AO$47</f>
        <v>0</v>
      </c>
      <c r="P13" s="236">
        <f t="shared" si="7"/>
        <v>0</v>
      </c>
      <c r="Q13" s="235">
        <f>[1]RESUMEN!S12/[1]RESUMEN!$AO$47</f>
        <v>0</v>
      </c>
      <c r="R13" s="236">
        <f t="shared" si="8"/>
        <v>0</v>
      </c>
      <c r="S13" s="235">
        <f>[1]RESUMEN!T12/[1]RESUMEN!$AO$47</f>
        <v>29.294117647058822</v>
      </c>
      <c r="T13" s="237">
        <f t="shared" si="9"/>
        <v>100</v>
      </c>
    </row>
    <row r="14" spans="1:22" ht="25.5" customHeight="1">
      <c r="A14" s="221" t="s">
        <v>209</v>
      </c>
      <c r="B14" s="235">
        <f>SUM([1]PROMEDIO!B14)</f>
        <v>40</v>
      </c>
      <c r="C14" s="235">
        <f>SUM([1]PROMEDIO!C14)</f>
        <v>0</v>
      </c>
      <c r="D14" s="235">
        <f t="shared" si="2"/>
        <v>26.882352941176471</v>
      </c>
      <c r="E14" s="235">
        <f>[1]RESUMEN!F13/[1]RESUMEN!$AO$47</f>
        <v>0</v>
      </c>
      <c r="F14" s="235">
        <f>[1]RESUMEN!I13/[1]RESUMEN!$AO$47</f>
        <v>26.882352941176471</v>
      </c>
      <c r="G14" s="235">
        <f>[1]RESUMEN!J13/[1]RESUMEN!$AO$47</f>
        <v>26.882352941176471</v>
      </c>
      <c r="H14" s="236">
        <f t="shared" si="3"/>
        <v>100</v>
      </c>
      <c r="I14" s="235">
        <f>[1]RESUMEN!L13/[1]RESUMEN!$AO$47</f>
        <v>0</v>
      </c>
      <c r="J14" s="236">
        <f t="shared" si="4"/>
        <v>0</v>
      </c>
      <c r="K14" s="235">
        <f>[1]RESUMEN!M13/[1]RESUMEN!$AO$47</f>
        <v>0</v>
      </c>
      <c r="L14" s="236">
        <f t="shared" si="5"/>
        <v>0</v>
      </c>
      <c r="M14" s="235">
        <f>[1]RESUMEN!O13/[1]RESUMEN!$AO$47</f>
        <v>0</v>
      </c>
      <c r="N14" s="236">
        <f t="shared" si="6"/>
        <v>0</v>
      </c>
      <c r="O14" s="235">
        <f>[1]RESUMEN!P13/[1]RESUMEN!$AO$47</f>
        <v>0</v>
      </c>
      <c r="P14" s="236">
        <f t="shared" si="7"/>
        <v>0</v>
      </c>
      <c r="Q14" s="235">
        <f>[1]RESUMEN!S13/[1]RESUMEN!$AO$47</f>
        <v>0</v>
      </c>
      <c r="R14" s="236">
        <f t="shared" si="8"/>
        <v>0</v>
      </c>
      <c r="S14" s="235">
        <f>[1]RESUMEN!T13/[1]RESUMEN!$AO$47</f>
        <v>0</v>
      </c>
      <c r="T14" s="237">
        <f t="shared" si="9"/>
        <v>0</v>
      </c>
    </row>
    <row r="15" spans="1:22" ht="19.5" customHeight="1">
      <c r="A15" s="221" t="s">
        <v>210</v>
      </c>
      <c r="B15" s="235">
        <f>SUM([1]PROMEDIO!B15)</f>
        <v>68</v>
      </c>
      <c r="C15" s="235">
        <f>SUM([1]PROMEDIO!C15)</f>
        <v>0</v>
      </c>
      <c r="D15" s="235">
        <f t="shared" si="2"/>
        <v>48.529411764705884</v>
      </c>
      <c r="E15" s="235">
        <f>[1]RESUMEN!F14/[1]RESUMEN!$AO$47</f>
        <v>0</v>
      </c>
      <c r="F15" s="235">
        <f>[1]RESUMEN!I14/[1]RESUMEN!$AO$47</f>
        <v>48.529411764705884</v>
      </c>
      <c r="G15" s="235">
        <f>[1]RESUMEN!J14/[1]RESUMEN!$AO$47</f>
        <v>48.529411764705884</v>
      </c>
      <c r="H15" s="236">
        <f t="shared" si="3"/>
        <v>100</v>
      </c>
      <c r="I15" s="235">
        <f>[1]RESUMEN!L14/[1]RESUMEN!$AO$47</f>
        <v>0</v>
      </c>
      <c r="J15" s="236">
        <f t="shared" si="4"/>
        <v>0</v>
      </c>
      <c r="K15" s="235">
        <f>[1]RESUMEN!M14/[1]RESUMEN!$AO$47</f>
        <v>0</v>
      </c>
      <c r="L15" s="236">
        <f t="shared" si="5"/>
        <v>0</v>
      </c>
      <c r="M15" s="235">
        <f>[1]RESUMEN!O14/[1]RESUMEN!$AO$47</f>
        <v>0</v>
      </c>
      <c r="N15" s="236">
        <f t="shared" si="6"/>
        <v>0</v>
      </c>
      <c r="O15" s="235">
        <f>[1]RESUMEN!P14/[1]RESUMEN!$AO$47</f>
        <v>0</v>
      </c>
      <c r="P15" s="236">
        <f t="shared" si="7"/>
        <v>0</v>
      </c>
      <c r="Q15" s="235">
        <f>[1]RESUMEN!S14/[1]RESUMEN!$AO$47</f>
        <v>0</v>
      </c>
      <c r="R15" s="236">
        <f t="shared" si="8"/>
        <v>0</v>
      </c>
      <c r="S15" s="235">
        <f>[1]RESUMEN!T14/[1]RESUMEN!$AO$47</f>
        <v>0</v>
      </c>
      <c r="T15" s="237">
        <f t="shared" si="9"/>
        <v>0</v>
      </c>
    </row>
    <row r="16" spans="1:22" ht="19.5" customHeight="1">
      <c r="A16" s="221" t="s">
        <v>211</v>
      </c>
      <c r="B16" s="235">
        <f>SUM([1]PROMEDIO!B16)</f>
        <v>108</v>
      </c>
      <c r="C16" s="235">
        <f>SUM([1]PROMEDIO!C16)</f>
        <v>0</v>
      </c>
      <c r="D16" s="235">
        <f t="shared" si="2"/>
        <v>38.235294117647058</v>
      </c>
      <c r="E16" s="235">
        <f>[1]RESUMEN!F15/[1]RESUMEN!$AO$47</f>
        <v>25.882352941176471</v>
      </c>
      <c r="F16" s="235">
        <f>[1]RESUMEN!I15/[1]RESUMEN!$AO$47</f>
        <v>12.352941176470589</v>
      </c>
      <c r="G16" s="235">
        <f>[1]RESUMEN!J15/[1]RESUMEN!$AO$47</f>
        <v>4.0588235294117645</v>
      </c>
      <c r="H16" s="236">
        <f t="shared" si="3"/>
        <v>32.857142857142854</v>
      </c>
      <c r="I16" s="235">
        <f>[1]RESUMEN!L15/[1]RESUMEN!$AO$47</f>
        <v>4.9411764705882355</v>
      </c>
      <c r="J16" s="236">
        <f t="shared" si="4"/>
        <v>40</v>
      </c>
      <c r="K16" s="235">
        <f>[1]RESUMEN!M15/[1]RESUMEN!$AO$47</f>
        <v>1.2941176470588236</v>
      </c>
      <c r="L16" s="236">
        <f t="shared" si="5"/>
        <v>10.476190476190476</v>
      </c>
      <c r="M16" s="235">
        <f>[1]RESUMEN!O15/[1]RESUMEN!$AO$47</f>
        <v>0</v>
      </c>
      <c r="N16" s="236">
        <f t="shared" si="6"/>
        <v>0</v>
      </c>
      <c r="O16" s="235">
        <f>[1]RESUMEN!P15/[1]RESUMEN!$AO$47</f>
        <v>0</v>
      </c>
      <c r="P16" s="236">
        <f t="shared" si="7"/>
        <v>0</v>
      </c>
      <c r="Q16" s="235">
        <f>[1]RESUMEN!S15/[1]RESUMEN!$AO$47</f>
        <v>1.7058823529411764</v>
      </c>
      <c r="R16" s="236">
        <f t="shared" si="8"/>
        <v>13.809523809523808</v>
      </c>
      <c r="S16" s="235">
        <f>[1]RESUMEN!T15/[1]RESUMEN!$AO$47</f>
        <v>0.35294117647058826</v>
      </c>
      <c r="T16" s="237">
        <f t="shared" si="9"/>
        <v>2.8571428571428572</v>
      </c>
    </row>
    <row r="17" spans="1:22" ht="19.5" customHeight="1">
      <c r="A17" s="221" t="s">
        <v>225</v>
      </c>
      <c r="B17" s="235">
        <f>SUM([1]PROMEDIO!B17)</f>
        <v>705</v>
      </c>
      <c r="C17" s="235">
        <f>SUM([1]PROMEDIO!C17)</f>
        <v>30</v>
      </c>
      <c r="D17" s="235">
        <f t="shared" si="2"/>
        <v>634.76470588235293</v>
      </c>
      <c r="E17" s="235">
        <f>[1]RESUMEN!F16/[1]RESUMEN!$AO$47</f>
        <v>437.23529411764707</v>
      </c>
      <c r="F17" s="235">
        <f>[1]RESUMEN!I16/[1]RESUMEN!$AO$47</f>
        <v>197.52941176470588</v>
      </c>
      <c r="G17" s="235">
        <f>[1]RESUMEN!J16/[1]RESUMEN!$AO$47</f>
        <v>33.823529411764703</v>
      </c>
      <c r="H17" s="236">
        <f t="shared" si="3"/>
        <v>17.123287671232877</v>
      </c>
      <c r="I17" s="235">
        <f>[1]RESUMEN!L16/[1]RESUMEN!$AO$47</f>
        <v>7.1764705882352944</v>
      </c>
      <c r="J17" s="236">
        <f t="shared" si="4"/>
        <v>3.6331149493746282</v>
      </c>
      <c r="K17" s="235">
        <f>[1]RESUMEN!M16/[1]RESUMEN!$AO$47</f>
        <v>24.941176470588236</v>
      </c>
      <c r="L17" s="236">
        <f t="shared" si="5"/>
        <v>12.62656343061346</v>
      </c>
      <c r="M17" s="235">
        <f>[1]RESUMEN!O16/[1]RESUMEN!$AO$47</f>
        <v>0</v>
      </c>
      <c r="N17" s="236">
        <f t="shared" si="6"/>
        <v>0</v>
      </c>
      <c r="O17" s="235">
        <f>[1]RESUMEN!P16/[1]RESUMEN!$AO$47</f>
        <v>27.294117647058822</v>
      </c>
      <c r="P17" s="236">
        <f t="shared" si="7"/>
        <v>13.817748659916617</v>
      </c>
      <c r="Q17" s="235">
        <f>[1]RESUMEN!S16/[1]RESUMEN!$AO$47</f>
        <v>63.588235294117645</v>
      </c>
      <c r="R17" s="236">
        <f t="shared" si="8"/>
        <v>32.19178082191781</v>
      </c>
      <c r="S17" s="235">
        <f>[1]RESUMEN!T16/[1]RESUMEN!$AO$47</f>
        <v>40.705882352941174</v>
      </c>
      <c r="T17" s="237">
        <f t="shared" si="9"/>
        <v>20.607504466944608</v>
      </c>
    </row>
    <row r="18" spans="1:22" ht="19.5" customHeight="1">
      <c r="A18" s="221" t="s">
        <v>212</v>
      </c>
      <c r="B18" s="235">
        <f>SUM([1]PROMEDIO!B18)</f>
        <v>292</v>
      </c>
      <c r="C18" s="235">
        <f>SUM([1]PROMEDIO!C18)</f>
        <v>2</v>
      </c>
      <c r="D18" s="235">
        <f t="shared" si="2"/>
        <v>189.94117647058823</v>
      </c>
      <c r="E18" s="235">
        <f>[1]RESUMEN!F17/[1]RESUMEN!$AO$47</f>
        <v>20.235294117647058</v>
      </c>
      <c r="F18" s="235">
        <f>[1]RESUMEN!I17/[1]RESUMEN!$AO$47</f>
        <v>169.70588235294119</v>
      </c>
      <c r="G18" s="235">
        <f>[1]RESUMEN!J17/[1]RESUMEN!$AO$47</f>
        <v>115.82352941176471</v>
      </c>
      <c r="H18" s="236">
        <f t="shared" si="3"/>
        <v>68.249566724436733</v>
      </c>
      <c r="I18" s="235">
        <f>[1]RESUMEN!L17/[1]RESUMEN!$AO$47</f>
        <v>41.588235294117645</v>
      </c>
      <c r="J18" s="236">
        <f t="shared" si="4"/>
        <v>24.506065857885613</v>
      </c>
      <c r="K18" s="235">
        <f>[1]RESUMEN!M17/[1]RESUMEN!$AO$47</f>
        <v>10.411764705882353</v>
      </c>
      <c r="L18" s="236">
        <f t="shared" si="5"/>
        <v>6.1351819757365682</v>
      </c>
      <c r="M18" s="235">
        <f>[1]RESUMEN!O17/[1]RESUMEN!$AO$47</f>
        <v>0</v>
      </c>
      <c r="N18" s="236">
        <f t="shared" si="6"/>
        <v>0</v>
      </c>
      <c r="O18" s="235">
        <f>[1]RESUMEN!P17/[1]RESUMEN!$AO$47</f>
        <v>5.8823529411764705E-2</v>
      </c>
      <c r="P18" s="236">
        <f t="shared" si="7"/>
        <v>3.4662045060658578E-2</v>
      </c>
      <c r="Q18" s="235">
        <f>[1]RESUMEN!S17/[1]RESUMEN!$AO$47</f>
        <v>0.47058823529411764</v>
      </c>
      <c r="R18" s="236">
        <f t="shared" si="8"/>
        <v>0.27729636048526862</v>
      </c>
      <c r="S18" s="235">
        <f>[1]RESUMEN!T17/[1]RESUMEN!$AO$47</f>
        <v>1.3529411764705883</v>
      </c>
      <c r="T18" s="237">
        <f t="shared" si="9"/>
        <v>0.79722703639514736</v>
      </c>
    </row>
    <row r="19" spans="1:22" ht="19.5" customHeight="1">
      <c r="A19" s="221" t="s">
        <v>226</v>
      </c>
      <c r="B19" s="235">
        <f>SUM([1]PROMEDIO!B19)</f>
        <v>292</v>
      </c>
      <c r="C19" s="235">
        <f>SUM([1]PROMEDIO!C19)</f>
        <v>3</v>
      </c>
      <c r="D19" s="235">
        <f t="shared" si="2"/>
        <v>287.52941176470586</v>
      </c>
      <c r="E19" s="235">
        <f>[1]RESUMEN!F18/[1]RESUMEN!$AO$47</f>
        <v>0</v>
      </c>
      <c r="F19" s="235">
        <f>[1]RESUMEN!I18/[1]RESUMEN!$AO$47</f>
        <v>287.52941176470586</v>
      </c>
      <c r="G19" s="235">
        <f>[1]RESUMEN!J18/[1]RESUMEN!$AO$47</f>
        <v>0</v>
      </c>
      <c r="H19" s="236">
        <f t="shared" si="3"/>
        <v>0</v>
      </c>
      <c r="I19" s="235">
        <f>[1]RESUMEN!L18/[1]RESUMEN!$AO$47</f>
        <v>0.17647058823529413</v>
      </c>
      <c r="J19" s="236">
        <f t="shared" si="4"/>
        <v>6.1374795417348617E-2</v>
      </c>
      <c r="K19" s="235">
        <f>[1]RESUMEN!M18/[1]RESUMEN!$AO$47</f>
        <v>287.35294117647061</v>
      </c>
      <c r="L19" s="236">
        <f t="shared" si="5"/>
        <v>99.938625204582664</v>
      </c>
      <c r="M19" s="235">
        <f>[1]RESUMEN!O18/[1]RESUMEN!$AO$47</f>
        <v>0</v>
      </c>
      <c r="N19" s="236">
        <f t="shared" si="6"/>
        <v>0</v>
      </c>
      <c r="O19" s="235">
        <f>[1]RESUMEN!P18/[1]RESUMEN!$AO$47</f>
        <v>0</v>
      </c>
      <c r="P19" s="236">
        <f t="shared" si="7"/>
        <v>0</v>
      </c>
      <c r="Q19" s="235">
        <f>[1]RESUMEN!S18/[1]RESUMEN!$AO$47</f>
        <v>0</v>
      </c>
      <c r="R19" s="236">
        <f t="shared" si="8"/>
        <v>0</v>
      </c>
      <c r="S19" s="235">
        <f>[1]RESUMEN!T18/[1]RESUMEN!$AO$47</f>
        <v>0</v>
      </c>
      <c r="T19" s="237">
        <f t="shared" si="9"/>
        <v>0</v>
      </c>
    </row>
    <row r="20" spans="1:22" ht="19.5" customHeight="1">
      <c r="A20" s="221" t="s">
        <v>213</v>
      </c>
      <c r="B20" s="235">
        <f>SUM([1]PROMEDIO!B20)</f>
        <v>1414</v>
      </c>
      <c r="C20" s="235">
        <f>SUM([1]PROMEDIO!C20)</f>
        <v>37</v>
      </c>
      <c r="D20" s="235">
        <f t="shared" si="2"/>
        <v>1078.0588235294117</v>
      </c>
      <c r="E20" s="235">
        <f>[1]RESUMEN!F19/[1]RESUMEN!$AO$47</f>
        <v>194.47058823529412</v>
      </c>
      <c r="F20" s="235">
        <f>[1]RESUMEN!I19/[1]RESUMEN!$AO$47</f>
        <v>883.58823529411768</v>
      </c>
      <c r="G20" s="235">
        <f>[1]RESUMEN!J19/[1]RESUMEN!$AO$47</f>
        <v>451.64705882352939</v>
      </c>
      <c r="H20" s="236">
        <f t="shared" si="3"/>
        <v>51.115105518940155</v>
      </c>
      <c r="I20" s="235">
        <f>[1]RESUMEN!L19/[1]RESUMEN!$AO$47</f>
        <v>342.23529411764707</v>
      </c>
      <c r="J20" s="236">
        <f t="shared" si="4"/>
        <v>38.732441248918178</v>
      </c>
      <c r="K20" s="235">
        <f>[1]RESUMEN!M19/[1]RESUMEN!$AO$47</f>
        <v>3.1176470588235294</v>
      </c>
      <c r="L20" s="236">
        <f t="shared" si="5"/>
        <v>0.35283935823180879</v>
      </c>
      <c r="M20" s="235">
        <f>[1]RESUMEN!O19/[1]RESUMEN!$AO$47</f>
        <v>0</v>
      </c>
      <c r="N20" s="236">
        <f t="shared" si="6"/>
        <v>0</v>
      </c>
      <c r="O20" s="235">
        <f>[1]RESUMEN!P19/[1]RESUMEN!$AO$47</f>
        <v>0</v>
      </c>
      <c r="P20" s="236">
        <f t="shared" si="7"/>
        <v>0</v>
      </c>
      <c r="Q20" s="235">
        <f>[1]RESUMEN!S19/[1]RESUMEN!$AO$47</f>
        <v>17.941176470588236</v>
      </c>
      <c r="R20" s="236">
        <f t="shared" si="8"/>
        <v>2.0304906464283334</v>
      </c>
      <c r="S20" s="235">
        <f>[1]RESUMEN!T19/[1]RESUMEN!$AO$47</f>
        <v>68.647058823529406</v>
      </c>
      <c r="T20" s="237">
        <f t="shared" si="9"/>
        <v>7.7691232274815256</v>
      </c>
    </row>
    <row r="21" spans="1:22" ht="19.5" customHeight="1">
      <c r="A21" s="222" t="s">
        <v>14</v>
      </c>
      <c r="B21" s="235">
        <f>SUM([1]PROMEDIO!B21)</f>
        <v>516</v>
      </c>
      <c r="C21" s="235">
        <f>SUM([1]PROMEDIO!C21)</f>
        <v>48</v>
      </c>
      <c r="D21" s="235">
        <f t="shared" si="2"/>
        <v>460.88235294117646</v>
      </c>
      <c r="E21" s="235">
        <f>[1]RESUMEN!F20/[1]RESUMEN!$AO$47</f>
        <v>0</v>
      </c>
      <c r="F21" s="235">
        <f>[1]RESUMEN!I20/[1]RESUMEN!$AO$47</f>
        <v>460.88235294117646</v>
      </c>
      <c r="G21" s="235">
        <f>[1]RESUMEN!J20/[1]RESUMEN!$AO$47</f>
        <v>231.11764705882354</v>
      </c>
      <c r="H21" s="236">
        <f t="shared" si="3"/>
        <v>50.146777281429486</v>
      </c>
      <c r="I21" s="235">
        <f>[1]RESUMEN!L20/[1]RESUMEN!$AO$47</f>
        <v>198.58823529411765</v>
      </c>
      <c r="J21" s="236">
        <f t="shared" si="4"/>
        <v>43.088704530950864</v>
      </c>
      <c r="K21" s="235">
        <f>[1]RESUMEN!M20/[1]RESUMEN!$AO$47</f>
        <v>31.176470588235293</v>
      </c>
      <c r="L21" s="236">
        <f t="shared" si="5"/>
        <v>6.7645181876196556</v>
      </c>
      <c r="M21" s="235">
        <f>[1]RESUMEN!O20/[1]RESUMEN!$AO$47</f>
        <v>0</v>
      </c>
      <c r="N21" s="236">
        <f t="shared" si="6"/>
        <v>0</v>
      </c>
      <c r="O21" s="235">
        <f>[1]RESUMEN!P20/[1]RESUMEN!$AO$47</f>
        <v>0</v>
      </c>
      <c r="P21" s="236">
        <f t="shared" si="7"/>
        <v>0</v>
      </c>
      <c r="Q21" s="235">
        <f>[1]RESUMEN!S20/[1]RESUMEN!$AO$47</f>
        <v>0</v>
      </c>
      <c r="R21" s="236">
        <f t="shared" si="8"/>
        <v>0</v>
      </c>
      <c r="S21" s="235">
        <f>[1]RESUMEN!T20/[1]RESUMEN!$AO$47</f>
        <v>0</v>
      </c>
      <c r="T21" s="237">
        <f t="shared" si="9"/>
        <v>0</v>
      </c>
    </row>
    <row r="22" spans="1:22" ht="19.5" customHeight="1">
      <c r="A22" s="222" t="s">
        <v>15</v>
      </c>
      <c r="B22" s="235">
        <f>SUM([1]PROMEDIO!B22)</f>
        <v>320</v>
      </c>
      <c r="C22" s="235">
        <f>SUM([1]PROMEDIO!C22)</f>
        <v>2</v>
      </c>
      <c r="D22" s="235">
        <f t="shared" si="2"/>
        <v>251.70588235294119</v>
      </c>
      <c r="E22" s="235">
        <f>[1]RESUMEN!F21/[1]RESUMEN!$AO$47</f>
        <v>0</v>
      </c>
      <c r="F22" s="235">
        <f>[1]RESUMEN!I21/[1]RESUMEN!$AO$47</f>
        <v>251.70588235294119</v>
      </c>
      <c r="G22" s="235">
        <f>[1]RESUMEN!J21/[1]RESUMEN!$AO$47</f>
        <v>182.88235294117646</v>
      </c>
      <c r="H22" s="236">
        <f t="shared" si="3"/>
        <v>72.657162888525349</v>
      </c>
      <c r="I22" s="235">
        <f>[1]RESUMEN!L21/[1]RESUMEN!$AO$47</f>
        <v>68.82352941176471</v>
      </c>
      <c r="J22" s="236">
        <f t="shared" si="4"/>
        <v>27.342837111474644</v>
      </c>
      <c r="K22" s="235">
        <f>[1]RESUMEN!M21/[1]RESUMEN!$AO$47</f>
        <v>0</v>
      </c>
      <c r="L22" s="236">
        <f t="shared" si="5"/>
        <v>0</v>
      </c>
      <c r="M22" s="235">
        <f>[1]RESUMEN!O21/[1]RESUMEN!$AO$47</f>
        <v>0</v>
      </c>
      <c r="N22" s="236">
        <f t="shared" si="6"/>
        <v>0</v>
      </c>
      <c r="O22" s="235">
        <f>[1]RESUMEN!P21/[1]RESUMEN!$AO$47</f>
        <v>0</v>
      </c>
      <c r="P22" s="236">
        <f t="shared" si="7"/>
        <v>0</v>
      </c>
      <c r="Q22" s="235">
        <f>[1]RESUMEN!S21/[1]RESUMEN!$AO$47</f>
        <v>0</v>
      </c>
      <c r="R22" s="236">
        <f t="shared" si="8"/>
        <v>0</v>
      </c>
      <c r="S22" s="235">
        <f>[1]RESUMEN!T21/[1]RESUMEN!$AO$47</f>
        <v>0</v>
      </c>
      <c r="T22" s="237">
        <f t="shared" si="9"/>
        <v>0</v>
      </c>
    </row>
    <row r="23" spans="1:22" ht="19.5" customHeight="1">
      <c r="A23" s="222" t="s">
        <v>16</v>
      </c>
      <c r="B23" s="235">
        <f>SUM([1]PROMEDIO!B23)</f>
        <v>592</v>
      </c>
      <c r="C23" s="235">
        <f>SUM([1]PROMEDIO!C23)</f>
        <v>3</v>
      </c>
      <c r="D23" s="235">
        <f t="shared" si="2"/>
        <v>571.35294117647061</v>
      </c>
      <c r="E23" s="235">
        <f>[1]RESUMEN!F22/[1]RESUMEN!$AO$47</f>
        <v>0</v>
      </c>
      <c r="F23" s="235">
        <f>[1]RESUMEN!I22/[1]RESUMEN!$AO$47</f>
        <v>571.35294117647061</v>
      </c>
      <c r="G23" s="235">
        <f>[1]RESUMEN!J22/[1]RESUMEN!$AO$47</f>
        <v>0.11764705882352941</v>
      </c>
      <c r="H23" s="236">
        <f t="shared" si="3"/>
        <v>2.0590960568310508E-2</v>
      </c>
      <c r="I23" s="235">
        <f>[1]RESUMEN!L22/[1]RESUMEN!$AO$47</f>
        <v>3.9411764705882355</v>
      </c>
      <c r="J23" s="236">
        <f t="shared" si="4"/>
        <v>0.6897971790384021</v>
      </c>
      <c r="K23" s="235">
        <f>[1]RESUMEN!M22/[1]RESUMEN!$AO$47</f>
        <v>567.29411764705878</v>
      </c>
      <c r="L23" s="236">
        <f t="shared" si="5"/>
        <v>99.289611860393279</v>
      </c>
      <c r="M23" s="235">
        <f>[1]RESUMEN!O22/[1]RESUMEN!$AO$47</f>
        <v>0</v>
      </c>
      <c r="N23" s="236">
        <f t="shared" si="6"/>
        <v>0</v>
      </c>
      <c r="O23" s="235">
        <f>[1]RESUMEN!P22/[1]RESUMEN!$AO$47</f>
        <v>0</v>
      </c>
      <c r="P23" s="236">
        <f t="shared" si="7"/>
        <v>0</v>
      </c>
      <c r="Q23" s="235">
        <f>[1]RESUMEN!S22/[1]RESUMEN!$AO$47</f>
        <v>0</v>
      </c>
      <c r="R23" s="236">
        <f t="shared" si="8"/>
        <v>0</v>
      </c>
      <c r="S23" s="235">
        <f>[1]RESUMEN!T22/[1]RESUMEN!$AO$47</f>
        <v>0</v>
      </c>
      <c r="T23" s="237">
        <f t="shared" si="9"/>
        <v>0</v>
      </c>
    </row>
    <row r="24" spans="1:22" ht="19.5" customHeight="1">
      <c r="A24" s="223" t="s">
        <v>17</v>
      </c>
      <c r="B24" s="235">
        <f>SUM([1]PROMEDIO!B24)</f>
        <v>516</v>
      </c>
      <c r="C24" s="235">
        <f>SUM([1]PROMEDIO!C24)</f>
        <v>3</v>
      </c>
      <c r="D24" s="235">
        <f t="shared" si="2"/>
        <v>489.35294117647061</v>
      </c>
      <c r="E24" s="235">
        <f>[1]RESUMEN!F23/[1]RESUMEN!$AO$47</f>
        <v>0</v>
      </c>
      <c r="F24" s="235">
        <f>[1]RESUMEN!I23/[1]RESUMEN!$AO$47</f>
        <v>489.35294117647061</v>
      </c>
      <c r="G24" s="235">
        <f>[1]RESUMEN!J23/[1]RESUMEN!$AO$47</f>
        <v>241.58823529411765</v>
      </c>
      <c r="H24" s="236">
        <f t="shared" si="3"/>
        <v>49.368914532996754</v>
      </c>
      <c r="I24" s="235">
        <f>[1]RESUMEN!L23/[1]RESUMEN!$AO$47</f>
        <v>241.05882352941177</v>
      </c>
      <c r="J24" s="236">
        <f t="shared" si="4"/>
        <v>49.260728452939055</v>
      </c>
      <c r="K24" s="235">
        <f>[1]RESUMEN!M23/[1]RESUMEN!$AO$47</f>
        <v>6.7058823529411766</v>
      </c>
      <c r="L24" s="236">
        <f t="shared" si="5"/>
        <v>1.3703570140641905</v>
      </c>
      <c r="M24" s="235">
        <f>[1]RESUMEN!O23/[1]RESUMEN!$AO$47</f>
        <v>0</v>
      </c>
      <c r="N24" s="236">
        <f t="shared" si="6"/>
        <v>0</v>
      </c>
      <c r="O24" s="235">
        <f>[1]RESUMEN!P23/[1]RESUMEN!$AO$47</f>
        <v>0</v>
      </c>
      <c r="P24" s="236">
        <f t="shared" si="7"/>
        <v>0</v>
      </c>
      <c r="Q24" s="235">
        <f>[1]RESUMEN!S23/[1]RESUMEN!$AO$47</f>
        <v>0</v>
      </c>
      <c r="R24" s="236">
        <f t="shared" si="8"/>
        <v>0</v>
      </c>
      <c r="S24" s="235">
        <f>[1]RESUMEN!T23/[1]RESUMEN!$AO$47</f>
        <v>0</v>
      </c>
      <c r="T24" s="237">
        <f t="shared" si="9"/>
        <v>0</v>
      </c>
    </row>
    <row r="25" spans="1:22" ht="19.5" customHeight="1">
      <c r="A25" s="239" t="s">
        <v>214</v>
      </c>
      <c r="B25" s="235">
        <f>SUM([1]PROMEDIO!B25)</f>
        <v>1031</v>
      </c>
      <c r="C25" s="235">
        <f>SUM([1]PROMEDIO!C25)</f>
        <v>40</v>
      </c>
      <c r="D25" s="235">
        <f t="shared" si="2"/>
        <v>705.82352941176464</v>
      </c>
      <c r="E25" s="235">
        <f>[1]RESUMEN!F24/[1]RESUMEN!$AO$47</f>
        <v>5.8823529411764705E-2</v>
      </c>
      <c r="F25" s="235">
        <f>[1]RESUMEN!I24/[1]RESUMEN!$AO$47</f>
        <v>705.76470588235293</v>
      </c>
      <c r="G25" s="235">
        <f>[1]RESUMEN!J24/[1]RESUMEN!$AO$47</f>
        <v>20.823529411764707</v>
      </c>
      <c r="H25" s="236">
        <f t="shared" si="3"/>
        <v>2.950491748624771</v>
      </c>
      <c r="I25" s="235">
        <f>[1]RESUMEN!L24/[1]RESUMEN!$AO$47</f>
        <v>675.58823529411768</v>
      </c>
      <c r="J25" s="236">
        <f t="shared" si="4"/>
        <v>95.724287381230212</v>
      </c>
      <c r="K25" s="235">
        <f>[1]RESUMEN!M24/[1]RESUMEN!$AO$47</f>
        <v>9.3529411764705888</v>
      </c>
      <c r="L25" s="236">
        <f t="shared" si="5"/>
        <v>1.3252208701450243</v>
      </c>
      <c r="M25" s="235">
        <f>[1]RESUMEN!O24/[1]RESUMEN!$AO$47</f>
        <v>0</v>
      </c>
      <c r="N25" s="236">
        <f t="shared" si="6"/>
        <v>0</v>
      </c>
      <c r="O25" s="235">
        <f>[1]RESUMEN!P24/[1]RESUMEN!$AO$47</f>
        <v>0</v>
      </c>
      <c r="P25" s="236">
        <f t="shared" si="7"/>
        <v>0</v>
      </c>
      <c r="Q25" s="235">
        <f>[1]RESUMEN!S24/[1]RESUMEN!$AO$47</f>
        <v>0</v>
      </c>
      <c r="R25" s="236">
        <f t="shared" si="8"/>
        <v>0</v>
      </c>
      <c r="S25" s="235">
        <f>[1]RESUMEN!T24/[1]RESUMEN!$AO$47</f>
        <v>0</v>
      </c>
      <c r="T25" s="237">
        <f t="shared" si="9"/>
        <v>0</v>
      </c>
    </row>
    <row r="26" spans="1:22" ht="25.5" customHeight="1" thickBot="1">
      <c r="A26" s="304" t="s">
        <v>215</v>
      </c>
      <c r="B26" s="238">
        <f>SUM([1]PROMEDIO!B26)</f>
        <v>476</v>
      </c>
      <c r="C26" s="238">
        <f>SUM([1]PROMEDIO!C26)</f>
        <v>64</v>
      </c>
      <c r="D26" s="238">
        <f>SUM(E26:F26)</f>
        <v>334.58823529411768</v>
      </c>
      <c r="E26" s="238">
        <f>[1]RESUMEN!F25/[1]RESUMEN!$AO$47</f>
        <v>97.411764705882348</v>
      </c>
      <c r="F26" s="238">
        <f>[1]RESUMEN!I25/[1]RESUMEN!$AO$47</f>
        <v>237.1764705882353</v>
      </c>
      <c r="G26" s="238">
        <f>[1]RESUMEN!J25/[1]RESUMEN!$AO$47</f>
        <v>118.52941176470588</v>
      </c>
      <c r="H26" s="240">
        <f>G26/F26*100</f>
        <v>49.975198412698411</v>
      </c>
      <c r="I26" s="238">
        <f>[1]RESUMEN!L25/[1]RESUMEN!$AO$47</f>
        <v>49.823529411764703</v>
      </c>
      <c r="J26" s="240">
        <f>I26/F26*100</f>
        <v>21.006944444444443</v>
      </c>
      <c r="K26" s="238">
        <f>[1]RESUMEN!M25/[1]RESUMEN!$AO$47</f>
        <v>47.882352941176471</v>
      </c>
      <c r="L26" s="240">
        <f>K26/F26*100</f>
        <v>20.188492063492063</v>
      </c>
      <c r="M26" s="238">
        <f>[1]RESUMEN!O25/[1]RESUMEN!$AO$47</f>
        <v>0</v>
      </c>
      <c r="N26" s="240">
        <f>M26/F26*100</f>
        <v>0</v>
      </c>
      <c r="O26" s="238">
        <f>[1]RESUMEN!P25/[1]RESUMEN!$AO$47</f>
        <v>0.41176470588235292</v>
      </c>
      <c r="P26" s="240">
        <f>O26/F26*100</f>
        <v>0.1736111111111111</v>
      </c>
      <c r="Q26" s="238">
        <f>[1]RESUMEN!S25/[1]RESUMEN!$AO$47</f>
        <v>17.176470588235293</v>
      </c>
      <c r="R26" s="240">
        <f>Q26/F26*100</f>
        <v>7.2420634920634912</v>
      </c>
      <c r="S26" s="238">
        <f>[1]RESUMEN!T25/[1]RESUMEN!$AO$47</f>
        <v>3.3529411764705883</v>
      </c>
      <c r="T26" s="241">
        <f>S26/F26*100</f>
        <v>1.4136904761904763</v>
      </c>
    </row>
    <row r="27" spans="1:22" s="7" customFormat="1" ht="19.5" customHeight="1" thickBot="1">
      <c r="A27" s="305" t="s">
        <v>18</v>
      </c>
      <c r="B27" s="242">
        <f>SUM(B28:B47)</f>
        <v>7078</v>
      </c>
      <c r="C27" s="242">
        <f t="shared" ref="C27:S27" si="10">SUM(C28:C47)</f>
        <v>298</v>
      </c>
      <c r="D27" s="242">
        <f t="shared" si="10"/>
        <v>5604.4117647058829</v>
      </c>
      <c r="E27" s="242">
        <f t="shared" si="10"/>
        <v>1180.9999999999998</v>
      </c>
      <c r="F27" s="242">
        <f>SUM(F28:F47)</f>
        <v>4423.4117647058838</v>
      </c>
      <c r="G27" s="242">
        <f t="shared" si="10"/>
        <v>1598.1176470588234</v>
      </c>
      <c r="H27" s="306">
        <f>G27/F27*100</f>
        <v>36.128620442033018</v>
      </c>
      <c r="I27" s="242">
        <f t="shared" si="10"/>
        <v>1517.8235294117646</v>
      </c>
      <c r="J27" s="306">
        <f>I27/F27*100</f>
        <v>34.313412590760379</v>
      </c>
      <c r="K27" s="242">
        <f t="shared" si="10"/>
        <v>963</v>
      </c>
      <c r="L27" s="306">
        <f>K27/F27*100</f>
        <v>21.770525811856693</v>
      </c>
      <c r="M27" s="242">
        <f t="shared" si="10"/>
        <v>5.8823529411764705E-2</v>
      </c>
      <c r="N27" s="306">
        <f>M27/F27*100</f>
        <v>1.3298226016649375E-3</v>
      </c>
      <c r="O27" s="242">
        <f t="shared" si="10"/>
        <v>86.764705882352942</v>
      </c>
      <c r="P27" s="306">
        <f>O27/F27*100</f>
        <v>1.961488337455783</v>
      </c>
      <c r="Q27" s="242">
        <f t="shared" si="10"/>
        <v>135.41176470588235</v>
      </c>
      <c r="R27" s="306">
        <f>Q27/F27*100</f>
        <v>3.0612516290326859</v>
      </c>
      <c r="S27" s="242">
        <f t="shared" si="10"/>
        <v>122.23529411764704</v>
      </c>
      <c r="T27" s="307">
        <f>S27/F27*100</f>
        <v>2.7633713662597397</v>
      </c>
      <c r="V27" s="284"/>
    </row>
    <row r="28" spans="1:22" ht="18.75" customHeight="1">
      <c r="A28" s="220" t="s">
        <v>19</v>
      </c>
      <c r="B28" s="235">
        <f>SUM([1]PROMEDIO!B28)</f>
        <v>534</v>
      </c>
      <c r="C28" s="235">
        <f>SUM([1]PROMEDIO!C28)</f>
        <v>38</v>
      </c>
      <c r="D28" s="235">
        <f t="shared" si="2"/>
        <v>416.64705882352939</v>
      </c>
      <c r="E28" s="235">
        <f>[1]RESUMEN!F27/[1]RESUMEN!$AO$47</f>
        <v>0</v>
      </c>
      <c r="F28" s="235">
        <f>[1]RESUMEN!I27/[1]RESUMEN!$AO$47</f>
        <v>416.64705882352939</v>
      </c>
      <c r="G28" s="235">
        <f>[1]RESUMEN!J27/[1]RESUMEN!$AO$47</f>
        <v>82.529411764705884</v>
      </c>
      <c r="H28" s="236">
        <f t="shared" si="3"/>
        <v>19.807990964280673</v>
      </c>
      <c r="I28" s="235">
        <f>[1]RESUMEN!L27/[1]RESUMEN!$AO$47</f>
        <v>326.23529411764707</v>
      </c>
      <c r="J28" s="236">
        <f t="shared" si="4"/>
        <v>78.30015530142596</v>
      </c>
      <c r="K28" s="235">
        <f>[1]RESUMEN!M27/[1]RESUMEN!$AO$47</f>
        <v>7.882352941176471</v>
      </c>
      <c r="L28" s="236">
        <f t="shared" si="5"/>
        <v>1.8918537342933788</v>
      </c>
      <c r="M28" s="235">
        <f>[1]RESUMEN!O27/[1]RESUMEN!$AO$47</f>
        <v>0</v>
      </c>
      <c r="N28" s="236">
        <f t="shared" si="6"/>
        <v>0</v>
      </c>
      <c r="O28" s="235">
        <f>[1]RESUMEN!P27/[1]RESUMEN!$AO$47</f>
        <v>0</v>
      </c>
      <c r="P28" s="236">
        <f t="shared" si="7"/>
        <v>0</v>
      </c>
      <c r="Q28" s="235">
        <f>[1]RESUMEN!S27/[1]RESUMEN!$AO$47</f>
        <v>0</v>
      </c>
      <c r="R28" s="236">
        <f t="shared" si="8"/>
        <v>0</v>
      </c>
      <c r="S28" s="235">
        <f>[1]RESUMEN!T27/[1]RESUMEN!$AO$47</f>
        <v>0</v>
      </c>
      <c r="T28" s="237">
        <f t="shared" si="9"/>
        <v>0</v>
      </c>
    </row>
    <row r="29" spans="1:22" ht="18.75" customHeight="1">
      <c r="A29" s="222" t="s">
        <v>20</v>
      </c>
      <c r="B29" s="235">
        <f>SUM([1]PROMEDIO!B29)</f>
        <v>676</v>
      </c>
      <c r="C29" s="235">
        <f>SUM([1]PROMEDIO!C29)</f>
        <v>2</v>
      </c>
      <c r="D29" s="235">
        <f t="shared" si="2"/>
        <v>564.05882352941182</v>
      </c>
      <c r="E29" s="235">
        <f>[1]RESUMEN!F28/[1]RESUMEN!$AO$47</f>
        <v>430.35294117647061</v>
      </c>
      <c r="F29" s="235">
        <f>[1]RESUMEN!I28/[1]RESUMEN!$AO$47</f>
        <v>133.70588235294119</v>
      </c>
      <c r="G29" s="235">
        <f>[1]RESUMEN!J28/[1]RESUMEN!$AO$47</f>
        <v>36.411764705882355</v>
      </c>
      <c r="H29" s="236">
        <f t="shared" si="3"/>
        <v>27.23273207215134</v>
      </c>
      <c r="I29" s="235">
        <f>[1]RESUMEN!L28/[1]RESUMEN!$AO$47</f>
        <v>7.2941176470588234</v>
      </c>
      <c r="J29" s="236">
        <f t="shared" si="4"/>
        <v>5.4553453585569729</v>
      </c>
      <c r="K29" s="235">
        <f>[1]RESUMEN!M28/[1]RESUMEN!$AO$47</f>
        <v>15.058823529411764</v>
      </c>
      <c r="L29" s="236">
        <f t="shared" si="5"/>
        <v>11.262648482182138</v>
      </c>
      <c r="M29" s="235">
        <f>[1]RESUMEN!O28/[1]RESUMEN!$AO$47</f>
        <v>5.8823529411764705E-2</v>
      </c>
      <c r="N29" s="236">
        <f t="shared" si="6"/>
        <v>4.3994720633523977E-2</v>
      </c>
      <c r="O29" s="235">
        <f>[1]RESUMEN!P28/[1]RESUMEN!$AO$47</f>
        <v>15.117647058823529</v>
      </c>
      <c r="P29" s="236">
        <f t="shared" si="7"/>
        <v>11.30664320281566</v>
      </c>
      <c r="Q29" s="235">
        <f>[1]RESUMEN!S28/[1]RESUMEN!$AO$47</f>
        <v>28.705882352941178</v>
      </c>
      <c r="R29" s="236">
        <f t="shared" si="8"/>
        <v>21.469423669159699</v>
      </c>
      <c r="S29" s="235">
        <f>[1]RESUMEN!T28/[1]RESUMEN!$AO$47</f>
        <v>31.058823529411764</v>
      </c>
      <c r="T29" s="237">
        <f t="shared" si="9"/>
        <v>23.229212494500658</v>
      </c>
    </row>
    <row r="30" spans="1:22" ht="18.75" customHeight="1">
      <c r="A30" s="222" t="s">
        <v>21</v>
      </c>
      <c r="B30" s="235">
        <f>SUM([1]PROMEDIO!B30)</f>
        <v>280</v>
      </c>
      <c r="C30" s="235">
        <f>SUM([1]PROMEDIO!C30)</f>
        <v>0</v>
      </c>
      <c r="D30" s="235">
        <f t="shared" si="2"/>
        <v>265.23529411764707</v>
      </c>
      <c r="E30" s="235">
        <f>[1]RESUMEN!F29/[1]RESUMEN!$AO$47</f>
        <v>0</v>
      </c>
      <c r="F30" s="235">
        <f>[1]RESUMEN!I29/[1]RESUMEN!$AO$47</f>
        <v>265.23529411764707</v>
      </c>
      <c r="G30" s="235">
        <f>[1]RESUMEN!J29/[1]RESUMEN!$AO$47</f>
        <v>177.76470588235293</v>
      </c>
      <c r="H30" s="236">
        <f t="shared" si="3"/>
        <v>67.021512530494547</v>
      </c>
      <c r="I30" s="235">
        <f>[1]RESUMEN!L29/[1]RESUMEN!$AO$47</f>
        <v>87.470588235294116</v>
      </c>
      <c r="J30" s="236">
        <f t="shared" si="4"/>
        <v>32.978487469505431</v>
      </c>
      <c r="K30" s="235">
        <f>[1]RESUMEN!M29/[1]RESUMEN!$AO$47</f>
        <v>0</v>
      </c>
      <c r="L30" s="236">
        <f t="shared" si="5"/>
        <v>0</v>
      </c>
      <c r="M30" s="235">
        <f>[1]RESUMEN!O29/[1]RESUMEN!$AO$47</f>
        <v>0</v>
      </c>
      <c r="N30" s="236">
        <f t="shared" si="6"/>
        <v>0</v>
      </c>
      <c r="O30" s="235">
        <f>[1]RESUMEN!P29/[1]RESUMEN!$AO$47</f>
        <v>0</v>
      </c>
      <c r="P30" s="236">
        <f t="shared" si="7"/>
        <v>0</v>
      </c>
      <c r="Q30" s="235">
        <f>[1]RESUMEN!S29/[1]RESUMEN!$AO$47</f>
        <v>0</v>
      </c>
      <c r="R30" s="236">
        <f t="shared" si="8"/>
        <v>0</v>
      </c>
      <c r="S30" s="235">
        <f>[1]RESUMEN!T29/[1]RESUMEN!$AO$47</f>
        <v>0</v>
      </c>
      <c r="T30" s="237">
        <f t="shared" si="9"/>
        <v>0</v>
      </c>
    </row>
    <row r="31" spans="1:22" ht="18.75" customHeight="1">
      <c r="A31" s="222" t="s">
        <v>22</v>
      </c>
      <c r="B31" s="235">
        <f>SUM([1]PROMEDIO!B31)</f>
        <v>224</v>
      </c>
      <c r="C31" s="235">
        <f>SUM([1]PROMEDIO!C31)</f>
        <v>4</v>
      </c>
      <c r="D31" s="235">
        <f t="shared" si="2"/>
        <v>195.41176470588235</v>
      </c>
      <c r="E31" s="235">
        <f>[1]RESUMEN!F30/[1]RESUMEN!$AO$47</f>
        <v>0</v>
      </c>
      <c r="F31" s="235">
        <f>[1]RESUMEN!I30/[1]RESUMEN!$AO$47</f>
        <v>195.41176470588235</v>
      </c>
      <c r="G31" s="235">
        <f>[1]RESUMEN!J30/[1]RESUMEN!$AO$47</f>
        <v>195.41176470588235</v>
      </c>
      <c r="H31" s="236">
        <f t="shared" si="3"/>
        <v>100</v>
      </c>
      <c r="I31" s="235">
        <f>[1]RESUMEN!L30/[1]RESUMEN!$AO$47</f>
        <v>0</v>
      </c>
      <c r="J31" s="236">
        <f t="shared" si="4"/>
        <v>0</v>
      </c>
      <c r="K31" s="235">
        <f>[1]RESUMEN!M30/[1]RESUMEN!$AO$47</f>
        <v>0</v>
      </c>
      <c r="L31" s="236">
        <f t="shared" si="5"/>
        <v>0</v>
      </c>
      <c r="M31" s="235">
        <f>[1]RESUMEN!O30/[1]RESUMEN!$AO$47</f>
        <v>0</v>
      </c>
      <c r="N31" s="236">
        <f t="shared" si="6"/>
        <v>0</v>
      </c>
      <c r="O31" s="235">
        <f>[1]RESUMEN!P30/[1]RESUMEN!$AO$47</f>
        <v>0</v>
      </c>
      <c r="P31" s="236">
        <f t="shared" si="7"/>
        <v>0</v>
      </c>
      <c r="Q31" s="235">
        <f>[1]RESUMEN!S30/[1]RESUMEN!$AO$47</f>
        <v>0</v>
      </c>
      <c r="R31" s="236">
        <f t="shared" si="8"/>
        <v>0</v>
      </c>
      <c r="S31" s="235">
        <f>[1]RESUMEN!T30/[1]RESUMEN!$AO$47</f>
        <v>0</v>
      </c>
      <c r="T31" s="237">
        <f t="shared" si="9"/>
        <v>0</v>
      </c>
    </row>
    <row r="32" spans="1:22" ht="18.75" customHeight="1">
      <c r="A32" s="221" t="s">
        <v>216</v>
      </c>
      <c r="B32" s="235">
        <f>SUM([1]PROMEDIO!B32)</f>
        <v>192</v>
      </c>
      <c r="C32" s="235">
        <f>SUM([1]PROMEDIO!C32)</f>
        <v>0</v>
      </c>
      <c r="D32" s="235">
        <f t="shared" si="2"/>
        <v>176</v>
      </c>
      <c r="E32" s="235">
        <f>[1]RESUMEN!F31/[1]RESUMEN!$AO$47</f>
        <v>0</v>
      </c>
      <c r="F32" s="235">
        <f>[1]RESUMEN!I31/[1]RESUMEN!$AO$47</f>
        <v>176</v>
      </c>
      <c r="G32" s="235">
        <f>[1]RESUMEN!J31/[1]RESUMEN!$AO$47</f>
        <v>176</v>
      </c>
      <c r="H32" s="236">
        <f t="shared" si="3"/>
        <v>100</v>
      </c>
      <c r="I32" s="235">
        <f>[1]RESUMEN!L31/[1]RESUMEN!$AO$47</f>
        <v>0</v>
      </c>
      <c r="J32" s="236">
        <f t="shared" si="4"/>
        <v>0</v>
      </c>
      <c r="K32" s="235">
        <f>[1]RESUMEN!M31/[1]RESUMEN!$AO$47</f>
        <v>0</v>
      </c>
      <c r="L32" s="236">
        <f t="shared" si="5"/>
        <v>0</v>
      </c>
      <c r="M32" s="235">
        <f>[1]RESUMEN!O31/[1]RESUMEN!$AO$47</f>
        <v>0</v>
      </c>
      <c r="N32" s="236">
        <f t="shared" si="6"/>
        <v>0</v>
      </c>
      <c r="O32" s="235">
        <f>[1]RESUMEN!P31/[1]RESUMEN!$AO$47</f>
        <v>0</v>
      </c>
      <c r="P32" s="236">
        <f t="shared" si="7"/>
        <v>0</v>
      </c>
      <c r="Q32" s="235">
        <f>[1]RESUMEN!S31/[1]RESUMEN!$AO$47</f>
        <v>0</v>
      </c>
      <c r="R32" s="236">
        <f t="shared" si="8"/>
        <v>0</v>
      </c>
      <c r="S32" s="235">
        <f>[1]RESUMEN!T31/[1]RESUMEN!$AO$47</f>
        <v>0</v>
      </c>
      <c r="T32" s="237">
        <f t="shared" si="9"/>
        <v>0</v>
      </c>
    </row>
    <row r="33" spans="1:20" ht="18.75" customHeight="1">
      <c r="A33" s="222" t="s">
        <v>23</v>
      </c>
      <c r="B33" s="235">
        <f>SUM([1]PROMEDIO!B33)</f>
        <v>416</v>
      </c>
      <c r="C33" s="235">
        <f>SUM([1]PROMEDIO!C33)</f>
        <v>16</v>
      </c>
      <c r="D33" s="235">
        <f t="shared" si="2"/>
        <v>285.88235294117646</v>
      </c>
      <c r="E33" s="235">
        <f>[1]RESUMEN!F32/[1]RESUMEN!$AO$47</f>
        <v>86.058823529411768</v>
      </c>
      <c r="F33" s="235">
        <f>[1]RESUMEN!I32/[1]RESUMEN!$AO$47</f>
        <v>199.8235294117647</v>
      </c>
      <c r="G33" s="235">
        <f>[1]RESUMEN!J32/[1]RESUMEN!$AO$47</f>
        <v>49.352941176470587</v>
      </c>
      <c r="H33" s="236">
        <f t="shared" si="3"/>
        <v>24.698263173388284</v>
      </c>
      <c r="I33" s="235">
        <f>[1]RESUMEN!L32/[1]RESUMEN!$AO$47</f>
        <v>48.411764705882355</v>
      </c>
      <c r="J33" s="236">
        <f t="shared" si="4"/>
        <v>24.227259346482192</v>
      </c>
      <c r="K33" s="235">
        <f>[1]RESUMEN!M32/[1]RESUMEN!$AO$47</f>
        <v>94.294117647058826</v>
      </c>
      <c r="L33" s="236">
        <f t="shared" si="5"/>
        <v>47.188695908154259</v>
      </c>
      <c r="M33" s="235">
        <f>[1]RESUMEN!O32/[1]RESUMEN!$AO$47</f>
        <v>0</v>
      </c>
      <c r="N33" s="236">
        <f t="shared" si="6"/>
        <v>0</v>
      </c>
      <c r="O33" s="235">
        <f>[1]RESUMEN!P32/[1]RESUMEN!$AO$47</f>
        <v>0</v>
      </c>
      <c r="P33" s="236">
        <f t="shared" si="7"/>
        <v>0</v>
      </c>
      <c r="Q33" s="235">
        <f>[1]RESUMEN!S32/[1]RESUMEN!$AO$47</f>
        <v>6.7647058823529411</v>
      </c>
      <c r="R33" s="236">
        <f t="shared" si="8"/>
        <v>3.385340005887548</v>
      </c>
      <c r="S33" s="235">
        <f>[1]RESUMEN!T32/[1]RESUMEN!$AO$47</f>
        <v>1</v>
      </c>
      <c r="T33" s="237">
        <f t="shared" si="9"/>
        <v>0.5004415660877245</v>
      </c>
    </row>
    <row r="34" spans="1:20" ht="18.75" customHeight="1">
      <c r="A34" s="222" t="s">
        <v>24</v>
      </c>
      <c r="B34" s="235">
        <f>SUM([1]PROMEDIO!B34)</f>
        <v>246</v>
      </c>
      <c r="C34" s="235">
        <f>SUM([1]PROMEDIO!C34)</f>
        <v>0</v>
      </c>
      <c r="D34" s="235">
        <f t="shared" si="2"/>
        <v>227.8235294117647</v>
      </c>
      <c r="E34" s="235">
        <f>[1]RESUMEN!F33/[1]RESUMEN!$AO$47</f>
        <v>206.05882352941177</v>
      </c>
      <c r="F34" s="235">
        <f>[1]RESUMEN!I33/[1]RESUMEN!$AO$47</f>
        <v>21.764705882352942</v>
      </c>
      <c r="G34" s="235">
        <f>[1]RESUMEN!J33/[1]RESUMEN!$AO$47</f>
        <v>2.6470588235294117</v>
      </c>
      <c r="H34" s="236">
        <f t="shared" si="3"/>
        <v>12.162162162162161</v>
      </c>
      <c r="I34" s="235">
        <f>[1]RESUMEN!L33/[1]RESUMEN!$AO$47</f>
        <v>2.2352941176470589</v>
      </c>
      <c r="J34" s="236">
        <f t="shared" si="4"/>
        <v>10.27027027027027</v>
      </c>
      <c r="K34" s="235">
        <f>[1]RESUMEN!M33/[1]RESUMEN!$AO$47</f>
        <v>0</v>
      </c>
      <c r="L34" s="236">
        <f t="shared" si="5"/>
        <v>0</v>
      </c>
      <c r="M34" s="235">
        <f>[1]RESUMEN!O33/[1]RESUMEN!$AO$47</f>
        <v>0</v>
      </c>
      <c r="N34" s="236">
        <f t="shared" si="6"/>
        <v>0</v>
      </c>
      <c r="O34" s="235">
        <f>[1]RESUMEN!P33/[1]RESUMEN!$AO$47</f>
        <v>4.4705882352941178</v>
      </c>
      <c r="P34" s="236">
        <f t="shared" si="7"/>
        <v>20.54054054054054</v>
      </c>
      <c r="Q34" s="235">
        <f>[1]RESUMEN!S33/[1]RESUMEN!$AO$47</f>
        <v>12.411764705882353</v>
      </c>
      <c r="R34" s="236">
        <f t="shared" si="8"/>
        <v>57.027027027027025</v>
      </c>
      <c r="S34" s="235">
        <f>[1]RESUMEN!T33/[1]RESUMEN!$AO$47</f>
        <v>0</v>
      </c>
      <c r="T34" s="237">
        <f t="shared" si="9"/>
        <v>0</v>
      </c>
    </row>
    <row r="35" spans="1:20" ht="18.75" customHeight="1">
      <c r="A35" s="224" t="s">
        <v>25</v>
      </c>
      <c r="B35" s="235">
        <f>SUM([1]PROMEDIO!B35)</f>
        <v>56</v>
      </c>
      <c r="C35" s="235">
        <f>SUM([1]PROMEDIO!C35)</f>
        <v>0</v>
      </c>
      <c r="D35" s="235">
        <f>SUM(E35:F35)</f>
        <v>50</v>
      </c>
      <c r="E35" s="235">
        <f>[1]RESUMEN!F34/[1]RESUMEN!$AO$47</f>
        <v>0</v>
      </c>
      <c r="F35" s="235">
        <f>[1]RESUMEN!I34/[1]RESUMEN!$AO$47</f>
        <v>50</v>
      </c>
      <c r="G35" s="235">
        <f>[1]RESUMEN!J34/[1]RESUMEN!$AO$47</f>
        <v>12.176470588235293</v>
      </c>
      <c r="H35" s="236">
        <f t="shared" si="3"/>
        <v>24.352941176470587</v>
      </c>
      <c r="I35" s="235">
        <f>[1]RESUMEN!L34/[1]RESUMEN!$AO$47</f>
        <v>0</v>
      </c>
      <c r="J35" s="236">
        <f t="shared" si="4"/>
        <v>0</v>
      </c>
      <c r="K35" s="235">
        <f>[1]RESUMEN!M34/[1]RESUMEN!$AO$47</f>
        <v>0</v>
      </c>
      <c r="L35" s="236">
        <f t="shared" si="5"/>
        <v>0</v>
      </c>
      <c r="M35" s="235">
        <f>[1]RESUMEN!O34/[1]RESUMEN!$AO$47</f>
        <v>0</v>
      </c>
      <c r="N35" s="236">
        <f t="shared" si="6"/>
        <v>0</v>
      </c>
      <c r="O35" s="235">
        <f>[1]RESUMEN!P34/[1]RESUMEN!$AO$47</f>
        <v>0</v>
      </c>
      <c r="P35" s="236">
        <f t="shared" si="7"/>
        <v>0</v>
      </c>
      <c r="Q35" s="235">
        <f>[1]RESUMEN!S34/[1]RESUMEN!$AO$47</f>
        <v>0</v>
      </c>
      <c r="R35" s="236">
        <f t="shared" si="8"/>
        <v>0</v>
      </c>
      <c r="S35" s="235">
        <f>[1]RESUMEN!T34/[1]RESUMEN!$AO$47</f>
        <v>37.823529411764703</v>
      </c>
      <c r="T35" s="237">
        <f t="shared" si="9"/>
        <v>75.647058823529406</v>
      </c>
    </row>
    <row r="36" spans="1:20" ht="18.75" customHeight="1">
      <c r="A36" s="221" t="s">
        <v>217</v>
      </c>
      <c r="B36" s="235">
        <f>SUM([1]PROMEDIO!B36)</f>
        <v>420</v>
      </c>
      <c r="C36" s="235">
        <f>SUM([1]PROMEDIO!C36)</f>
        <v>2</v>
      </c>
      <c r="D36" s="235">
        <f t="shared" si="2"/>
        <v>361</v>
      </c>
      <c r="E36" s="235">
        <f>[1]RESUMEN!F35/[1]RESUMEN!$AO$47</f>
        <v>3.0588235294117645</v>
      </c>
      <c r="F36" s="235">
        <f>[1]RESUMEN!I35/[1]RESUMEN!$AO$47</f>
        <v>357.94117647058823</v>
      </c>
      <c r="G36" s="235">
        <f>[1]RESUMEN!J35/[1]RESUMEN!$AO$47</f>
        <v>2</v>
      </c>
      <c r="H36" s="236">
        <f t="shared" si="3"/>
        <v>0.55875102711585867</v>
      </c>
      <c r="I36" s="235">
        <f>[1]RESUMEN!L35/[1]RESUMEN!$AO$47</f>
        <v>2.0588235294117645</v>
      </c>
      <c r="J36" s="236">
        <f t="shared" si="4"/>
        <v>0.57518488085456032</v>
      </c>
      <c r="K36" s="235">
        <f>[1]RESUMEN!M35/[1]RESUMEN!$AO$47</f>
        <v>352.94117647058823</v>
      </c>
      <c r="L36" s="236">
        <f t="shared" si="5"/>
        <v>98.603122432210355</v>
      </c>
      <c r="M36" s="235">
        <f>[1]RESUMEN!O35/[1]RESUMEN!$AO$47</f>
        <v>0</v>
      </c>
      <c r="N36" s="236">
        <f t="shared" si="6"/>
        <v>0</v>
      </c>
      <c r="O36" s="235">
        <f>[1]RESUMEN!P35/[1]RESUMEN!$AO$47</f>
        <v>0</v>
      </c>
      <c r="P36" s="236">
        <f t="shared" si="7"/>
        <v>0</v>
      </c>
      <c r="Q36" s="235">
        <f>[1]RESUMEN!S35/[1]RESUMEN!$AO$47</f>
        <v>0.94117647058823528</v>
      </c>
      <c r="R36" s="236">
        <f t="shared" si="8"/>
        <v>0.26294165981922757</v>
      </c>
      <c r="S36" s="235">
        <f>[1]RESUMEN!T35/[1]RESUMEN!$AO$47</f>
        <v>0</v>
      </c>
      <c r="T36" s="237">
        <f t="shared" si="9"/>
        <v>0</v>
      </c>
    </row>
    <row r="37" spans="1:20" ht="18.75" customHeight="1">
      <c r="A37" s="221" t="s">
        <v>218</v>
      </c>
      <c r="B37" s="235">
        <f>SUM([1]PROMEDIO!B37)</f>
        <v>1031</v>
      </c>
      <c r="C37" s="235">
        <f>SUM([1]PROMEDIO!C37)</f>
        <v>142</v>
      </c>
      <c r="D37" s="235">
        <f t="shared" si="2"/>
        <v>810.05882352941171</v>
      </c>
      <c r="E37" s="235">
        <f>[1]RESUMEN!F36/[1]RESUMEN!$AO$47</f>
        <v>0</v>
      </c>
      <c r="F37" s="235">
        <f>[1]RESUMEN!I36/[1]RESUMEN!$AO$47</f>
        <v>810.05882352941171</v>
      </c>
      <c r="G37" s="235">
        <f>[1]RESUMEN!J36/[1]RESUMEN!$AO$47</f>
        <v>5.7647058823529411</v>
      </c>
      <c r="H37" s="236">
        <f t="shared" si="3"/>
        <v>0.71164040374700455</v>
      </c>
      <c r="I37" s="235">
        <f>[1]RESUMEN!L36/[1]RESUMEN!$AO$47</f>
        <v>398.70588235294116</v>
      </c>
      <c r="J37" s="236">
        <f t="shared" si="4"/>
        <v>49.219374046910175</v>
      </c>
      <c r="K37" s="235">
        <f>[1]RESUMEN!M36/[1]RESUMEN!$AO$47</f>
        <v>405.58823529411762</v>
      </c>
      <c r="L37" s="236">
        <f t="shared" si="5"/>
        <v>50.068985549342827</v>
      </c>
      <c r="M37" s="235">
        <f>[1]RESUMEN!O36/[1]RESUMEN!$AO$47</f>
        <v>0</v>
      </c>
      <c r="N37" s="236">
        <f t="shared" si="6"/>
        <v>0</v>
      </c>
      <c r="O37" s="235">
        <f>[1]RESUMEN!P36/[1]RESUMEN!$AO$47</f>
        <v>0</v>
      </c>
      <c r="P37" s="236">
        <f t="shared" si="7"/>
        <v>0</v>
      </c>
      <c r="Q37" s="235">
        <f>[1]RESUMEN!S36/[1]RESUMEN!$AO$47</f>
        <v>0</v>
      </c>
      <c r="R37" s="236">
        <f t="shared" si="8"/>
        <v>0</v>
      </c>
      <c r="S37" s="235">
        <f>[1]RESUMEN!T36/[1]RESUMEN!$AO$47</f>
        <v>0</v>
      </c>
      <c r="T37" s="237">
        <f t="shared" si="9"/>
        <v>0</v>
      </c>
    </row>
    <row r="38" spans="1:20" ht="18.75" customHeight="1">
      <c r="A38" s="221" t="s">
        <v>219</v>
      </c>
      <c r="B38" s="235">
        <f>SUM([1]PROMEDIO!B38)</f>
        <v>486</v>
      </c>
      <c r="C38" s="235">
        <f>SUM([1]PROMEDIO!C38)</f>
        <v>16</v>
      </c>
      <c r="D38" s="235">
        <f t="shared" si="2"/>
        <v>104.35294117647059</v>
      </c>
      <c r="E38" s="235">
        <f>[1]RESUMEN!F37/[1]RESUMEN!$AO$47</f>
        <v>22.294117647058822</v>
      </c>
      <c r="F38" s="235">
        <f>[1]RESUMEN!I37/[1]RESUMEN!$AO$47</f>
        <v>82.058823529411768</v>
      </c>
      <c r="G38" s="235">
        <f>[1]RESUMEN!J37/[1]RESUMEN!$AO$47</f>
        <v>31.117647058823529</v>
      </c>
      <c r="H38" s="236">
        <f>G38/F38*100</f>
        <v>37.921146953405014</v>
      </c>
      <c r="I38" s="235">
        <f>[1]RESUMEN!L37/[1]RESUMEN!$AO$47</f>
        <v>27.294117647058822</v>
      </c>
      <c r="J38" s="236">
        <f>I38/F38*100</f>
        <v>33.261648745519715</v>
      </c>
      <c r="K38" s="235">
        <f>[1]RESUMEN!M37/[1]RESUMEN!$AO$47</f>
        <v>20.882352941176471</v>
      </c>
      <c r="L38" s="236">
        <f>K38/F38*100</f>
        <v>25.448028673835125</v>
      </c>
      <c r="M38" s="235">
        <f>[1]RESUMEN!O37/[1]RESUMEN!$AO$47</f>
        <v>0</v>
      </c>
      <c r="N38" s="236">
        <f t="shared" si="6"/>
        <v>0</v>
      </c>
      <c r="O38" s="235">
        <f>[1]RESUMEN!P37/[1]RESUMEN!$AO$47</f>
        <v>0</v>
      </c>
      <c r="P38" s="236">
        <f t="shared" si="7"/>
        <v>0</v>
      </c>
      <c r="Q38" s="235">
        <f>[1]RESUMEN!S37/[1]RESUMEN!$AO$47</f>
        <v>2.2352941176470589</v>
      </c>
      <c r="R38" s="236">
        <f t="shared" si="8"/>
        <v>2.7240143369175627</v>
      </c>
      <c r="S38" s="235">
        <f>[1]RESUMEN!T37/[1]RESUMEN!$AO$47</f>
        <v>0.52941176470588236</v>
      </c>
      <c r="T38" s="237">
        <f t="shared" si="9"/>
        <v>0.64516129032258063</v>
      </c>
    </row>
    <row r="39" spans="1:20" ht="18.75" customHeight="1">
      <c r="A39" s="222" t="s">
        <v>26</v>
      </c>
      <c r="B39" s="235">
        <f>SUM([1]PROMEDIO!B39)</f>
        <v>28</v>
      </c>
      <c r="C39" s="235">
        <f>SUM([1]PROMEDIO!C39)</f>
        <v>0</v>
      </c>
      <c r="D39" s="235">
        <f t="shared" si="2"/>
        <v>25.117647058823529</v>
      </c>
      <c r="E39" s="235">
        <f>[1]RESUMEN!F38/[1]RESUMEN!$AO$47</f>
        <v>0</v>
      </c>
      <c r="F39" s="235">
        <f>[1]RESUMEN!I38/[1]RESUMEN!$AO$47</f>
        <v>25.117647058823529</v>
      </c>
      <c r="G39" s="235">
        <f>[1]RESUMEN!J38/[1]RESUMEN!$AO$47</f>
        <v>25.117647058823529</v>
      </c>
      <c r="H39" s="236">
        <f t="shared" si="3"/>
        <v>100</v>
      </c>
      <c r="I39" s="235">
        <f>[1]RESUMEN!L38/[1]RESUMEN!$AO$47</f>
        <v>0</v>
      </c>
      <c r="J39" s="236">
        <f t="shared" si="4"/>
        <v>0</v>
      </c>
      <c r="K39" s="235">
        <f>[1]RESUMEN!M38/[1]RESUMEN!$AO$47</f>
        <v>0</v>
      </c>
      <c r="L39" s="236">
        <f t="shared" si="5"/>
        <v>0</v>
      </c>
      <c r="M39" s="235">
        <f>[1]RESUMEN!O38/[1]RESUMEN!$AO$47</f>
        <v>0</v>
      </c>
      <c r="N39" s="236">
        <f t="shared" si="6"/>
        <v>0</v>
      </c>
      <c r="O39" s="235">
        <f>[1]RESUMEN!P38/[1]RESUMEN!$AO$47</f>
        <v>0</v>
      </c>
      <c r="P39" s="236">
        <f t="shared" si="7"/>
        <v>0</v>
      </c>
      <c r="Q39" s="235">
        <f>[1]RESUMEN!S38/[1]RESUMEN!$AO$47</f>
        <v>0</v>
      </c>
      <c r="R39" s="236">
        <f t="shared" si="8"/>
        <v>0</v>
      </c>
      <c r="S39" s="235">
        <f>[1]RESUMEN!T38/[1]RESUMEN!$AO$47</f>
        <v>0</v>
      </c>
      <c r="T39" s="237">
        <f t="shared" si="9"/>
        <v>0</v>
      </c>
    </row>
    <row r="40" spans="1:20" ht="18.75" customHeight="1">
      <c r="A40" s="221" t="s">
        <v>220</v>
      </c>
      <c r="B40" s="235">
        <f>SUM([1]PROMEDIO!B40)</f>
        <v>546</v>
      </c>
      <c r="C40" s="235">
        <f>SUM([1]PROMEDIO!C40)</f>
        <v>28</v>
      </c>
      <c r="D40" s="235">
        <f t="shared" si="2"/>
        <v>500.88235294117646</v>
      </c>
      <c r="E40" s="235">
        <f>[1]RESUMEN!F39/[1]RESUMEN!$AO$47</f>
        <v>0</v>
      </c>
      <c r="F40" s="235">
        <f>[1]RESUMEN!I39/[1]RESUMEN!$AO$47</f>
        <v>500.88235294117646</v>
      </c>
      <c r="G40" s="235">
        <f>[1]RESUMEN!J39/[1]RESUMEN!$AO$47</f>
        <v>1.7058823529411764</v>
      </c>
      <c r="H40" s="236">
        <f t="shared" si="3"/>
        <v>0.34057545507927189</v>
      </c>
      <c r="I40" s="235">
        <f>[1]RESUMEN!L39/[1]RESUMEN!$AO$47</f>
        <v>446.35294117647061</v>
      </c>
      <c r="J40" s="236">
        <f t="shared" si="4"/>
        <v>89.113329418672933</v>
      </c>
      <c r="K40" s="235">
        <f>[1]RESUMEN!M39/[1]RESUMEN!$AO$47</f>
        <v>52.823529411764703</v>
      </c>
      <c r="L40" s="236">
        <f t="shared" si="5"/>
        <v>10.546095126247797</v>
      </c>
      <c r="M40" s="235">
        <f>[1]RESUMEN!O39/[1]RESUMEN!$AO$47</f>
        <v>0</v>
      </c>
      <c r="N40" s="236">
        <f t="shared" si="6"/>
        <v>0</v>
      </c>
      <c r="O40" s="235">
        <f>[1]RESUMEN!P39/[1]RESUMEN!$AO$47</f>
        <v>0</v>
      </c>
      <c r="P40" s="236">
        <f t="shared" si="7"/>
        <v>0</v>
      </c>
      <c r="Q40" s="235">
        <f>[1]RESUMEN!S39/[1]RESUMEN!$AO$47</f>
        <v>0</v>
      </c>
      <c r="R40" s="236">
        <f t="shared" si="8"/>
        <v>0</v>
      </c>
      <c r="S40" s="235">
        <f>[1]RESUMEN!T39/[1]RESUMEN!$AO$47</f>
        <v>0</v>
      </c>
      <c r="T40" s="237">
        <f t="shared" si="9"/>
        <v>0</v>
      </c>
    </row>
    <row r="41" spans="1:20" ht="18.75" customHeight="1">
      <c r="A41" s="222" t="s">
        <v>27</v>
      </c>
      <c r="B41" s="235">
        <f>SUM([1]PROMEDIO!B41)</f>
        <v>152</v>
      </c>
      <c r="C41" s="235">
        <f>SUM([1]PROMEDIO!C41)</f>
        <v>0</v>
      </c>
      <c r="D41" s="235">
        <f t="shared" si="2"/>
        <v>149.94117647058823</v>
      </c>
      <c r="E41" s="235">
        <f>[1]RESUMEN!F40/[1]RESUMEN!$AO$47</f>
        <v>0</v>
      </c>
      <c r="F41" s="235">
        <f>[1]RESUMEN!I40/[1]RESUMEN!$AO$47</f>
        <v>149.94117647058823</v>
      </c>
      <c r="G41" s="235">
        <f>[1]RESUMEN!J40/[1]RESUMEN!$AO$47</f>
        <v>149.94117647058823</v>
      </c>
      <c r="H41" s="236">
        <f t="shared" si="3"/>
        <v>100</v>
      </c>
      <c r="I41" s="235">
        <f>[1]RESUMEN!L40/[1]RESUMEN!$AO$47</f>
        <v>0</v>
      </c>
      <c r="J41" s="236">
        <f t="shared" si="4"/>
        <v>0</v>
      </c>
      <c r="K41" s="235">
        <f>[1]RESUMEN!M40/[1]RESUMEN!$AO$47</f>
        <v>0</v>
      </c>
      <c r="L41" s="236">
        <f t="shared" si="5"/>
        <v>0</v>
      </c>
      <c r="M41" s="235">
        <f>[1]RESUMEN!O40/[1]RESUMEN!$AO$47</f>
        <v>0</v>
      </c>
      <c r="N41" s="236">
        <f t="shared" si="6"/>
        <v>0</v>
      </c>
      <c r="O41" s="235">
        <f>[1]RESUMEN!P40/[1]RESUMEN!$AO$47</f>
        <v>0</v>
      </c>
      <c r="P41" s="236">
        <f t="shared" si="7"/>
        <v>0</v>
      </c>
      <c r="Q41" s="235">
        <f>[1]RESUMEN!S40/[1]RESUMEN!$AO$47</f>
        <v>0</v>
      </c>
      <c r="R41" s="236">
        <f t="shared" si="8"/>
        <v>0</v>
      </c>
      <c r="S41" s="235">
        <f>[1]RESUMEN!T40/[1]RESUMEN!$AO$47</f>
        <v>0</v>
      </c>
      <c r="T41" s="237">
        <f t="shared" si="9"/>
        <v>0</v>
      </c>
    </row>
    <row r="42" spans="1:20" ht="18.75" customHeight="1">
      <c r="A42" s="221" t="s">
        <v>221</v>
      </c>
      <c r="B42" s="235">
        <f>SUM([1]PROMEDIO!B42)</f>
        <v>908</v>
      </c>
      <c r="C42" s="235">
        <f>SUM([1]PROMEDIO!C42)</f>
        <v>0</v>
      </c>
      <c r="D42" s="235">
        <f t="shared" si="2"/>
        <v>774.05882352941171</v>
      </c>
      <c r="E42" s="235">
        <f>[1]RESUMEN!F41/[1]RESUMEN!$AO$47</f>
        <v>183.8235294117647</v>
      </c>
      <c r="F42" s="235">
        <f>[1]RESUMEN!I41/[1]RESUMEN!$AO$47</f>
        <v>590.23529411764707</v>
      </c>
      <c r="G42" s="235">
        <f>[1]RESUMEN!J41/[1]RESUMEN!$AO$47</f>
        <v>285.58823529411762</v>
      </c>
      <c r="H42" s="236">
        <f t="shared" si="3"/>
        <v>48.385489336256718</v>
      </c>
      <c r="I42" s="235">
        <f>[1]RESUMEN!L41/[1]RESUMEN!$AO$47</f>
        <v>171</v>
      </c>
      <c r="J42" s="236">
        <f t="shared" si="4"/>
        <v>28.971496910504285</v>
      </c>
      <c r="K42" s="235">
        <f>[1]RESUMEN!M41/[1]RESUMEN!$AO$47</f>
        <v>13.411764705882353</v>
      </c>
      <c r="L42" s="236">
        <f t="shared" si="5"/>
        <v>2.2722742674905323</v>
      </c>
      <c r="M42" s="235">
        <f>[1]RESUMEN!O41/[1]RESUMEN!$AO$47</f>
        <v>0</v>
      </c>
      <c r="N42" s="236">
        <f t="shared" si="6"/>
        <v>0</v>
      </c>
      <c r="O42" s="235">
        <f>[1]RESUMEN!P41/[1]RESUMEN!$AO$47</f>
        <v>30.941176470588236</v>
      </c>
      <c r="P42" s="236">
        <f t="shared" si="7"/>
        <v>5.2421765995614908</v>
      </c>
      <c r="Q42" s="235">
        <f>[1]RESUMEN!S41/[1]RESUMEN!$AO$47</f>
        <v>59.352941176470587</v>
      </c>
      <c r="R42" s="236">
        <f t="shared" si="8"/>
        <v>10.055810245166434</v>
      </c>
      <c r="S42" s="235">
        <f>[1]RESUMEN!T41/[1]RESUMEN!$AO$47</f>
        <v>29.941176470588236</v>
      </c>
      <c r="T42" s="237">
        <f t="shared" si="9"/>
        <v>5.0727526410205304</v>
      </c>
    </row>
    <row r="43" spans="1:20" ht="18.75" customHeight="1">
      <c r="A43" s="221" t="s">
        <v>222</v>
      </c>
      <c r="B43" s="235">
        <f>SUM([1]PROMEDIO!B43)</f>
        <v>75</v>
      </c>
      <c r="C43" s="235">
        <f>SUM([1]PROMEDIO!C43)</f>
        <v>0</v>
      </c>
      <c r="D43" s="235">
        <f t="shared" si="2"/>
        <v>49.352941176470587</v>
      </c>
      <c r="E43" s="235">
        <f>[1]RESUMEN!F42/[1]RESUMEN!$AO$47</f>
        <v>0</v>
      </c>
      <c r="F43" s="235">
        <f>[1]RESUMEN!I42/[1]RESUMEN!$AO$47</f>
        <v>49.352941176470587</v>
      </c>
      <c r="G43" s="235">
        <f>[1]RESUMEN!J42/[1]RESUMEN!$AO$47</f>
        <v>49.352941176470587</v>
      </c>
      <c r="H43" s="236">
        <f t="shared" si="3"/>
        <v>100</v>
      </c>
      <c r="I43" s="235">
        <f>[1]RESUMEN!L42/[1]RESUMEN!$AO$47</f>
        <v>0</v>
      </c>
      <c r="J43" s="236">
        <f t="shared" si="4"/>
        <v>0</v>
      </c>
      <c r="K43" s="235">
        <f>[1]RESUMEN!M42/[1]RESUMEN!$AO$47</f>
        <v>0</v>
      </c>
      <c r="L43" s="236">
        <f t="shared" si="5"/>
        <v>0</v>
      </c>
      <c r="M43" s="235">
        <f>[1]RESUMEN!O42/[1]RESUMEN!$AO$47</f>
        <v>0</v>
      </c>
      <c r="N43" s="236">
        <f t="shared" si="6"/>
        <v>0</v>
      </c>
      <c r="O43" s="235">
        <f>[1]RESUMEN!P42/[1]RESUMEN!$AO$47</f>
        <v>0</v>
      </c>
      <c r="P43" s="236">
        <f t="shared" si="7"/>
        <v>0</v>
      </c>
      <c r="Q43" s="235">
        <f>[1]RESUMEN!S42/[1]RESUMEN!$AO$47</f>
        <v>0</v>
      </c>
      <c r="R43" s="236">
        <f t="shared" si="8"/>
        <v>0</v>
      </c>
      <c r="S43" s="235">
        <f>[1]RESUMEN!T42/[1]RESUMEN!$AO$47</f>
        <v>0</v>
      </c>
      <c r="T43" s="237">
        <f t="shared" si="9"/>
        <v>0</v>
      </c>
    </row>
    <row r="44" spans="1:20" ht="18.75" customHeight="1">
      <c r="A44" s="222" t="s">
        <v>28</v>
      </c>
      <c r="B44" s="235">
        <f>SUM([1]PROMEDIO!B44)</f>
        <v>0</v>
      </c>
      <c r="C44" s="235">
        <f>SUM([1]PROMEDIO!C44)</f>
        <v>0</v>
      </c>
      <c r="D44" s="235">
        <f t="shared" si="2"/>
        <v>18.470588235294116</v>
      </c>
      <c r="E44" s="235">
        <f>[1]RESUMEN!F43/[1]RESUMEN!$AO$47</f>
        <v>0</v>
      </c>
      <c r="F44" s="235">
        <f>[1]RESUMEN!I43/[1]RESUMEN!$AO$47</f>
        <v>18.470588235294116</v>
      </c>
      <c r="G44" s="235">
        <f>[1]RESUMEN!J43/[1]RESUMEN!$AO$47</f>
        <v>18.470588235294116</v>
      </c>
      <c r="H44" s="236">
        <v>0</v>
      </c>
      <c r="I44" s="235">
        <f>[1]RESUMEN!L43/[1]RESUMEN!$AO$47</f>
        <v>0</v>
      </c>
      <c r="J44" s="236">
        <v>0</v>
      </c>
      <c r="K44" s="235">
        <f>[1]RESUMEN!M43/[1]RESUMEN!$AO$47</f>
        <v>0</v>
      </c>
      <c r="L44" s="236">
        <v>0</v>
      </c>
      <c r="M44" s="235">
        <f>[1]RESUMEN!O43/[1]RESUMEN!$AO$47</f>
        <v>0</v>
      </c>
      <c r="N44" s="236">
        <v>0</v>
      </c>
      <c r="O44" s="235">
        <f>[1]RESUMEN!P43/[1]RESUMEN!$AO$47</f>
        <v>0</v>
      </c>
      <c r="P44" s="236">
        <v>0</v>
      </c>
      <c r="Q44" s="235">
        <f>[1]RESUMEN!S43/[1]RESUMEN!$AO$47</f>
        <v>0</v>
      </c>
      <c r="R44" s="236">
        <v>0</v>
      </c>
      <c r="S44" s="235">
        <f>[1]RESUMEN!T43/[1]RESUMEN!$AO$47</f>
        <v>0</v>
      </c>
      <c r="T44" s="237">
        <v>0</v>
      </c>
    </row>
    <row r="45" spans="1:20" ht="18.75" customHeight="1">
      <c r="A45" s="222" t="s">
        <v>29</v>
      </c>
      <c r="B45" s="235">
        <f>SUM([1]PROMEDIO!B45)</f>
        <v>400</v>
      </c>
      <c r="C45" s="235">
        <f>SUM([1]PROMEDIO!C45)</f>
        <v>50</v>
      </c>
      <c r="D45" s="235">
        <f t="shared" si="2"/>
        <v>313.70588235294116</v>
      </c>
      <c r="E45" s="235">
        <f>[1]RESUMEN!F44/[1]RESUMEN!$AO$47</f>
        <v>14.176470588235293</v>
      </c>
      <c r="F45" s="235">
        <f>[1]RESUMEN!I44/[1]RESUMEN!$AO$47</f>
        <v>299.52941176470586</v>
      </c>
      <c r="G45" s="235">
        <f>[1]RESUMEN!J44/[1]RESUMEN!$AO$47</f>
        <v>295.88235294117646</v>
      </c>
      <c r="H45" s="236">
        <f t="shared" si="3"/>
        <v>98.78240377062059</v>
      </c>
      <c r="I45" s="235">
        <f>[1]RESUMEN!L44/[1]RESUMEN!$AO$47</f>
        <v>0</v>
      </c>
      <c r="J45" s="236">
        <f t="shared" si="4"/>
        <v>0</v>
      </c>
      <c r="K45" s="235">
        <f>[1]RESUMEN!M44/[1]RESUMEN!$AO$47</f>
        <v>0</v>
      </c>
      <c r="L45" s="236">
        <f t="shared" si="5"/>
        <v>0</v>
      </c>
      <c r="M45" s="235">
        <f>[1]RESUMEN!O44/[1]RESUMEN!$AO$47</f>
        <v>0</v>
      </c>
      <c r="N45" s="236">
        <f t="shared" si="6"/>
        <v>0</v>
      </c>
      <c r="O45" s="235">
        <f>[1]RESUMEN!P44/[1]RESUMEN!$AO$47</f>
        <v>1.7647058823529411</v>
      </c>
      <c r="P45" s="236">
        <f t="shared" si="7"/>
        <v>0.58915946582875101</v>
      </c>
      <c r="Q45" s="235">
        <f>[1]RESUMEN!S44/[1]RESUMEN!$AO$47</f>
        <v>1.8823529411764706</v>
      </c>
      <c r="R45" s="236">
        <f t="shared" si="8"/>
        <v>0.6284367635506678</v>
      </c>
      <c r="S45" s="235">
        <f>[1]RESUMEN!T44/[1]RESUMEN!$AO$47</f>
        <v>0</v>
      </c>
      <c r="T45" s="237">
        <f t="shared" si="9"/>
        <v>0</v>
      </c>
    </row>
    <row r="46" spans="1:20" ht="18.75" customHeight="1">
      <c r="A46" s="222" t="s">
        <v>30</v>
      </c>
      <c r="B46" s="235">
        <f>SUM([1]PROMEDIO!B46)</f>
        <v>384</v>
      </c>
      <c r="C46" s="235">
        <f>SUM([1]PROMEDIO!C46)</f>
        <v>0</v>
      </c>
      <c r="D46" s="235">
        <f t="shared" si="2"/>
        <v>295.76470588235293</v>
      </c>
      <c r="E46" s="235">
        <f>[1]RESUMEN!F45/[1]RESUMEN!$AO$47</f>
        <v>235.1764705882353</v>
      </c>
      <c r="F46" s="235">
        <f>[1]RESUMEN!I45/[1]RESUMEN!$AO$47</f>
        <v>60.588235294117645</v>
      </c>
      <c r="G46" s="235">
        <f>[1]RESUMEN!J45/[1]RESUMEN!$AO$47</f>
        <v>0.88235294117647056</v>
      </c>
      <c r="H46" s="236">
        <f t="shared" si="3"/>
        <v>1.4563106796116505</v>
      </c>
      <c r="I46" s="235">
        <f>[1]RESUMEN!L45/[1]RESUMEN!$AO$47</f>
        <v>0.76470588235294112</v>
      </c>
      <c r="J46" s="236">
        <f t="shared" si="4"/>
        <v>1.262135922330097</v>
      </c>
      <c r="K46" s="235">
        <f>[1]RESUMEN!M45/[1]RESUMEN!$AO$47</f>
        <v>0.11764705882352941</v>
      </c>
      <c r="L46" s="236">
        <f t="shared" si="5"/>
        <v>0.19417475728155342</v>
      </c>
      <c r="M46" s="235">
        <f>[1]RESUMEN!O45/[1]RESUMEN!$AO$47</f>
        <v>0</v>
      </c>
      <c r="N46" s="236">
        <f t="shared" si="6"/>
        <v>0</v>
      </c>
      <c r="O46" s="235">
        <f>[1]RESUMEN!P45/[1]RESUMEN!$AO$47</f>
        <v>34.470588235294116</v>
      </c>
      <c r="P46" s="236">
        <f t="shared" si="7"/>
        <v>56.893203883495147</v>
      </c>
      <c r="Q46" s="235">
        <f>[1]RESUMEN!S45/[1]RESUMEN!$AO$47</f>
        <v>23.117647058823529</v>
      </c>
      <c r="R46" s="236">
        <f t="shared" si="8"/>
        <v>38.155339805825243</v>
      </c>
      <c r="S46" s="235">
        <f>[1]RESUMEN!T45/[1]RESUMEN!$AO$47</f>
        <v>1.2352941176470589</v>
      </c>
      <c r="T46" s="237">
        <f t="shared" si="9"/>
        <v>2.0388349514563107</v>
      </c>
    </row>
    <row r="47" spans="1:20" ht="18.75" customHeight="1" thickBot="1">
      <c r="A47" s="225" t="s">
        <v>223</v>
      </c>
      <c r="B47" s="289">
        <f>SUM([1]PROMEDIO!B47)</f>
        <v>24</v>
      </c>
      <c r="C47" s="289">
        <f>SUM([1]PROMEDIO!C47)</f>
        <v>0</v>
      </c>
      <c r="D47" s="289">
        <f t="shared" si="2"/>
        <v>20.647058823529413</v>
      </c>
      <c r="E47" s="289">
        <f>[1]RESUMEN!F46/[1]RESUMEN!$AO$47</f>
        <v>0</v>
      </c>
      <c r="F47" s="289">
        <f>[1]RESUMEN!I46/[1]RESUMEN!$AO$47</f>
        <v>20.647058823529413</v>
      </c>
      <c r="G47" s="289">
        <f>[1]RESUMEN!J46/[1]RESUMEN!$AO$47</f>
        <v>0</v>
      </c>
      <c r="H47" s="308">
        <f t="shared" si="3"/>
        <v>0</v>
      </c>
      <c r="I47" s="289">
        <f>[1]RESUMEN!L46/[1]RESUMEN!$AO$47</f>
        <v>0</v>
      </c>
      <c r="J47" s="308">
        <f t="shared" si="4"/>
        <v>0</v>
      </c>
      <c r="K47" s="289">
        <f>[1]RESUMEN!M46/[1]RESUMEN!$AO$47</f>
        <v>0</v>
      </c>
      <c r="L47" s="308">
        <f t="shared" si="5"/>
        <v>0</v>
      </c>
      <c r="M47" s="289">
        <f>[1]RESUMEN!O46/[1]RESUMEN!$AO$47</f>
        <v>0</v>
      </c>
      <c r="N47" s="308">
        <f t="shared" si="6"/>
        <v>0</v>
      </c>
      <c r="O47" s="289">
        <f>[1]RESUMEN!P46/[1]RESUMEN!$AO$47</f>
        <v>0</v>
      </c>
      <c r="P47" s="308">
        <f t="shared" si="7"/>
        <v>0</v>
      </c>
      <c r="Q47" s="289">
        <f>[1]RESUMEN!S46/[1]RESUMEN!$AO$47</f>
        <v>0</v>
      </c>
      <c r="R47" s="308">
        <f t="shared" si="8"/>
        <v>0</v>
      </c>
      <c r="S47" s="289">
        <f>[1]RESUMEN!T46/[1]RESUMEN!$AO$47</f>
        <v>20.647058823529413</v>
      </c>
      <c r="T47" s="309">
        <f t="shared" si="9"/>
        <v>100</v>
      </c>
    </row>
    <row r="48" spans="1:20">
      <c r="A48" s="20" t="s">
        <v>224</v>
      </c>
      <c r="C48" s="21" t="s">
        <v>41</v>
      </c>
      <c r="D48" s="8"/>
      <c r="E48" s="8"/>
      <c r="F48" s="8"/>
      <c r="P48" s="295"/>
    </row>
    <row r="49" spans="1:20">
      <c r="A49" s="20" t="s">
        <v>31</v>
      </c>
      <c r="C49" s="22" t="s">
        <v>42</v>
      </c>
      <c r="D49" s="23"/>
      <c r="E49" s="23"/>
      <c r="F49" s="23"/>
      <c r="G49" s="321"/>
      <c r="H49" s="321"/>
      <c r="I49" s="321"/>
      <c r="J49" s="321"/>
      <c r="K49" s="321"/>
      <c r="L49" s="321"/>
      <c r="M49" s="321"/>
      <c r="N49" s="321"/>
      <c r="O49" s="321"/>
      <c r="P49" s="295"/>
      <c r="R49" s="321"/>
      <c r="S49" s="321"/>
      <c r="T49" s="321"/>
    </row>
    <row r="50" spans="1:20">
      <c r="A50" s="24" t="s">
        <v>227</v>
      </c>
      <c r="C50" s="22" t="s">
        <v>43</v>
      </c>
      <c r="D50" s="8"/>
      <c r="E50" s="8"/>
      <c r="F50" s="8"/>
      <c r="P50" s="325"/>
    </row>
    <row r="51" spans="1:20">
      <c r="B51" s="6"/>
      <c r="P51" s="326"/>
    </row>
    <row r="52" spans="1:20">
      <c r="A52" s="285"/>
    </row>
    <row r="53" spans="1:20">
      <c r="A53" s="285"/>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415" t="s">
        <v>44</v>
      </c>
      <c r="B2" s="415"/>
      <c r="C2" s="415"/>
      <c r="D2" s="415"/>
      <c r="E2" s="415"/>
      <c r="F2" s="415"/>
      <c r="G2" s="415"/>
      <c r="H2" s="415"/>
      <c r="I2" s="415"/>
      <c r="J2" s="415"/>
      <c r="K2" s="415"/>
    </row>
    <row r="3" spans="1:16">
      <c r="A3" s="415" t="s">
        <v>45</v>
      </c>
      <c r="B3" s="415"/>
      <c r="C3" s="415"/>
      <c r="D3" s="415"/>
      <c r="E3" s="415"/>
      <c r="F3" s="415"/>
      <c r="G3" s="415"/>
      <c r="H3" s="415"/>
      <c r="I3" s="415"/>
      <c r="J3" s="415"/>
      <c r="K3" s="415"/>
    </row>
    <row r="4" spans="1:16">
      <c r="A4" s="415" t="s">
        <v>46</v>
      </c>
      <c r="B4" s="415"/>
      <c r="C4" s="415"/>
      <c r="D4" s="415"/>
      <c r="E4" s="415"/>
      <c r="F4" s="415"/>
      <c r="G4" s="415"/>
      <c r="H4" s="415"/>
      <c r="I4" s="415"/>
      <c r="J4" s="415"/>
      <c r="K4" s="415"/>
      <c r="N4" t="s">
        <v>261</v>
      </c>
    </row>
    <row r="5" spans="1:16">
      <c r="A5" s="25" t="s">
        <v>285</v>
      </c>
      <c r="B5" s="26"/>
      <c r="C5" s="26"/>
      <c r="D5" s="26"/>
      <c r="E5" s="26"/>
      <c r="F5" s="26"/>
      <c r="G5" s="26"/>
      <c r="H5" s="26"/>
      <c r="I5" s="26"/>
      <c r="J5" s="26"/>
      <c r="K5" s="26"/>
      <c r="N5" t="s">
        <v>262</v>
      </c>
      <c r="O5" s="27">
        <f>'[1]NIVELES DE CUSTODIA'!O9</f>
        <v>114.52941176470588</v>
      </c>
      <c r="P5" s="28">
        <f t="shared" ref="P5:P11" si="0">SUM(O5/O$12)*100</f>
        <v>1.2069852644890924</v>
      </c>
    </row>
    <row r="6" spans="1:16">
      <c r="N6" t="s">
        <v>263</v>
      </c>
      <c r="O6" s="27">
        <f>'[1]NIVELES DE CUSTODIA'!Q9</f>
        <v>236.29411764705881</v>
      </c>
      <c r="P6" s="28">
        <f t="shared" si="0"/>
        <v>2.4902207536993757</v>
      </c>
    </row>
    <row r="7" spans="1:16" ht="16.5" customHeight="1">
      <c r="N7" t="s">
        <v>264</v>
      </c>
      <c r="O7" s="27">
        <f>'[1]NIVELES DE CUSTODIA'!M9</f>
        <v>5.8823529411764705E-2</v>
      </c>
      <c r="P7" s="28">
        <f t="shared" si="0"/>
        <v>6.1992052618854254E-4</v>
      </c>
    </row>
    <row r="8" spans="1:16" ht="16.5" customHeight="1">
      <c r="N8" t="s">
        <v>265</v>
      </c>
      <c r="O8" s="27">
        <f>'[1]NIVELES DE CUSTODIA'!S9</f>
        <v>280.05882352941171</v>
      </c>
      <c r="P8" s="28">
        <f t="shared" si="0"/>
        <v>2.9514416251836506</v>
      </c>
    </row>
    <row r="9" spans="1:16" ht="16.5" customHeight="1">
      <c r="N9" t="s">
        <v>266</v>
      </c>
      <c r="O9" s="27">
        <f>'[1]NIVELES DE CUSTODIA'!K9</f>
        <v>1952.5294117647059</v>
      </c>
      <c r="P9" s="28">
        <f t="shared" si="0"/>
        <v>20.577022025776294</v>
      </c>
    </row>
    <row r="10" spans="1:16" ht="16.5" customHeight="1">
      <c r="N10" t="s">
        <v>267</v>
      </c>
      <c r="O10" s="27">
        <f>'[1]NIVELES DE CUSTODIA'!G9</f>
        <v>3753.6470588235293</v>
      </c>
      <c r="P10" s="28">
        <f t="shared" si="0"/>
        <v>39.55836861714328</v>
      </c>
    </row>
    <row r="11" spans="1:16" ht="16.5" customHeight="1">
      <c r="N11" t="s">
        <v>268</v>
      </c>
      <c r="O11" s="27">
        <f>'[1]NIVELES DE CUSTODIA'!I9</f>
        <v>3151.7647058823532</v>
      </c>
      <c r="P11" s="28">
        <f t="shared" si="0"/>
        <v>33.21534179318212</v>
      </c>
    </row>
    <row r="12" spans="1:16" ht="16.5" customHeight="1">
      <c r="N12" t="s">
        <v>269</v>
      </c>
      <c r="O12" s="27">
        <f>SUM(O5:O11)</f>
        <v>9488.8823529411766</v>
      </c>
    </row>
    <row r="13" spans="1:16" ht="16.5" customHeight="1"/>
    <row r="14" spans="1:16" ht="16.5" customHeight="1">
      <c r="N14" t="s">
        <v>270</v>
      </c>
    </row>
    <row r="15" spans="1:16" ht="16.5" customHeight="1">
      <c r="N15" t="s">
        <v>262</v>
      </c>
      <c r="O15" s="27">
        <f>'[1]NIVELES DE CUSTODIA'!O10</f>
        <v>27.764705882352938</v>
      </c>
      <c r="P15" s="28">
        <f>SUM(O15/O$22)*100</f>
        <v>0.54811700904625305</v>
      </c>
    </row>
    <row r="16" spans="1:16" ht="16.5" customHeight="1">
      <c r="N16" t="s">
        <v>263</v>
      </c>
      <c r="O16" s="27">
        <f>'[1]NIVELES DE CUSTODIA'!Q10</f>
        <v>100.88235294117646</v>
      </c>
      <c r="P16" s="28">
        <f t="shared" ref="P16:P21" si="1">SUM(O16/O$22)*100</f>
        <v>1.9915692171913646</v>
      </c>
    </row>
    <row r="17" spans="14:16" ht="16.5" customHeight="1">
      <c r="N17" t="s">
        <v>264</v>
      </c>
      <c r="O17" s="27">
        <f>'[1]NIVELES DE CUSTODIA'!M10</f>
        <v>0</v>
      </c>
      <c r="P17" s="28">
        <f t="shared" si="1"/>
        <v>0</v>
      </c>
    </row>
    <row r="18" spans="14:16" ht="16.5" customHeight="1">
      <c r="N18" t="s">
        <v>265</v>
      </c>
      <c r="O18" s="27">
        <f>'[1]NIVELES DE CUSTODIA'!S10</f>
        <v>157.8235294117647</v>
      </c>
      <c r="P18" s="28">
        <f t="shared" si="1"/>
        <v>3.1156735916760532</v>
      </c>
    </row>
    <row r="19" spans="14:16" ht="16.5" customHeight="1">
      <c r="N19" t="s">
        <v>266</v>
      </c>
      <c r="O19" s="27">
        <f>'[1]NIVELES DE CUSTODIA'!K10</f>
        <v>989.52941176470586</v>
      </c>
      <c r="P19" s="28">
        <f t="shared" si="1"/>
        <v>19.534797301220486</v>
      </c>
    </row>
    <row r="20" spans="14:16" ht="16.5" customHeight="1">
      <c r="N20" t="s">
        <v>267</v>
      </c>
      <c r="O20" s="27">
        <f>'[1]NIVELES DE CUSTODIA'!G10</f>
        <v>2155.5294117647059</v>
      </c>
      <c r="P20" s="28">
        <f t="shared" si="1"/>
        <v>42.553389151463769</v>
      </c>
    </row>
    <row r="21" spans="14:16" ht="16.5" customHeight="1">
      <c r="N21" t="s">
        <v>268</v>
      </c>
      <c r="O21" s="27">
        <f>'[1]NIVELES DE CUSTODIA'!I10</f>
        <v>1633.9411764705885</v>
      </c>
      <c r="P21" s="28">
        <f t="shared" si="1"/>
        <v>32.256453729402068</v>
      </c>
    </row>
    <row r="22" spans="14:16" ht="16.5" customHeight="1">
      <c r="N22" t="s">
        <v>271</v>
      </c>
      <c r="O22" s="27">
        <f>SUM(O15:O21)</f>
        <v>5065.4705882352946</v>
      </c>
      <c r="P22" s="28"/>
    </row>
    <row r="23" spans="14:16" ht="16.5" customHeight="1"/>
    <row r="24" spans="14:16" ht="16.5" customHeight="1">
      <c r="N24" t="s">
        <v>47</v>
      </c>
    </row>
    <row r="25" spans="14:16">
      <c r="N25" t="s">
        <v>262</v>
      </c>
      <c r="O25" s="27">
        <f>'[1]NIVELES DE CUSTODIA'!O27</f>
        <v>86.764705882352942</v>
      </c>
      <c r="P25" s="28">
        <f>SUM(O25/O$32)*100</f>
        <v>1.9614883374557837</v>
      </c>
    </row>
    <row r="26" spans="14:16">
      <c r="N26" t="s">
        <v>263</v>
      </c>
      <c r="O26" s="27">
        <f>'[1]NIVELES DE CUSTODIA'!Q27</f>
        <v>135.41176470588235</v>
      </c>
      <c r="P26" s="28">
        <f t="shared" ref="P26:P31" si="2">SUM(O26/O$32)*100</f>
        <v>3.0612516290326872</v>
      </c>
    </row>
    <row r="27" spans="14:16">
      <c r="N27" t="s">
        <v>264</v>
      </c>
      <c r="O27" s="27">
        <f>'[1]NIVELES DE CUSTODIA'!M27</f>
        <v>5.8823529411764705E-2</v>
      </c>
      <c r="P27" s="28">
        <f t="shared" si="2"/>
        <v>1.329822601664938E-3</v>
      </c>
    </row>
    <row r="28" spans="14:16">
      <c r="N28" t="s">
        <v>265</v>
      </c>
      <c r="O28" s="27">
        <f>'[1]NIVELES DE CUSTODIA'!S27</f>
        <v>122.23529411764704</v>
      </c>
      <c r="P28" s="28">
        <f t="shared" si="2"/>
        <v>2.763371366259741</v>
      </c>
    </row>
    <row r="29" spans="14:16" ht="19.5" customHeight="1">
      <c r="N29" t="s">
        <v>266</v>
      </c>
      <c r="O29" s="27">
        <f>'[1]NIVELES DE CUSTODIA'!K27</f>
        <v>963</v>
      </c>
      <c r="P29" s="28">
        <f t="shared" si="2"/>
        <v>21.7705258118567</v>
      </c>
    </row>
    <row r="30" spans="14:16" ht="19.5" customHeight="1">
      <c r="N30" t="s">
        <v>267</v>
      </c>
      <c r="O30" s="27">
        <f>'[1]NIVELES DE CUSTODIA'!G27</f>
        <v>1598.1176470588234</v>
      </c>
      <c r="P30" s="28">
        <f t="shared" si="2"/>
        <v>36.128620442033032</v>
      </c>
    </row>
    <row r="31" spans="14:16" ht="19.5" customHeight="1">
      <c r="N31" t="s">
        <v>268</v>
      </c>
      <c r="O31" s="27">
        <f>'[1]NIVELES DE CUSTODIA'!I27</f>
        <v>1517.8235294117646</v>
      </c>
      <c r="P31" s="28">
        <f t="shared" si="2"/>
        <v>34.313412590760393</v>
      </c>
    </row>
    <row r="32" spans="14:16" ht="19.5" customHeight="1">
      <c r="N32" t="s">
        <v>271</v>
      </c>
      <c r="O32" s="27">
        <f>SUM(O25:O31)</f>
        <v>4423.411764705882</v>
      </c>
    </row>
    <row r="33" spans="13:15" ht="19.5" customHeight="1"/>
    <row r="34" spans="13:15" ht="19.5" customHeight="1">
      <c r="O34" s="27">
        <f>SUM(O22,O32)</f>
        <v>9488.8823529411766</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60" t="s">
        <v>203</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CONTACTO</vt:lpstr>
      <vt:lpstr>DEFINICION</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2011-05-19T13:38:02Z</cp:lastPrinted>
  <dcterms:created xsi:type="dcterms:W3CDTF">2009-09-11T17:26:49Z</dcterms:created>
  <dcterms:modified xsi:type="dcterms:W3CDTF">2011-05-19T18:15:38Z</dcterms:modified>
</cp:coreProperties>
</file>