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5255" windowHeight="8160" firstSheet="1" activeTab="2"/>
  </bookViews>
  <sheets>
    <sheet name="DEFINICION" sheetId="8" r:id="rId1"/>
    <sheet name="CONTACTO" sheetId="7" r:id="rId2"/>
    <sheet name="PROMEDIO" sheetId="1" r:id="rId3"/>
    <sheet name="TABLA PROMEDIO" sheetId="4" r:id="rId4"/>
    <sheet name="FUGAS" sheetId="6" r:id="rId5"/>
    <sheet name="FUGAS FEMENINA" sheetId="9" r:id="rId6"/>
    <sheet name="MUERTES" sheetId="5" r:id="rId7"/>
    <sheet name="MUERTES FEMENINA" sheetId="10" r:id="rId8"/>
    <sheet name="NIVELES DE CUSTODIA" sheetId="2" r:id="rId9"/>
    <sheet name="TABLA DE NIVELES DE CST." sheetId="3" r:id="rId10"/>
  </sheets>
  <externalReferences>
    <externalReference r:id="rId11"/>
    <externalReference r:id="rId12"/>
  </externalReferences>
  <definedNames>
    <definedName name="_xlnm.Print_Area" localSheetId="6">MUERTES!#REF!</definedName>
    <definedName name="_xlnm.Print_Area" localSheetId="7">'MUERTES FEMENINA'!#REF!</definedName>
    <definedName name="_xlnm.Print_Area" localSheetId="9">'TABLA DE NIVELES DE CST.'!#REF!</definedName>
    <definedName name="_xlnm.Print_Area" localSheetId="3">'TABLA PROMEDIO'!#REF!</definedName>
  </definedNames>
  <calcPr calcId="125725"/>
</workbook>
</file>

<file path=xl/calcChain.xml><?xml version="1.0" encoding="utf-8"?>
<calcChain xmlns="http://schemas.openxmlformats.org/spreadsheetml/2006/main">
  <c r="O31" i="3"/>
  <c r="O30"/>
  <c r="P30" s="1"/>
  <c r="O29"/>
  <c r="O28"/>
  <c r="P28" s="1"/>
  <c r="O27"/>
  <c r="O26"/>
  <c r="P26" s="1"/>
  <c r="O25"/>
  <c r="O32" s="1"/>
  <c r="O21"/>
  <c r="O20"/>
  <c r="O19"/>
  <c r="O18"/>
  <c r="O17"/>
  <c r="O16"/>
  <c r="O15"/>
  <c r="O22" s="1"/>
  <c r="O11"/>
  <c r="O10"/>
  <c r="P10" s="1"/>
  <c r="O9"/>
  <c r="O8"/>
  <c r="P8" s="1"/>
  <c r="O7"/>
  <c r="O6"/>
  <c r="P6" s="1"/>
  <c r="O5"/>
  <c r="O12" s="1"/>
  <c r="S49" i="2"/>
  <c r="T49" s="1"/>
  <c r="Q49"/>
  <c r="R49" s="1"/>
  <c r="O49"/>
  <c r="P49" s="1"/>
  <c r="M49"/>
  <c r="N49" s="1"/>
  <c r="K49"/>
  <c r="L49" s="1"/>
  <c r="I49"/>
  <c r="J49" s="1"/>
  <c r="G49"/>
  <c r="H49" s="1"/>
  <c r="F49"/>
  <c r="E49"/>
  <c r="D49"/>
  <c r="C49"/>
  <c r="B49"/>
  <c r="S48"/>
  <c r="Q48"/>
  <c r="O48"/>
  <c r="M48"/>
  <c r="K48"/>
  <c r="I48"/>
  <c r="G48"/>
  <c r="F48"/>
  <c r="T48" s="1"/>
  <c r="E48"/>
  <c r="D48"/>
  <c r="C48"/>
  <c r="B48"/>
  <c r="S47"/>
  <c r="T47" s="1"/>
  <c r="Q47"/>
  <c r="R47" s="1"/>
  <c r="O47"/>
  <c r="P47" s="1"/>
  <c r="M47"/>
  <c r="N47" s="1"/>
  <c r="K47"/>
  <c r="L47" s="1"/>
  <c r="I47"/>
  <c r="J47" s="1"/>
  <c r="G47"/>
  <c r="H47" s="1"/>
  <c r="F47"/>
  <c r="E47"/>
  <c r="D47" s="1"/>
  <c r="C47"/>
  <c r="B47"/>
  <c r="S46"/>
  <c r="Q46"/>
  <c r="O46"/>
  <c r="M46"/>
  <c r="K46"/>
  <c r="I46"/>
  <c r="G46"/>
  <c r="F46"/>
  <c r="E46"/>
  <c r="D46" s="1"/>
  <c r="C46"/>
  <c r="B46"/>
  <c r="S45"/>
  <c r="Q45"/>
  <c r="O45"/>
  <c r="M45"/>
  <c r="K45"/>
  <c r="I45"/>
  <c r="G45"/>
  <c r="F45"/>
  <c r="T45" s="1"/>
  <c r="E45"/>
  <c r="D45"/>
  <c r="C45"/>
  <c r="B45"/>
  <c r="S44"/>
  <c r="T44" s="1"/>
  <c r="Q44"/>
  <c r="R44" s="1"/>
  <c r="O44"/>
  <c r="P44" s="1"/>
  <c r="M44"/>
  <c r="N44" s="1"/>
  <c r="K44"/>
  <c r="L44" s="1"/>
  <c r="I44"/>
  <c r="J44" s="1"/>
  <c r="G44"/>
  <c r="H44" s="1"/>
  <c r="F44"/>
  <c r="E44"/>
  <c r="D44" s="1"/>
  <c r="C44"/>
  <c r="B44"/>
  <c r="S43"/>
  <c r="Q43"/>
  <c r="O43"/>
  <c r="M43"/>
  <c r="K43"/>
  <c r="I43"/>
  <c r="G43"/>
  <c r="F43"/>
  <c r="T43" s="1"/>
  <c r="E43"/>
  <c r="D43"/>
  <c r="C43"/>
  <c r="B43"/>
  <c r="S42"/>
  <c r="T42" s="1"/>
  <c r="Q42"/>
  <c r="R42" s="1"/>
  <c r="O42"/>
  <c r="P42" s="1"/>
  <c r="M42"/>
  <c r="N42" s="1"/>
  <c r="K42"/>
  <c r="L42" s="1"/>
  <c r="I42"/>
  <c r="J42" s="1"/>
  <c r="G42"/>
  <c r="H42" s="1"/>
  <c r="F42"/>
  <c r="E42"/>
  <c r="D42" s="1"/>
  <c r="C42"/>
  <c r="B42"/>
  <c r="S41"/>
  <c r="Q41"/>
  <c r="O41"/>
  <c r="M41"/>
  <c r="K41"/>
  <c r="I41"/>
  <c r="G41"/>
  <c r="F41"/>
  <c r="T41" s="1"/>
  <c r="E41"/>
  <c r="D41"/>
  <c r="C41"/>
  <c r="B41"/>
  <c r="S40"/>
  <c r="T40" s="1"/>
  <c r="Q40"/>
  <c r="R40" s="1"/>
  <c r="M40"/>
  <c r="K40"/>
  <c r="I40"/>
  <c r="G40"/>
  <c r="F40"/>
  <c r="N40" s="1"/>
  <c r="E40"/>
  <c r="D40"/>
  <c r="C40"/>
  <c r="B40"/>
  <c r="S39"/>
  <c r="T39" s="1"/>
  <c r="Q39"/>
  <c r="R39" s="1"/>
  <c r="O39"/>
  <c r="P39" s="1"/>
  <c r="M39"/>
  <c r="N39" s="1"/>
  <c r="K39"/>
  <c r="L39" s="1"/>
  <c r="I39"/>
  <c r="J39" s="1"/>
  <c r="G39"/>
  <c r="H39" s="1"/>
  <c r="F39"/>
  <c r="E39"/>
  <c r="D39" s="1"/>
  <c r="C39"/>
  <c r="B39"/>
  <c r="S38"/>
  <c r="Q38"/>
  <c r="O38"/>
  <c r="M38"/>
  <c r="K38"/>
  <c r="I38"/>
  <c r="G38"/>
  <c r="F38"/>
  <c r="T38" s="1"/>
  <c r="E38"/>
  <c r="D38"/>
  <c r="C38"/>
  <c r="B38"/>
  <c r="S37"/>
  <c r="T37" s="1"/>
  <c r="Q37"/>
  <c r="R37" s="1"/>
  <c r="O37"/>
  <c r="P37" s="1"/>
  <c r="M37"/>
  <c r="N37" s="1"/>
  <c r="K37"/>
  <c r="L37" s="1"/>
  <c r="I37"/>
  <c r="J37" s="1"/>
  <c r="G37"/>
  <c r="H37" s="1"/>
  <c r="F37"/>
  <c r="E37"/>
  <c r="D37" s="1"/>
  <c r="C37"/>
  <c r="B37"/>
  <c r="S36"/>
  <c r="Q36"/>
  <c r="O36"/>
  <c r="M36"/>
  <c r="K36"/>
  <c r="I36"/>
  <c r="G36"/>
  <c r="F36"/>
  <c r="T36" s="1"/>
  <c r="E36"/>
  <c r="D36"/>
  <c r="C36"/>
  <c r="B36"/>
  <c r="S35"/>
  <c r="T35" s="1"/>
  <c r="Q35"/>
  <c r="R35" s="1"/>
  <c r="O35"/>
  <c r="P35" s="1"/>
  <c r="M35"/>
  <c r="N35" s="1"/>
  <c r="K35"/>
  <c r="L35" s="1"/>
  <c r="I35"/>
  <c r="J35" s="1"/>
  <c r="G35"/>
  <c r="H35" s="1"/>
  <c r="F35"/>
  <c r="E35"/>
  <c r="D35" s="1"/>
  <c r="C35"/>
  <c r="B35"/>
  <c r="S34"/>
  <c r="Q34"/>
  <c r="O34"/>
  <c r="M34"/>
  <c r="K34"/>
  <c r="I34"/>
  <c r="G34"/>
  <c r="F34"/>
  <c r="T34" s="1"/>
  <c r="E34"/>
  <c r="D34"/>
  <c r="C34"/>
  <c r="B34"/>
  <c r="S33"/>
  <c r="T33" s="1"/>
  <c r="Q33"/>
  <c r="R33" s="1"/>
  <c r="O33"/>
  <c r="P33" s="1"/>
  <c r="M33"/>
  <c r="N33" s="1"/>
  <c r="K33"/>
  <c r="L33" s="1"/>
  <c r="I33"/>
  <c r="J33" s="1"/>
  <c r="G33"/>
  <c r="H33" s="1"/>
  <c r="F33"/>
  <c r="E33"/>
  <c r="D33" s="1"/>
  <c r="C33"/>
  <c r="B33"/>
  <c r="S32"/>
  <c r="Q32"/>
  <c r="O32"/>
  <c r="M32"/>
  <c r="K32"/>
  <c r="I32"/>
  <c r="G32"/>
  <c r="F32"/>
  <c r="T32" s="1"/>
  <c r="E32"/>
  <c r="D32"/>
  <c r="C32"/>
  <c r="B32"/>
  <c r="S31"/>
  <c r="T31" s="1"/>
  <c r="Q31"/>
  <c r="R31" s="1"/>
  <c r="O31"/>
  <c r="P31" s="1"/>
  <c r="M31"/>
  <c r="N31" s="1"/>
  <c r="K31"/>
  <c r="L31" s="1"/>
  <c r="I31"/>
  <c r="J31" s="1"/>
  <c r="G31"/>
  <c r="H31" s="1"/>
  <c r="F31"/>
  <c r="E31"/>
  <c r="D31" s="1"/>
  <c r="C31"/>
  <c r="B31"/>
  <c r="S30"/>
  <c r="Q30"/>
  <c r="O30"/>
  <c r="M30"/>
  <c r="K30"/>
  <c r="I30"/>
  <c r="G30"/>
  <c r="F30"/>
  <c r="T30" s="1"/>
  <c r="E30"/>
  <c r="D30"/>
  <c r="D29" s="1"/>
  <c r="C30"/>
  <c r="B30"/>
  <c r="B29" s="1"/>
  <c r="S29"/>
  <c r="Q29"/>
  <c r="O29"/>
  <c r="M29"/>
  <c r="K29"/>
  <c r="I29"/>
  <c r="G29"/>
  <c r="E29"/>
  <c r="C29"/>
  <c r="S28"/>
  <c r="Q28"/>
  <c r="O28"/>
  <c r="M28"/>
  <c r="K28"/>
  <c r="I28"/>
  <c r="G28"/>
  <c r="F28"/>
  <c r="T28" s="1"/>
  <c r="E28"/>
  <c r="D28"/>
  <c r="C28"/>
  <c r="B28"/>
  <c r="S27"/>
  <c r="T27" s="1"/>
  <c r="Q27"/>
  <c r="R27" s="1"/>
  <c r="M27"/>
  <c r="K27"/>
  <c r="I27"/>
  <c r="G27"/>
  <c r="F27"/>
  <c r="N27" s="1"/>
  <c r="E27"/>
  <c r="D27"/>
  <c r="C27"/>
  <c r="B27"/>
  <c r="S26"/>
  <c r="T26" s="1"/>
  <c r="Q26"/>
  <c r="R26" s="1"/>
  <c r="O26"/>
  <c r="P26" s="1"/>
  <c r="M26"/>
  <c r="N26" s="1"/>
  <c r="K26"/>
  <c r="L26" s="1"/>
  <c r="I26"/>
  <c r="J26" s="1"/>
  <c r="G26"/>
  <c r="H26" s="1"/>
  <c r="F26"/>
  <c r="E26"/>
  <c r="D26" s="1"/>
  <c r="C26"/>
  <c r="B26"/>
  <c r="S25"/>
  <c r="Q25"/>
  <c r="O25"/>
  <c r="M25"/>
  <c r="K25"/>
  <c r="I25"/>
  <c r="G25"/>
  <c r="F25"/>
  <c r="T25" s="1"/>
  <c r="E25"/>
  <c r="D25"/>
  <c r="C25"/>
  <c r="B25"/>
  <c r="S24"/>
  <c r="T24" s="1"/>
  <c r="Q24"/>
  <c r="R24" s="1"/>
  <c r="O24"/>
  <c r="P24" s="1"/>
  <c r="M24"/>
  <c r="N24" s="1"/>
  <c r="K24"/>
  <c r="L24" s="1"/>
  <c r="I24"/>
  <c r="J24" s="1"/>
  <c r="G24"/>
  <c r="H24" s="1"/>
  <c r="F24"/>
  <c r="E24"/>
  <c r="D24" s="1"/>
  <c r="C24"/>
  <c r="B24"/>
  <c r="T23"/>
  <c r="S23"/>
  <c r="R23"/>
  <c r="Q23"/>
  <c r="P23"/>
  <c r="O23"/>
  <c r="N23"/>
  <c r="M23"/>
  <c r="L23"/>
  <c r="K23"/>
  <c r="J23"/>
  <c r="I23"/>
  <c r="H23"/>
  <c r="F23"/>
  <c r="E23"/>
  <c r="D23" s="1"/>
  <c r="C23"/>
  <c r="B23"/>
  <c r="S22"/>
  <c r="Q22"/>
  <c r="O22"/>
  <c r="M22"/>
  <c r="K22"/>
  <c r="I22"/>
  <c r="G22"/>
  <c r="F22"/>
  <c r="T22" s="1"/>
  <c r="E22"/>
  <c r="D22"/>
  <c r="C22"/>
  <c r="B22"/>
  <c r="S21"/>
  <c r="T21" s="1"/>
  <c r="Q21"/>
  <c r="R21" s="1"/>
  <c r="O21"/>
  <c r="P21" s="1"/>
  <c r="M21"/>
  <c r="N21" s="1"/>
  <c r="K21"/>
  <c r="L21" s="1"/>
  <c r="I21"/>
  <c r="J21" s="1"/>
  <c r="G21"/>
  <c r="H21" s="1"/>
  <c r="F21"/>
  <c r="E21"/>
  <c r="D21" s="1"/>
  <c r="C21"/>
  <c r="B21"/>
  <c r="T20"/>
  <c r="S20"/>
  <c r="R20"/>
  <c r="Q20"/>
  <c r="P20"/>
  <c r="O20"/>
  <c r="N20"/>
  <c r="M20"/>
  <c r="L20"/>
  <c r="K20"/>
  <c r="J20"/>
  <c r="G20"/>
  <c r="H20" s="1"/>
  <c r="F20"/>
  <c r="E20"/>
  <c r="D20" s="1"/>
  <c r="C20"/>
  <c r="B20"/>
  <c r="S19"/>
  <c r="Q19"/>
  <c r="O19"/>
  <c r="M19"/>
  <c r="K19"/>
  <c r="I19"/>
  <c r="G19"/>
  <c r="F19"/>
  <c r="T19" s="1"/>
  <c r="E19"/>
  <c r="D19"/>
  <c r="C19"/>
  <c r="B19"/>
  <c r="S18"/>
  <c r="T18" s="1"/>
  <c r="Q18"/>
  <c r="R18" s="1"/>
  <c r="O18"/>
  <c r="P18" s="1"/>
  <c r="M18"/>
  <c r="N18" s="1"/>
  <c r="K18"/>
  <c r="L18" s="1"/>
  <c r="I18"/>
  <c r="J18" s="1"/>
  <c r="G18"/>
  <c r="H18" s="1"/>
  <c r="F18"/>
  <c r="E18"/>
  <c r="D18" s="1"/>
  <c r="C18"/>
  <c r="B18"/>
  <c r="S17"/>
  <c r="Q17"/>
  <c r="O17"/>
  <c r="M17"/>
  <c r="K17"/>
  <c r="I17"/>
  <c r="G17"/>
  <c r="F17"/>
  <c r="T17" s="1"/>
  <c r="E17"/>
  <c r="D17"/>
  <c r="C17"/>
  <c r="B17"/>
  <c r="S16"/>
  <c r="T16" s="1"/>
  <c r="Q16"/>
  <c r="R16" s="1"/>
  <c r="O16"/>
  <c r="P16" s="1"/>
  <c r="M16"/>
  <c r="N16" s="1"/>
  <c r="K16"/>
  <c r="L16" s="1"/>
  <c r="I16"/>
  <c r="J16" s="1"/>
  <c r="G16"/>
  <c r="H16" s="1"/>
  <c r="F16"/>
  <c r="E16"/>
  <c r="D16" s="1"/>
  <c r="C16"/>
  <c r="B16"/>
  <c r="S15"/>
  <c r="Q15"/>
  <c r="O15"/>
  <c r="M15"/>
  <c r="K15"/>
  <c r="I15"/>
  <c r="G15"/>
  <c r="F15"/>
  <c r="T15" s="1"/>
  <c r="E15"/>
  <c r="D15"/>
  <c r="C15"/>
  <c r="B15"/>
  <c r="S14"/>
  <c r="T14" s="1"/>
  <c r="Q14"/>
  <c r="R14" s="1"/>
  <c r="O14"/>
  <c r="P14" s="1"/>
  <c r="M14"/>
  <c r="N14" s="1"/>
  <c r="K14"/>
  <c r="L14" s="1"/>
  <c r="I14"/>
  <c r="J14" s="1"/>
  <c r="G14"/>
  <c r="H14" s="1"/>
  <c r="F14"/>
  <c r="E14"/>
  <c r="D14" s="1"/>
  <c r="C14"/>
  <c r="B14"/>
  <c r="S13"/>
  <c r="Q13"/>
  <c r="O13"/>
  <c r="M13"/>
  <c r="K13"/>
  <c r="I13"/>
  <c r="G13"/>
  <c r="F13"/>
  <c r="T13" s="1"/>
  <c r="E13"/>
  <c r="D13"/>
  <c r="C13"/>
  <c r="B13"/>
  <c r="S12"/>
  <c r="T12" s="1"/>
  <c r="Q12"/>
  <c r="R12" s="1"/>
  <c r="O12"/>
  <c r="P12" s="1"/>
  <c r="M12"/>
  <c r="N12" s="1"/>
  <c r="K12"/>
  <c r="L12" s="1"/>
  <c r="I12"/>
  <c r="J12" s="1"/>
  <c r="G12"/>
  <c r="H12" s="1"/>
  <c r="F12"/>
  <c r="E12"/>
  <c r="D12" s="1"/>
  <c r="D10" s="1"/>
  <c r="D9" s="1"/>
  <c r="C12"/>
  <c r="C10" s="1"/>
  <c r="C9" s="1"/>
  <c r="B12"/>
  <c r="S11"/>
  <c r="Q11"/>
  <c r="O11"/>
  <c r="M11"/>
  <c r="K11"/>
  <c r="I11"/>
  <c r="G11"/>
  <c r="F11"/>
  <c r="T11" s="1"/>
  <c r="E11"/>
  <c r="D11"/>
  <c r="C11"/>
  <c r="B11"/>
  <c r="F10"/>
  <c r="B10"/>
  <c r="B9" s="1"/>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B40" i="6"/>
  <c r="B39"/>
  <c r="B38"/>
  <c r="B37"/>
  <c r="B36"/>
  <c r="B35"/>
  <c r="B34"/>
  <c r="B33"/>
  <c r="B32"/>
  <c r="B31"/>
  <c r="B30"/>
  <c r="B29"/>
  <c r="B28"/>
  <c r="B27"/>
  <c r="B26"/>
  <c r="B25"/>
  <c r="B24"/>
  <c r="B23"/>
  <c r="N22"/>
  <c r="M22"/>
  <c r="L22"/>
  <c r="K22"/>
  <c r="J22"/>
  <c r="I22"/>
  <c r="H22"/>
  <c r="G22"/>
  <c r="F22"/>
  <c r="E22"/>
  <c r="D22"/>
  <c r="C22"/>
  <c r="B22"/>
  <c r="B21"/>
  <c r="B20"/>
  <c r="B19"/>
  <c r="B18"/>
  <c r="B17"/>
  <c r="B16"/>
  <c r="B15"/>
  <c r="B14"/>
  <c r="B13"/>
  <c r="B12"/>
  <c r="B11"/>
  <c r="B10"/>
  <c r="B9"/>
  <c r="B8"/>
  <c r="B7"/>
  <c r="B6"/>
  <c r="P7" i="3" l="1"/>
  <c r="P9"/>
  <c r="P11"/>
  <c r="P27"/>
  <c r="P29"/>
  <c r="P31"/>
  <c r="P21"/>
  <c r="P20"/>
  <c r="P19"/>
  <c r="P18"/>
  <c r="P17"/>
  <c r="P16"/>
  <c r="P15"/>
  <c r="O34"/>
  <c r="P5"/>
  <c r="P25"/>
  <c r="E10" i="2"/>
  <c r="E9" s="1"/>
  <c r="G10"/>
  <c r="I10"/>
  <c r="K10"/>
  <c r="M10"/>
  <c r="O10"/>
  <c r="Q10"/>
  <c r="S10"/>
  <c r="P27"/>
  <c r="F29"/>
  <c r="H29" s="1"/>
  <c r="P40"/>
  <c r="H11"/>
  <c r="J11"/>
  <c r="L11"/>
  <c r="N11"/>
  <c r="P11"/>
  <c r="R11"/>
  <c r="H13"/>
  <c r="J13"/>
  <c r="L13"/>
  <c r="N13"/>
  <c r="P13"/>
  <c r="R13"/>
  <c r="H15"/>
  <c r="J15"/>
  <c r="L15"/>
  <c r="N15"/>
  <c r="P15"/>
  <c r="R15"/>
  <c r="H17"/>
  <c r="J17"/>
  <c r="L17"/>
  <c r="N17"/>
  <c r="P17"/>
  <c r="R17"/>
  <c r="H19"/>
  <c r="J19"/>
  <c r="L19"/>
  <c r="N19"/>
  <c r="P19"/>
  <c r="R19"/>
  <c r="H22"/>
  <c r="J22"/>
  <c r="L22"/>
  <c r="N22"/>
  <c r="P22"/>
  <c r="R22"/>
  <c r="H25"/>
  <c r="J25"/>
  <c r="L25"/>
  <c r="N25"/>
  <c r="P25"/>
  <c r="R25"/>
  <c r="H27"/>
  <c r="J27"/>
  <c r="L27"/>
  <c r="H28"/>
  <c r="J28"/>
  <c r="L28"/>
  <c r="N28"/>
  <c r="P28"/>
  <c r="R28"/>
  <c r="H30"/>
  <c r="J30"/>
  <c r="L30"/>
  <c r="N30"/>
  <c r="P30"/>
  <c r="R30"/>
  <c r="H32"/>
  <c r="J32"/>
  <c r="L32"/>
  <c r="N32"/>
  <c r="P32"/>
  <c r="R32"/>
  <c r="H34"/>
  <c r="J34"/>
  <c r="L34"/>
  <c r="N34"/>
  <c r="P34"/>
  <c r="R34"/>
  <c r="H36"/>
  <c r="J36"/>
  <c r="L36"/>
  <c r="N36"/>
  <c r="P36"/>
  <c r="R36"/>
  <c r="H38"/>
  <c r="J38"/>
  <c r="L38"/>
  <c r="N38"/>
  <c r="P38"/>
  <c r="R38"/>
  <c r="H40"/>
  <c r="J40"/>
  <c r="L40"/>
  <c r="H41"/>
  <c r="J41"/>
  <c r="L41"/>
  <c r="N41"/>
  <c r="P41"/>
  <c r="R41"/>
  <c r="H43"/>
  <c r="J43"/>
  <c r="L43"/>
  <c r="N43"/>
  <c r="P43"/>
  <c r="R43"/>
  <c r="H45"/>
  <c r="J45"/>
  <c r="L45"/>
  <c r="N45"/>
  <c r="P45"/>
  <c r="R45"/>
  <c r="H48"/>
  <c r="J48"/>
  <c r="L48"/>
  <c r="N48"/>
  <c r="P48"/>
  <c r="R48"/>
  <c r="R10" l="1"/>
  <c r="Q9"/>
  <c r="N10"/>
  <c r="M9"/>
  <c r="J10"/>
  <c r="I9"/>
  <c r="N29"/>
  <c r="T29"/>
  <c r="L29"/>
  <c r="F9"/>
  <c r="S9"/>
  <c r="T9" s="1"/>
  <c r="T10"/>
  <c r="V10" s="1"/>
  <c r="P10"/>
  <c r="O9"/>
  <c r="P9" s="1"/>
  <c r="K9"/>
  <c r="L9" s="1"/>
  <c r="L10"/>
  <c r="H10"/>
  <c r="G9"/>
  <c r="H9" s="1"/>
  <c r="R29"/>
  <c r="J29"/>
  <c r="P29"/>
  <c r="J9" l="1"/>
  <c r="N9"/>
  <c r="R9"/>
  <c r="Q32" i="4" l="1"/>
  <c r="P32"/>
  <c r="Q28"/>
  <c r="P28"/>
  <c r="Q24"/>
  <c r="P24"/>
  <c r="Q20"/>
  <c r="P20"/>
  <c r="R20" s="1"/>
  <c r="Q16"/>
  <c r="P16"/>
  <c r="R16" s="1"/>
  <c r="Q12"/>
  <c r="P12"/>
  <c r="R12" s="1"/>
  <c r="L153" i="1"/>
  <c r="K153"/>
  <c r="J153"/>
  <c r="I153"/>
  <c r="H153"/>
  <c r="G153" s="1"/>
  <c r="F153"/>
  <c r="E153"/>
  <c r="D153"/>
  <c r="C153"/>
  <c r="B153"/>
  <c r="L152"/>
  <c r="K152"/>
  <c r="J152" s="1"/>
  <c r="I152"/>
  <c r="H152"/>
  <c r="G152"/>
  <c r="F152"/>
  <c r="E152"/>
  <c r="D152" s="1"/>
  <c r="C152"/>
  <c r="B152"/>
  <c r="L151"/>
  <c r="K151"/>
  <c r="J151"/>
  <c r="I151"/>
  <c r="H151"/>
  <c r="G151" s="1"/>
  <c r="F151"/>
  <c r="E151"/>
  <c r="D151"/>
  <c r="C151"/>
  <c r="B151"/>
  <c r="L150"/>
  <c r="K150"/>
  <c r="J150" s="1"/>
  <c r="I150"/>
  <c r="H150"/>
  <c r="G150"/>
  <c r="F150"/>
  <c r="E150"/>
  <c r="D150" s="1"/>
  <c r="C150"/>
  <c r="B150"/>
  <c r="L149"/>
  <c r="K149"/>
  <c r="J149"/>
  <c r="I149"/>
  <c r="H149"/>
  <c r="G149" s="1"/>
  <c r="F149"/>
  <c r="E149"/>
  <c r="D149"/>
  <c r="C149"/>
  <c r="B149"/>
  <c r="L148"/>
  <c r="K148"/>
  <c r="J148" s="1"/>
  <c r="I148"/>
  <c r="H148"/>
  <c r="G148"/>
  <c r="F148"/>
  <c r="E148"/>
  <c r="D148" s="1"/>
  <c r="C148"/>
  <c r="B148"/>
  <c r="L147"/>
  <c r="K147"/>
  <c r="J147"/>
  <c r="I147"/>
  <c r="H147"/>
  <c r="G147" s="1"/>
  <c r="F147"/>
  <c r="E147"/>
  <c r="D147"/>
  <c r="C147"/>
  <c r="B147"/>
  <c r="L146"/>
  <c r="K146"/>
  <c r="J146" s="1"/>
  <c r="I146"/>
  <c r="H146"/>
  <c r="G146"/>
  <c r="F146"/>
  <c r="E146"/>
  <c r="D146" s="1"/>
  <c r="C146"/>
  <c r="B146"/>
  <c r="L145"/>
  <c r="K145"/>
  <c r="J145"/>
  <c r="I145"/>
  <c r="H145"/>
  <c r="G145" s="1"/>
  <c r="F145"/>
  <c r="E145"/>
  <c r="D145"/>
  <c r="C145"/>
  <c r="B145"/>
  <c r="L144"/>
  <c r="K144"/>
  <c r="J144" s="1"/>
  <c r="I144"/>
  <c r="H144"/>
  <c r="G144"/>
  <c r="F144"/>
  <c r="E144"/>
  <c r="D144" s="1"/>
  <c r="C144"/>
  <c r="B144"/>
  <c r="L143"/>
  <c r="K143"/>
  <c r="J143"/>
  <c r="I143"/>
  <c r="H143"/>
  <c r="G143" s="1"/>
  <c r="F143"/>
  <c r="E143"/>
  <c r="D143"/>
  <c r="C143"/>
  <c r="B143"/>
  <c r="L142"/>
  <c r="K142"/>
  <c r="J142" s="1"/>
  <c r="I142"/>
  <c r="H142"/>
  <c r="G142"/>
  <c r="F142"/>
  <c r="E142"/>
  <c r="D142" s="1"/>
  <c r="C142"/>
  <c r="B142"/>
  <c r="L141"/>
  <c r="K141"/>
  <c r="J141"/>
  <c r="I141"/>
  <c r="H141"/>
  <c r="G141" s="1"/>
  <c r="F141"/>
  <c r="E141"/>
  <c r="D141"/>
  <c r="C141"/>
  <c r="B141"/>
  <c r="L140"/>
  <c r="K140"/>
  <c r="J140" s="1"/>
  <c r="I140"/>
  <c r="H140"/>
  <c r="G140"/>
  <c r="F140"/>
  <c r="E140"/>
  <c r="D140" s="1"/>
  <c r="C140"/>
  <c r="B140"/>
  <c r="L139"/>
  <c r="K139"/>
  <c r="J139"/>
  <c r="I139"/>
  <c r="H139"/>
  <c r="G139" s="1"/>
  <c r="F139"/>
  <c r="E139"/>
  <c r="D139"/>
  <c r="C139"/>
  <c r="B139"/>
  <c r="L138"/>
  <c r="K138"/>
  <c r="J138" s="1"/>
  <c r="I138"/>
  <c r="H138"/>
  <c r="G138"/>
  <c r="F138"/>
  <c r="E138"/>
  <c r="D138" s="1"/>
  <c r="C138"/>
  <c r="B138"/>
  <c r="L137"/>
  <c r="K137"/>
  <c r="J137"/>
  <c r="I137"/>
  <c r="H137"/>
  <c r="G137" s="1"/>
  <c r="F137"/>
  <c r="E137"/>
  <c r="D137"/>
  <c r="C137"/>
  <c r="B137"/>
  <c r="L136"/>
  <c r="K136"/>
  <c r="J136" s="1"/>
  <c r="I136"/>
  <c r="H136"/>
  <c r="G136"/>
  <c r="F136"/>
  <c r="E136"/>
  <c r="D136" s="1"/>
  <c r="C136"/>
  <c r="B136"/>
  <c r="L135"/>
  <c r="K135"/>
  <c r="J135"/>
  <c r="I135"/>
  <c r="H135"/>
  <c r="G135" s="1"/>
  <c r="F135"/>
  <c r="E135"/>
  <c r="D135"/>
  <c r="C135"/>
  <c r="B135"/>
  <c r="L134"/>
  <c r="K134"/>
  <c r="J134" s="1"/>
  <c r="I134"/>
  <c r="I133" s="1"/>
  <c r="H134"/>
  <c r="G134"/>
  <c r="G133" s="1"/>
  <c r="F134"/>
  <c r="E134"/>
  <c r="D134" s="1"/>
  <c r="D133" s="1"/>
  <c r="C134"/>
  <c r="C133" s="1"/>
  <c r="B134"/>
  <c r="L133"/>
  <c r="H133"/>
  <c r="F133"/>
  <c r="B133"/>
  <c r="L132"/>
  <c r="K132"/>
  <c r="J132" s="1"/>
  <c r="I132"/>
  <c r="H132"/>
  <c r="G132"/>
  <c r="F132"/>
  <c r="E132"/>
  <c r="D132" s="1"/>
  <c r="C132"/>
  <c r="B132"/>
  <c r="L131"/>
  <c r="K131"/>
  <c r="J131"/>
  <c r="I131"/>
  <c r="H131"/>
  <c r="G131" s="1"/>
  <c r="F131"/>
  <c r="E131"/>
  <c r="D131"/>
  <c r="C131"/>
  <c r="B131"/>
  <c r="L130"/>
  <c r="K130"/>
  <c r="J130" s="1"/>
  <c r="I130"/>
  <c r="H130"/>
  <c r="G130"/>
  <c r="F130"/>
  <c r="E130"/>
  <c r="D130" s="1"/>
  <c r="C130"/>
  <c r="B130"/>
  <c r="L129"/>
  <c r="K129"/>
  <c r="J129"/>
  <c r="I129"/>
  <c r="H129"/>
  <c r="G129" s="1"/>
  <c r="F129"/>
  <c r="E129"/>
  <c r="D129"/>
  <c r="C129"/>
  <c r="B129"/>
  <c r="L128"/>
  <c r="K128"/>
  <c r="J128" s="1"/>
  <c r="I128"/>
  <c r="H128"/>
  <c r="G128"/>
  <c r="F128"/>
  <c r="E128"/>
  <c r="D128" s="1"/>
  <c r="C128"/>
  <c r="B128"/>
  <c r="L127"/>
  <c r="K127"/>
  <c r="J127"/>
  <c r="I127"/>
  <c r="H127"/>
  <c r="G127" s="1"/>
  <c r="F127"/>
  <c r="E127"/>
  <c r="D127"/>
  <c r="C127"/>
  <c r="B127"/>
  <c r="L126"/>
  <c r="K126"/>
  <c r="J126" s="1"/>
  <c r="I126"/>
  <c r="H126"/>
  <c r="G126"/>
  <c r="F126"/>
  <c r="E126"/>
  <c r="D126" s="1"/>
  <c r="C126"/>
  <c r="B126"/>
  <c r="L125"/>
  <c r="K125"/>
  <c r="J125"/>
  <c r="I125"/>
  <c r="H125"/>
  <c r="G125" s="1"/>
  <c r="F125"/>
  <c r="E125"/>
  <c r="D125"/>
  <c r="C125"/>
  <c r="B125"/>
  <c r="L124"/>
  <c r="K124"/>
  <c r="J124" s="1"/>
  <c r="I124"/>
  <c r="H124"/>
  <c r="G124"/>
  <c r="F124"/>
  <c r="E124"/>
  <c r="D124" s="1"/>
  <c r="C124"/>
  <c r="B124"/>
  <c r="L123"/>
  <c r="K123"/>
  <c r="J123"/>
  <c r="I123"/>
  <c r="H123"/>
  <c r="G123" s="1"/>
  <c r="F123"/>
  <c r="E123"/>
  <c r="D123"/>
  <c r="C123"/>
  <c r="B123"/>
  <c r="L122"/>
  <c r="K122"/>
  <c r="J122" s="1"/>
  <c r="I122"/>
  <c r="H122"/>
  <c r="G122"/>
  <c r="F122"/>
  <c r="E122"/>
  <c r="D122" s="1"/>
  <c r="C122"/>
  <c r="B122"/>
  <c r="L121"/>
  <c r="K121"/>
  <c r="J121"/>
  <c r="I121"/>
  <c r="H121"/>
  <c r="G121" s="1"/>
  <c r="F121"/>
  <c r="E121"/>
  <c r="D121"/>
  <c r="C121"/>
  <c r="B121"/>
  <c r="L120"/>
  <c r="K120"/>
  <c r="J120" s="1"/>
  <c r="I120"/>
  <c r="H120"/>
  <c r="G120"/>
  <c r="F120"/>
  <c r="E120"/>
  <c r="D120" s="1"/>
  <c r="C120"/>
  <c r="B120"/>
  <c r="L119"/>
  <c r="K119"/>
  <c r="I119"/>
  <c r="H119"/>
  <c r="G119"/>
  <c r="F119"/>
  <c r="E119"/>
  <c r="D119" s="1"/>
  <c r="C119"/>
  <c r="B119"/>
  <c r="L118"/>
  <c r="K118"/>
  <c r="J118"/>
  <c r="I118"/>
  <c r="H118"/>
  <c r="G118" s="1"/>
  <c r="F118"/>
  <c r="E118"/>
  <c r="D118"/>
  <c r="C118"/>
  <c r="B118"/>
  <c r="L117"/>
  <c r="K117"/>
  <c r="J117" s="1"/>
  <c r="I117"/>
  <c r="H117"/>
  <c r="G117"/>
  <c r="F117"/>
  <c r="E117"/>
  <c r="D117" s="1"/>
  <c r="C117"/>
  <c r="B117"/>
  <c r="L116"/>
  <c r="K116"/>
  <c r="J116"/>
  <c r="I116"/>
  <c r="H116"/>
  <c r="G116" s="1"/>
  <c r="F116"/>
  <c r="E116"/>
  <c r="D116"/>
  <c r="C116"/>
  <c r="B116"/>
  <c r="L115"/>
  <c r="K115"/>
  <c r="J115" s="1"/>
  <c r="I115"/>
  <c r="I114" s="1"/>
  <c r="I113" s="1"/>
  <c r="H115"/>
  <c r="G115"/>
  <c r="G114" s="1"/>
  <c r="G113" s="1"/>
  <c r="F115"/>
  <c r="E115"/>
  <c r="D115" s="1"/>
  <c r="D114" s="1"/>
  <c r="D113" s="1"/>
  <c r="C115"/>
  <c r="C114" s="1"/>
  <c r="C113" s="1"/>
  <c r="B115"/>
  <c r="L114"/>
  <c r="L113" s="1"/>
  <c r="H114"/>
  <c r="H113" s="1"/>
  <c r="F114"/>
  <c r="F113" s="1"/>
  <c r="B114"/>
  <c r="B113" s="1"/>
  <c r="L100"/>
  <c r="K100"/>
  <c r="J100"/>
  <c r="I100"/>
  <c r="H100"/>
  <c r="G100" s="1"/>
  <c r="F100"/>
  <c r="E100"/>
  <c r="D100"/>
  <c r="C100"/>
  <c r="B100"/>
  <c r="L99"/>
  <c r="K99"/>
  <c r="J99" s="1"/>
  <c r="I99"/>
  <c r="H99"/>
  <c r="G99"/>
  <c r="F99"/>
  <c r="E99"/>
  <c r="D99" s="1"/>
  <c r="C99"/>
  <c r="B99"/>
  <c r="L98"/>
  <c r="K98"/>
  <c r="J98"/>
  <c r="I98"/>
  <c r="H98"/>
  <c r="G98" s="1"/>
  <c r="F98"/>
  <c r="E98"/>
  <c r="D98"/>
  <c r="C98"/>
  <c r="B98"/>
  <c r="L97"/>
  <c r="K97"/>
  <c r="J97" s="1"/>
  <c r="I97"/>
  <c r="H97"/>
  <c r="G97"/>
  <c r="F97"/>
  <c r="E97"/>
  <c r="D97" s="1"/>
  <c r="C97"/>
  <c r="B97"/>
  <c r="L96"/>
  <c r="K96"/>
  <c r="J96"/>
  <c r="I96"/>
  <c r="H96"/>
  <c r="G96" s="1"/>
  <c r="F96"/>
  <c r="E96"/>
  <c r="D96"/>
  <c r="C96"/>
  <c r="B96"/>
  <c r="L95"/>
  <c r="K95"/>
  <c r="J95" s="1"/>
  <c r="I95"/>
  <c r="H95"/>
  <c r="G95"/>
  <c r="F95"/>
  <c r="E95"/>
  <c r="D95" s="1"/>
  <c r="C95"/>
  <c r="B95"/>
  <c r="L94"/>
  <c r="K94"/>
  <c r="J94"/>
  <c r="I94"/>
  <c r="H94"/>
  <c r="G94" s="1"/>
  <c r="F94"/>
  <c r="E94"/>
  <c r="D94"/>
  <c r="C94"/>
  <c r="B94"/>
  <c r="L93"/>
  <c r="K93"/>
  <c r="J93" s="1"/>
  <c r="I93"/>
  <c r="H93"/>
  <c r="G93"/>
  <c r="F93"/>
  <c r="E93"/>
  <c r="D93" s="1"/>
  <c r="C93"/>
  <c r="B93"/>
  <c r="L92"/>
  <c r="K92"/>
  <c r="J92"/>
  <c r="I92"/>
  <c r="H92"/>
  <c r="G92" s="1"/>
  <c r="F92"/>
  <c r="E92"/>
  <c r="D92"/>
  <c r="C92"/>
  <c r="B92"/>
  <c r="L91"/>
  <c r="K91"/>
  <c r="J91" s="1"/>
  <c r="I91"/>
  <c r="H91"/>
  <c r="G91"/>
  <c r="F91"/>
  <c r="E91"/>
  <c r="D91" s="1"/>
  <c r="C91"/>
  <c r="B91"/>
  <c r="L90"/>
  <c r="K90"/>
  <c r="J90"/>
  <c r="I90"/>
  <c r="H90"/>
  <c r="G90" s="1"/>
  <c r="F90"/>
  <c r="E90"/>
  <c r="D90"/>
  <c r="C90"/>
  <c r="B90"/>
  <c r="L89"/>
  <c r="K89"/>
  <c r="J89" s="1"/>
  <c r="I89"/>
  <c r="H89"/>
  <c r="G89"/>
  <c r="F89"/>
  <c r="E89"/>
  <c r="D89" s="1"/>
  <c r="C89"/>
  <c r="B89"/>
  <c r="L88"/>
  <c r="K88"/>
  <c r="J88"/>
  <c r="I88"/>
  <c r="H88"/>
  <c r="G88" s="1"/>
  <c r="F88"/>
  <c r="E88"/>
  <c r="D88"/>
  <c r="C88"/>
  <c r="B88"/>
  <c r="L87"/>
  <c r="K87"/>
  <c r="J87" s="1"/>
  <c r="I87"/>
  <c r="H87"/>
  <c r="G87"/>
  <c r="F87"/>
  <c r="E87"/>
  <c r="D87" s="1"/>
  <c r="C87"/>
  <c r="B87"/>
  <c r="L86"/>
  <c r="K86"/>
  <c r="J86"/>
  <c r="I86"/>
  <c r="H86"/>
  <c r="G86" s="1"/>
  <c r="F86"/>
  <c r="E86"/>
  <c r="D86"/>
  <c r="C86"/>
  <c r="B86"/>
  <c r="L85"/>
  <c r="K85"/>
  <c r="J85" s="1"/>
  <c r="I85"/>
  <c r="H85"/>
  <c r="G85"/>
  <c r="F85"/>
  <c r="E85"/>
  <c r="D85" s="1"/>
  <c r="C85"/>
  <c r="B85"/>
  <c r="L84"/>
  <c r="K84"/>
  <c r="J84"/>
  <c r="I84"/>
  <c r="H84"/>
  <c r="G84" s="1"/>
  <c r="F84"/>
  <c r="E84"/>
  <c r="D84"/>
  <c r="C84"/>
  <c r="B84"/>
  <c r="L83"/>
  <c r="K83"/>
  <c r="J83" s="1"/>
  <c r="I83"/>
  <c r="H83"/>
  <c r="G83"/>
  <c r="F83"/>
  <c r="E83"/>
  <c r="D83" s="1"/>
  <c r="C83"/>
  <c r="B83"/>
  <c r="L82"/>
  <c r="K82"/>
  <c r="J82"/>
  <c r="I82"/>
  <c r="H82"/>
  <c r="G82" s="1"/>
  <c r="F82"/>
  <c r="E82"/>
  <c r="D82"/>
  <c r="C82"/>
  <c r="B82"/>
  <c r="L81"/>
  <c r="K81"/>
  <c r="J81" s="1"/>
  <c r="I81"/>
  <c r="I80" s="1"/>
  <c r="H81"/>
  <c r="G81"/>
  <c r="G80" s="1"/>
  <c r="F81"/>
  <c r="E81"/>
  <c r="D81" s="1"/>
  <c r="D80" s="1"/>
  <c r="C81"/>
  <c r="C80" s="1"/>
  <c r="B81"/>
  <c r="L80"/>
  <c r="H80"/>
  <c r="F80"/>
  <c r="B80"/>
  <c r="L79"/>
  <c r="K79"/>
  <c r="J79" s="1"/>
  <c r="I79"/>
  <c r="H79"/>
  <c r="G79"/>
  <c r="F79"/>
  <c r="E79"/>
  <c r="D79" s="1"/>
  <c r="C79"/>
  <c r="B79"/>
  <c r="L78"/>
  <c r="K78"/>
  <c r="J78"/>
  <c r="I78"/>
  <c r="H78"/>
  <c r="G78" s="1"/>
  <c r="F78"/>
  <c r="E78"/>
  <c r="D78"/>
  <c r="C78"/>
  <c r="B78"/>
  <c r="L77"/>
  <c r="K77"/>
  <c r="J77" s="1"/>
  <c r="I77"/>
  <c r="H77"/>
  <c r="G77"/>
  <c r="F77"/>
  <c r="E77"/>
  <c r="D77" s="1"/>
  <c r="C77"/>
  <c r="B77"/>
  <c r="L76"/>
  <c r="K76"/>
  <c r="J76"/>
  <c r="I76"/>
  <c r="H76"/>
  <c r="G76" s="1"/>
  <c r="F76"/>
  <c r="E76"/>
  <c r="D76"/>
  <c r="C76"/>
  <c r="B76"/>
  <c r="L75"/>
  <c r="K75"/>
  <c r="J75" s="1"/>
  <c r="I75"/>
  <c r="H75"/>
  <c r="G75"/>
  <c r="F75"/>
  <c r="E75"/>
  <c r="D75" s="1"/>
  <c r="C75"/>
  <c r="B75"/>
  <c r="L74"/>
  <c r="K74"/>
  <c r="J74"/>
  <c r="I74"/>
  <c r="H74"/>
  <c r="G74" s="1"/>
  <c r="F74"/>
  <c r="E74"/>
  <c r="D74"/>
  <c r="C74"/>
  <c r="B74"/>
  <c r="L73"/>
  <c r="K73"/>
  <c r="J73" s="1"/>
  <c r="I73"/>
  <c r="H73"/>
  <c r="G73"/>
  <c r="F73"/>
  <c r="E73"/>
  <c r="D73" s="1"/>
  <c r="C73"/>
  <c r="B73"/>
  <c r="L72"/>
  <c r="K72"/>
  <c r="J72"/>
  <c r="I72"/>
  <c r="H72"/>
  <c r="G72" s="1"/>
  <c r="F72"/>
  <c r="E72"/>
  <c r="D72"/>
  <c r="C72"/>
  <c r="B72"/>
  <c r="L71"/>
  <c r="K71"/>
  <c r="J71" s="1"/>
  <c r="I71"/>
  <c r="H71"/>
  <c r="G71"/>
  <c r="F71"/>
  <c r="E71"/>
  <c r="D71" s="1"/>
  <c r="C71"/>
  <c r="B71"/>
  <c r="L70"/>
  <c r="K70"/>
  <c r="J70"/>
  <c r="I70"/>
  <c r="H70"/>
  <c r="G70" s="1"/>
  <c r="F70"/>
  <c r="E70"/>
  <c r="D70"/>
  <c r="C70"/>
  <c r="B70"/>
  <c r="L69"/>
  <c r="K69"/>
  <c r="J69" s="1"/>
  <c r="I69"/>
  <c r="H69"/>
  <c r="G69"/>
  <c r="F69"/>
  <c r="E69"/>
  <c r="D69" s="1"/>
  <c r="C69"/>
  <c r="B69"/>
  <c r="L68"/>
  <c r="K68"/>
  <c r="J68"/>
  <c r="I68"/>
  <c r="H68"/>
  <c r="G68" s="1"/>
  <c r="F68"/>
  <c r="E68"/>
  <c r="D68"/>
  <c r="C68"/>
  <c r="B68"/>
  <c r="L67"/>
  <c r="K67"/>
  <c r="J67" s="1"/>
  <c r="I67"/>
  <c r="H67"/>
  <c r="G67"/>
  <c r="F67"/>
  <c r="E67"/>
  <c r="D67" s="1"/>
  <c r="C67"/>
  <c r="B67"/>
  <c r="L66"/>
  <c r="K66"/>
  <c r="J66"/>
  <c r="I66"/>
  <c r="H66"/>
  <c r="G66" s="1"/>
  <c r="F66"/>
  <c r="E66"/>
  <c r="D66"/>
  <c r="C66"/>
  <c r="B66"/>
  <c r="L65"/>
  <c r="K65"/>
  <c r="J65" s="1"/>
  <c r="I65"/>
  <c r="H65"/>
  <c r="G65"/>
  <c r="F65"/>
  <c r="E65"/>
  <c r="D65" s="1"/>
  <c r="C65"/>
  <c r="B65"/>
  <c r="L64"/>
  <c r="K64"/>
  <c r="J64"/>
  <c r="I64"/>
  <c r="H64"/>
  <c r="G64" s="1"/>
  <c r="F64"/>
  <c r="E64"/>
  <c r="D64"/>
  <c r="C64"/>
  <c r="B64"/>
  <c r="L63"/>
  <c r="K63"/>
  <c r="J63" s="1"/>
  <c r="I63"/>
  <c r="H63"/>
  <c r="G63"/>
  <c r="F63"/>
  <c r="E63"/>
  <c r="D63" s="1"/>
  <c r="C63"/>
  <c r="B63"/>
  <c r="L62"/>
  <c r="L61" s="1"/>
  <c r="L60" s="1"/>
  <c r="K62"/>
  <c r="J62"/>
  <c r="J61" s="1"/>
  <c r="I62"/>
  <c r="H62"/>
  <c r="G62" s="1"/>
  <c r="G61" s="1"/>
  <c r="G60" s="1"/>
  <c r="F62"/>
  <c r="F61" s="1"/>
  <c r="F60" s="1"/>
  <c r="E62"/>
  <c r="D62"/>
  <c r="C62"/>
  <c r="B62"/>
  <c r="B61" s="1"/>
  <c r="B60" s="1"/>
  <c r="K61"/>
  <c r="I61"/>
  <c r="E61"/>
  <c r="C61"/>
  <c r="C60" s="1"/>
  <c r="L49"/>
  <c r="K49"/>
  <c r="J49" s="1"/>
  <c r="I49"/>
  <c r="H49"/>
  <c r="G49"/>
  <c r="F49"/>
  <c r="E49"/>
  <c r="D49" s="1"/>
  <c r="C49"/>
  <c r="B49"/>
  <c r="L48"/>
  <c r="K48"/>
  <c r="J48"/>
  <c r="I48"/>
  <c r="H48"/>
  <c r="G48" s="1"/>
  <c r="F48"/>
  <c r="E48"/>
  <c r="D48"/>
  <c r="C48"/>
  <c r="B48"/>
  <c r="L47"/>
  <c r="K47"/>
  <c r="J47" s="1"/>
  <c r="I47"/>
  <c r="H47"/>
  <c r="G47"/>
  <c r="F47"/>
  <c r="E47"/>
  <c r="D47" s="1"/>
  <c r="C47"/>
  <c r="B47"/>
  <c r="L46"/>
  <c r="K46"/>
  <c r="J46"/>
  <c r="I46"/>
  <c r="H46"/>
  <c r="G46" s="1"/>
  <c r="F46"/>
  <c r="E46"/>
  <c r="D46"/>
  <c r="C46"/>
  <c r="B46"/>
  <c r="L45"/>
  <c r="K45"/>
  <c r="J45" s="1"/>
  <c r="I45"/>
  <c r="H45"/>
  <c r="G45"/>
  <c r="F45"/>
  <c r="E45"/>
  <c r="D45" s="1"/>
  <c r="C45"/>
  <c r="B45"/>
  <c r="L44"/>
  <c r="K44"/>
  <c r="J44"/>
  <c r="I44"/>
  <c r="H44"/>
  <c r="G44" s="1"/>
  <c r="F44"/>
  <c r="E44"/>
  <c r="D44"/>
  <c r="C44"/>
  <c r="B44"/>
  <c r="L43"/>
  <c r="K43"/>
  <c r="J43" s="1"/>
  <c r="I43"/>
  <c r="H43"/>
  <c r="G43"/>
  <c r="F43"/>
  <c r="E43"/>
  <c r="D43" s="1"/>
  <c r="C43"/>
  <c r="B43"/>
  <c r="L42"/>
  <c r="K42"/>
  <c r="J42"/>
  <c r="I42"/>
  <c r="H42"/>
  <c r="G42" s="1"/>
  <c r="F42"/>
  <c r="E42"/>
  <c r="D42"/>
  <c r="C42"/>
  <c r="B42"/>
  <c r="L41"/>
  <c r="K41"/>
  <c r="J41" s="1"/>
  <c r="I41"/>
  <c r="H41"/>
  <c r="G41"/>
  <c r="F41"/>
  <c r="E41"/>
  <c r="D41" s="1"/>
  <c r="C41"/>
  <c r="B41"/>
  <c r="L40"/>
  <c r="K40"/>
  <c r="J40"/>
  <c r="I40"/>
  <c r="H40"/>
  <c r="G40" s="1"/>
  <c r="F40"/>
  <c r="E40"/>
  <c r="D40"/>
  <c r="C40"/>
  <c r="B40"/>
  <c r="L39"/>
  <c r="K39"/>
  <c r="J39" s="1"/>
  <c r="I39"/>
  <c r="H39"/>
  <c r="G39"/>
  <c r="F39"/>
  <c r="E39"/>
  <c r="D39" s="1"/>
  <c r="C39"/>
  <c r="B39"/>
  <c r="L38"/>
  <c r="K38"/>
  <c r="J38"/>
  <c r="I38"/>
  <c r="H38"/>
  <c r="G38" s="1"/>
  <c r="F38"/>
  <c r="E38"/>
  <c r="D38"/>
  <c r="C38"/>
  <c r="B38"/>
  <c r="L37"/>
  <c r="K37"/>
  <c r="J37" s="1"/>
  <c r="I37"/>
  <c r="H37"/>
  <c r="G37"/>
  <c r="F37"/>
  <c r="E37"/>
  <c r="D37" s="1"/>
  <c r="C37"/>
  <c r="B37"/>
  <c r="L36"/>
  <c r="K36"/>
  <c r="J36"/>
  <c r="I36"/>
  <c r="H36"/>
  <c r="G36" s="1"/>
  <c r="F36"/>
  <c r="E36"/>
  <c r="D36"/>
  <c r="C36"/>
  <c r="B36"/>
  <c r="L35"/>
  <c r="K35"/>
  <c r="J35" s="1"/>
  <c r="I35"/>
  <c r="H35"/>
  <c r="G35"/>
  <c r="F35"/>
  <c r="E35"/>
  <c r="D35" s="1"/>
  <c r="C35"/>
  <c r="B35"/>
  <c r="L34"/>
  <c r="K34"/>
  <c r="J34"/>
  <c r="I34"/>
  <c r="H34"/>
  <c r="G34" s="1"/>
  <c r="F34"/>
  <c r="E34"/>
  <c r="D34"/>
  <c r="C34"/>
  <c r="B34"/>
  <c r="L33"/>
  <c r="K33"/>
  <c r="J33" s="1"/>
  <c r="I33"/>
  <c r="H33"/>
  <c r="G33"/>
  <c r="F33"/>
  <c r="E33"/>
  <c r="D33" s="1"/>
  <c r="C33"/>
  <c r="B33"/>
  <c r="L32"/>
  <c r="K32"/>
  <c r="J32"/>
  <c r="I32"/>
  <c r="H32"/>
  <c r="G32" s="1"/>
  <c r="F32"/>
  <c r="E32"/>
  <c r="D32"/>
  <c r="C32"/>
  <c r="B32"/>
  <c r="L31"/>
  <c r="K31"/>
  <c r="J31" s="1"/>
  <c r="I31"/>
  <c r="H31"/>
  <c r="G31"/>
  <c r="F31"/>
  <c r="E31"/>
  <c r="D31" s="1"/>
  <c r="C31"/>
  <c r="B31"/>
  <c r="L30"/>
  <c r="L29" s="1"/>
  <c r="K30"/>
  <c r="J30"/>
  <c r="J29" s="1"/>
  <c r="I30"/>
  <c r="H30"/>
  <c r="G30" s="1"/>
  <c r="G29" s="1"/>
  <c r="F30"/>
  <c r="F29" s="1"/>
  <c r="E30"/>
  <c r="D30"/>
  <c r="C30"/>
  <c r="B30"/>
  <c r="B29" s="1"/>
  <c r="K29"/>
  <c r="I29"/>
  <c r="E29"/>
  <c r="C29"/>
  <c r="L28"/>
  <c r="K28"/>
  <c r="J28"/>
  <c r="I28"/>
  <c r="H28"/>
  <c r="G28" s="1"/>
  <c r="F28"/>
  <c r="E28"/>
  <c r="D28"/>
  <c r="C28"/>
  <c r="B28"/>
  <c r="L27"/>
  <c r="K27"/>
  <c r="J27" s="1"/>
  <c r="I27"/>
  <c r="H27"/>
  <c r="G27"/>
  <c r="F27"/>
  <c r="E27"/>
  <c r="D27" s="1"/>
  <c r="C27"/>
  <c r="B27"/>
  <c r="L26"/>
  <c r="K26"/>
  <c r="J26"/>
  <c r="I26"/>
  <c r="H26"/>
  <c r="G26" s="1"/>
  <c r="F26"/>
  <c r="E26"/>
  <c r="D26"/>
  <c r="C26"/>
  <c r="B26"/>
  <c r="L25"/>
  <c r="K25"/>
  <c r="J25" s="1"/>
  <c r="I25"/>
  <c r="H25"/>
  <c r="G25"/>
  <c r="F25"/>
  <c r="E25"/>
  <c r="D25" s="1"/>
  <c r="C25"/>
  <c r="B25"/>
  <c r="L24"/>
  <c r="K24"/>
  <c r="J24"/>
  <c r="I24"/>
  <c r="H24"/>
  <c r="G24" s="1"/>
  <c r="F24"/>
  <c r="E24"/>
  <c r="D24"/>
  <c r="C24"/>
  <c r="B24"/>
  <c r="L23"/>
  <c r="K23"/>
  <c r="J23" s="1"/>
  <c r="I23"/>
  <c r="H23"/>
  <c r="G23"/>
  <c r="F23"/>
  <c r="E23"/>
  <c r="D23" s="1"/>
  <c r="C23"/>
  <c r="B23"/>
  <c r="L22"/>
  <c r="K22"/>
  <c r="J22"/>
  <c r="I22"/>
  <c r="H22"/>
  <c r="G22" s="1"/>
  <c r="F22"/>
  <c r="E22"/>
  <c r="D22"/>
  <c r="C22"/>
  <c r="B22"/>
  <c r="L21"/>
  <c r="K21"/>
  <c r="J21" s="1"/>
  <c r="I21"/>
  <c r="H21"/>
  <c r="G21"/>
  <c r="F21"/>
  <c r="E21"/>
  <c r="D21" s="1"/>
  <c r="C21"/>
  <c r="B21"/>
  <c r="L20"/>
  <c r="K20"/>
  <c r="J20"/>
  <c r="I20"/>
  <c r="H20"/>
  <c r="G20" s="1"/>
  <c r="F20"/>
  <c r="E20"/>
  <c r="D20"/>
  <c r="C20"/>
  <c r="B20"/>
  <c r="L19"/>
  <c r="K19"/>
  <c r="J19" s="1"/>
  <c r="I19"/>
  <c r="H19"/>
  <c r="G19"/>
  <c r="F19"/>
  <c r="E19"/>
  <c r="D19" s="1"/>
  <c r="C19"/>
  <c r="B19"/>
  <c r="L18"/>
  <c r="K18"/>
  <c r="J18"/>
  <c r="I18"/>
  <c r="H18"/>
  <c r="G18" s="1"/>
  <c r="F18"/>
  <c r="E18"/>
  <c r="D18"/>
  <c r="C18"/>
  <c r="B18"/>
  <c r="L17"/>
  <c r="K17"/>
  <c r="J17" s="1"/>
  <c r="I17"/>
  <c r="H17"/>
  <c r="G17"/>
  <c r="F17"/>
  <c r="E17"/>
  <c r="D17" s="1"/>
  <c r="C17"/>
  <c r="B17"/>
  <c r="L16"/>
  <c r="K16"/>
  <c r="J16"/>
  <c r="I16"/>
  <c r="H16"/>
  <c r="G16" s="1"/>
  <c r="F16"/>
  <c r="E16"/>
  <c r="D16"/>
  <c r="C16"/>
  <c r="B16"/>
  <c r="L15"/>
  <c r="K15"/>
  <c r="J15" s="1"/>
  <c r="I15"/>
  <c r="H15"/>
  <c r="G15"/>
  <c r="F15"/>
  <c r="E15"/>
  <c r="D15" s="1"/>
  <c r="C15"/>
  <c r="B15"/>
  <c r="L14"/>
  <c r="K14"/>
  <c r="J14"/>
  <c r="I14"/>
  <c r="H14"/>
  <c r="G14" s="1"/>
  <c r="F14"/>
  <c r="E14"/>
  <c r="D14"/>
  <c r="C14"/>
  <c r="B14"/>
  <c r="J13"/>
  <c r="I13"/>
  <c r="H13"/>
  <c r="G13"/>
  <c r="F13"/>
  <c r="E13"/>
  <c r="D13" s="1"/>
  <c r="C13"/>
  <c r="B13"/>
  <c r="J12"/>
  <c r="I12"/>
  <c r="H12"/>
  <c r="G12" s="1"/>
  <c r="F12"/>
  <c r="E12"/>
  <c r="D12"/>
  <c r="C12"/>
  <c r="B12"/>
  <c r="J11"/>
  <c r="I11"/>
  <c r="I10" s="1"/>
  <c r="I9" s="1"/>
  <c r="H11"/>
  <c r="G11"/>
  <c r="G10" s="1"/>
  <c r="G9" s="1"/>
  <c r="F11"/>
  <c r="E11"/>
  <c r="D11" s="1"/>
  <c r="D10" s="1"/>
  <c r="C11"/>
  <c r="C10" s="1"/>
  <c r="C9" s="1"/>
  <c r="B11"/>
  <c r="L10"/>
  <c r="K10"/>
  <c r="H10"/>
  <c r="F10"/>
  <c r="F9" s="1"/>
  <c r="B10"/>
  <c r="B9" s="1"/>
  <c r="K9"/>
  <c r="K6" i="5"/>
  <c r="Y7"/>
  <c r="Y6" s="1"/>
  <c r="W7"/>
  <c r="U7"/>
  <c r="U6" s="1"/>
  <c r="S7"/>
  <c r="Q7"/>
  <c r="Q6" s="1"/>
  <c r="O7"/>
  <c r="O6" s="1"/>
  <c r="M7"/>
  <c r="M6" s="1"/>
  <c r="K7"/>
  <c r="I7"/>
  <c r="I6" s="1"/>
  <c r="G7"/>
  <c r="G6" s="1"/>
  <c r="E7"/>
  <c r="C7"/>
  <c r="B7"/>
  <c r="W6"/>
  <c r="S6"/>
  <c r="E6"/>
  <c r="L9" i="1" l="1"/>
  <c r="J10"/>
  <c r="J9" s="1"/>
  <c r="D29"/>
  <c r="D9" s="1"/>
  <c r="I60"/>
  <c r="D61"/>
  <c r="D60" s="1"/>
  <c r="J80"/>
  <c r="J114"/>
  <c r="J113" s="1"/>
  <c r="J133"/>
  <c r="J60"/>
  <c r="E10"/>
  <c r="E9" s="1"/>
  <c r="H29"/>
  <c r="H9" s="1"/>
  <c r="H61"/>
  <c r="H60" s="1"/>
  <c r="E80"/>
  <c r="E60" s="1"/>
  <c r="K80"/>
  <c r="K60" s="1"/>
  <c r="E114"/>
  <c r="E113" s="1"/>
  <c r="K114"/>
  <c r="E133"/>
  <c r="K133"/>
  <c r="AA25" i="5"/>
  <c r="AA7"/>
  <c r="B6"/>
  <c r="C6"/>
  <c r="AA6" s="1"/>
  <c r="K113" i="1" l="1"/>
  <c r="L4" i="6" l="1"/>
  <c r="Q15" s="1"/>
  <c r="H4"/>
  <c r="Q11" s="1"/>
  <c r="D4"/>
  <c r="Q7" s="1"/>
  <c r="O24"/>
  <c r="B5"/>
  <c r="B4" s="1"/>
  <c r="N5"/>
  <c r="N4" s="1"/>
  <c r="Q17" s="1"/>
  <c r="M5"/>
  <c r="M4" s="1"/>
  <c r="Q16" s="1"/>
  <c r="L5"/>
  <c r="K5"/>
  <c r="K4" s="1"/>
  <c r="Q14" s="1"/>
  <c r="J5"/>
  <c r="J4" s="1"/>
  <c r="Q13" s="1"/>
  <c r="I5"/>
  <c r="H5"/>
  <c r="G5"/>
  <c r="G4" s="1"/>
  <c r="Q10" s="1"/>
  <c r="F5"/>
  <c r="F4" s="1"/>
  <c r="Q9" s="1"/>
  <c r="E5"/>
  <c r="D5"/>
  <c r="C5"/>
  <c r="O5" s="1"/>
  <c r="I4"/>
  <c r="Q12" s="1"/>
  <c r="E4"/>
  <c r="Q8" s="1"/>
  <c r="C4" l="1"/>
  <c r="Q6" s="1"/>
  <c r="Q18" s="1"/>
  <c r="O4"/>
  <c r="C7" i="10" l="1"/>
  <c r="D5" i="9"/>
  <c r="E5"/>
  <c r="F5"/>
  <c r="G5"/>
  <c r="H5"/>
  <c r="I5"/>
  <c r="J5"/>
  <c r="K5"/>
  <c r="L5"/>
  <c r="M5"/>
  <c r="N5"/>
  <c r="C5"/>
  <c r="B7"/>
  <c r="B8"/>
  <c r="AA25" i="10"/>
  <c r="B11"/>
  <c r="B10"/>
  <c r="B9"/>
  <c r="B8"/>
  <c r="Y7"/>
  <c r="W7"/>
  <c r="U7"/>
  <c r="S7"/>
  <c r="S6" s="1"/>
  <c r="Q7"/>
  <c r="Q6" s="1"/>
  <c r="O7"/>
  <c r="O6" s="1"/>
  <c r="M7"/>
  <c r="M6" s="1"/>
  <c r="K7"/>
  <c r="K6" s="1"/>
  <c r="I7"/>
  <c r="I6" s="1"/>
  <c r="G7"/>
  <c r="G6" s="1"/>
  <c r="E7"/>
  <c r="E6" s="1"/>
  <c r="B7"/>
  <c r="B6" s="1"/>
  <c r="W6"/>
  <c r="B6" i="9"/>
  <c r="B5" s="1"/>
  <c r="L4"/>
  <c r="Q15" s="1"/>
  <c r="H4"/>
  <c r="Q11" s="1"/>
  <c r="D4"/>
  <c r="Q7" s="1"/>
  <c r="N4"/>
  <c r="Q17" s="1"/>
  <c r="J4"/>
  <c r="Q13" s="1"/>
  <c r="F4"/>
  <c r="Q9" s="1"/>
  <c r="U6" i="10" l="1"/>
  <c r="Y6"/>
  <c r="C6"/>
  <c r="AA7"/>
  <c r="O5" i="9"/>
  <c r="B4"/>
  <c r="E4"/>
  <c r="Q8" s="1"/>
  <c r="G4"/>
  <c r="Q10" s="1"/>
  <c r="I4"/>
  <c r="Q12" s="1"/>
  <c r="K4"/>
  <c r="Q14" s="1"/>
  <c r="M4"/>
  <c r="Q16" s="1"/>
  <c r="C4"/>
  <c r="Q6" s="1"/>
  <c r="AA6" i="10" l="1"/>
  <c r="Q18" i="9"/>
  <c r="O4"/>
</calcChain>
</file>

<file path=xl/sharedStrings.xml><?xml version="1.0" encoding="utf-8"?>
<sst xmlns="http://schemas.openxmlformats.org/spreadsheetml/2006/main" count="765" uniqueCount="342">
  <si>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</si>
  <si>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</si>
  <si>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</si>
  <si>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</si>
  <si>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</si>
  <si>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</si>
  <si>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</si>
  <si>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</si>
  <si>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</si>
  <si>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</si>
  <si>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</si>
  <si>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</si>
  <si>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</si>
  <si>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</si>
  <si>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</si>
  <si>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</si>
  <si>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</si>
  <si>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</si>
  <si>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</si>
  <si>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</si>
  <si>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</si>
  <si>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</si>
  <si>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</si>
  <si>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</si>
  <si>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</si>
  <si>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</si>
  <si>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</si>
  <si>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</si>
  <si>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</si>
  <si>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</si>
  <si>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</si>
  <si>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</si>
  <si>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</si>
  <si>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</si>
  <si>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</si>
  <si>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</si>
  <si>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</si>
  <si>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</si>
  <si>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</si>
  <si>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</si>
  <si>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</si>
  <si>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</si>
  <si>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</si>
  <si>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</si>
  <si>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</si>
  <si>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</si>
  <si>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</si>
  <si>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</si>
  <si>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</si>
  <si>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</si>
  <si>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</si>
  <si>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</si>
  <si>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</si>
  <si>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</si>
  <si>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</si>
  <si>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</si>
  <si>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</si>
  <si>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</si>
  <si>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</si>
  <si>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</si>
  <si>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</si>
  <si>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</si>
  <si>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</si>
  <si>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</si>
  <si>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</si>
  <si>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</si>
  <si>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</si>
  <si>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</si>
  <si>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</si>
  <si>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</si>
  <si>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</si>
  <si>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</si>
  <si>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</si>
  <si>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</si>
  <si>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</si>
  <si>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</si>
  <si>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</si>
  <si>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</si>
  <si>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</si>
  <si>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</si>
  <si>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</si>
  <si>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</si>
  <si>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</si>
  <si>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</si>
  <si>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</si>
  <si>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</si>
  <si>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</si>
  <si>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</si>
  <si>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</si>
  <si>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</si>
  <si>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</si>
  <si>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</si>
  <si>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</si>
  <si>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</si>
  <si>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</si>
  <si>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</si>
  <si>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</si>
  <si>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</si>
  <si>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</si>
  <si>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</si>
  <si>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</si>
  <si>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</si>
  <si>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</si>
  <si>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</si>
  <si>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</si>
  <si>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</si>
  <si>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</si>
  <si>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</si>
  <si>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</si>
  <si>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</si>
  <si>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</si>
  <si>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</si>
  <si>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</si>
  <si>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</si>
  <si>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</si>
  <si>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</si>
  <si>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</si>
  <si>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</si>
  <si>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</si>
  <si>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</si>
  <si>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</si>
  <si>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</si>
  <si>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</si>
  <si>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</si>
  <si>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</si>
  <si>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</si>
  <si>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</si>
  <si>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</si>
  <si>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</si>
  <si>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</si>
  <si>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</si>
  <si>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</si>
  <si>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</si>
  <si>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</si>
  <si>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</si>
  <si>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</si>
  <si>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</si>
  <si>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</si>
  <si>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</si>
  <si>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</si>
  <si>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</si>
  <si>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</si>
  <si>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</si>
  <si>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</si>
  <si>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</si>
  <si>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</si>
  <si>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</si>
  <si>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</si>
  <si>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</si>
  <si>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</si>
  <si>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</si>
  <si>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</si>
  <si>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</si>
  <si>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</si>
  <si>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</si>
  <si>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</si>
  <si>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</si>
  <si>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</si>
  <si>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</si>
  <si>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</si>
  <si>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</si>
  <si>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</si>
  <si>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</si>
  <si>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</si>
  <si>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</si>
  <si>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</si>
  <si>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</si>
  <si>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</si>
  <si>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</si>
  <si>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</si>
  <si>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</si>
  <si>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</si>
  <si>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</si>
  <si>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</si>
  <si>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</si>
  <si>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</si>
  <si>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</si>
  <si>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</si>
  <si>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</si>
  <si>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</si>
  <si>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</si>
  <si>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</si>
  <si>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</si>
  <si>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</si>
  <si>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</si>
  <si>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</si>
  <si>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</si>
  <si>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</si>
  <si>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</si>
  <si>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</si>
  <si>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</si>
  <si>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</si>
  <si>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</si>
  <si>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</si>
  <si>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</si>
  <si>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</si>
  <si>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</si>
  <si>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</si>
  <si>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</si>
  <si>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</si>
  <si>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</si>
  <si>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</si>
  <si>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</si>
  <si>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</si>
  <si>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</si>
  <si>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</si>
  <si>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</si>
  <si>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</si>
  <si>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</si>
  <si>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</si>
  <si>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</si>
  <si>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</si>
  <si>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</si>
  <si>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</si>
  <si>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</si>
  <si>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</si>
  <si>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</si>
  <si>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</si>
  <si>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</si>
  <si>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</si>
  <si>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</si>
  <si>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</si>
  <si>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</si>
  <si>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</si>
  <si>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</si>
  <si>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</si>
  <si>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</si>
  <si>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</si>
  <si>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</si>
  <si>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</si>
  <si>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</si>
  <si>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</si>
  <si>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</si>
  <si>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</si>
  <si>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</si>
  <si>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</si>
  <si>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</si>
  <si>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</si>
  <si>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</si>
  <si>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</si>
  <si>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</si>
  <si>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</si>
  <si>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</si>
  <si>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</si>
  <si>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</si>
  <si>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</si>
  <si>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</si>
  <si>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</si>
  <si>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</si>
  <si>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</si>
  <si>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</si>
  <si>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</si>
  <si>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</si>
  <si>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</si>
  <si>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</si>
  <si>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</si>
  <si>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</si>
  <si>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</si>
  <si>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</si>
  <si>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</si>
  <si>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</si>
  <si>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</si>
  <si>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</si>
  <si>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</si>
  <si>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</si>
  <si>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</si>
  <si>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</si>
  <si>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</si>
  <si>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</si>
  <si>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</si>
  <si>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</si>
  <si>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</si>
  <si>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</si>
  <si>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</si>
  <si>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</si>
  <si>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</si>
  <si>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</si>
  <si>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</si>
  <si>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</si>
  <si>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</si>
  <si>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</si>
  <si>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</si>
  <si>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</si>
  <si>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</si>
  <si>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</si>
  <si>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</si>
  <si>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</si>
  <si>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</si>
  <si>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</si>
  <si>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</si>
  <si>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</si>
  <si>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</si>
  <si>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</si>
  <si>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</si>
  <si>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</si>
  <si>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</si>
  <si>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</si>
  <si>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</si>
  <si>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</si>
  <si>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</si>
  <si>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</si>
  <si>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</si>
  <si>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</si>
  <si>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</si>
  <si>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</si>
  <si>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</si>
  <si>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</si>
  <si>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</si>
  <si>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</si>
  <si>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</si>
  <si>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</si>
  <si>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</si>
  <si>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</si>
  <si>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</si>
  <si>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</si>
  <si>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</si>
  <si>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</si>
  <si>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</si>
  <si>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</si>
  <si>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INST. MAXIMA GUAYAMA 1000</t>
  </si>
  <si>
    <t>INST. JOVENES ADULTOS PONCE 304</t>
  </si>
  <si>
    <t>CENTRO DE TRAT. RES. ARECIBO</t>
  </si>
  <si>
    <t>Apertura de la Comunidad Terap. .. y Proy. Teatro Correc.   26/dic/2011</t>
  </si>
  <si>
    <t>Comunidad Terapeutica Unificación Familiar y Proyecto Teatro Correccional Guaynabo</t>
  </si>
  <si>
    <t>Cambio el nombre de la Inst. Guayama 1000 por Inst. Correccional Máxima Guayama (15/5/11)</t>
  </si>
  <si>
    <t>FUGAS OCURRIDAS EN LAS INSTITUCIONES DE POBLACION FEMENINA</t>
  </si>
  <si>
    <t>HOSPITAL SIQUIATRICO CORRECCIONAL*</t>
  </si>
  <si>
    <t>*ALBERGA POBLACION MASCULINA Y FEMENINA</t>
  </si>
  <si>
    <t>MUERTES Y RAZON DE LA MUERTE EN LAS INSTITUCIONES DE POBLACION FEMENINA</t>
  </si>
  <si>
    <t xml:space="preserve">*Abrio el Proyecto Especial de Música de Vega Alta el 11 de mayo 2011, </t>
  </si>
  <si>
    <t>Ademas hubo cambio de capacidad en diferentes instituciones.</t>
  </si>
  <si>
    <t>HOGAR DE ADAPTACIÓN SOCIAL MAYAGÜEZ</t>
  </si>
  <si>
    <t>Institución Correccional Ponce 500</t>
  </si>
  <si>
    <t>CENTRO REGIONAL GUAYAMA 945</t>
  </si>
  <si>
    <t>INST. SEGURIDAD MAXIMA GUAYAMA 1000</t>
  </si>
  <si>
    <t>JUNIO 2012</t>
  </si>
  <si>
    <t xml:space="preserve">27 de Junio 2012 no hay población femenina en la Inst. Correc. 945 de Guayama.  </t>
  </si>
  <si>
    <t>5 DE JUNIO 2012</t>
  </si>
  <si>
    <t>28 DE JUNIO 2012</t>
  </si>
  <si>
    <t>PROMEDIO MENSUAL  JUNIO 2012</t>
  </si>
  <si>
    <t>1 de JULIO 2012</t>
  </si>
  <si>
    <t>AGOSTO 2012</t>
  </si>
</sst>
</file>

<file path=xl/styles.xml><?xml version="1.0" encoding="utf-8"?>
<styleSheet xmlns="http://schemas.openxmlformats.org/spreadsheetml/2006/main">
  <numFmts count="3">
    <numFmt numFmtId="41" formatCode="_(* #,##0_);_(* \(#,##0\);_(* &quot;-&quot;_);_(@_)"/>
    <numFmt numFmtId="43" formatCode="_(* #,##0.00_);_(* \(#,##0.00\);_(* &quot;-&quot;??_);_(@_)"/>
    <numFmt numFmtId="164" formatCode="_-* #,##0\ _P_t_s_-;\-* #,##0\ _P_t_s_-;_-* &quot;-&quot;\ _P_t_s_-;_-@_-"/>
  </numFmts>
  <fonts count="45">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8"/>
      <color theme="1"/>
      <name val="Calibri"/>
      <family val="2"/>
      <scheme val="minor"/>
    </font>
    <font>
      <sz val="9"/>
      <name val="Calibri"/>
      <family val="2"/>
      <scheme val="minor"/>
    </font>
  </fonts>
  <fills count="9">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rgb="FFFFFFCC"/>
        <bgColor indexed="64"/>
      </patternFill>
    </fill>
    <fill>
      <gradientFill type="path" top="1" bottom="1">
        <stop position="0">
          <color theme="2"/>
        </stop>
        <stop position="1">
          <color theme="2" tint="-9.8025452436902985E-2"/>
        </stop>
      </gradientFill>
    </fill>
    <fill>
      <patternFill patternType="solid">
        <fgColor rgb="FFFFC000"/>
        <bgColor indexed="64"/>
      </patternFill>
    </fill>
  </fills>
  <borders count="118">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diagonal/>
    </border>
  </borders>
  <cellStyleXfs count="3">
    <xf numFmtId="0" fontId="0" fillId="0" borderId="0"/>
    <xf numFmtId="41" fontId="30" fillId="0" borderId="0" applyFont="0" applyFill="0" applyBorder="0" applyAlignment="0" applyProtection="0"/>
    <xf numFmtId="43" fontId="30" fillId="0" borderId="0" applyFont="0" applyFill="0" applyBorder="0" applyAlignment="0" applyProtection="0"/>
  </cellStyleXfs>
  <cellXfs count="429">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15" fillId="0" borderId="54" xfId="1" applyNumberFormat="1" applyFont="1" applyBorder="1" applyAlignment="1" applyProtection="1">
      <alignment horizontal="center"/>
      <protection hidden="1"/>
    </xf>
    <xf numFmtId="3" fontId="0" fillId="0" borderId="0" xfId="0" applyNumberFormat="1" applyFill="1" applyAlignment="1">
      <alignment vertical="top" wrapText="1"/>
    </xf>
    <xf numFmtId="0" fontId="19" fillId="0" borderId="20" xfId="0" applyFont="1" applyFill="1" applyBorder="1" applyAlignment="1"/>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0" fontId="31" fillId="0" borderId="0" xfId="0" applyFont="1" applyAlignment="1">
      <alignment horizontal="center"/>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49" fontId="3" fillId="0" borderId="0" xfId="0" applyNumberFormat="1" applyFont="1" applyFill="1" applyBorder="1" applyAlignment="1">
      <alignment horizontal="centerContinuous" vertical="top"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42" fillId="0" borderId="0" xfId="2" applyNumberFormat="1" applyFont="1" applyFill="1" applyBorder="1"/>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0" fontId="6" fillId="4" borderId="0" xfId="0" applyFont="1" applyFill="1" applyBorder="1" applyAlignment="1">
      <alignment vertical="top"/>
    </xf>
    <xf numFmtId="164" fontId="14" fillId="0" borderId="52" xfId="1" applyNumberFormat="1" applyFont="1" applyFill="1" applyBorder="1" applyAlignment="1" applyProtection="1">
      <protection hidden="1"/>
    </xf>
    <xf numFmtId="164" fontId="14" fillId="0" borderId="21" xfId="1" applyNumberFormat="1" applyFont="1" applyBorder="1" applyAlignment="1" applyProtection="1">
      <protection hidden="1"/>
    </xf>
    <xf numFmtId="164" fontId="0" fillId="0" borderId="0" xfId="0" applyNumberFormat="1" applyBorder="1"/>
    <xf numFmtId="0" fontId="5" fillId="4" borderId="68" xfId="0" applyFont="1" applyFill="1" applyBorder="1" applyAlignment="1">
      <alignment horizontal="justify" vertical="top" wrapText="1"/>
    </xf>
    <xf numFmtId="0" fontId="42" fillId="0" borderId="0" xfId="0" applyFont="1" applyAlignment="1">
      <alignment vertical="center"/>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6" borderId="75" xfId="0" applyNumberFormat="1" applyFont="1" applyFill="1" applyBorder="1" applyAlignment="1">
      <alignment horizontal="center"/>
    </xf>
    <xf numFmtId="4" fontId="2" fillId="6" borderId="76" xfId="0" applyNumberFormat="1" applyFont="1" applyFill="1" applyBorder="1" applyAlignment="1">
      <alignment horizontal="center"/>
    </xf>
    <xf numFmtId="0" fontId="4" fillId="4" borderId="67" xfId="0" applyFont="1" applyFill="1" applyBorder="1" applyAlignment="1">
      <alignment wrapText="1"/>
    </xf>
    <xf numFmtId="0" fontId="2" fillId="6" borderId="112" xfId="0" applyFont="1" applyFill="1" applyBorder="1" applyAlignment="1">
      <alignment horizontal="center" wrapText="1"/>
    </xf>
    <xf numFmtId="3" fontId="2" fillId="6" borderId="80" xfId="0" applyNumberFormat="1" applyFont="1" applyFill="1" applyBorder="1" applyAlignment="1">
      <alignment horizontal="center" wrapText="1"/>
    </xf>
    <xf numFmtId="4" fontId="2" fillId="6" borderId="80" xfId="0" applyNumberFormat="1" applyFont="1" applyFill="1" applyBorder="1" applyAlignment="1">
      <alignment horizontal="center"/>
    </xf>
    <xf numFmtId="4" fontId="2" fillId="6" borderId="94" xfId="0" applyNumberFormat="1" applyFont="1" applyFill="1" applyBorder="1" applyAlignment="1">
      <alignment horizontal="center"/>
    </xf>
    <xf numFmtId="164" fontId="8" fillId="0" borderId="0" xfId="1" applyNumberFormat="1" applyFont="1" applyBorder="1" applyAlignment="1" applyProtection="1">
      <alignment horizontal="justify" wrapText="1"/>
      <protection hidden="1"/>
    </xf>
    <xf numFmtId="164" fontId="14" fillId="0" borderId="0" xfId="1" applyNumberFormat="1" applyFont="1" applyBorder="1" applyAlignment="1" applyProtection="1">
      <protection hidden="1"/>
    </xf>
    <xf numFmtId="164" fontId="14" fillId="0" borderId="0" xfId="1" applyNumberFormat="1" applyFont="1" applyFill="1" applyBorder="1" applyAlignment="1" applyProtection="1">
      <protection hidden="1"/>
    </xf>
    <xf numFmtId="0" fontId="14" fillId="0" borderId="0" xfId="0" applyFont="1" applyFill="1" applyBorder="1" applyAlignment="1"/>
    <xf numFmtId="164" fontId="21" fillId="0" borderId="0" xfId="1" applyNumberFormat="1" applyFont="1" applyBorder="1" applyProtection="1">
      <protection hidden="1"/>
    </xf>
    <xf numFmtId="0" fontId="19" fillId="0" borderId="0" xfId="0" applyFont="1" applyFill="1" applyBorder="1" applyAlignment="1"/>
    <xf numFmtId="0" fontId="19" fillId="0" borderId="0" xfId="0" applyFont="1" applyFill="1" applyBorder="1" applyAlignment="1">
      <alignment horizontal="center"/>
    </xf>
    <xf numFmtId="0" fontId="0" fillId="0" borderId="0" xfId="0" applyFill="1" applyBorder="1" applyAlignment="1"/>
    <xf numFmtId="164" fontId="20" fillId="0" borderId="0" xfId="1" applyNumberFormat="1" applyFont="1" applyBorder="1" applyAlignment="1" applyProtection="1">
      <protection hidden="1"/>
    </xf>
    <xf numFmtId="164" fontId="8" fillId="0" borderId="0" xfId="1" applyNumberFormat="1" applyFont="1" applyFill="1" applyBorder="1" applyAlignment="1" applyProtection="1">
      <alignment horizontal="justify" wrapText="1"/>
      <protection hidden="1"/>
    </xf>
    <xf numFmtId="164" fontId="8" fillId="0" borderId="0" xfId="1" applyNumberFormat="1" applyFont="1" applyBorder="1" applyAlignment="1" applyProtection="1">
      <alignment horizontal="left" wrapText="1"/>
      <protection hidden="1"/>
    </xf>
    <xf numFmtId="0" fontId="43" fillId="0" borderId="0" xfId="0" applyFont="1"/>
    <xf numFmtId="164" fontId="21" fillId="0" borderId="0" xfId="1" applyNumberFormat="1" applyFont="1" applyBorder="1" applyAlignment="1" applyProtection="1">
      <alignment horizontal="left"/>
      <protection hidden="1"/>
    </xf>
    <xf numFmtId="164" fontId="14" fillId="0" borderId="44" xfId="1" applyNumberFormat="1" applyFont="1" applyFill="1" applyBorder="1" applyAlignment="1" applyProtection="1">
      <protection hidden="1"/>
    </xf>
    <xf numFmtId="0" fontId="10" fillId="0" borderId="0" xfId="0" applyFont="1" applyAlignment="1">
      <alignment horizontal="left"/>
    </xf>
    <xf numFmtId="0" fontId="42" fillId="4" borderId="0" xfId="0" applyFont="1" applyFill="1" applyBorder="1" applyAlignment="1">
      <alignment horizontal="left" vertical="top" wrapText="1"/>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3" fontId="0" fillId="0" borderId="91" xfId="0" applyNumberFormat="1" applyFill="1" applyBorder="1" applyAlignment="1">
      <alignment horizontal="center" wrapText="1"/>
    </xf>
    <xf numFmtId="3" fontId="0" fillId="0" borderId="92" xfId="0" applyNumberFormat="1" applyFill="1" applyBorder="1" applyAlignment="1">
      <alignment horizontal="center" wrapText="1"/>
    </xf>
    <xf numFmtId="3" fontId="0" fillId="0" borderId="73" xfId="0" applyNumberFormat="1" applyFill="1" applyBorder="1" applyAlignment="1">
      <alignment horizontal="center" wrapText="1"/>
    </xf>
    <xf numFmtId="0" fontId="5" fillId="4" borderId="111" xfId="0" applyFont="1" applyFill="1" applyBorder="1" applyAlignment="1">
      <alignment horizontal="justify" vertical="top" wrapText="1"/>
    </xf>
    <xf numFmtId="3" fontId="0" fillId="0" borderId="4" xfId="0" applyNumberFormat="1" applyFill="1" applyBorder="1" applyAlignment="1">
      <alignment horizontal="center" wrapText="1"/>
    </xf>
    <xf numFmtId="3" fontId="5" fillId="0" borderId="93" xfId="0" applyNumberFormat="1" applyFont="1" applyFill="1" applyBorder="1" applyAlignment="1">
      <alignment horizontal="center" wrapText="1"/>
    </xf>
    <xf numFmtId="3" fontId="0" fillId="0" borderId="113" xfId="0" applyNumberFormat="1" applyFill="1" applyBorder="1" applyAlignment="1">
      <alignment horizontal="center" wrapText="1"/>
    </xf>
    <xf numFmtId="3" fontId="0" fillId="0" borderId="114" xfId="0" applyNumberFormat="1" applyFill="1" applyBorder="1" applyAlignment="1">
      <alignment horizontal="center" wrapText="1"/>
    </xf>
    <xf numFmtId="3" fontId="0" fillId="0" borderId="18" xfId="0" applyNumberFormat="1" applyFill="1" applyBorder="1" applyAlignment="1">
      <alignment horizontal="center" wrapText="1"/>
    </xf>
    <xf numFmtId="3" fontId="0" fillId="0" borderId="115" xfId="0" applyNumberFormat="1" applyFill="1" applyBorder="1" applyAlignment="1">
      <alignment horizontal="center" wrapText="1"/>
    </xf>
    <xf numFmtId="3" fontId="5" fillId="2" borderId="80" xfId="0" applyNumberFormat="1" applyFont="1" applyFill="1" applyBorder="1" applyAlignment="1">
      <alignment horizontal="center" wrapText="1"/>
    </xf>
    <xf numFmtId="3" fontId="5" fillId="2" borderId="94" xfId="0" applyNumberFormat="1" applyFont="1" applyFill="1" applyBorder="1" applyAlignment="1">
      <alignment horizontal="center" wrapText="1"/>
    </xf>
    <xf numFmtId="3" fontId="5" fillId="0" borderId="91" xfId="0" applyNumberFormat="1" applyFont="1" applyFill="1" applyBorder="1" applyAlignment="1">
      <alignment horizontal="center" wrapText="1"/>
    </xf>
    <xf numFmtId="3" fontId="0" fillId="0" borderId="116" xfId="0" applyNumberFormat="1" applyFill="1" applyBorder="1" applyAlignment="1">
      <alignment horizontal="center" wrapText="1"/>
    </xf>
    <xf numFmtId="38" fontId="12" fillId="7" borderId="32" xfId="1" applyNumberFormat="1" applyFont="1" applyFill="1" applyBorder="1" applyAlignment="1" applyProtection="1">
      <alignment horizontal="center"/>
      <protection hidden="1"/>
    </xf>
    <xf numFmtId="38" fontId="13" fillId="7" borderId="33" xfId="1" applyNumberFormat="1" applyFont="1" applyFill="1" applyBorder="1" applyAlignment="1" applyProtection="1">
      <alignment horizontal="centerContinuous" wrapText="1"/>
      <protection hidden="1"/>
    </xf>
    <xf numFmtId="38" fontId="14" fillId="7" borderId="34" xfId="1" applyNumberFormat="1" applyFont="1" applyFill="1" applyBorder="1" applyAlignment="1" applyProtection="1">
      <alignment horizontal="center" vertical="center" wrapText="1"/>
      <protection hidden="1"/>
    </xf>
    <xf numFmtId="38" fontId="14" fillId="7" borderId="34" xfId="1" applyNumberFormat="1" applyFont="1" applyFill="1" applyBorder="1" applyAlignment="1" applyProtection="1">
      <alignment horizontal="center" vertical="center"/>
      <protection hidden="1"/>
    </xf>
    <xf numFmtId="38" fontId="14" fillId="7" borderId="35" xfId="1" applyNumberFormat="1" applyFont="1" applyFill="1" applyBorder="1" applyAlignment="1" applyProtection="1">
      <alignment horizontal="center" vertical="center"/>
      <protection hidden="1"/>
    </xf>
    <xf numFmtId="38" fontId="15" fillId="7" borderId="36" xfId="1" applyNumberFormat="1" applyFont="1" applyFill="1" applyBorder="1" applyAlignment="1" applyProtection="1">
      <alignment horizontal="center"/>
      <protection hidden="1"/>
    </xf>
    <xf numFmtId="38" fontId="29" fillId="7" borderId="37" xfId="1" applyNumberFormat="1" applyFont="1" applyFill="1" applyBorder="1" applyAlignment="1" applyProtection="1">
      <alignment horizontal="center"/>
      <protection hidden="1"/>
    </xf>
    <xf numFmtId="38" fontId="29" fillId="7" borderId="38" xfId="1" applyNumberFormat="1" applyFont="1" applyFill="1" applyBorder="1" applyAlignment="1" applyProtection="1">
      <alignment horizontal="center"/>
      <protection hidden="1"/>
    </xf>
    <xf numFmtId="38" fontId="29" fillId="7" borderId="39" xfId="1" applyNumberFormat="1" applyFont="1" applyFill="1" applyBorder="1" applyAlignment="1" applyProtection="1">
      <alignment horizontal="center"/>
      <protection hidden="1"/>
    </xf>
    <xf numFmtId="38" fontId="29" fillId="7" borderId="40" xfId="1" applyNumberFormat="1" applyFont="1" applyFill="1" applyBorder="1" applyAlignment="1" applyProtection="1">
      <alignment horizontal="center"/>
      <protection hidden="1"/>
    </xf>
    <xf numFmtId="38" fontId="15" fillId="7" borderId="41" xfId="1" applyNumberFormat="1" applyFont="1" applyFill="1" applyBorder="1" applyAlignment="1" applyProtection="1">
      <alignment horizontal="center"/>
      <protection hidden="1"/>
    </xf>
    <xf numFmtId="38" fontId="20" fillId="7" borderId="42" xfId="1" applyNumberFormat="1" applyFont="1" applyFill="1" applyBorder="1" applyAlignment="1" applyProtection="1">
      <alignment horizontal="center"/>
      <protection hidden="1"/>
    </xf>
    <xf numFmtId="38" fontId="20" fillId="7" borderId="43" xfId="1" applyNumberFormat="1" applyFont="1" applyFill="1" applyBorder="1" applyAlignment="1" applyProtection="1">
      <alignment horizontal="center"/>
      <protection hidden="1"/>
    </xf>
    <xf numFmtId="38" fontId="20" fillId="7" borderId="44" xfId="1" applyNumberFormat="1" applyFont="1" applyFill="1" applyBorder="1" applyAlignment="1" applyProtection="1">
      <alignment horizontal="center"/>
      <protection hidden="1"/>
    </xf>
    <xf numFmtId="38" fontId="33" fillId="0" borderId="17" xfId="1" applyNumberFormat="1" applyFont="1" applyBorder="1" applyAlignment="1" applyProtection="1">
      <alignment horizontal="justify" wrapText="1"/>
      <protection hidden="1"/>
    </xf>
    <xf numFmtId="38" fontId="33" fillId="0" borderId="23" xfId="1" applyNumberFormat="1" applyFont="1" applyBorder="1" applyAlignment="1" applyProtection="1">
      <alignment horizontal="justify" wrapText="1"/>
      <protection hidden="1"/>
    </xf>
    <xf numFmtId="38" fontId="33" fillId="0" borderId="23" xfId="1" applyNumberFormat="1" applyFont="1" applyBorder="1" applyAlignment="1" applyProtection="1">
      <alignment horizontal="left" wrapText="1"/>
      <protection hidden="1"/>
    </xf>
    <xf numFmtId="38" fontId="33" fillId="0" borderId="17" xfId="1" applyNumberFormat="1" applyFont="1" applyBorder="1" applyAlignment="1" applyProtection="1">
      <alignment horizontal="left" wrapText="1"/>
      <protection hidden="1"/>
    </xf>
    <xf numFmtId="38" fontId="33" fillId="0" borderId="26" xfId="1" applyNumberFormat="1" applyFont="1" applyBorder="1" applyAlignment="1" applyProtection="1">
      <alignment horizontal="left"/>
      <protection hidden="1"/>
    </xf>
    <xf numFmtId="38" fontId="33" fillId="0" borderId="26" xfId="1" applyNumberFormat="1" applyFont="1" applyBorder="1" applyAlignment="1" applyProtection="1">
      <alignment horizontal="justify" wrapText="1"/>
      <protection hidden="1"/>
    </xf>
    <xf numFmtId="38" fontId="33" fillId="0" borderId="17" xfId="1" applyNumberFormat="1" applyFont="1" applyBorder="1" applyProtection="1">
      <protection hidden="1"/>
    </xf>
    <xf numFmtId="0" fontId="44" fillId="4" borderId="66" xfId="0" applyFont="1" applyFill="1" applyBorder="1" applyAlignment="1">
      <alignment wrapText="1"/>
    </xf>
    <xf numFmtId="38" fontId="15" fillId="7" borderId="54" xfId="1" applyNumberFormat="1" applyFont="1" applyFill="1" applyBorder="1" applyAlignment="1" applyProtection="1">
      <alignment horizontal="center"/>
      <protection hidden="1"/>
    </xf>
    <xf numFmtId="38" fontId="22" fillId="7" borderId="42" xfId="1" applyNumberFormat="1" applyFont="1" applyFill="1" applyBorder="1" applyAlignment="1" applyProtection="1">
      <alignment horizontal="center"/>
      <protection hidden="1"/>
    </xf>
    <xf numFmtId="38" fontId="22" fillId="7" borderId="55" xfId="1" applyNumberFormat="1" applyFont="1" applyFill="1" applyBorder="1" applyAlignment="1" applyProtection="1">
      <alignment horizontal="center"/>
      <protection hidden="1"/>
    </xf>
    <xf numFmtId="38" fontId="22" fillId="7" borderId="56" xfId="1" applyNumberFormat="1" applyFont="1" applyFill="1" applyBorder="1" applyAlignment="1" applyProtection="1">
      <alignment horizontal="center"/>
      <protection hidden="1"/>
    </xf>
    <xf numFmtId="38" fontId="22" fillId="7" borderId="16" xfId="1" applyNumberFormat="1" applyFont="1" applyFill="1" applyBorder="1" applyAlignment="1" applyProtection="1">
      <alignment horizontal="center"/>
      <protection hidden="1"/>
    </xf>
    <xf numFmtId="38" fontId="33" fillId="0" borderId="13" xfId="1" applyNumberFormat="1" applyFont="1" applyFill="1" applyBorder="1" applyAlignment="1" applyProtection="1">
      <alignment horizontal="justify" wrapText="1"/>
      <protection hidden="1"/>
    </xf>
    <xf numFmtId="38" fontId="33" fillId="0" borderId="59" xfId="1" applyNumberFormat="1" applyFont="1" applyBorder="1" applyAlignment="1" applyProtection="1">
      <alignment horizontal="justify" wrapText="1"/>
      <protection hidden="1"/>
    </xf>
    <xf numFmtId="164" fontId="8" fillId="0" borderId="17" xfId="1" applyNumberFormat="1" applyFont="1" applyBorder="1" applyAlignment="1" applyProtection="1">
      <alignment horizontal="justify" wrapText="1"/>
      <protection hidden="1"/>
    </xf>
    <xf numFmtId="164" fontId="8" fillId="0" borderId="17" xfId="1" applyNumberFormat="1" applyFont="1" applyBorder="1" applyAlignment="1" applyProtection="1">
      <alignment horizontal="left" wrapText="1"/>
      <protection hidden="1"/>
    </xf>
    <xf numFmtId="164" fontId="8" fillId="0" borderId="23"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8" fillId="0" borderId="26" xfId="1" applyNumberFormat="1" applyFont="1" applyBorder="1" applyAlignment="1" applyProtection="1">
      <alignment horizontal="left" wrapText="1"/>
      <protection hidden="1"/>
    </xf>
    <xf numFmtId="164" fontId="21" fillId="0" borderId="17" xfId="1" applyNumberFormat="1" applyFont="1" applyBorder="1" applyAlignment="1" applyProtection="1">
      <alignment horizontal="left"/>
      <protection hidden="1"/>
    </xf>
    <xf numFmtId="0" fontId="14" fillId="8" borderId="18" xfId="0" applyFont="1" applyFill="1" applyBorder="1" applyAlignment="1"/>
    <xf numFmtId="0" fontId="38" fillId="4" borderId="66" xfId="0" applyFont="1" applyFill="1" applyBorder="1" applyAlignment="1">
      <alignment horizontal="left" wrapText="1"/>
    </xf>
    <xf numFmtId="164" fontId="21" fillId="0" borderId="64" xfId="1" applyNumberFormat="1" applyFont="1" applyBorder="1" applyAlignment="1" applyProtection="1">
      <alignment horizontal="left"/>
      <protection hidden="1"/>
    </xf>
    <xf numFmtId="164" fontId="8" fillId="0" borderId="26" xfId="1" applyNumberFormat="1" applyFont="1" applyBorder="1" applyAlignment="1" applyProtection="1">
      <alignment horizontal="justify" wrapText="1"/>
      <protection hidden="1"/>
    </xf>
    <xf numFmtId="164" fontId="21" fillId="0" borderId="17" xfId="1" applyNumberFormat="1" applyFont="1" applyBorder="1" applyProtection="1">
      <protection hidden="1"/>
    </xf>
    <xf numFmtId="164" fontId="21" fillId="0" borderId="26" xfId="1" applyNumberFormat="1" applyFont="1" applyBorder="1" applyProtection="1">
      <protection hidden="1"/>
    </xf>
    <xf numFmtId="164" fontId="8" fillId="0" borderId="13" xfId="1" applyNumberFormat="1" applyFont="1" applyFill="1" applyBorder="1" applyAlignment="1" applyProtection="1">
      <alignment horizontal="justify" wrapText="1"/>
      <protection hidden="1"/>
    </xf>
    <xf numFmtId="164" fontId="8" fillId="0" borderId="59" xfId="1" applyNumberFormat="1" applyFont="1" applyBorder="1" applyAlignment="1" applyProtection="1">
      <alignment horizontal="left" wrapText="1"/>
      <protection hidden="1"/>
    </xf>
    <xf numFmtId="3" fontId="0" fillId="0" borderId="117" xfId="0" applyNumberFormat="1" applyFill="1" applyBorder="1" applyAlignment="1">
      <alignment horizontal="center" wrapText="1"/>
    </xf>
    <xf numFmtId="3" fontId="0" fillId="0" borderId="75" xfId="0" applyNumberFormat="1" applyFill="1" applyBorder="1" applyAlignment="1">
      <alignment horizontal="center" wrapText="1"/>
    </xf>
    <xf numFmtId="3" fontId="0" fillId="0" borderId="76" xfId="0" applyNumberFormat="1" applyFill="1" applyBorder="1" applyAlignment="1">
      <alignment horizontal="center" wrapText="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42" fillId="4" borderId="0" xfId="0" applyFont="1" applyFill="1" applyBorder="1" applyAlignment="1">
      <alignment horizontal="left" vertical="top" wrapText="1"/>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cellXfs>
  <cellStyles count="3">
    <cellStyle name="Comma" xfId="2" builtinId="3"/>
    <cellStyle name="Comma [0]" xfId="1" builtinId="6"/>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8.1898906372176436E-2"/>
          <c:y val="0.35636363636363638"/>
          <c:w val="0.77253297753831984"/>
          <c:h val="0.35091954797212582"/>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67"/>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3'!$P$11:$Q$11</c:f>
              <c:strCache>
                <c:ptCount val="2"/>
                <c:pt idx="0">
                  <c:v>SUM</c:v>
                </c:pt>
                <c:pt idx="1">
                  <c:v>SENT</c:v>
                </c:pt>
              </c:strCache>
            </c:strRef>
          </c:cat>
          <c:val>
            <c:numRef>
              <c:f>'[1]GRAFICA 3'!$P$12:$Q$12</c:f>
              <c:numCache>
                <c:formatCode>General</c:formatCode>
                <c:ptCount val="2"/>
                <c:pt idx="0">
                  <c:v>2069.4166666666665</c:v>
                </c:pt>
                <c:pt idx="1">
                  <c:v>9669.5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 r="0.75000000000000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a:effectLst>
                <a:innerShdw blurRad="63500" dist="50800" dir="10800000">
                  <a:prstClr val="black">
                    <a:alpha val="50000"/>
                  </a:prstClr>
                </a:innerShdw>
              </a:effectLst>
            </c:spPr>
          </c:dPt>
          <c:dPt>
            <c:idx val="1"/>
            <c:spPr>
              <a:solidFill>
                <a:srgbClr val="FF0000"/>
              </a:solidFill>
              <a:ln w="25400">
                <a:noFill/>
              </a:ln>
              <a:effectLst>
                <a:innerShdw blurRad="63500" dist="50800" dir="13500000">
                  <a:prstClr val="black">
                    <a:alpha val="50000"/>
                  </a:prstClr>
                </a:innerShdw>
              </a:effectLst>
            </c:spPr>
          </c:dPt>
          <c:dLbls>
            <c:dLbl>
              <c:idx val="0"/>
              <c:layout>
                <c:manualLayout>
                  <c:x val="-1.438596398452131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3'!$P$15:$Q$15</c:f>
              <c:strCache>
                <c:ptCount val="2"/>
                <c:pt idx="0">
                  <c:v>SUM</c:v>
                </c:pt>
                <c:pt idx="1">
                  <c:v>SENT</c:v>
                </c:pt>
              </c:strCache>
            </c:strRef>
          </c:cat>
          <c:val>
            <c:numRef>
              <c:f>'[1]GRAFICA 3'!$P$16:$Q$16</c:f>
              <c:numCache>
                <c:formatCode>General</c:formatCode>
                <c:ptCount val="2"/>
                <c:pt idx="0">
                  <c:v>107.33333333333333</c:v>
                </c:pt>
                <c:pt idx="1">
                  <c:v>324.25</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 r="0.75000000000000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51"/>
          <c:y val="3.5971223021582746E-2"/>
        </c:manualLayout>
      </c:layout>
      <c:spPr>
        <a:noFill/>
        <a:ln w="25400">
          <a:noFill/>
        </a:ln>
      </c:spPr>
    </c:title>
    <c:plotArea>
      <c:layout>
        <c:manualLayout>
          <c:layoutTarget val="inner"/>
          <c:xMode val="edge"/>
          <c:yMode val="edge"/>
          <c:x val="0.17973913570751601"/>
          <c:y val="0.20143884892086344"/>
          <c:w val="0.64052491997587524"/>
          <c:h val="0.70503597122302164"/>
        </c:manualLayout>
      </c:layout>
      <c:pieChart>
        <c:varyColors val="1"/>
        <c:ser>
          <c:idx val="0"/>
          <c:order val="0"/>
          <c:spPr>
            <a:solidFill>
              <a:srgbClr val="9999FF"/>
            </a:solidFill>
            <a:ln w="12700">
              <a:solidFill>
                <a:srgbClr val="000000"/>
              </a:solidFill>
              <a:prstDash val="solid"/>
            </a:ln>
          </c:spPr>
          <c:explosion val="25"/>
          <c:dPt>
            <c:idx val="0"/>
            <c:explosion val="12"/>
            <c:spPr>
              <a:solidFill>
                <a:srgbClr val="808000"/>
              </a:solidFill>
              <a:ln w="25400">
                <a:noFill/>
              </a:ln>
              <a:effectLst>
                <a:innerShdw blurRad="63500" dist="50800" dir="16200000">
                  <a:prstClr val="black">
                    <a:alpha val="50000"/>
                  </a:prstClr>
                </a:innerShdw>
              </a:effectLst>
            </c:spPr>
          </c:dPt>
          <c:dPt>
            <c:idx val="1"/>
            <c:spPr>
              <a:solidFill>
                <a:srgbClr val="CC99FF"/>
              </a:solidFill>
              <a:ln w="25400">
                <a:noFill/>
              </a:ln>
              <a:effectLst>
                <a:innerShdw blurRad="63500" dist="50800" dir="13500000">
                  <a:prstClr val="black">
                    <a:alpha val="50000"/>
                  </a:prstClr>
                </a:innerShdw>
              </a:effectLst>
            </c:spPr>
          </c:dPt>
          <c:dLbls>
            <c:dLbl>
              <c:idx val="0"/>
              <c:layout>
                <c:manualLayout>
                  <c:x val="-3.3555181876335346E-3"/>
                  <c:y val="-0.12546478158631733"/>
                </c:manualLayout>
              </c:layout>
              <c:dLblPos val="bestFit"/>
              <c:showCatName val="1"/>
              <c:showPercent val="1"/>
            </c:dLbl>
            <c:dLbl>
              <c:idx val="1"/>
              <c:layout>
                <c:manualLayout>
                  <c:x val="-7.7714520035744639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3'!$P$19:$Q$19</c:f>
              <c:strCache>
                <c:ptCount val="2"/>
                <c:pt idx="0">
                  <c:v>SUM</c:v>
                </c:pt>
                <c:pt idx="1">
                  <c:v>SENT</c:v>
                </c:pt>
              </c:strCache>
            </c:strRef>
          </c:cat>
          <c:val>
            <c:numRef>
              <c:f>'[1]GRAFICA 3'!$P$20:$Q$20</c:f>
              <c:numCache>
                <c:formatCode>General</c:formatCode>
                <c:ptCount val="2"/>
                <c:pt idx="0">
                  <c:v>186.25</c:v>
                </c:pt>
                <c:pt idx="1">
                  <c:v>248.33333333333334</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2" r="0.75000000000000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4977"/>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46"/>
                  <c:y val="0.18151302515757026"/>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3'!$P$23:$Q$23</c:f>
              <c:strCache>
                <c:ptCount val="2"/>
                <c:pt idx="0">
                  <c:v>ESTE</c:v>
                </c:pt>
                <c:pt idx="1">
                  <c:v>OESTE</c:v>
                </c:pt>
              </c:strCache>
            </c:strRef>
          </c:cat>
          <c:val>
            <c:numRef>
              <c:f>'[1]GRAFICA 3'!$P$24:$Q$24</c:f>
              <c:numCache>
                <c:formatCode>General</c:formatCode>
                <c:ptCount val="2"/>
                <c:pt idx="0">
                  <c:v>5830.666666666667</c:v>
                </c:pt>
                <c:pt idx="1">
                  <c:v>5908.25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ES"/>
    </a:p>
  </c:txPr>
  <c:printSettings>
    <c:headerFooter alignWithMargins="0"/>
    <c:pageMargins b="1" l="0.750000000000002" r="0.75000000000000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57E-2"/>
        </c:manualLayout>
      </c:layout>
      <c:spPr>
        <a:noFill/>
        <a:ln w="25400">
          <a:noFill/>
        </a:ln>
      </c:spPr>
    </c:title>
    <c:plotArea>
      <c:layout>
        <c:manualLayout>
          <c:layoutTarget val="inner"/>
          <c:xMode val="edge"/>
          <c:yMode val="edge"/>
          <c:x val="0.26851932785773491"/>
          <c:y val="0.23026352774132641"/>
          <c:w val="0.58333509155301033"/>
          <c:h val="0.62171152490158255"/>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a:effectLst>
                <a:innerShdw blurRad="63500" dist="50800" dir="13500000">
                  <a:prstClr val="black">
                    <a:alpha val="50000"/>
                  </a:prstClr>
                </a:innerShdw>
              </a:effectLst>
            </c:spPr>
          </c:dPt>
          <c:dPt>
            <c:idx val="1"/>
            <c:spPr>
              <a:solidFill>
                <a:srgbClr val="FF00FF"/>
              </a:solidFill>
              <a:ln w="25400">
                <a:noFill/>
              </a:ln>
              <a:effectLst>
                <a:innerShdw blurRad="63500" dist="50800" dir="13500000">
                  <a:prstClr val="black">
                    <a:alpha val="50000"/>
                  </a:prstClr>
                </a:innerShdw>
              </a:effectLst>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3'!$P$27:$Q$27</c:f>
              <c:strCache>
                <c:ptCount val="2"/>
                <c:pt idx="0">
                  <c:v>OCUPADA</c:v>
                </c:pt>
                <c:pt idx="1">
                  <c:v>NO OCUPADA</c:v>
                </c:pt>
              </c:strCache>
            </c:strRef>
          </c:cat>
          <c:val>
            <c:numRef>
              <c:f>'[1]GRAFICA 3'!$P$28:$Q$28</c:f>
              <c:numCache>
                <c:formatCode>General</c:formatCode>
                <c:ptCount val="2"/>
                <c:pt idx="0">
                  <c:v>11738.916666666668</c:v>
                </c:pt>
                <c:pt idx="1">
                  <c:v>1481.0833333333321</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ES"/>
    </a:p>
  </c:txPr>
  <c:printSettings>
    <c:headerFooter alignWithMargins="0"/>
    <c:pageMargins b="1" l="0.750000000000002" r="0.75000000000000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25E-2"/>
          <c:y val="0.16817833972709575"/>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a:effectLst>
                <a:innerShdw blurRad="63500" dist="50800" dir="13500000">
                  <a:prstClr val="black">
                    <a:alpha val="50000"/>
                  </a:prstClr>
                </a:innerShdw>
              </a:effectLst>
            </c:spPr>
          </c:dPt>
          <c:dPt>
            <c:idx val="1"/>
            <c:spPr>
              <a:solidFill>
                <a:schemeClr val="accent4">
                  <a:lumMod val="60000"/>
                  <a:lumOff val="40000"/>
                </a:schemeClr>
              </a:solidFill>
              <a:effectLst>
                <a:innerShdw blurRad="63500" dist="50800" dir="8100000">
                  <a:prstClr val="black">
                    <a:alpha val="50000"/>
                  </a:prstClr>
                </a:innerShdw>
              </a:effectLst>
            </c:spPr>
          </c:dPt>
          <c:dLbls>
            <c:dLbl>
              <c:idx val="0"/>
              <c:layout>
                <c:manualLayout>
                  <c:x val="0.1146042095056593"/>
                  <c:y val="-3.7971762189042156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3'!$P$31:$Q$31</c:f>
              <c:strCache>
                <c:ptCount val="2"/>
                <c:pt idx="0">
                  <c:v>HABITABLES</c:v>
                </c:pt>
                <c:pt idx="1">
                  <c:v>NO HABITABLES</c:v>
                </c:pt>
              </c:strCache>
            </c:strRef>
          </c:cat>
          <c:val>
            <c:numRef>
              <c:f>'[1]GRAFICA 3'!$P$32:$Q$32</c:f>
              <c:numCache>
                <c:formatCode>General</c:formatCode>
                <c:ptCount val="2"/>
                <c:pt idx="0">
                  <c:v>13220</c:v>
                </c:pt>
                <c:pt idx="1">
                  <c:v>420</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4911104"/>
        <c:axId val="74916992"/>
        <c:axId val="0"/>
      </c:bar3DChart>
      <c:catAx>
        <c:axId val="74911104"/>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4916992"/>
        <c:crosses val="autoZero"/>
        <c:auto val="1"/>
        <c:lblAlgn val="ctr"/>
        <c:lblOffset val="100"/>
        <c:tickLblSkip val="1"/>
        <c:tickMarkSkip val="1"/>
      </c:catAx>
      <c:valAx>
        <c:axId val="74916992"/>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49111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11" r="0.750000000000004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4949376"/>
        <c:axId val="74950912"/>
        <c:axId val="0"/>
      </c:bar3DChart>
      <c:catAx>
        <c:axId val="74949376"/>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4950912"/>
        <c:crosses val="autoZero"/>
        <c:auto val="1"/>
        <c:lblAlgn val="ctr"/>
        <c:lblOffset val="100"/>
        <c:tickLblSkip val="1"/>
        <c:tickMarkSkip val="1"/>
      </c:catAx>
      <c:valAx>
        <c:axId val="7495091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49493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11" r="0.75000000000000411"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114752"/>
        <c:axId val="75116544"/>
        <c:axId val="0"/>
      </c:bar3DChart>
      <c:catAx>
        <c:axId val="75114752"/>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116544"/>
        <c:crosses val="autoZero"/>
        <c:auto val="1"/>
        <c:lblAlgn val="ctr"/>
        <c:lblOffset val="100"/>
        <c:tickLblSkip val="1"/>
        <c:tickMarkSkip val="1"/>
      </c:catAx>
      <c:valAx>
        <c:axId val="7511654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11475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411" r="0.75000000000000411"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149312"/>
        <c:axId val="75150848"/>
        <c:axId val="0"/>
      </c:bar3DChart>
      <c:catAx>
        <c:axId val="75149312"/>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150848"/>
        <c:crosses val="autoZero"/>
        <c:auto val="1"/>
        <c:lblAlgn val="ctr"/>
        <c:lblOffset val="100"/>
        <c:tickLblSkip val="1"/>
        <c:tickMarkSkip val="1"/>
      </c:catAx>
      <c:valAx>
        <c:axId val="7515084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14931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411" r="0.75000000000000411"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674340370753321"/>
          <c:y val="5.8099800992040172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166986281602E-2"/>
          <c:y val="0.15765804869764694"/>
          <c:w val="0.95929696019080068"/>
          <c:h val="0.78886509426847595"/>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1039E-3"/>
                  <c:y val="-1.1739491751251959E-2"/>
                </c:manualLayout>
              </c:layout>
              <c:showVal val="1"/>
            </c:dLbl>
            <c:dLbl>
              <c:idx val="1"/>
              <c:layout>
                <c:manualLayout>
                  <c:x val="-1.9351889477729565E-3"/>
                  <c:y val="2.3203295806902761E-4"/>
                </c:manualLayout>
              </c:layout>
              <c:showVal val="1"/>
            </c:dLbl>
            <c:dLbl>
              <c:idx val="2"/>
              <c:layout>
                <c:manualLayout>
                  <c:x val="-1.27481512485745E-3"/>
                  <c:y val="-3.5620063177741476E-3"/>
                </c:manualLayout>
              </c:layout>
              <c:showVal val="1"/>
            </c:dLbl>
            <c:dLbl>
              <c:idx val="3"/>
              <c:layout>
                <c:manualLayout>
                  <c:x val="1.5857810838167663E-3"/>
                  <c:y val="-3.5620063177741476E-3"/>
                </c:manualLayout>
              </c:layout>
              <c:showVal val="1"/>
            </c:dLbl>
            <c:dLbl>
              <c:idx val="4"/>
              <c:layout>
                <c:manualLayout>
                  <c:x val="4.6048018087544426E-5"/>
                  <c:y val="9.425080942525707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3</c:v>
                </c:pt>
                <c:pt idx="8">
                  <c:v>0</c:v>
                </c:pt>
                <c:pt idx="9">
                  <c:v>5</c:v>
                </c:pt>
                <c:pt idx="10">
                  <c:v>1</c:v>
                </c:pt>
                <c:pt idx="11">
                  <c:v>3</c:v>
                </c:pt>
              </c:numCache>
            </c:numRef>
          </c:val>
        </c:ser>
        <c:dLbls>
          <c:showVal val="1"/>
        </c:dLbls>
        <c:shape val="box"/>
        <c:axId val="75060736"/>
        <c:axId val="75062272"/>
        <c:axId val="0"/>
      </c:bar3DChart>
      <c:catAx>
        <c:axId val="75060736"/>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062272"/>
        <c:crosses val="autoZero"/>
        <c:auto val="1"/>
        <c:lblAlgn val="ctr"/>
        <c:lblOffset val="100"/>
        <c:tickLblSkip val="1"/>
        <c:tickMarkSkip val="1"/>
      </c:catAx>
      <c:valAx>
        <c:axId val="75062272"/>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06073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411" r="0.75000000000000411"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380608"/>
        <c:axId val="75382144"/>
        <c:axId val="0"/>
      </c:bar3DChart>
      <c:catAx>
        <c:axId val="75380608"/>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382144"/>
        <c:crosses val="autoZero"/>
        <c:auto val="1"/>
        <c:lblAlgn val="ctr"/>
        <c:lblOffset val="100"/>
        <c:tickLblSkip val="1"/>
        <c:tickMarkSkip val="1"/>
      </c:catAx>
      <c:valAx>
        <c:axId val="7538214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3806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 r="0.750000000000004"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427200"/>
        <c:axId val="75428992"/>
        <c:axId val="0"/>
      </c:bar3DChart>
      <c:catAx>
        <c:axId val="75427200"/>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428992"/>
        <c:crosses val="autoZero"/>
        <c:auto val="1"/>
        <c:lblAlgn val="ctr"/>
        <c:lblOffset val="100"/>
        <c:tickLblSkip val="1"/>
        <c:tickMarkSkip val="1"/>
      </c:catAx>
      <c:valAx>
        <c:axId val="7542899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42720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4" r="0.750000000000004"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310208"/>
        <c:axId val="75311744"/>
        <c:axId val="0"/>
      </c:bar3DChart>
      <c:catAx>
        <c:axId val="75310208"/>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311744"/>
        <c:crosses val="autoZero"/>
        <c:auto val="1"/>
        <c:lblAlgn val="ctr"/>
        <c:lblOffset val="100"/>
        <c:tickLblSkip val="1"/>
        <c:tickMarkSkip val="1"/>
      </c:catAx>
      <c:valAx>
        <c:axId val="7531174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3102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4" r="0.750000000000004"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434624"/>
        <c:axId val="75440512"/>
        <c:axId val="0"/>
      </c:bar3DChart>
      <c:catAx>
        <c:axId val="7543462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440512"/>
        <c:crosses val="autoZero"/>
        <c:auto val="1"/>
        <c:lblAlgn val="ctr"/>
        <c:lblOffset val="100"/>
        <c:tickLblSkip val="1"/>
        <c:tickMarkSkip val="1"/>
      </c:catAx>
      <c:valAx>
        <c:axId val="7544051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4346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4" r="0.750000000000004"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ES"/>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491968"/>
        <c:axId val="75506048"/>
        <c:axId val="0"/>
      </c:bar3DChart>
      <c:catAx>
        <c:axId val="75491968"/>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506048"/>
        <c:crosses val="autoZero"/>
        <c:auto val="1"/>
        <c:lblAlgn val="ctr"/>
        <c:lblOffset val="100"/>
        <c:tickLblSkip val="1"/>
        <c:tickMarkSkip val="1"/>
      </c:catAx>
      <c:valAx>
        <c:axId val="75506048"/>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ES"/>
          </a:p>
        </c:txPr>
        <c:crossAx val="7549196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66" r="0.75000000000000366"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ES"/>
              </a:p>
            </c:txPr>
            <c:showVal val="1"/>
          </c:dLbls>
          <c:val>
            <c:numLit>
              <c:formatCode>General</c:formatCode>
              <c:ptCount val="1"/>
              <c:pt idx="0">
                <c:v>0</c:v>
              </c:pt>
            </c:numLit>
          </c:val>
        </c:ser>
        <c:dLbls>
          <c:showVal val="1"/>
        </c:dLbls>
        <c:shape val="box"/>
        <c:axId val="75538816"/>
        <c:axId val="75540352"/>
        <c:axId val="0"/>
      </c:bar3DChart>
      <c:catAx>
        <c:axId val="75538816"/>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540352"/>
        <c:crosses val="autoZero"/>
        <c:auto val="1"/>
        <c:lblAlgn val="ctr"/>
        <c:lblOffset val="100"/>
        <c:tickLblSkip val="1"/>
        <c:tickMarkSkip val="1"/>
      </c:catAx>
      <c:valAx>
        <c:axId val="7554035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ES"/>
          </a:p>
        </c:txPr>
        <c:crossAx val="7553881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ES"/>
    </a:p>
  </c:txPr>
  <c:printSettings>
    <c:headerFooter alignWithMargins="0"/>
    <c:pageMargins b="1" l="0.75000000000000366" r="0.75000000000000366"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ES"/>
              </a:p>
            </c:txPr>
            <c:showVal val="1"/>
          </c:dLbls>
          <c:val>
            <c:numLit>
              <c:formatCode>General</c:formatCode>
              <c:ptCount val="1"/>
              <c:pt idx="0">
                <c:v>0</c:v>
              </c:pt>
            </c:numLit>
          </c:val>
        </c:ser>
        <c:dLbls>
          <c:showVal val="1"/>
        </c:dLbls>
        <c:shape val="box"/>
        <c:axId val="75646848"/>
        <c:axId val="75648384"/>
        <c:axId val="0"/>
      </c:bar3DChart>
      <c:catAx>
        <c:axId val="75646848"/>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648384"/>
        <c:crosses val="autoZero"/>
        <c:auto val="1"/>
        <c:lblAlgn val="ctr"/>
        <c:lblOffset val="100"/>
        <c:tickLblSkip val="1"/>
        <c:tickMarkSkip val="1"/>
      </c:catAx>
      <c:valAx>
        <c:axId val="7564838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ES"/>
          </a:p>
        </c:txPr>
        <c:crossAx val="756468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ES"/>
    </a:p>
  </c:txPr>
  <c:printSettings>
    <c:headerFooter alignWithMargins="0"/>
    <c:pageMargins b="1" l="0.75000000000000366" r="0.75000000000000366"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ES"/>
              </a:p>
            </c:txPr>
            <c:showVal val="1"/>
          </c:dLbls>
          <c:val>
            <c:numLit>
              <c:formatCode>General</c:formatCode>
              <c:ptCount val="1"/>
              <c:pt idx="0">
                <c:v>0</c:v>
              </c:pt>
            </c:numLit>
          </c:val>
        </c:ser>
        <c:dLbls>
          <c:showVal val="1"/>
        </c:dLbls>
        <c:shape val="box"/>
        <c:axId val="75668864"/>
        <c:axId val="75687040"/>
        <c:axId val="0"/>
      </c:bar3DChart>
      <c:catAx>
        <c:axId val="7566886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ES"/>
          </a:p>
        </c:txPr>
        <c:crossAx val="75687040"/>
        <c:crosses val="autoZero"/>
        <c:auto val="1"/>
        <c:lblAlgn val="ctr"/>
        <c:lblOffset val="100"/>
        <c:tickLblSkip val="1"/>
        <c:tickMarkSkip val="1"/>
      </c:catAx>
      <c:valAx>
        <c:axId val="75687040"/>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ES"/>
          </a:p>
        </c:txPr>
        <c:crossAx val="7566886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66" r="0.75000000000000366"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394"/>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96E-3"/>
                  <c:y val="-1.1739491751251959E-2"/>
                </c:manualLayout>
              </c:layout>
              <c:showVal val="1"/>
            </c:dLbl>
            <c:dLbl>
              <c:idx val="1"/>
              <c:layout>
                <c:manualLayout>
                  <c:x val="-1.935188947772955E-3"/>
                  <c:y val="2.3203295806902729E-4"/>
                </c:manualLayout>
              </c:layout>
              <c:showVal val="1"/>
            </c:dLbl>
            <c:dLbl>
              <c:idx val="2"/>
              <c:layout>
                <c:manualLayout>
                  <c:x val="-1.2748151248574478E-3"/>
                  <c:y val="-3.5620063177741476E-3"/>
                </c:manualLayout>
              </c:layout>
              <c:showVal val="1"/>
            </c:dLbl>
            <c:dLbl>
              <c:idx val="3"/>
              <c:layout>
                <c:manualLayout>
                  <c:x val="1.5857810838167646E-3"/>
                  <c:y val="-3.5620063177741476E-3"/>
                </c:manualLayout>
              </c:layout>
              <c:showVal val="1"/>
            </c:dLbl>
            <c:dLbl>
              <c:idx val="4"/>
              <c:layout>
                <c:manualLayout>
                  <c:x val="4.6048018087544426E-5"/>
                  <c:y val="9.4250809425256896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ES"/>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General</c:formatCode>
                <c:ptCount val="12"/>
                <c:pt idx="0">
                  <c:v>0</c:v>
                </c:pt>
                <c:pt idx="1">
                  <c:v>0</c:v>
                </c:pt>
                <c:pt idx="2">
                  <c:v>4</c:v>
                </c:pt>
                <c:pt idx="3">
                  <c:v>1</c:v>
                </c:pt>
                <c:pt idx="4">
                  <c:v>0</c:v>
                </c:pt>
                <c:pt idx="5">
                  <c:v>4</c:v>
                </c:pt>
                <c:pt idx="6">
                  <c:v>0</c:v>
                </c:pt>
                <c:pt idx="7">
                  <c:v>3</c:v>
                </c:pt>
                <c:pt idx="8">
                  <c:v>0</c:v>
                </c:pt>
                <c:pt idx="9">
                  <c:v>5</c:v>
                </c:pt>
                <c:pt idx="10">
                  <c:v>1</c:v>
                </c:pt>
                <c:pt idx="11">
                  <c:v>3</c:v>
                </c:pt>
              </c:numCache>
            </c:numRef>
          </c:val>
        </c:ser>
        <c:dLbls>
          <c:showVal val="1"/>
        </c:dLbls>
        <c:shape val="box"/>
        <c:axId val="75596928"/>
        <c:axId val="75598464"/>
        <c:axId val="0"/>
      </c:bar3DChart>
      <c:catAx>
        <c:axId val="7559692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ES"/>
          </a:p>
        </c:txPr>
        <c:crossAx val="75598464"/>
        <c:crosses val="autoZero"/>
        <c:auto val="1"/>
        <c:lblAlgn val="ctr"/>
        <c:lblOffset val="100"/>
        <c:tickLblSkip val="1"/>
        <c:tickMarkSkip val="1"/>
      </c:catAx>
      <c:valAx>
        <c:axId val="75598464"/>
        <c:scaling>
          <c:orientation val="minMax"/>
          <c:max val="10"/>
        </c:scaling>
        <c:axPos val="l"/>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ES"/>
          </a:p>
        </c:txPr>
        <c:crossAx val="7559692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ES"/>
    </a:p>
  </c:txPr>
  <c:printSettings>
    <c:headerFooter alignWithMargins="0"/>
    <c:pageMargins b="1" l="0.75000000000000366" r="0.75000000000000366"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57"/>
          <c:y val="7.8085642317380369E-2"/>
        </c:manualLayout>
      </c:layout>
      <c:spPr>
        <a:noFill/>
        <a:ln w="25400">
          <a:noFill/>
        </a:ln>
      </c:spPr>
    </c:title>
    <c:view3D>
      <c:perspective val="0"/>
    </c:view3D>
    <c:plotArea>
      <c:layout>
        <c:manualLayout>
          <c:layoutTarget val="inner"/>
          <c:xMode val="edge"/>
          <c:yMode val="edge"/>
          <c:x val="0.28315946348733234"/>
          <c:y val="0.40806095528592884"/>
          <c:w val="0.43517138599105953"/>
          <c:h val="0.29471068992872668"/>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35E-2"/>
                  <c:y val="-7.2046913531274761E-3"/>
                </c:manualLayout>
              </c:layout>
              <c:dLblPos val="bestFit"/>
              <c:showCatName val="1"/>
              <c:showPercent val="1"/>
            </c:dLbl>
            <c:dLbl>
              <c:idx val="5"/>
              <c:layout>
                <c:manualLayout>
                  <c:x val="0.10520545587539262"/>
                  <c:y val="1.8824120536570271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ES"/>
              </a:p>
            </c:txPr>
            <c:showCatName val="1"/>
            <c:showPercent val="1"/>
            <c:showLeaderLines val="1"/>
          </c:dLbls>
          <c:cat>
            <c:strRef>
              <c:f>'[1]GRAFICA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CUST'!$O$5:$O$11</c:f>
              <c:numCache>
                <c:formatCode>General</c:formatCode>
                <c:ptCount val="7"/>
                <c:pt idx="0">
                  <c:v>162.33333333333334</c:v>
                </c:pt>
                <c:pt idx="1">
                  <c:v>206.41666666666669</c:v>
                </c:pt>
                <c:pt idx="2">
                  <c:v>0</c:v>
                </c:pt>
                <c:pt idx="3">
                  <c:v>278.25</c:v>
                </c:pt>
                <c:pt idx="4">
                  <c:v>1986</c:v>
                </c:pt>
                <c:pt idx="5">
                  <c:v>3487</c:v>
                </c:pt>
                <c:pt idx="6">
                  <c:v>3547.833333333333</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2" r="0.75000000000000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249"/>
          <c:h val="0.53655985710119802"/>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49"/>
                  <c:y val="2.8710994459025956E-2"/>
                </c:manualLayout>
              </c:layout>
              <c:dLblPos val="bestFit"/>
              <c:showCatName val="1"/>
              <c:showPercent val="1"/>
            </c:dLbl>
            <c:dLbl>
              <c:idx val="1"/>
              <c:layout>
                <c:manualLayout>
                  <c:x val="-0.17981835083114708"/>
                  <c:y val="-9.3974190726159729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191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CUST'!$O$15:$O$21</c:f>
              <c:numCache>
                <c:formatCode>General</c:formatCode>
                <c:ptCount val="7"/>
                <c:pt idx="0">
                  <c:v>36</c:v>
                </c:pt>
                <c:pt idx="1">
                  <c:v>48.75</c:v>
                </c:pt>
                <c:pt idx="2">
                  <c:v>0</c:v>
                </c:pt>
                <c:pt idx="3">
                  <c:v>161.33333333333331</c:v>
                </c:pt>
                <c:pt idx="4">
                  <c:v>1157.8333333333333</c:v>
                </c:pt>
                <c:pt idx="5">
                  <c:v>1949.0833333333335</c:v>
                </c:pt>
                <c:pt idx="6">
                  <c:v>1576.0833333333333</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ES"/>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898"/>
                  <c:y val="-8.2335892552084872E-2"/>
                </c:manualLayout>
              </c:layout>
              <c:dLblPos val="bestFit"/>
              <c:showCatName val="1"/>
              <c:showPercent val="1"/>
            </c:dLbl>
            <c:dLbl>
              <c:idx val="2"/>
              <c:layout>
                <c:manualLayout>
                  <c:x val="-3.0883025586714154E-2"/>
                  <c:y val="-4.0085874552463985E-2"/>
                </c:manualLayout>
              </c:layout>
              <c:dLblPos val="bestFit"/>
              <c:showCatName val="1"/>
              <c:showPercent val="1"/>
            </c:dLbl>
            <c:dLbl>
              <c:idx val="3"/>
              <c:layout>
                <c:manualLayout>
                  <c:x val="0.10000414421881518"/>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ES"/>
                </a:p>
              </c:txPr>
              <c:dLblPos val="bestFit"/>
              <c:showCatName val="1"/>
              <c:showPercent val="1"/>
            </c:dLbl>
            <c:dLbl>
              <c:idx val="4"/>
              <c:layout>
                <c:manualLayout>
                  <c:x val="3.7897965879265312E-2"/>
                  <c:y val="-5.3783902012248721E-3"/>
                </c:manualLayout>
              </c:layout>
              <c:dLblPos val="bestFit"/>
              <c:showCatName val="1"/>
              <c:showPercent val="1"/>
            </c:dLbl>
            <c:dLbl>
              <c:idx val="5"/>
              <c:layout>
                <c:manualLayout>
                  <c:x val="-6.6117173949747504E-2"/>
                  <c:y val="3.0290677505710913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ES"/>
                </a:p>
              </c:txPr>
              <c:dLblPos val="bestFit"/>
              <c:showCatName val="1"/>
              <c:showPercent val="1"/>
            </c:dLbl>
            <c:dLbl>
              <c:idx val="6"/>
              <c:layout>
                <c:manualLayout>
                  <c:x val="-6.1293610228546326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ES"/>
              </a:p>
            </c:txPr>
            <c:showCatName val="1"/>
            <c:showPercent val="1"/>
            <c:showLeaderLines val="1"/>
          </c:dLbls>
          <c:cat>
            <c:strRef>
              <c:f>'[1]GRAFICA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'[1]GRAFICA CUST'!$O$25:$O$31</c:f>
              <c:numCache>
                <c:formatCode>General</c:formatCode>
                <c:ptCount val="7"/>
                <c:pt idx="0">
                  <c:v>126.33333333333334</c:v>
                </c:pt>
                <c:pt idx="1">
                  <c:v>157.66666666666669</c:v>
                </c:pt>
                <c:pt idx="2">
                  <c:v>0</c:v>
                </c:pt>
                <c:pt idx="3">
                  <c:v>116.91666666666667</c:v>
                </c:pt>
                <c:pt idx="4">
                  <c:v>828.16666666666674</c:v>
                </c:pt>
                <c:pt idx="5">
                  <c:v>1537.9166666666665</c:v>
                </c:pt>
                <c:pt idx="6">
                  <c:v>1971.75</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 l="0.70000000000000062" r="0.70000000000000062" t="0.75000000000000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 Id="rId9"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1" name="TextBox 5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2" name="TextBox 6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7" name="TextBox 6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4" name="TextBox 6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70" name="TextBox 6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5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5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69" name="TextBox 68"/>
        <xdr:cNvSpPr txBox="1"/>
      </xdr:nvSpPr>
      <xdr:spPr>
        <a:xfrm>
          <a:off x="4736726" y="771581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23</xdr:row>
      <xdr:rowOff>145677</xdr:rowOff>
    </xdr:from>
    <xdr:to>
      <xdr:col>14</xdr:col>
      <xdr:colOff>582707</xdr:colOff>
      <xdr:row>42</xdr:row>
      <xdr:rowOff>8405</xdr:rowOff>
    </xdr:to>
    <xdr:graphicFrame macro="">
      <xdr:nvGraphicFramePr>
        <xdr:cNvPr id="7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56</xdr:row>
      <xdr:rowOff>0</xdr:rowOff>
    </xdr:from>
    <xdr:to>
      <xdr:col>14</xdr:col>
      <xdr:colOff>0</xdr:colOff>
      <xdr:row>56</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56</xdr:row>
      <xdr:rowOff>0</xdr:rowOff>
    </xdr:from>
    <xdr:to>
      <xdr:col>14</xdr:col>
      <xdr:colOff>0</xdr:colOff>
      <xdr:row>56</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40</xdr:row>
      <xdr:rowOff>142875</xdr:rowOff>
    </xdr:from>
    <xdr:to>
      <xdr:col>13</xdr:col>
      <xdr:colOff>428625</xdr:colOff>
      <xdr:row>55</xdr:row>
      <xdr:rowOff>323850</xdr:rowOff>
    </xdr:to>
    <xdr:graphicFrame macro="">
      <xdr:nvGraphicFramePr>
        <xdr:cNvPr id="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39</xdr:row>
      <xdr:rowOff>0</xdr:rowOff>
    </xdr:from>
    <xdr:to>
      <xdr:col>14</xdr:col>
      <xdr:colOff>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39</xdr:row>
      <xdr:rowOff>0</xdr:rowOff>
    </xdr:from>
    <xdr:to>
      <xdr:col>14</xdr:col>
      <xdr:colOff>0</xdr:colOff>
      <xdr:row>39</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xdr:row>
      <xdr:rowOff>133351</xdr:rowOff>
    </xdr:from>
    <xdr:to>
      <xdr:col>13</xdr:col>
      <xdr:colOff>428625</xdr:colOff>
      <xdr:row>30</xdr:row>
      <xdr:rowOff>9525</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5</xdr:row>
      <xdr:rowOff>133350</xdr:rowOff>
    </xdr:from>
    <xdr:to>
      <xdr:col>10</xdr:col>
      <xdr:colOff>447675</xdr:colOff>
      <xdr:row>23</xdr:row>
      <xdr:rowOff>190500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JUNIO%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222">
          <cell r="C222">
            <v>500</v>
          </cell>
          <cell r="D222">
            <v>0</v>
          </cell>
          <cell r="F222">
            <v>0</v>
          </cell>
          <cell r="I222">
            <v>497</v>
          </cell>
          <cell r="AC222">
            <v>0</v>
          </cell>
          <cell r="AD222">
            <v>0</v>
          </cell>
        </row>
        <row r="223">
          <cell r="C223">
            <v>450</v>
          </cell>
          <cell r="D223">
            <v>0</v>
          </cell>
          <cell r="F223">
            <v>0</v>
          </cell>
          <cell r="I223">
            <v>440</v>
          </cell>
          <cell r="AC223">
            <v>0</v>
          </cell>
          <cell r="AD223">
            <v>0</v>
          </cell>
        </row>
        <row r="224">
          <cell r="C224">
            <v>36</v>
          </cell>
          <cell r="D224">
            <v>0</v>
          </cell>
          <cell r="F224">
            <v>0</v>
          </cell>
          <cell r="I224">
            <v>32</v>
          </cell>
          <cell r="AC224">
            <v>0</v>
          </cell>
          <cell r="AD224">
            <v>0</v>
          </cell>
        </row>
        <row r="225">
          <cell r="C225">
            <v>40</v>
          </cell>
          <cell r="D225">
            <v>0</v>
          </cell>
          <cell r="F225">
            <v>0</v>
          </cell>
          <cell r="I225">
            <v>30</v>
          </cell>
          <cell r="AC225">
            <v>0</v>
          </cell>
          <cell r="AD225">
            <v>0</v>
          </cell>
          <cell r="AM225">
            <v>0</v>
          </cell>
          <cell r="AN225">
            <v>30</v>
          </cell>
        </row>
        <row r="226">
          <cell r="C226">
            <v>108</v>
          </cell>
          <cell r="D226">
            <v>0</v>
          </cell>
          <cell r="F226">
            <v>0</v>
          </cell>
          <cell r="I226">
            <v>46</v>
          </cell>
          <cell r="AC226">
            <v>0</v>
          </cell>
          <cell r="AD226">
            <v>28</v>
          </cell>
        </row>
        <row r="227">
          <cell r="C227">
            <v>68</v>
          </cell>
          <cell r="D227">
            <v>0</v>
          </cell>
          <cell r="F227">
            <v>0</v>
          </cell>
          <cell r="I227">
            <v>35</v>
          </cell>
          <cell r="AC227">
            <v>0</v>
          </cell>
          <cell r="AD227">
            <v>0</v>
          </cell>
        </row>
        <row r="228">
          <cell r="C228">
            <v>108</v>
          </cell>
          <cell r="D228">
            <v>0</v>
          </cell>
          <cell r="F228">
            <v>35</v>
          </cell>
          <cell r="I228">
            <v>15</v>
          </cell>
          <cell r="AC228">
            <v>0</v>
          </cell>
          <cell r="AD228">
            <v>0</v>
          </cell>
          <cell r="AM228">
            <v>9</v>
          </cell>
          <cell r="AN228">
            <v>4</v>
          </cell>
        </row>
        <row r="229">
          <cell r="C229">
            <v>705</v>
          </cell>
          <cell r="D229">
            <v>16</v>
          </cell>
          <cell r="F229">
            <v>460</v>
          </cell>
          <cell r="I229">
            <v>170</v>
          </cell>
          <cell r="AC229">
            <v>61</v>
          </cell>
          <cell r="AD229">
            <v>8</v>
          </cell>
        </row>
        <row r="230">
          <cell r="C230">
            <v>404</v>
          </cell>
          <cell r="D230">
            <v>2</v>
          </cell>
          <cell r="F230">
            <v>9</v>
          </cell>
          <cell r="I230">
            <v>248</v>
          </cell>
          <cell r="AC230">
            <v>0</v>
          </cell>
          <cell r="AD230">
            <v>0</v>
          </cell>
        </row>
        <row r="231">
          <cell r="C231">
            <v>292</v>
          </cell>
          <cell r="D231">
            <v>3</v>
          </cell>
          <cell r="F231">
            <v>0</v>
          </cell>
          <cell r="I231">
            <v>286</v>
          </cell>
          <cell r="AC231">
            <v>0</v>
          </cell>
          <cell r="AD231">
            <v>0</v>
          </cell>
        </row>
        <row r="232">
          <cell r="C232">
            <v>1414</v>
          </cell>
          <cell r="D232">
            <v>38</v>
          </cell>
          <cell r="F232">
            <v>285</v>
          </cell>
          <cell r="I232">
            <v>1022</v>
          </cell>
          <cell r="AC232">
            <v>0</v>
          </cell>
          <cell r="AD232">
            <v>0</v>
          </cell>
        </row>
        <row r="233">
          <cell r="C233">
            <v>516</v>
          </cell>
          <cell r="D233">
            <v>0</v>
          </cell>
          <cell r="F233">
            <v>1</v>
          </cell>
          <cell r="I233">
            <v>481</v>
          </cell>
          <cell r="AC233">
            <v>0</v>
          </cell>
          <cell r="AD233">
            <v>0</v>
          </cell>
        </row>
        <row r="234">
          <cell r="C234">
            <v>36</v>
          </cell>
          <cell r="D234">
            <v>4</v>
          </cell>
          <cell r="F234">
            <v>0</v>
          </cell>
          <cell r="I234">
            <v>20</v>
          </cell>
          <cell r="AC234">
            <v>0</v>
          </cell>
          <cell r="AD234">
            <v>0</v>
          </cell>
          <cell r="AM234">
            <v>0</v>
          </cell>
          <cell r="AN234">
            <v>20</v>
          </cell>
        </row>
        <row r="235">
          <cell r="C235">
            <v>404</v>
          </cell>
          <cell r="D235">
            <v>5</v>
          </cell>
          <cell r="F235">
            <v>0</v>
          </cell>
          <cell r="I235">
            <v>282</v>
          </cell>
          <cell r="AC235">
            <v>0</v>
          </cell>
          <cell r="AD235">
            <v>0</v>
          </cell>
        </row>
        <row r="236">
          <cell r="C236">
            <v>516</v>
          </cell>
          <cell r="D236">
            <v>5</v>
          </cell>
          <cell r="F236">
            <v>0</v>
          </cell>
          <cell r="I236">
            <v>488</v>
          </cell>
          <cell r="AC236">
            <v>0</v>
          </cell>
          <cell r="AD236">
            <v>0</v>
          </cell>
        </row>
        <row r="237">
          <cell r="C237">
            <v>529</v>
          </cell>
          <cell r="D237">
            <v>21</v>
          </cell>
          <cell r="F237">
            <v>0</v>
          </cell>
          <cell r="I237">
            <v>473</v>
          </cell>
          <cell r="AC237">
            <v>0</v>
          </cell>
          <cell r="AD237">
            <v>0</v>
          </cell>
        </row>
        <row r="238">
          <cell r="C238">
            <v>476</v>
          </cell>
          <cell r="D238">
            <v>25</v>
          </cell>
          <cell r="F238">
            <v>101</v>
          </cell>
          <cell r="I238">
            <v>262</v>
          </cell>
          <cell r="AC238">
            <v>6</v>
          </cell>
          <cell r="AD238">
            <v>12</v>
          </cell>
          <cell r="AM238">
            <v>101</v>
          </cell>
          <cell r="AN238">
            <v>262</v>
          </cell>
        </row>
        <row r="239">
          <cell r="C239">
            <v>26</v>
          </cell>
          <cell r="D239">
            <v>0</v>
          </cell>
          <cell r="F239">
            <v>0</v>
          </cell>
          <cell r="I239">
            <v>10</v>
          </cell>
          <cell r="AC239">
            <v>0</v>
          </cell>
          <cell r="AD239">
            <v>0</v>
          </cell>
          <cell r="AM239">
            <v>0</v>
          </cell>
        </row>
        <row r="241">
          <cell r="C241">
            <v>534</v>
          </cell>
          <cell r="D241">
            <v>10</v>
          </cell>
          <cell r="F241">
            <v>0</v>
          </cell>
          <cell r="I241">
            <v>472</v>
          </cell>
          <cell r="AC241">
            <v>0</v>
          </cell>
          <cell r="AD241">
            <v>0</v>
          </cell>
        </row>
        <row r="242">
          <cell r="C242">
            <v>676</v>
          </cell>
          <cell r="D242">
            <v>0</v>
          </cell>
          <cell r="F242">
            <v>393</v>
          </cell>
          <cell r="I242">
            <v>164</v>
          </cell>
          <cell r="AC242">
            <v>17</v>
          </cell>
          <cell r="AD242">
            <v>2</v>
          </cell>
        </row>
        <row r="243">
          <cell r="C243">
            <v>280</v>
          </cell>
          <cell r="D243">
            <v>1</v>
          </cell>
          <cell r="F243">
            <v>0</v>
          </cell>
          <cell r="I243">
            <v>273</v>
          </cell>
          <cell r="AC243">
            <v>0</v>
          </cell>
          <cell r="AD243">
            <v>0</v>
          </cell>
        </row>
        <row r="244">
          <cell r="C244">
            <v>224</v>
          </cell>
          <cell r="D244">
            <v>2</v>
          </cell>
          <cell r="F244">
            <v>0</v>
          </cell>
          <cell r="I244">
            <v>168</v>
          </cell>
          <cell r="AC244">
            <v>0</v>
          </cell>
          <cell r="AD244">
            <v>0</v>
          </cell>
        </row>
        <row r="245">
          <cell r="C245">
            <v>192</v>
          </cell>
          <cell r="D245">
            <v>0</v>
          </cell>
          <cell r="F245">
            <v>0</v>
          </cell>
          <cell r="I245">
            <v>152</v>
          </cell>
          <cell r="AC245">
            <v>0</v>
          </cell>
          <cell r="AD245">
            <v>0</v>
          </cell>
        </row>
        <row r="246">
          <cell r="C246">
            <v>528</v>
          </cell>
          <cell r="D246">
            <v>17</v>
          </cell>
          <cell r="F246">
            <v>86</v>
          </cell>
          <cell r="I246">
            <v>404</v>
          </cell>
          <cell r="AC246">
            <v>86</v>
          </cell>
          <cell r="AD246">
            <v>188</v>
          </cell>
        </row>
        <row r="247">
          <cell r="C247">
            <v>246</v>
          </cell>
          <cell r="D247">
            <v>6</v>
          </cell>
          <cell r="F247">
            <v>208</v>
          </cell>
          <cell r="I247">
            <v>27</v>
          </cell>
          <cell r="AC247">
            <v>0</v>
          </cell>
          <cell r="AD247">
            <v>0</v>
          </cell>
        </row>
        <row r="248">
          <cell r="C248">
            <v>56</v>
          </cell>
          <cell r="D248">
            <v>0</v>
          </cell>
          <cell r="F248">
            <v>0</v>
          </cell>
          <cell r="I248">
            <v>54</v>
          </cell>
          <cell r="AC248">
            <v>0</v>
          </cell>
          <cell r="AD248">
            <v>0</v>
          </cell>
        </row>
        <row r="249">
          <cell r="C249">
            <v>420</v>
          </cell>
          <cell r="D249">
            <v>5</v>
          </cell>
          <cell r="F249">
            <v>4</v>
          </cell>
          <cell r="I249">
            <v>364</v>
          </cell>
          <cell r="AC249">
            <v>0</v>
          </cell>
          <cell r="AD249">
            <v>0</v>
          </cell>
        </row>
        <row r="250">
          <cell r="C250">
            <v>831</v>
          </cell>
          <cell r="D250">
            <v>254</v>
          </cell>
          <cell r="F250">
            <v>0</v>
          </cell>
          <cell r="I250">
            <v>538</v>
          </cell>
          <cell r="AC250">
            <v>0</v>
          </cell>
          <cell r="AD250">
            <v>0</v>
          </cell>
        </row>
        <row r="251">
          <cell r="C251">
            <v>486</v>
          </cell>
          <cell r="D251">
            <v>12</v>
          </cell>
          <cell r="F251">
            <v>18</v>
          </cell>
          <cell r="I251">
            <v>350</v>
          </cell>
          <cell r="AC251">
            <v>2</v>
          </cell>
          <cell r="AD251">
            <v>1</v>
          </cell>
        </row>
        <row r="252">
          <cell r="C252">
            <v>50</v>
          </cell>
          <cell r="D252">
            <v>0</v>
          </cell>
          <cell r="F252">
            <v>0</v>
          </cell>
          <cell r="I252">
            <v>26</v>
          </cell>
          <cell r="AC252">
            <v>0</v>
          </cell>
          <cell r="AD252">
            <v>0</v>
          </cell>
        </row>
        <row r="253">
          <cell r="C253">
            <v>546</v>
          </cell>
          <cell r="D253">
            <v>0</v>
          </cell>
          <cell r="F253">
            <v>0</v>
          </cell>
          <cell r="I253">
            <v>535</v>
          </cell>
          <cell r="AC253">
            <v>0</v>
          </cell>
          <cell r="AD253">
            <v>0</v>
          </cell>
        </row>
        <row r="254">
          <cell r="C254">
            <v>152</v>
          </cell>
          <cell r="D254">
            <v>0</v>
          </cell>
          <cell r="F254">
            <v>0</v>
          </cell>
          <cell r="I254">
            <v>70</v>
          </cell>
          <cell r="AC254">
            <v>0</v>
          </cell>
          <cell r="AD254">
            <v>0</v>
          </cell>
        </row>
        <row r="255">
          <cell r="C255">
            <v>908</v>
          </cell>
          <cell r="D255">
            <v>3</v>
          </cell>
          <cell r="F255">
            <v>261</v>
          </cell>
          <cell r="I255">
            <v>543</v>
          </cell>
          <cell r="AC255">
            <v>14</v>
          </cell>
          <cell r="AD255">
            <v>6</v>
          </cell>
        </row>
        <row r="256">
          <cell r="C256">
            <v>75</v>
          </cell>
          <cell r="D256">
            <v>0</v>
          </cell>
          <cell r="F256">
            <v>0</v>
          </cell>
          <cell r="I256">
            <v>64</v>
          </cell>
          <cell r="AC256">
            <v>0</v>
          </cell>
          <cell r="AD256">
            <v>0</v>
          </cell>
        </row>
        <row r="258">
          <cell r="C258">
            <v>400</v>
          </cell>
          <cell r="D258">
            <v>0</v>
          </cell>
          <cell r="F258">
            <v>0</v>
          </cell>
          <cell r="I258">
            <v>369</v>
          </cell>
          <cell r="AC258">
            <v>0</v>
          </cell>
          <cell r="AD258">
            <v>0</v>
          </cell>
        </row>
        <row r="259">
          <cell r="C259">
            <v>384</v>
          </cell>
          <cell r="D259">
            <v>0</v>
          </cell>
          <cell r="F259">
            <v>255</v>
          </cell>
          <cell r="I259">
            <v>102</v>
          </cell>
          <cell r="AC259">
            <v>0</v>
          </cell>
          <cell r="AD259">
            <v>0</v>
          </cell>
        </row>
        <row r="260">
          <cell r="C260">
            <v>24</v>
          </cell>
          <cell r="D260">
            <v>0</v>
          </cell>
          <cell r="F260">
            <v>0</v>
          </cell>
          <cell r="I260">
            <v>17</v>
          </cell>
          <cell r="AC260">
            <v>0</v>
          </cell>
          <cell r="AD260">
            <v>0</v>
          </cell>
        </row>
        <row r="1388">
          <cell r="C1388">
            <v>500</v>
          </cell>
          <cell r="D1388">
            <v>0</v>
          </cell>
        </row>
        <row r="1389">
          <cell r="C1389">
            <v>450</v>
          </cell>
          <cell r="D1389">
            <v>0</v>
          </cell>
        </row>
        <row r="1390">
          <cell r="C1390">
            <v>36</v>
          </cell>
          <cell r="D1390">
            <v>0</v>
          </cell>
        </row>
        <row r="1391">
          <cell r="C1391">
            <v>40</v>
          </cell>
          <cell r="D1391">
            <v>0</v>
          </cell>
        </row>
        <row r="1392">
          <cell r="C1392">
            <v>108</v>
          </cell>
          <cell r="D1392">
            <v>0</v>
          </cell>
        </row>
        <row r="1393">
          <cell r="C1393">
            <v>68</v>
          </cell>
          <cell r="D1393">
            <v>0</v>
          </cell>
        </row>
        <row r="1394">
          <cell r="C1394">
            <v>108</v>
          </cell>
          <cell r="D1394">
            <v>0</v>
          </cell>
        </row>
        <row r="1395">
          <cell r="C1395">
            <v>705</v>
          </cell>
          <cell r="D1395">
            <v>8</v>
          </cell>
        </row>
        <row r="1396">
          <cell r="C1396">
            <v>404</v>
          </cell>
          <cell r="D1396">
            <v>2</v>
          </cell>
        </row>
        <row r="1397">
          <cell r="C1397">
            <v>292</v>
          </cell>
          <cell r="D1397">
            <v>3</v>
          </cell>
        </row>
        <row r="1398">
          <cell r="C1398">
            <v>1414</v>
          </cell>
          <cell r="D1398">
            <v>38</v>
          </cell>
        </row>
        <row r="1399">
          <cell r="C1399">
            <v>516</v>
          </cell>
          <cell r="D1399">
            <v>5</v>
          </cell>
        </row>
        <row r="1400">
          <cell r="C1400">
            <v>36</v>
          </cell>
          <cell r="D1400">
            <v>0</v>
          </cell>
        </row>
        <row r="1401">
          <cell r="C1401">
            <v>404</v>
          </cell>
          <cell r="D1401">
            <v>5</v>
          </cell>
        </row>
        <row r="1402">
          <cell r="C1402">
            <v>516</v>
          </cell>
          <cell r="D1402">
            <v>5</v>
          </cell>
        </row>
        <row r="1403">
          <cell r="C1403">
            <v>529</v>
          </cell>
          <cell r="D1403">
            <v>20</v>
          </cell>
        </row>
        <row r="1404">
          <cell r="C1404">
            <v>476</v>
          </cell>
          <cell r="D1404">
            <v>32</v>
          </cell>
        </row>
        <row r="1405">
          <cell r="C1405">
            <v>26</v>
          </cell>
          <cell r="D1405">
            <v>0</v>
          </cell>
        </row>
        <row r="1407">
          <cell r="C1407">
            <v>534</v>
          </cell>
          <cell r="D1407">
            <v>9</v>
          </cell>
        </row>
        <row r="1408">
          <cell r="C1408">
            <v>676</v>
          </cell>
          <cell r="D1408">
            <v>2</v>
          </cell>
        </row>
        <row r="1409">
          <cell r="C1409">
            <v>280</v>
          </cell>
          <cell r="D1409">
            <v>0</v>
          </cell>
        </row>
        <row r="1410">
          <cell r="C1410">
            <v>224</v>
          </cell>
          <cell r="D1410">
            <v>2</v>
          </cell>
        </row>
        <row r="1411">
          <cell r="C1411">
            <v>192</v>
          </cell>
          <cell r="D1411">
            <v>0</v>
          </cell>
        </row>
        <row r="1412">
          <cell r="C1412">
            <v>528</v>
          </cell>
          <cell r="D1412">
            <v>16</v>
          </cell>
        </row>
        <row r="1413">
          <cell r="C1413">
            <v>246</v>
          </cell>
          <cell r="D1413">
            <v>5</v>
          </cell>
        </row>
        <row r="1414">
          <cell r="C1414">
            <v>56</v>
          </cell>
          <cell r="D1414">
            <v>0</v>
          </cell>
        </row>
        <row r="1415">
          <cell r="C1415">
            <v>420</v>
          </cell>
          <cell r="D1415">
            <v>5</v>
          </cell>
        </row>
        <row r="1416">
          <cell r="C1416">
            <v>831</v>
          </cell>
          <cell r="D1416">
            <v>254</v>
          </cell>
        </row>
        <row r="1417">
          <cell r="C1417">
            <v>486</v>
          </cell>
          <cell r="D1417">
            <v>6</v>
          </cell>
        </row>
        <row r="1418">
          <cell r="C1418">
            <v>50</v>
          </cell>
          <cell r="D1418">
            <v>0</v>
          </cell>
        </row>
        <row r="1419">
          <cell r="C1419">
            <v>546</v>
          </cell>
          <cell r="D1419">
            <v>0</v>
          </cell>
        </row>
        <row r="1420">
          <cell r="C1420">
            <v>152</v>
          </cell>
          <cell r="D1420">
            <v>0</v>
          </cell>
        </row>
        <row r="1421">
          <cell r="C1421">
            <v>908</v>
          </cell>
          <cell r="D1421">
            <v>3</v>
          </cell>
        </row>
        <row r="1422">
          <cell r="C1422">
            <v>75</v>
          </cell>
          <cell r="D1422">
            <v>0</v>
          </cell>
        </row>
        <row r="1423">
          <cell r="C1423">
            <v>0</v>
          </cell>
          <cell r="D1423">
            <v>0</v>
          </cell>
        </row>
        <row r="1424">
          <cell r="C1424">
            <v>400</v>
          </cell>
          <cell r="D1424">
            <v>0</v>
          </cell>
        </row>
        <row r="1425">
          <cell r="C1425">
            <v>384</v>
          </cell>
          <cell r="D1425">
            <v>0</v>
          </cell>
        </row>
        <row r="1426">
          <cell r="C1426">
            <v>24</v>
          </cell>
          <cell r="D1426">
            <v>0</v>
          </cell>
        </row>
        <row r="1441">
          <cell r="C1441">
            <v>500</v>
          </cell>
          <cell r="D1441">
            <v>0</v>
          </cell>
          <cell r="F1441">
            <v>0</v>
          </cell>
          <cell r="I1441">
            <v>467</v>
          </cell>
          <cell r="AC1441">
            <v>0</v>
          </cell>
          <cell r="AD1441">
            <v>0</v>
          </cell>
        </row>
        <row r="1442">
          <cell r="C1442">
            <v>450</v>
          </cell>
          <cell r="D1442">
            <v>0</v>
          </cell>
          <cell r="F1442">
            <v>0</v>
          </cell>
          <cell r="I1442">
            <v>441</v>
          </cell>
          <cell r="AC1442">
            <v>0</v>
          </cell>
          <cell r="AD1442">
            <v>0</v>
          </cell>
        </row>
        <row r="1443">
          <cell r="C1443">
            <v>36</v>
          </cell>
          <cell r="D1443">
            <v>0</v>
          </cell>
          <cell r="F1443">
            <v>0</v>
          </cell>
          <cell r="I1443">
            <v>29</v>
          </cell>
          <cell r="AC1443">
            <v>0</v>
          </cell>
          <cell r="AD1443">
            <v>0</v>
          </cell>
        </row>
        <row r="1444">
          <cell r="C1444">
            <v>40</v>
          </cell>
          <cell r="D1444">
            <v>0</v>
          </cell>
          <cell r="F1444">
            <v>0</v>
          </cell>
          <cell r="I1444">
            <v>30</v>
          </cell>
          <cell r="AC1444">
            <v>0</v>
          </cell>
          <cell r="AD1444">
            <v>0</v>
          </cell>
          <cell r="AM1444">
            <v>0</v>
          </cell>
          <cell r="AN1444">
            <v>30</v>
          </cell>
        </row>
        <row r="1445">
          <cell r="C1445">
            <v>108</v>
          </cell>
          <cell r="D1445">
            <v>0</v>
          </cell>
          <cell r="F1445">
            <v>0</v>
          </cell>
          <cell r="I1445">
            <v>48</v>
          </cell>
          <cell r="AC1445">
            <v>0</v>
          </cell>
          <cell r="AD1445">
            <v>30</v>
          </cell>
        </row>
        <row r="1446">
          <cell r="C1446">
            <v>68</v>
          </cell>
          <cell r="D1446">
            <v>0</v>
          </cell>
          <cell r="F1446">
            <v>0</v>
          </cell>
          <cell r="I1446">
            <v>31</v>
          </cell>
          <cell r="AC1446">
            <v>0</v>
          </cell>
          <cell r="AD1446">
            <v>0</v>
          </cell>
        </row>
        <row r="1447">
          <cell r="C1447">
            <v>108</v>
          </cell>
          <cell r="D1447">
            <v>0</v>
          </cell>
          <cell r="F1447">
            <v>41</v>
          </cell>
          <cell r="I1447">
            <v>19</v>
          </cell>
          <cell r="AC1447">
            <v>1</v>
          </cell>
          <cell r="AD1447">
            <v>2</v>
          </cell>
          <cell r="AM1447">
            <v>10</v>
          </cell>
          <cell r="AN1447">
            <v>3</v>
          </cell>
        </row>
        <row r="1448">
          <cell r="C1448">
            <v>705</v>
          </cell>
          <cell r="D1448">
            <v>8</v>
          </cell>
          <cell r="F1448">
            <v>453</v>
          </cell>
          <cell r="I1448">
            <v>176</v>
          </cell>
          <cell r="AC1448">
            <v>71</v>
          </cell>
          <cell r="AD1448">
            <v>7</v>
          </cell>
        </row>
        <row r="1449">
          <cell r="C1449">
            <v>404</v>
          </cell>
          <cell r="D1449">
            <v>2</v>
          </cell>
          <cell r="F1449">
            <v>11</v>
          </cell>
          <cell r="I1449">
            <v>276</v>
          </cell>
          <cell r="AC1449">
            <v>0</v>
          </cell>
          <cell r="AD1449">
            <v>0</v>
          </cell>
        </row>
        <row r="1450">
          <cell r="C1450">
            <v>292</v>
          </cell>
          <cell r="D1450">
            <v>3</v>
          </cell>
          <cell r="F1450">
            <v>0</v>
          </cell>
          <cell r="I1450">
            <v>283</v>
          </cell>
          <cell r="AC1450">
            <v>0</v>
          </cell>
          <cell r="AD1450">
            <v>0</v>
          </cell>
        </row>
        <row r="1451">
          <cell r="C1451">
            <v>1414</v>
          </cell>
          <cell r="D1451">
            <v>38</v>
          </cell>
          <cell r="F1451">
            <v>274</v>
          </cell>
          <cell r="I1451">
            <v>1027</v>
          </cell>
          <cell r="AC1451">
            <v>0</v>
          </cell>
          <cell r="AD1451">
            <v>0</v>
          </cell>
        </row>
        <row r="1452">
          <cell r="C1452">
            <v>516</v>
          </cell>
          <cell r="D1452">
            <v>5</v>
          </cell>
          <cell r="F1452">
            <v>1</v>
          </cell>
          <cell r="I1452">
            <v>493</v>
          </cell>
          <cell r="AC1452">
            <v>0</v>
          </cell>
          <cell r="AD1452">
            <v>0</v>
          </cell>
        </row>
        <row r="1453">
          <cell r="C1453">
            <v>36</v>
          </cell>
          <cell r="D1453">
            <v>0</v>
          </cell>
          <cell r="F1453">
            <v>0</v>
          </cell>
          <cell r="I1453">
            <v>0</v>
          </cell>
          <cell r="AC1453">
            <v>0</v>
          </cell>
          <cell r="AD1453">
            <v>0</v>
          </cell>
        </row>
        <row r="1454">
          <cell r="C1454">
            <v>404</v>
          </cell>
          <cell r="D1454">
            <v>5</v>
          </cell>
          <cell r="F1454">
            <v>0</v>
          </cell>
          <cell r="I1454">
            <v>376</v>
          </cell>
          <cell r="AC1454">
            <v>0</v>
          </cell>
          <cell r="AD1454">
            <v>0</v>
          </cell>
        </row>
        <row r="1455">
          <cell r="C1455">
            <v>516</v>
          </cell>
          <cell r="D1455">
            <v>5</v>
          </cell>
          <cell r="F1455">
            <v>0</v>
          </cell>
          <cell r="I1455">
            <v>487</v>
          </cell>
          <cell r="AC1455">
            <v>0</v>
          </cell>
          <cell r="AD1455">
            <v>0</v>
          </cell>
        </row>
        <row r="1456">
          <cell r="C1456">
            <v>529</v>
          </cell>
          <cell r="D1456">
            <v>22</v>
          </cell>
          <cell r="F1456">
            <v>0</v>
          </cell>
          <cell r="I1456">
            <v>482</v>
          </cell>
          <cell r="AC1456">
            <v>0</v>
          </cell>
          <cell r="AD1456">
            <v>0</v>
          </cell>
        </row>
        <row r="1457">
          <cell r="C1457">
            <v>476</v>
          </cell>
          <cell r="D1457">
            <v>32</v>
          </cell>
          <cell r="F1457">
            <v>99</v>
          </cell>
          <cell r="I1457">
            <v>299</v>
          </cell>
          <cell r="AC1457">
            <v>9</v>
          </cell>
          <cell r="AD1457">
            <v>13</v>
          </cell>
          <cell r="AM1457">
            <v>99</v>
          </cell>
          <cell r="AN1457">
            <v>299</v>
          </cell>
        </row>
        <row r="1458">
          <cell r="C1458">
            <v>26</v>
          </cell>
          <cell r="D1458">
            <v>0</v>
          </cell>
          <cell r="F1458">
            <v>0</v>
          </cell>
          <cell r="I1458">
            <v>8</v>
          </cell>
          <cell r="AC1458">
            <v>0</v>
          </cell>
          <cell r="AD1458">
            <v>0</v>
          </cell>
          <cell r="AM1458">
            <v>0</v>
          </cell>
        </row>
        <row r="1460">
          <cell r="C1460">
            <v>534</v>
          </cell>
          <cell r="D1460">
            <v>9</v>
          </cell>
          <cell r="F1460">
            <v>0</v>
          </cell>
          <cell r="I1460">
            <v>476</v>
          </cell>
          <cell r="AC1460">
            <v>0</v>
          </cell>
          <cell r="AD1460">
            <v>0</v>
          </cell>
        </row>
        <row r="1461">
          <cell r="C1461">
            <v>676</v>
          </cell>
          <cell r="D1461">
            <v>4</v>
          </cell>
          <cell r="F1461">
            <v>365</v>
          </cell>
          <cell r="I1461">
            <v>201</v>
          </cell>
          <cell r="AC1461">
            <v>9</v>
          </cell>
          <cell r="AD1461">
            <v>3</v>
          </cell>
        </row>
        <row r="1462">
          <cell r="C1462">
            <v>280</v>
          </cell>
          <cell r="D1462">
            <v>0</v>
          </cell>
          <cell r="F1462">
            <v>0</v>
          </cell>
          <cell r="I1462">
            <v>274</v>
          </cell>
          <cell r="AC1462">
            <v>0</v>
          </cell>
          <cell r="AD1462">
            <v>0</v>
          </cell>
        </row>
        <row r="1463">
          <cell r="C1463">
            <v>224</v>
          </cell>
          <cell r="D1463">
            <v>2</v>
          </cell>
          <cell r="F1463">
            <v>0</v>
          </cell>
          <cell r="I1463">
            <v>175</v>
          </cell>
          <cell r="AC1463">
            <v>0</v>
          </cell>
          <cell r="AD1463">
            <v>0</v>
          </cell>
        </row>
        <row r="1464">
          <cell r="C1464">
            <v>192</v>
          </cell>
          <cell r="D1464">
            <v>0</v>
          </cell>
          <cell r="F1464">
            <v>0</v>
          </cell>
          <cell r="I1464">
            <v>151</v>
          </cell>
          <cell r="AC1464">
            <v>0</v>
          </cell>
          <cell r="AD1464">
            <v>0</v>
          </cell>
        </row>
        <row r="1465">
          <cell r="C1465">
            <v>528</v>
          </cell>
          <cell r="D1465">
            <v>15</v>
          </cell>
          <cell r="F1465">
            <v>80</v>
          </cell>
          <cell r="I1465">
            <v>408</v>
          </cell>
          <cell r="AC1465">
            <v>80</v>
          </cell>
          <cell r="AD1465">
            <v>190</v>
          </cell>
        </row>
        <row r="1466">
          <cell r="C1466">
            <v>246</v>
          </cell>
          <cell r="D1466">
            <v>5</v>
          </cell>
          <cell r="F1466">
            <v>205</v>
          </cell>
          <cell r="I1466">
            <v>20</v>
          </cell>
          <cell r="AC1466">
            <v>0</v>
          </cell>
          <cell r="AD1466">
            <v>0</v>
          </cell>
        </row>
        <row r="1467">
          <cell r="C1467">
            <v>56</v>
          </cell>
          <cell r="D1467">
            <v>0</v>
          </cell>
          <cell r="F1467">
            <v>0</v>
          </cell>
          <cell r="I1467">
            <v>52</v>
          </cell>
          <cell r="AC1467">
            <v>0</v>
          </cell>
          <cell r="AD1467">
            <v>0</v>
          </cell>
        </row>
        <row r="1468">
          <cell r="C1468">
            <v>420</v>
          </cell>
          <cell r="D1468">
            <v>2</v>
          </cell>
          <cell r="F1468">
            <v>6</v>
          </cell>
          <cell r="I1468">
            <v>367</v>
          </cell>
          <cell r="AC1468">
            <v>0</v>
          </cell>
          <cell r="AD1468">
            <v>0</v>
          </cell>
        </row>
        <row r="1469">
          <cell r="C1469">
            <v>831</v>
          </cell>
          <cell r="D1469">
            <v>254</v>
          </cell>
          <cell r="F1469">
            <v>0</v>
          </cell>
          <cell r="I1469">
            <v>544</v>
          </cell>
          <cell r="AC1469">
            <v>0</v>
          </cell>
          <cell r="AD1469">
            <v>0</v>
          </cell>
        </row>
        <row r="1470">
          <cell r="C1470">
            <v>486</v>
          </cell>
          <cell r="D1470">
            <v>12</v>
          </cell>
          <cell r="F1470">
            <v>18</v>
          </cell>
          <cell r="I1470">
            <v>342</v>
          </cell>
          <cell r="AC1470">
            <v>0</v>
          </cell>
          <cell r="AD1470">
            <v>0</v>
          </cell>
        </row>
        <row r="1471">
          <cell r="C1471">
            <v>50</v>
          </cell>
          <cell r="D1471">
            <v>0</v>
          </cell>
          <cell r="F1471">
            <v>0</v>
          </cell>
          <cell r="I1471">
            <v>25</v>
          </cell>
          <cell r="AC1471">
            <v>0</v>
          </cell>
          <cell r="AD1471">
            <v>0</v>
          </cell>
        </row>
        <row r="1472">
          <cell r="C1472">
            <v>546</v>
          </cell>
          <cell r="D1472">
            <v>0</v>
          </cell>
          <cell r="F1472">
            <v>0</v>
          </cell>
          <cell r="I1472">
            <v>530</v>
          </cell>
          <cell r="AC1472">
            <v>0</v>
          </cell>
          <cell r="AD1472">
            <v>0</v>
          </cell>
        </row>
        <row r="1473">
          <cell r="C1473">
            <v>152</v>
          </cell>
          <cell r="D1473">
            <v>0</v>
          </cell>
          <cell r="F1473">
            <v>0</v>
          </cell>
          <cell r="I1473">
            <v>60</v>
          </cell>
          <cell r="AC1473">
            <v>0</v>
          </cell>
          <cell r="AD1473">
            <v>0</v>
          </cell>
        </row>
        <row r="1474">
          <cell r="C1474">
            <v>908</v>
          </cell>
          <cell r="D1474">
            <v>3</v>
          </cell>
          <cell r="F1474">
            <v>214</v>
          </cell>
          <cell r="I1474">
            <v>547</v>
          </cell>
          <cell r="AC1474">
            <v>12</v>
          </cell>
          <cell r="AD1474">
            <v>5</v>
          </cell>
        </row>
        <row r="1475">
          <cell r="C1475">
            <v>75</v>
          </cell>
          <cell r="D1475">
            <v>0</v>
          </cell>
          <cell r="F1475">
            <v>0</v>
          </cell>
          <cell r="I1475">
            <v>68</v>
          </cell>
          <cell r="AC1475">
            <v>0</v>
          </cell>
          <cell r="AD1475">
            <v>0</v>
          </cell>
        </row>
        <row r="1476">
          <cell r="C1476">
            <v>0</v>
          </cell>
          <cell r="D1476">
            <v>0</v>
          </cell>
          <cell r="F1476">
            <v>0</v>
          </cell>
          <cell r="I1476">
            <v>0</v>
          </cell>
          <cell r="AC1476">
            <v>0</v>
          </cell>
          <cell r="AD1476">
            <v>0</v>
          </cell>
        </row>
        <row r="1477">
          <cell r="C1477">
            <v>400</v>
          </cell>
          <cell r="D1477">
            <v>0</v>
          </cell>
          <cell r="F1477">
            <v>0</v>
          </cell>
          <cell r="I1477">
            <v>378</v>
          </cell>
          <cell r="AC1477">
            <v>0</v>
          </cell>
          <cell r="AD1477">
            <v>0</v>
          </cell>
        </row>
        <row r="1478">
          <cell r="C1478">
            <v>384</v>
          </cell>
          <cell r="D1478">
            <v>0</v>
          </cell>
          <cell r="F1478">
            <v>242</v>
          </cell>
          <cell r="I1478">
            <v>131</v>
          </cell>
          <cell r="AC1478">
            <v>0</v>
          </cell>
          <cell r="AD1478">
            <v>0</v>
          </cell>
        </row>
        <row r="1479">
          <cell r="C1479">
            <v>24</v>
          </cell>
          <cell r="D1479">
            <v>0</v>
          </cell>
          <cell r="F1479">
            <v>0</v>
          </cell>
          <cell r="I1479">
            <v>21</v>
          </cell>
          <cell r="AC1479">
            <v>0</v>
          </cell>
          <cell r="AD1479">
            <v>0</v>
          </cell>
        </row>
      </sheetData>
      <sheetData sheetId="1">
        <row r="10">
          <cell r="F10">
            <v>0</v>
          </cell>
          <cell r="I10">
            <v>5769</v>
          </cell>
          <cell r="J10">
            <v>5769</v>
          </cell>
          <cell r="L10">
            <v>0</v>
          </cell>
          <cell r="M10">
            <v>0</v>
          </cell>
          <cell r="O10">
            <v>0</v>
          </cell>
          <cell r="P10">
            <v>0</v>
          </cell>
          <cell r="S10">
            <v>0</v>
          </cell>
          <cell r="T10">
            <v>0</v>
          </cell>
          <cell r="AC10">
            <v>0</v>
          </cell>
          <cell r="AD10">
            <v>0</v>
          </cell>
        </row>
        <row r="11">
          <cell r="F11">
            <v>0</v>
          </cell>
          <cell r="I11">
            <v>5298</v>
          </cell>
          <cell r="J11">
            <v>1680</v>
          </cell>
          <cell r="L11">
            <v>3618</v>
          </cell>
          <cell r="M11">
            <v>0</v>
          </cell>
          <cell r="O11">
            <v>0</v>
          </cell>
          <cell r="P11">
            <v>0</v>
          </cell>
          <cell r="S11">
            <v>0</v>
          </cell>
          <cell r="T11">
            <v>0</v>
          </cell>
          <cell r="AC11">
            <v>0</v>
          </cell>
          <cell r="AD11">
            <v>0</v>
          </cell>
        </row>
        <row r="12">
          <cell r="F12">
            <v>0</v>
          </cell>
          <cell r="I12">
            <v>399</v>
          </cell>
          <cell r="J12">
            <v>8</v>
          </cell>
          <cell r="L12">
            <v>0</v>
          </cell>
          <cell r="M12">
            <v>0</v>
          </cell>
          <cell r="O12">
            <v>0</v>
          </cell>
          <cell r="P12">
            <v>0</v>
          </cell>
          <cell r="S12">
            <v>0</v>
          </cell>
          <cell r="T12">
            <v>391</v>
          </cell>
          <cell r="AC12">
            <v>0</v>
          </cell>
          <cell r="AD12">
            <v>0</v>
          </cell>
        </row>
        <row r="13">
          <cell r="F13">
            <v>0</v>
          </cell>
          <cell r="I13">
            <v>352</v>
          </cell>
          <cell r="J13">
            <v>352</v>
          </cell>
          <cell r="L13">
            <v>0</v>
          </cell>
          <cell r="M13">
            <v>0</v>
          </cell>
          <cell r="O13">
            <v>0</v>
          </cell>
          <cell r="P13">
            <v>0</v>
          </cell>
          <cell r="S13">
            <v>0</v>
          </cell>
          <cell r="T13">
            <v>0</v>
          </cell>
          <cell r="AC13">
            <v>0</v>
          </cell>
          <cell r="AD13">
            <v>0</v>
          </cell>
          <cell r="AM13">
            <v>0</v>
          </cell>
          <cell r="AN13">
            <v>352</v>
          </cell>
        </row>
        <row r="14">
          <cell r="F14">
            <v>0</v>
          </cell>
          <cell r="I14">
            <v>577</v>
          </cell>
          <cell r="J14">
            <v>378</v>
          </cell>
          <cell r="L14">
            <v>199</v>
          </cell>
          <cell r="M14">
            <v>0</v>
          </cell>
          <cell r="O14">
            <v>0</v>
          </cell>
          <cell r="P14">
            <v>0</v>
          </cell>
          <cell r="S14">
            <v>0</v>
          </cell>
          <cell r="T14">
            <v>0</v>
          </cell>
          <cell r="AC14">
            <v>0</v>
          </cell>
          <cell r="AD14">
            <v>330</v>
          </cell>
        </row>
        <row r="15">
          <cell r="F15">
            <v>0</v>
          </cell>
          <cell r="I15">
            <v>393</v>
          </cell>
          <cell r="J15">
            <v>393</v>
          </cell>
          <cell r="L15">
            <v>0</v>
          </cell>
          <cell r="M15">
            <v>0</v>
          </cell>
          <cell r="O15">
            <v>0</v>
          </cell>
          <cell r="P15">
            <v>0</v>
          </cell>
          <cell r="S15">
            <v>0</v>
          </cell>
          <cell r="T15">
            <v>0</v>
          </cell>
          <cell r="AC15">
            <v>0</v>
          </cell>
          <cell r="AD15">
            <v>0</v>
          </cell>
        </row>
        <row r="16">
          <cell r="F16">
            <v>431</v>
          </cell>
          <cell r="I16">
            <v>211</v>
          </cell>
          <cell r="J16">
            <v>55</v>
          </cell>
          <cell r="L16">
            <v>106</v>
          </cell>
          <cell r="M16">
            <v>22</v>
          </cell>
          <cell r="O16">
            <v>0</v>
          </cell>
          <cell r="P16">
            <v>0</v>
          </cell>
          <cell r="S16">
            <v>28</v>
          </cell>
          <cell r="T16">
            <v>0</v>
          </cell>
          <cell r="AC16">
            <v>7</v>
          </cell>
          <cell r="AD16">
            <v>2</v>
          </cell>
          <cell r="AM16">
            <v>90</v>
          </cell>
          <cell r="AN16">
            <v>21</v>
          </cell>
        </row>
        <row r="17">
          <cell r="F17">
            <v>5684</v>
          </cell>
          <cell r="I17">
            <v>1961</v>
          </cell>
          <cell r="J17">
            <v>374</v>
          </cell>
          <cell r="L17">
            <v>152</v>
          </cell>
          <cell r="M17">
            <v>204</v>
          </cell>
          <cell r="O17">
            <v>0</v>
          </cell>
          <cell r="P17">
            <v>429</v>
          </cell>
          <cell r="S17">
            <v>275</v>
          </cell>
          <cell r="T17">
            <v>527</v>
          </cell>
          <cell r="AC17">
            <v>828</v>
          </cell>
          <cell r="AD17">
            <v>77</v>
          </cell>
        </row>
        <row r="18">
          <cell r="F18">
            <v>109</v>
          </cell>
          <cell r="I18">
            <v>3129</v>
          </cell>
          <cell r="J18">
            <v>2160</v>
          </cell>
          <cell r="L18">
            <v>830</v>
          </cell>
          <cell r="M18">
            <v>120</v>
          </cell>
          <cell r="O18">
            <v>0</v>
          </cell>
          <cell r="P18">
            <v>3</v>
          </cell>
          <cell r="S18">
            <v>16</v>
          </cell>
          <cell r="T18">
            <v>0</v>
          </cell>
          <cell r="AC18">
            <v>0</v>
          </cell>
          <cell r="AD18">
            <v>0</v>
          </cell>
        </row>
        <row r="19">
          <cell r="F19">
            <v>0</v>
          </cell>
          <cell r="I19">
            <v>3415</v>
          </cell>
          <cell r="J19">
            <v>0</v>
          </cell>
          <cell r="M19">
            <v>3401</v>
          </cell>
          <cell r="O19">
            <v>0</v>
          </cell>
          <cell r="P19">
            <v>0</v>
          </cell>
          <cell r="S19">
            <v>0</v>
          </cell>
          <cell r="T19">
            <v>0</v>
          </cell>
          <cell r="AC19">
            <v>0</v>
          </cell>
          <cell r="AD19">
            <v>0</v>
          </cell>
        </row>
        <row r="20">
          <cell r="F20">
            <v>3366</v>
          </cell>
          <cell r="I20">
            <v>12193</v>
          </cell>
          <cell r="J20">
            <v>4206</v>
          </cell>
          <cell r="L20">
            <v>6879</v>
          </cell>
          <cell r="M20">
            <v>36</v>
          </cell>
          <cell r="O20">
            <v>0</v>
          </cell>
          <cell r="P20">
            <v>0</v>
          </cell>
          <cell r="S20">
            <v>69</v>
          </cell>
          <cell r="T20">
            <v>1003</v>
          </cell>
          <cell r="AC20">
            <v>0</v>
          </cell>
          <cell r="AD20">
            <v>0</v>
          </cell>
        </row>
        <row r="21">
          <cell r="F21">
            <v>12</v>
          </cell>
          <cell r="I21">
            <v>5861</v>
          </cell>
          <cell r="J21">
            <v>2776</v>
          </cell>
          <cell r="L21">
            <v>2707</v>
          </cell>
          <cell r="M21">
            <v>378</v>
          </cell>
          <cell r="O21">
            <v>0</v>
          </cell>
          <cell r="P21">
            <v>0</v>
          </cell>
          <cell r="S21">
            <v>0</v>
          </cell>
          <cell r="T21">
            <v>0</v>
          </cell>
          <cell r="AC21">
            <v>0</v>
          </cell>
          <cell r="AD21">
            <v>0</v>
          </cell>
        </row>
        <row r="22">
          <cell r="F22">
            <v>0</v>
          </cell>
          <cell r="I22">
            <v>182</v>
          </cell>
          <cell r="L22">
            <v>18</v>
          </cell>
          <cell r="M22">
            <v>160</v>
          </cell>
          <cell r="O22">
            <v>0</v>
          </cell>
          <cell r="P22">
            <v>0</v>
          </cell>
          <cell r="S22">
            <v>0</v>
          </cell>
          <cell r="T22">
            <v>0</v>
          </cell>
          <cell r="AC22">
            <v>0</v>
          </cell>
          <cell r="AD22">
            <v>0</v>
          </cell>
          <cell r="AM22">
            <v>0</v>
          </cell>
          <cell r="AN22">
            <v>182</v>
          </cell>
        </row>
        <row r="23">
          <cell r="F23">
            <v>0</v>
          </cell>
          <cell r="I23">
            <v>4392</v>
          </cell>
          <cell r="J23">
            <v>1013</v>
          </cell>
          <cell r="L23">
            <v>28</v>
          </cell>
          <cell r="M23">
            <v>3351</v>
          </cell>
          <cell r="O23">
            <v>0</v>
          </cell>
          <cell r="P23">
            <v>0</v>
          </cell>
          <cell r="S23">
            <v>0</v>
          </cell>
          <cell r="T23">
            <v>0</v>
          </cell>
          <cell r="AC23">
            <v>0</v>
          </cell>
          <cell r="AD23">
            <v>0</v>
          </cell>
        </row>
        <row r="24">
          <cell r="F24">
            <v>0</v>
          </cell>
          <cell r="I24">
            <v>5823</v>
          </cell>
          <cell r="J24">
            <v>2914</v>
          </cell>
          <cell r="L24">
            <v>2868</v>
          </cell>
          <cell r="M24">
            <v>41</v>
          </cell>
          <cell r="O24">
            <v>0</v>
          </cell>
          <cell r="P24">
            <v>0</v>
          </cell>
          <cell r="S24">
            <v>0</v>
          </cell>
          <cell r="T24">
            <v>0</v>
          </cell>
          <cell r="AC24">
            <v>0</v>
          </cell>
          <cell r="AD24">
            <v>0</v>
          </cell>
        </row>
        <row r="25">
          <cell r="F25">
            <v>0</v>
          </cell>
          <cell r="I25">
            <v>5758</v>
          </cell>
          <cell r="J25">
            <v>23</v>
          </cell>
          <cell r="L25">
            <v>212</v>
          </cell>
          <cell r="M25">
            <v>5523</v>
          </cell>
          <cell r="O25">
            <v>0</v>
          </cell>
          <cell r="P25">
            <v>0</v>
          </cell>
          <cell r="S25">
            <v>0</v>
          </cell>
          <cell r="T25">
            <v>0</v>
          </cell>
          <cell r="AC25">
            <v>0</v>
          </cell>
          <cell r="AD25">
            <v>0</v>
          </cell>
        </row>
        <row r="26">
          <cell r="F26">
            <v>1198</v>
          </cell>
          <cell r="I26">
            <v>3336</v>
          </cell>
          <cell r="J26">
            <v>1169</v>
          </cell>
          <cell r="L26">
            <v>1296</v>
          </cell>
          <cell r="M26">
            <v>658</v>
          </cell>
          <cell r="O26">
            <v>0</v>
          </cell>
          <cell r="S26">
            <v>197</v>
          </cell>
          <cell r="T26">
            <v>15</v>
          </cell>
          <cell r="AC26">
            <v>89</v>
          </cell>
          <cell r="AD26">
            <v>150</v>
          </cell>
          <cell r="AM26">
            <v>1198</v>
          </cell>
          <cell r="AN26">
            <v>3336</v>
          </cell>
        </row>
        <row r="27">
          <cell r="F27">
            <v>0</v>
          </cell>
          <cell r="I27">
            <v>119</v>
          </cell>
          <cell r="J27">
            <v>119</v>
          </cell>
          <cell r="L27">
            <v>0</v>
          </cell>
          <cell r="M27">
            <v>0</v>
          </cell>
          <cell r="O27">
            <v>0</v>
          </cell>
          <cell r="P27">
            <v>0</v>
          </cell>
          <cell r="S27">
            <v>0</v>
          </cell>
          <cell r="T27">
            <v>0</v>
          </cell>
          <cell r="AC27">
            <v>0</v>
          </cell>
          <cell r="AD27">
            <v>0</v>
          </cell>
        </row>
        <row r="29">
          <cell r="F29">
            <v>0</v>
          </cell>
          <cell r="I29">
            <v>5683</v>
          </cell>
          <cell r="J29">
            <v>925</v>
          </cell>
          <cell r="L29">
            <v>4756</v>
          </cell>
          <cell r="M29">
            <v>2</v>
          </cell>
          <cell r="O29">
            <v>0</v>
          </cell>
          <cell r="P29">
            <v>0</v>
          </cell>
          <cell r="S29">
            <v>0</v>
          </cell>
          <cell r="T29">
            <v>0</v>
          </cell>
          <cell r="AC29">
            <v>0</v>
          </cell>
          <cell r="AD29">
            <v>0</v>
          </cell>
        </row>
        <row r="30">
          <cell r="F30">
            <v>4616</v>
          </cell>
          <cell r="I30">
            <v>2215</v>
          </cell>
          <cell r="J30">
            <v>265</v>
          </cell>
          <cell r="L30">
            <v>137</v>
          </cell>
          <cell r="M30">
            <v>556</v>
          </cell>
          <cell r="O30">
            <v>0</v>
          </cell>
          <cell r="P30">
            <v>408</v>
          </cell>
          <cell r="S30">
            <v>493</v>
          </cell>
          <cell r="T30">
            <v>356</v>
          </cell>
          <cell r="AC30">
            <v>152</v>
          </cell>
          <cell r="AD30">
            <v>30</v>
          </cell>
        </row>
        <row r="31">
          <cell r="F31">
            <v>0</v>
          </cell>
          <cell r="I31">
            <v>3267</v>
          </cell>
          <cell r="J31">
            <v>2157</v>
          </cell>
          <cell r="L31">
            <v>1110</v>
          </cell>
          <cell r="M31">
            <v>0</v>
          </cell>
          <cell r="O31">
            <v>0</v>
          </cell>
          <cell r="P31">
            <v>0</v>
          </cell>
          <cell r="S31">
            <v>0</v>
          </cell>
          <cell r="T31">
            <v>0</v>
          </cell>
          <cell r="AC31">
            <v>0</v>
          </cell>
          <cell r="AD31">
            <v>0</v>
          </cell>
        </row>
        <row r="32">
          <cell r="F32">
            <v>0</v>
          </cell>
          <cell r="I32">
            <v>2055</v>
          </cell>
          <cell r="J32">
            <v>2055</v>
          </cell>
          <cell r="L32">
            <v>0</v>
          </cell>
          <cell r="M32">
            <v>0</v>
          </cell>
          <cell r="O32">
            <v>0</v>
          </cell>
          <cell r="P32">
            <v>0</v>
          </cell>
          <cell r="S32">
            <v>0</v>
          </cell>
          <cell r="T32">
            <v>0</v>
          </cell>
          <cell r="AC32">
            <v>0</v>
          </cell>
          <cell r="AD32">
            <v>0</v>
          </cell>
        </row>
        <row r="33">
          <cell r="F33">
            <v>0</v>
          </cell>
          <cell r="I33">
            <v>1842</v>
          </cell>
          <cell r="J33">
            <v>1842</v>
          </cell>
          <cell r="L33">
            <v>0</v>
          </cell>
          <cell r="M33">
            <v>0</v>
          </cell>
          <cell r="O33">
            <v>0</v>
          </cell>
          <cell r="P33">
            <v>0</v>
          </cell>
          <cell r="S33">
            <v>0</v>
          </cell>
          <cell r="T33">
            <v>0</v>
          </cell>
          <cell r="AC33">
            <v>0</v>
          </cell>
          <cell r="AD33">
            <v>0</v>
          </cell>
        </row>
        <row r="34">
          <cell r="F34">
            <v>953</v>
          </cell>
          <cell r="I34">
            <v>4882</v>
          </cell>
          <cell r="J34">
            <v>1077</v>
          </cell>
          <cell r="L34">
            <v>2605</v>
          </cell>
          <cell r="M34">
            <v>1121</v>
          </cell>
          <cell r="O34">
            <v>0</v>
          </cell>
          <cell r="P34">
            <v>0</v>
          </cell>
          <cell r="S34">
            <v>79</v>
          </cell>
          <cell r="T34">
            <v>0</v>
          </cell>
          <cell r="AC34">
            <v>953</v>
          </cell>
          <cell r="AD34">
            <v>2313</v>
          </cell>
        </row>
        <row r="35">
          <cell r="F35">
            <v>2480</v>
          </cell>
          <cell r="I35">
            <v>291</v>
          </cell>
          <cell r="J35">
            <v>37</v>
          </cell>
          <cell r="L35">
            <v>74</v>
          </cell>
          <cell r="M35">
            <v>0</v>
          </cell>
          <cell r="O35">
            <v>0</v>
          </cell>
          <cell r="P35">
            <v>29</v>
          </cell>
          <cell r="S35">
            <v>151</v>
          </cell>
          <cell r="T35">
            <v>0</v>
          </cell>
          <cell r="AC35">
            <v>0</v>
          </cell>
          <cell r="AD35">
            <v>0</v>
          </cell>
        </row>
        <row r="36">
          <cell r="F36">
            <v>0</v>
          </cell>
          <cell r="I36">
            <v>627</v>
          </cell>
          <cell r="J36">
            <v>156</v>
          </cell>
          <cell r="L36">
            <v>0</v>
          </cell>
          <cell r="M36">
            <v>0</v>
          </cell>
          <cell r="O36">
            <v>0</v>
          </cell>
          <cell r="P36">
            <v>0</v>
          </cell>
          <cell r="S36">
            <v>0</v>
          </cell>
          <cell r="T36">
            <v>471</v>
          </cell>
          <cell r="AC36">
            <v>0</v>
          </cell>
          <cell r="AD36">
            <v>0</v>
          </cell>
        </row>
        <row r="37">
          <cell r="F37">
            <v>54</v>
          </cell>
          <cell r="I37">
            <v>4371</v>
          </cell>
          <cell r="J37">
            <v>2</v>
          </cell>
          <cell r="L37">
            <v>8</v>
          </cell>
          <cell r="M37">
            <v>4357</v>
          </cell>
          <cell r="O37">
            <v>0</v>
          </cell>
          <cell r="P37">
            <v>0</v>
          </cell>
          <cell r="S37">
            <v>4</v>
          </cell>
          <cell r="T37">
            <v>0</v>
          </cell>
          <cell r="AC37">
            <v>0</v>
          </cell>
          <cell r="AD37">
            <v>0</v>
          </cell>
          <cell r="AM37">
            <v>0</v>
          </cell>
          <cell r="AN37">
            <v>0</v>
          </cell>
        </row>
        <row r="38">
          <cell r="F38">
            <v>0</v>
          </cell>
          <cell r="I38">
            <v>6482</v>
          </cell>
          <cell r="J38">
            <v>14</v>
          </cell>
          <cell r="L38">
            <v>4020</v>
          </cell>
          <cell r="M38">
            <v>2448</v>
          </cell>
          <cell r="O38">
            <v>0</v>
          </cell>
          <cell r="P38">
            <v>0</v>
          </cell>
          <cell r="S38">
            <v>0</v>
          </cell>
          <cell r="T38">
            <v>0</v>
          </cell>
          <cell r="AC38">
            <v>0</v>
          </cell>
          <cell r="AD38">
            <v>0</v>
          </cell>
        </row>
        <row r="39">
          <cell r="F39">
            <v>188</v>
          </cell>
          <cell r="I39">
            <v>4123</v>
          </cell>
          <cell r="J39">
            <v>1021</v>
          </cell>
          <cell r="L39">
            <v>2901</v>
          </cell>
          <cell r="M39">
            <v>190</v>
          </cell>
          <cell r="O39">
            <v>0</v>
          </cell>
          <cell r="S39">
            <v>10</v>
          </cell>
          <cell r="T39">
            <v>0</v>
          </cell>
          <cell r="AC39">
            <v>16</v>
          </cell>
          <cell r="AD39">
            <v>8</v>
          </cell>
        </row>
        <row r="40">
          <cell r="F40">
            <v>0</v>
          </cell>
          <cell r="I40">
            <v>304</v>
          </cell>
          <cell r="J40">
            <v>304</v>
          </cell>
          <cell r="L40">
            <v>0</v>
          </cell>
          <cell r="M40">
            <v>0</v>
          </cell>
          <cell r="O40">
            <v>0</v>
          </cell>
          <cell r="P40">
            <v>0</v>
          </cell>
          <cell r="S40">
            <v>0</v>
          </cell>
          <cell r="T40">
            <v>0</v>
          </cell>
          <cell r="AC40">
            <v>0</v>
          </cell>
          <cell r="AD40">
            <v>0</v>
          </cell>
        </row>
        <row r="41">
          <cell r="F41">
            <v>2</v>
          </cell>
          <cell r="I41">
            <v>6422</v>
          </cell>
          <cell r="J41">
            <v>45</v>
          </cell>
          <cell r="L41">
            <v>5729</v>
          </cell>
          <cell r="M41">
            <v>648</v>
          </cell>
          <cell r="O41">
            <v>0</v>
          </cell>
          <cell r="P41">
            <v>0</v>
          </cell>
          <cell r="S41">
            <v>0</v>
          </cell>
          <cell r="T41">
            <v>0</v>
          </cell>
          <cell r="AC41">
            <v>0</v>
          </cell>
          <cell r="AD41">
            <v>0</v>
          </cell>
        </row>
        <row r="42">
          <cell r="F42">
            <v>0</v>
          </cell>
          <cell r="I42">
            <v>764</v>
          </cell>
          <cell r="J42">
            <v>764</v>
          </cell>
          <cell r="L42">
            <v>0</v>
          </cell>
          <cell r="M42">
            <v>0</v>
          </cell>
          <cell r="O42">
            <v>0</v>
          </cell>
          <cell r="P42">
            <v>0</v>
          </cell>
          <cell r="S42">
            <v>0</v>
          </cell>
          <cell r="T42">
            <v>0</v>
          </cell>
          <cell r="AC42">
            <v>0</v>
          </cell>
          <cell r="AD42">
            <v>0</v>
          </cell>
        </row>
        <row r="43">
          <cell r="F43">
            <v>2787</v>
          </cell>
          <cell r="I43">
            <v>6608</v>
          </cell>
          <cell r="J43">
            <v>2516</v>
          </cell>
          <cell r="L43">
            <v>2240</v>
          </cell>
          <cell r="M43">
            <v>616</v>
          </cell>
          <cell r="O43">
            <v>0</v>
          </cell>
          <cell r="P43">
            <v>334</v>
          </cell>
          <cell r="S43">
            <v>582</v>
          </cell>
          <cell r="T43">
            <v>320</v>
          </cell>
          <cell r="AC43">
            <v>190</v>
          </cell>
          <cell r="AD43">
            <v>70</v>
          </cell>
        </row>
        <row r="44">
          <cell r="F44">
            <v>0</v>
          </cell>
          <cell r="I44">
            <v>775</v>
          </cell>
          <cell r="J44">
            <v>775</v>
          </cell>
          <cell r="L44">
            <v>0</v>
          </cell>
          <cell r="M44">
            <v>0</v>
          </cell>
          <cell r="O44">
            <v>0</v>
          </cell>
          <cell r="P44">
            <v>0</v>
          </cell>
          <cell r="S44">
            <v>0</v>
          </cell>
          <cell r="T44">
            <v>0</v>
          </cell>
          <cell r="AC44">
            <v>0</v>
          </cell>
          <cell r="AD44">
            <v>0</v>
          </cell>
        </row>
        <row r="45">
          <cell r="F45">
            <v>0</v>
          </cell>
          <cell r="I45">
            <v>0</v>
          </cell>
          <cell r="J45">
            <v>0</v>
          </cell>
          <cell r="L45">
            <v>0</v>
          </cell>
          <cell r="M45">
            <v>0</v>
          </cell>
          <cell r="O45">
            <v>0</v>
          </cell>
          <cell r="P45">
            <v>0</v>
          </cell>
          <cell r="S45">
            <v>0</v>
          </cell>
          <cell r="T45">
            <v>0</v>
          </cell>
          <cell r="AC45">
            <v>0</v>
          </cell>
          <cell r="AD45">
            <v>0</v>
          </cell>
        </row>
        <row r="46">
          <cell r="F46">
            <v>0</v>
          </cell>
          <cell r="I46">
            <v>4428</v>
          </cell>
          <cell r="J46">
            <v>4428</v>
          </cell>
          <cell r="L46">
            <v>0</v>
          </cell>
          <cell r="M46">
            <v>0</v>
          </cell>
          <cell r="O46">
            <v>0</v>
          </cell>
          <cell r="P46">
            <v>0</v>
          </cell>
          <cell r="S46">
            <v>0</v>
          </cell>
          <cell r="T46">
            <v>0</v>
          </cell>
          <cell r="AC46">
            <v>0</v>
          </cell>
          <cell r="AD46">
            <v>0</v>
          </cell>
        </row>
        <row r="47">
          <cell r="F47">
            <v>2953</v>
          </cell>
          <cell r="I47">
            <v>1470</v>
          </cell>
          <cell r="J47">
            <v>71</v>
          </cell>
          <cell r="L47">
            <v>81</v>
          </cell>
          <cell r="M47">
            <v>0</v>
          </cell>
          <cell r="O47">
            <v>0</v>
          </cell>
          <cell r="P47">
            <v>745</v>
          </cell>
          <cell r="S47">
            <v>573</v>
          </cell>
          <cell r="T47">
            <v>0</v>
          </cell>
          <cell r="AC47">
            <v>0</v>
          </cell>
          <cell r="AD47">
            <v>0</v>
          </cell>
        </row>
        <row r="48">
          <cell r="F48">
            <v>0</v>
          </cell>
          <cell r="I48">
            <v>257</v>
          </cell>
          <cell r="J48">
            <v>1</v>
          </cell>
          <cell r="L48">
            <v>0</v>
          </cell>
          <cell r="M48">
            <v>0</v>
          </cell>
          <cell r="O48">
            <v>0</v>
          </cell>
          <cell r="P48">
            <v>0</v>
          </cell>
          <cell r="S48">
            <v>0</v>
          </cell>
          <cell r="T48">
            <v>256</v>
          </cell>
          <cell r="AC48">
            <v>0</v>
          </cell>
          <cell r="AD48">
            <v>0</v>
          </cell>
        </row>
        <row r="49">
          <cell r="AO49">
            <v>12</v>
          </cell>
        </row>
      </sheetData>
      <sheetData sheetId="2">
        <row r="9">
          <cell r="B9">
            <v>13640</v>
          </cell>
          <cell r="C9">
            <v>420</v>
          </cell>
          <cell r="D9">
            <v>11738.916666666668</v>
          </cell>
          <cell r="E9">
            <v>2069.4166666666665</v>
          </cell>
          <cell r="F9">
            <v>9669.5</v>
          </cell>
          <cell r="H9">
            <v>186.25</v>
          </cell>
          <cell r="I9">
            <v>248.33333333333334</v>
          </cell>
          <cell r="K9">
            <v>107.33333333333333</v>
          </cell>
          <cell r="L9">
            <v>324.25</v>
          </cell>
        </row>
        <row r="10">
          <cell r="D10">
            <v>5830.666666666667</v>
          </cell>
        </row>
        <row r="11">
          <cell r="B11">
            <v>500</v>
          </cell>
          <cell r="C11">
            <v>0</v>
          </cell>
        </row>
        <row r="12">
          <cell r="B12">
            <v>450</v>
          </cell>
          <cell r="C12">
            <v>0</v>
          </cell>
        </row>
        <row r="13">
          <cell r="B13">
            <v>36</v>
          </cell>
          <cell r="C13">
            <v>0</v>
          </cell>
        </row>
        <row r="14">
          <cell r="B14">
            <v>40</v>
          </cell>
          <cell r="C14">
            <v>0</v>
          </cell>
        </row>
        <row r="15">
          <cell r="B15">
            <v>108</v>
          </cell>
          <cell r="C15">
            <v>0</v>
          </cell>
        </row>
        <row r="16">
          <cell r="B16">
            <v>68</v>
          </cell>
          <cell r="C16">
            <v>0</v>
          </cell>
        </row>
        <row r="17">
          <cell r="B17">
            <v>108</v>
          </cell>
          <cell r="C17">
            <v>0</v>
          </cell>
        </row>
        <row r="18">
          <cell r="B18">
            <v>705</v>
          </cell>
          <cell r="C18">
            <v>8</v>
          </cell>
        </row>
        <row r="19">
          <cell r="B19">
            <v>404</v>
          </cell>
          <cell r="C19">
            <v>2</v>
          </cell>
        </row>
        <row r="20">
          <cell r="B20">
            <v>292</v>
          </cell>
          <cell r="C20">
            <v>3</v>
          </cell>
        </row>
        <row r="21">
          <cell r="B21">
            <v>1414</v>
          </cell>
          <cell r="C21">
            <v>38</v>
          </cell>
        </row>
        <row r="22">
          <cell r="B22">
            <v>516</v>
          </cell>
          <cell r="C22">
            <v>5</v>
          </cell>
        </row>
        <row r="23">
          <cell r="B23">
            <v>36</v>
          </cell>
          <cell r="C23">
            <v>0</v>
          </cell>
        </row>
        <row r="24">
          <cell r="B24">
            <v>404</v>
          </cell>
          <cell r="C24">
            <v>5</v>
          </cell>
        </row>
        <row r="25">
          <cell r="B25">
            <v>516</v>
          </cell>
          <cell r="C25">
            <v>5</v>
          </cell>
        </row>
        <row r="26">
          <cell r="B26">
            <v>529</v>
          </cell>
          <cell r="C26">
            <v>20</v>
          </cell>
        </row>
        <row r="27">
          <cell r="B27">
            <v>476</v>
          </cell>
          <cell r="C27">
            <v>32</v>
          </cell>
        </row>
        <row r="28">
          <cell r="B28">
            <v>26</v>
          </cell>
          <cell r="C28">
            <v>0</v>
          </cell>
        </row>
        <row r="29">
          <cell r="D29">
            <v>5908.25</v>
          </cell>
        </row>
        <row r="30">
          <cell r="B30">
            <v>534</v>
          </cell>
          <cell r="C30">
            <v>9</v>
          </cell>
        </row>
        <row r="31">
          <cell r="B31">
            <v>676</v>
          </cell>
          <cell r="C31">
            <v>2</v>
          </cell>
        </row>
        <row r="32">
          <cell r="B32">
            <v>280</v>
          </cell>
          <cell r="C32">
            <v>0</v>
          </cell>
        </row>
        <row r="33">
          <cell r="B33">
            <v>224</v>
          </cell>
          <cell r="C33">
            <v>2</v>
          </cell>
        </row>
        <row r="34">
          <cell r="B34">
            <v>192</v>
          </cell>
          <cell r="C34">
            <v>0</v>
          </cell>
        </row>
        <row r="35">
          <cell r="B35">
            <v>528</v>
          </cell>
          <cell r="C35">
            <v>16</v>
          </cell>
        </row>
        <row r="36">
          <cell r="B36">
            <v>246</v>
          </cell>
          <cell r="C36">
            <v>5</v>
          </cell>
        </row>
        <row r="37">
          <cell r="B37">
            <v>56</v>
          </cell>
          <cell r="C37">
            <v>0</v>
          </cell>
        </row>
        <row r="38">
          <cell r="B38">
            <v>420</v>
          </cell>
          <cell r="C38">
            <v>5</v>
          </cell>
        </row>
        <row r="39">
          <cell r="B39">
            <v>831</v>
          </cell>
          <cell r="C39">
            <v>254</v>
          </cell>
        </row>
        <row r="40">
          <cell r="B40">
            <v>486</v>
          </cell>
          <cell r="C40">
            <v>6</v>
          </cell>
        </row>
        <row r="41">
          <cell r="B41">
            <v>50</v>
          </cell>
          <cell r="C41">
            <v>0</v>
          </cell>
        </row>
        <row r="42">
          <cell r="B42">
            <v>546</v>
          </cell>
          <cell r="C42">
            <v>0</v>
          </cell>
        </row>
        <row r="43">
          <cell r="B43">
            <v>152</v>
          </cell>
          <cell r="C43">
            <v>0</v>
          </cell>
        </row>
        <row r="44">
          <cell r="B44">
            <v>908</v>
          </cell>
          <cell r="C44">
            <v>3</v>
          </cell>
        </row>
        <row r="45">
          <cell r="B45">
            <v>75</v>
          </cell>
          <cell r="C45">
            <v>0</v>
          </cell>
        </row>
        <row r="46">
          <cell r="B46">
            <v>0</v>
          </cell>
          <cell r="C46">
            <v>0</v>
          </cell>
        </row>
        <row r="47">
          <cell r="B47">
            <v>400</v>
          </cell>
          <cell r="C47">
            <v>0</v>
          </cell>
        </row>
        <row r="48">
          <cell r="B48">
            <v>384</v>
          </cell>
          <cell r="C48">
            <v>0</v>
          </cell>
        </row>
        <row r="49">
          <cell r="B49">
            <v>24</v>
          </cell>
          <cell r="C49">
            <v>0</v>
          </cell>
        </row>
      </sheetData>
      <sheetData sheetId="3"/>
      <sheetData sheetId="4"/>
      <sheetData sheetId="5">
        <row r="11">
          <cell r="P11" t="str">
            <v>SUM</v>
          </cell>
          <cell r="Q11" t="str">
            <v>SENT</v>
          </cell>
        </row>
        <row r="12">
          <cell r="P12">
            <v>2069.4166666666665</v>
          </cell>
          <cell r="Q12">
            <v>9669.5</v>
          </cell>
        </row>
        <row r="15">
          <cell r="P15" t="str">
            <v>SUM</v>
          </cell>
          <cell r="Q15" t="str">
            <v>SENT</v>
          </cell>
        </row>
        <row r="16">
          <cell r="P16">
            <v>107.33333333333333</v>
          </cell>
          <cell r="Q16">
            <v>324.25</v>
          </cell>
        </row>
        <row r="19">
          <cell r="P19" t="str">
            <v>SUM</v>
          </cell>
          <cell r="Q19" t="str">
            <v>SENT</v>
          </cell>
        </row>
        <row r="20">
          <cell r="P20">
            <v>186.25</v>
          </cell>
          <cell r="Q20">
            <v>248.33333333333334</v>
          </cell>
        </row>
        <row r="23">
          <cell r="P23" t="str">
            <v>ESTE</v>
          </cell>
          <cell r="Q23" t="str">
            <v>OESTE</v>
          </cell>
        </row>
        <row r="24">
          <cell r="P24">
            <v>5830.666666666667</v>
          </cell>
          <cell r="Q24">
            <v>5908.25</v>
          </cell>
        </row>
        <row r="27">
          <cell r="P27" t="str">
            <v>OCUPADA</v>
          </cell>
          <cell r="Q27" t="str">
            <v>NO OCUPADA</v>
          </cell>
        </row>
        <row r="28">
          <cell r="P28">
            <v>11738.916666666668</v>
          </cell>
          <cell r="Q28">
            <v>1481.0833333333321</v>
          </cell>
        </row>
        <row r="31">
          <cell r="P31" t="str">
            <v>HABITABLES</v>
          </cell>
          <cell r="Q31" t="str">
            <v>NO HABITABLES</v>
          </cell>
        </row>
        <row r="32">
          <cell r="P32">
            <v>13220</v>
          </cell>
          <cell r="Q32">
            <v>420</v>
          </cell>
        </row>
      </sheetData>
      <sheetData sheetId="6">
        <row r="9">
          <cell r="G9">
            <v>3487</v>
          </cell>
          <cell r="I9">
            <v>3547.833333333333</v>
          </cell>
          <cell r="K9">
            <v>1986</v>
          </cell>
          <cell r="M9">
            <v>0</v>
          </cell>
          <cell r="O9">
            <v>162.33333333333334</v>
          </cell>
          <cell r="Q9">
            <v>206.41666666666669</v>
          </cell>
          <cell r="S9">
            <v>278.25</v>
          </cell>
        </row>
        <row r="10">
          <cell r="G10">
            <v>1949.0833333333335</v>
          </cell>
          <cell r="I10">
            <v>1576.0833333333333</v>
          </cell>
          <cell r="K10">
            <v>1157.8333333333333</v>
          </cell>
          <cell r="M10">
            <v>0</v>
          </cell>
          <cell r="O10">
            <v>36</v>
          </cell>
          <cell r="Q10">
            <v>48.75</v>
          </cell>
          <cell r="S10">
            <v>161.33333333333331</v>
          </cell>
        </row>
        <row r="29">
          <cell r="G29">
            <v>1537.9166666666665</v>
          </cell>
          <cell r="I29">
            <v>1971.75</v>
          </cell>
          <cell r="K29">
            <v>828.16666666666674</v>
          </cell>
          <cell r="M29">
            <v>0</v>
          </cell>
          <cell r="O29">
            <v>126.33333333333334</v>
          </cell>
          <cell r="Q29">
            <v>157.66666666666669</v>
          </cell>
          <cell r="S29">
            <v>116.91666666666667</v>
          </cell>
        </row>
      </sheetData>
      <sheetData sheetId="7">
        <row r="5">
          <cell r="N5" t="str">
            <v>PENDIENTE LIQUIDACIÓN</v>
          </cell>
          <cell r="O5">
            <v>162.33333333333334</v>
          </cell>
        </row>
        <row r="6">
          <cell r="N6" t="str">
            <v>CON LIQUIDACIÓN</v>
          </cell>
          <cell r="O6">
            <v>206.41666666666669</v>
          </cell>
        </row>
        <row r="7">
          <cell r="N7" t="str">
            <v>SIN SENTENCIA</v>
          </cell>
          <cell r="O7">
            <v>0</v>
          </cell>
        </row>
        <row r="8">
          <cell r="N8" t="str">
            <v>PENSIÓN ALIMENTARIA</v>
          </cell>
          <cell r="O8">
            <v>278.25</v>
          </cell>
        </row>
        <row r="9">
          <cell r="N9" t="str">
            <v>MAXIMA</v>
          </cell>
          <cell r="O9">
            <v>1986</v>
          </cell>
        </row>
        <row r="10">
          <cell r="N10" t="str">
            <v>MINIMA</v>
          </cell>
          <cell r="O10">
            <v>3487</v>
          </cell>
        </row>
        <row r="11">
          <cell r="N11" t="str">
            <v>MEDIANA</v>
          </cell>
          <cell r="O11">
            <v>3547.833333333333</v>
          </cell>
        </row>
        <row r="15">
          <cell r="N15" t="str">
            <v>PENDIENTE LIQUIDACIÓN</v>
          </cell>
          <cell r="O15">
            <v>36</v>
          </cell>
        </row>
        <row r="16">
          <cell r="N16" t="str">
            <v>CON LIQUIDACIÓN</v>
          </cell>
          <cell r="O16">
            <v>48.75</v>
          </cell>
        </row>
        <row r="17">
          <cell r="N17" t="str">
            <v>SIN SENTENCIA</v>
          </cell>
          <cell r="O17">
            <v>0</v>
          </cell>
        </row>
        <row r="18">
          <cell r="N18" t="str">
            <v>PENSIÓN ALIMENTARIA</v>
          </cell>
          <cell r="O18">
            <v>161.33333333333331</v>
          </cell>
        </row>
        <row r="19">
          <cell r="N19" t="str">
            <v>MAXIMA</v>
          </cell>
          <cell r="O19">
            <v>1157.8333333333333</v>
          </cell>
        </row>
        <row r="20">
          <cell r="N20" t="str">
            <v>MINIMA</v>
          </cell>
          <cell r="O20">
            <v>1949.0833333333335</v>
          </cell>
        </row>
        <row r="21">
          <cell r="N21" t="str">
            <v>MEDIANA</v>
          </cell>
          <cell r="O21">
            <v>1576.0833333333333</v>
          </cell>
        </row>
        <row r="25">
          <cell r="N25" t="str">
            <v>PENDIENTE LIQUIDACIÓN</v>
          </cell>
          <cell r="O25">
            <v>126.33333333333334</v>
          </cell>
        </row>
        <row r="26">
          <cell r="N26" t="str">
            <v>CON LIQUIDACIÓN</v>
          </cell>
          <cell r="O26">
            <v>157.66666666666669</v>
          </cell>
        </row>
        <row r="27">
          <cell r="N27" t="str">
            <v>SIN SENTENCIA</v>
          </cell>
          <cell r="O27">
            <v>0</v>
          </cell>
        </row>
        <row r="28">
          <cell r="N28" t="str">
            <v>PENSIÓN ALIMENTARIA</v>
          </cell>
          <cell r="O28">
            <v>116.91666666666667</v>
          </cell>
        </row>
        <row r="29">
          <cell r="N29" t="str">
            <v>MAXIMA</v>
          </cell>
          <cell r="O29">
            <v>828.16666666666674</v>
          </cell>
        </row>
        <row r="30">
          <cell r="N30" t="str">
            <v>MINIMA</v>
          </cell>
          <cell r="O30">
            <v>1537.9166666666665</v>
          </cell>
        </row>
        <row r="31">
          <cell r="N31" t="str">
            <v>MEDIANA</v>
          </cell>
          <cell r="O31">
            <v>1971.75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2-13"/>
      <sheetName val="FUGAS 2012-13"/>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4</v>
          </cell>
        </row>
        <row r="12">
          <cell r="P12" t="str">
            <v>ENE.</v>
          </cell>
          <cell r="Q12">
            <v>0</v>
          </cell>
        </row>
        <row r="13">
          <cell r="P13" t="str">
            <v xml:space="preserve">FEB. </v>
          </cell>
          <cell r="Q13">
            <v>3</v>
          </cell>
        </row>
        <row r="14">
          <cell r="P14" t="str">
            <v>MAR.</v>
          </cell>
          <cell r="Q14">
            <v>0</v>
          </cell>
        </row>
        <row r="15">
          <cell r="P15" t="str">
            <v>ABR.</v>
          </cell>
          <cell r="Q15">
            <v>5</v>
          </cell>
        </row>
        <row r="16">
          <cell r="P16" t="str">
            <v>MAY.</v>
          </cell>
          <cell r="Q16">
            <v>1</v>
          </cell>
        </row>
        <row r="17">
          <cell r="P17" t="str">
            <v>JUN.</v>
          </cell>
          <cell r="Q17">
            <v>3</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48" customWidth="1"/>
    <col min="2" max="2" width="47.7109375" style="248" customWidth="1"/>
    <col min="3" max="16384" width="9.140625" style="247"/>
  </cols>
  <sheetData>
    <row r="1" spans="1:2" ht="16.5" customHeight="1">
      <c r="A1" s="245" t="s">
        <v>280</v>
      </c>
      <c r="B1" s="246"/>
    </row>
    <row r="2" spans="1:2" ht="13.5" thickBot="1"/>
    <row r="3" spans="1:2" ht="26.25" thickTop="1">
      <c r="A3" s="249" t="s">
        <v>281</v>
      </c>
      <c r="B3" s="250" t="s">
        <v>282</v>
      </c>
    </row>
    <row r="4" spans="1:2">
      <c r="A4" s="251"/>
      <c r="B4" s="252"/>
    </row>
    <row r="5" spans="1:2" ht="27.75">
      <c r="A5" s="251" t="s">
        <v>283</v>
      </c>
      <c r="B5" s="252" t="s">
        <v>284</v>
      </c>
    </row>
    <row r="6" spans="1:2">
      <c r="A6" s="251"/>
      <c r="B6" s="252"/>
    </row>
    <row r="7" spans="1:2" ht="38.25">
      <c r="A7" s="251" t="s">
        <v>285</v>
      </c>
      <c r="B7" s="252" t="s">
        <v>286</v>
      </c>
    </row>
    <row r="8" spans="1:2">
      <c r="A8" s="251"/>
      <c r="B8" s="252"/>
    </row>
    <row r="9" spans="1:2" ht="38.25">
      <c r="A9" s="251" t="s">
        <v>287</v>
      </c>
      <c r="B9" s="252" t="s">
        <v>288</v>
      </c>
    </row>
    <row r="10" spans="1:2">
      <c r="A10" s="251"/>
      <c r="B10" s="252"/>
    </row>
    <row r="11" spans="1:2" ht="38.25">
      <c r="A11" s="251" t="s">
        <v>289</v>
      </c>
      <c r="B11" s="252" t="s">
        <v>290</v>
      </c>
    </row>
    <row r="12" spans="1:2">
      <c r="A12" s="251"/>
      <c r="B12" s="252"/>
    </row>
    <row r="13" spans="1:2" ht="51">
      <c r="A13" s="251" t="s">
        <v>291</v>
      </c>
      <c r="B13" s="252" t="s">
        <v>292</v>
      </c>
    </row>
    <row r="14" spans="1:2">
      <c r="A14" s="251"/>
      <c r="B14" s="252"/>
    </row>
    <row r="15" spans="1:2" ht="51">
      <c r="A15" s="251" t="s">
        <v>293</v>
      </c>
      <c r="B15" s="252" t="s">
        <v>294</v>
      </c>
    </row>
    <row r="16" spans="1:2">
      <c r="A16" s="251"/>
      <c r="B16" s="252"/>
    </row>
    <row r="17" spans="1:2" ht="25.5">
      <c r="A17" s="251" t="s">
        <v>295</v>
      </c>
      <c r="B17" s="252" t="s">
        <v>296</v>
      </c>
    </row>
    <row r="18" spans="1:2">
      <c r="A18" s="251"/>
      <c r="B18" s="252"/>
    </row>
    <row r="19" spans="1:2" ht="38.25">
      <c r="A19" s="253" t="s">
        <v>297</v>
      </c>
      <c r="B19" s="252" t="s">
        <v>298</v>
      </c>
    </row>
    <row r="20" spans="1:2">
      <c r="A20" s="251"/>
      <c r="B20" s="252"/>
    </row>
    <row r="21" spans="1:2" ht="38.25">
      <c r="A21" s="251" t="s">
        <v>299</v>
      </c>
      <c r="B21" s="252" t="s">
        <v>300</v>
      </c>
    </row>
    <row r="22" spans="1:2">
      <c r="A22" s="251"/>
      <c r="B22" s="252"/>
    </row>
    <row r="23" spans="1:2" ht="78" customHeight="1">
      <c r="A23" s="251" t="s">
        <v>301</v>
      </c>
      <c r="B23" s="252" t="s">
        <v>302</v>
      </c>
    </row>
    <row r="24" spans="1:2">
      <c r="A24" s="251"/>
      <c r="B24" s="252"/>
    </row>
    <row r="25" spans="1:2" ht="102">
      <c r="A25" s="251" t="s">
        <v>303</v>
      </c>
      <c r="B25" s="252" t="s">
        <v>304</v>
      </c>
    </row>
    <row r="26" spans="1:2" ht="20.25" customHeight="1">
      <c r="A26" s="251"/>
      <c r="B26" s="252"/>
    </row>
    <row r="27" spans="1:2" ht="89.25">
      <c r="A27" s="251" t="s">
        <v>305</v>
      </c>
      <c r="B27" s="252" t="s">
        <v>306</v>
      </c>
    </row>
    <row r="28" spans="1:2" ht="20.25" customHeight="1">
      <c r="A28" s="251"/>
      <c r="B28" s="252"/>
    </row>
    <row r="29" spans="1:2" ht="20.25" customHeight="1" thickBot="1">
      <c r="A29" s="254" t="s">
        <v>307</v>
      </c>
      <c r="B29" s="255" t="s">
        <v>308</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election activeCell="B12" sqref="B12:D12"/>
    </sheetView>
  </sheetViews>
  <sheetFormatPr defaultRowHeight="12.75"/>
  <cols>
    <col min="1" max="1" width="29" style="242" customWidth="1"/>
    <col min="2" max="2" width="21.28515625" style="244" customWidth="1"/>
    <col min="3" max="3" width="7.28515625" style="244" customWidth="1"/>
    <col min="4" max="4" width="41.85546875" style="244" customWidth="1"/>
    <col min="5" max="16384" width="9.140625" style="226"/>
  </cols>
  <sheetData>
    <row r="1" spans="1:4">
      <c r="A1" s="224"/>
      <c r="B1" s="225"/>
      <c r="C1" s="225"/>
      <c r="D1" s="225"/>
    </row>
    <row r="2" spans="1:4">
      <c r="A2" s="402" t="s">
        <v>247</v>
      </c>
      <c r="B2" s="227" t="s">
        <v>248</v>
      </c>
      <c r="C2" s="402" t="s">
        <v>249</v>
      </c>
      <c r="D2" s="228" t="s">
        <v>250</v>
      </c>
    </row>
    <row r="3" spans="1:4">
      <c r="A3" s="403"/>
      <c r="B3" s="229" t="s">
        <v>251</v>
      </c>
      <c r="C3" s="403"/>
      <c r="D3" s="230" t="s">
        <v>252</v>
      </c>
    </row>
    <row r="4" spans="1:4">
      <c r="A4" s="403"/>
      <c r="B4" s="256"/>
      <c r="C4" s="404"/>
      <c r="D4" s="231"/>
    </row>
    <row r="5" spans="1:4">
      <c r="A5" s="232" t="s">
        <v>253</v>
      </c>
      <c r="B5" s="405" t="s">
        <v>254</v>
      </c>
      <c r="C5" s="405"/>
      <c r="D5" s="406"/>
    </row>
    <row r="6" spans="1:4">
      <c r="A6" s="232" t="s">
        <v>255</v>
      </c>
      <c r="B6" s="405" t="s">
        <v>256</v>
      </c>
      <c r="C6" s="405"/>
      <c r="D6" s="406"/>
    </row>
    <row r="7" spans="1:4">
      <c r="A7" s="232" t="s">
        <v>257</v>
      </c>
      <c r="B7" s="229" t="s">
        <v>258</v>
      </c>
      <c r="C7" s="233" t="s">
        <v>259</v>
      </c>
      <c r="D7" s="233" t="s">
        <v>258</v>
      </c>
    </row>
    <row r="8" spans="1:4">
      <c r="A8" s="232" t="s">
        <v>260</v>
      </c>
      <c r="B8" s="405" t="s">
        <v>261</v>
      </c>
      <c r="C8" s="405"/>
      <c r="D8" s="406"/>
    </row>
    <row r="9" spans="1:4">
      <c r="A9" s="232"/>
      <c r="B9" s="225"/>
      <c r="C9" s="225"/>
      <c r="D9" s="234"/>
    </row>
    <row r="10" spans="1:4">
      <c r="A10" s="232" t="s">
        <v>262</v>
      </c>
      <c r="B10" s="407" t="s">
        <v>341</v>
      </c>
      <c r="C10" s="398"/>
      <c r="D10" s="399"/>
    </row>
    <row r="11" spans="1:4" ht="24">
      <c r="A11" s="232" t="s">
        <v>263</v>
      </c>
      <c r="B11" s="407" t="s">
        <v>341</v>
      </c>
      <c r="C11" s="398"/>
      <c r="D11" s="399"/>
    </row>
    <row r="12" spans="1:4">
      <c r="A12" s="232" t="s">
        <v>264</v>
      </c>
      <c r="B12" s="407" t="s">
        <v>340</v>
      </c>
      <c r="C12" s="398"/>
      <c r="D12" s="399"/>
    </row>
    <row r="13" spans="1:4">
      <c r="A13" s="232" t="s">
        <v>265</v>
      </c>
      <c r="B13" s="225"/>
      <c r="C13" s="225"/>
      <c r="D13" s="234"/>
    </row>
    <row r="14" spans="1:4">
      <c r="A14" s="232"/>
      <c r="B14" s="225"/>
      <c r="C14" s="225"/>
      <c r="D14" s="234"/>
    </row>
    <row r="15" spans="1:4" ht="24">
      <c r="A15" s="232" t="s">
        <v>266</v>
      </c>
      <c r="B15" s="225" t="s">
        <v>267</v>
      </c>
      <c r="C15" s="234" t="s">
        <v>268</v>
      </c>
      <c r="D15" s="234"/>
    </row>
    <row r="16" spans="1:4">
      <c r="A16" s="232"/>
      <c r="B16" s="225" t="s">
        <v>269</v>
      </c>
      <c r="C16" s="225"/>
      <c r="D16" s="234"/>
    </row>
    <row r="17" spans="1:4">
      <c r="A17" s="232"/>
      <c r="B17" s="235" t="s">
        <v>270</v>
      </c>
      <c r="C17" s="225"/>
      <c r="D17" s="234"/>
    </row>
    <row r="18" spans="1:4">
      <c r="A18" s="232"/>
      <c r="B18" s="225" t="s">
        <v>271</v>
      </c>
      <c r="C18" s="236"/>
      <c r="D18" s="237"/>
    </row>
    <row r="19" spans="1:4">
      <c r="A19" s="232"/>
      <c r="B19" s="235" t="s">
        <v>272</v>
      </c>
      <c r="C19" s="225"/>
      <c r="D19" s="234"/>
    </row>
    <row r="20" spans="1:4">
      <c r="A20" s="232"/>
      <c r="B20" s="395" t="s">
        <v>273</v>
      </c>
      <c r="C20" s="396"/>
      <c r="D20" s="397"/>
    </row>
    <row r="21" spans="1:4">
      <c r="A21" s="232"/>
      <c r="B21" s="395"/>
      <c r="C21" s="396"/>
      <c r="D21" s="397"/>
    </row>
    <row r="22" spans="1:4">
      <c r="A22" s="232"/>
      <c r="B22" s="238"/>
      <c r="C22" s="238"/>
      <c r="D22" s="239"/>
    </row>
    <row r="23" spans="1:4">
      <c r="A23" s="240"/>
      <c r="B23" s="225" t="s">
        <v>274</v>
      </c>
      <c r="C23" s="225"/>
      <c r="D23" s="234"/>
    </row>
    <row r="24" spans="1:4">
      <c r="A24" s="240"/>
      <c r="B24" s="225" t="s">
        <v>275</v>
      </c>
      <c r="C24" s="225"/>
      <c r="D24" s="234"/>
    </row>
    <row r="25" spans="1:4">
      <c r="A25" s="232"/>
      <c r="B25" s="225"/>
      <c r="C25" s="225"/>
      <c r="D25" s="234"/>
    </row>
    <row r="26" spans="1:4">
      <c r="A26" s="232" t="s">
        <v>276</v>
      </c>
      <c r="B26" s="398" t="s">
        <v>277</v>
      </c>
      <c r="C26" s="398"/>
      <c r="D26" s="399"/>
    </row>
    <row r="27" spans="1:4" ht="99" customHeight="1">
      <c r="A27" s="240"/>
      <c r="B27" s="398"/>
      <c r="C27" s="398"/>
      <c r="D27" s="399"/>
    </row>
    <row r="28" spans="1:4">
      <c r="A28" s="232" t="s">
        <v>278</v>
      </c>
      <c r="B28" s="398" t="s">
        <v>279</v>
      </c>
      <c r="C28" s="398"/>
      <c r="D28" s="399"/>
    </row>
    <row r="29" spans="1:4" ht="117.75" customHeight="1">
      <c r="A29" s="241"/>
      <c r="B29" s="400"/>
      <c r="C29" s="400"/>
      <c r="D29" s="401"/>
    </row>
    <row r="30" spans="1:4">
      <c r="B30" s="243"/>
      <c r="C30" s="243"/>
      <c r="D30" s="243"/>
    </row>
  </sheetData>
  <mergeCells count="11">
    <mergeCell ref="B20:D21"/>
    <mergeCell ref="B26:D27"/>
    <mergeCell ref="B28:D29"/>
    <mergeCell ref="A2:A4"/>
    <mergeCell ref="C2:C4"/>
    <mergeCell ref="B5:D5"/>
    <mergeCell ref="B6:D6"/>
    <mergeCell ref="B8:D8"/>
    <mergeCell ref="B12:D12"/>
    <mergeCell ref="B10:D10"/>
    <mergeCell ref="B11:D11"/>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7"/>
  <sheetViews>
    <sheetView tabSelected="1" zoomScale="110" zoomScaleNormal="110" workbookViewId="0">
      <selection activeCell="A16" sqref="A16"/>
    </sheetView>
  </sheetViews>
  <sheetFormatPr defaultRowHeight="15"/>
  <cols>
    <col min="1" max="1" width="37.7109375" customWidth="1"/>
    <col min="2" max="2" width="6.5703125" bestFit="1" customWidth="1"/>
    <col min="3" max="3" width="8.5703125" customWidth="1"/>
    <col min="4" max="4" width="7.5703125" customWidth="1"/>
    <col min="5" max="5" width="6.28515625" customWidth="1"/>
    <col min="6"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283" t="s">
        <v>335</v>
      </c>
      <c r="B4" s="3"/>
      <c r="C4" s="3"/>
      <c r="D4" s="3"/>
      <c r="E4" s="3"/>
      <c r="F4" s="3"/>
      <c r="G4" s="3"/>
      <c r="H4" s="3"/>
      <c r="I4" s="3"/>
      <c r="J4" s="3"/>
      <c r="K4" s="3"/>
      <c r="L4" s="3"/>
    </row>
    <row r="5" spans="1:14" ht="7.5" customHeight="1" thickBot="1">
      <c r="A5" s="4" t="s">
        <v>222</v>
      </c>
      <c r="B5" s="5"/>
      <c r="C5" s="5"/>
      <c r="D5" s="5"/>
      <c r="E5" s="5"/>
      <c r="F5" s="5"/>
      <c r="G5" s="5"/>
      <c r="H5" s="5"/>
      <c r="I5" s="5"/>
      <c r="J5" s="5"/>
      <c r="K5" s="5"/>
      <c r="L5" s="5"/>
    </row>
    <row r="6" spans="1:14">
      <c r="A6" s="284"/>
      <c r="B6" s="409" t="s">
        <v>3</v>
      </c>
      <c r="C6" s="409" t="s">
        <v>4</v>
      </c>
      <c r="D6" s="409" t="s">
        <v>5</v>
      </c>
      <c r="E6" s="409" t="s">
        <v>6</v>
      </c>
      <c r="F6" s="409" t="s">
        <v>7</v>
      </c>
      <c r="G6" s="412" t="s">
        <v>8</v>
      </c>
      <c r="H6" s="412"/>
      <c r="I6" s="412"/>
      <c r="J6" s="412" t="s">
        <v>9</v>
      </c>
      <c r="K6" s="412"/>
      <c r="L6" s="413"/>
    </row>
    <row r="7" spans="1:14" ht="13.5" customHeight="1">
      <c r="A7" s="285" t="s">
        <v>2</v>
      </c>
      <c r="B7" s="410"/>
      <c r="C7" s="410"/>
      <c r="D7" s="410"/>
      <c r="E7" s="410"/>
      <c r="F7" s="410"/>
      <c r="G7" s="414" t="s">
        <v>10</v>
      </c>
      <c r="H7" s="414" t="s">
        <v>6</v>
      </c>
      <c r="I7" s="414" t="s">
        <v>7</v>
      </c>
      <c r="J7" s="414" t="s">
        <v>10</v>
      </c>
      <c r="K7" s="414" t="s">
        <v>6</v>
      </c>
      <c r="L7" s="416" t="s">
        <v>7</v>
      </c>
    </row>
    <row r="8" spans="1:14" ht="8.25" customHeight="1" thickBot="1">
      <c r="A8" s="286"/>
      <c r="B8" s="411"/>
      <c r="C8" s="411"/>
      <c r="D8" s="411"/>
      <c r="E8" s="411"/>
      <c r="F8" s="411"/>
      <c r="G8" s="415"/>
      <c r="H8" s="415"/>
      <c r="I8" s="415"/>
      <c r="J8" s="415"/>
      <c r="K8" s="415"/>
      <c r="L8" s="417"/>
    </row>
    <row r="9" spans="1:14" ht="18.75" customHeight="1" thickBot="1">
      <c r="A9" s="287" t="s">
        <v>11</v>
      </c>
      <c r="B9" s="288">
        <f>SUM(B10,B29)</f>
        <v>13640</v>
      </c>
      <c r="C9" s="288">
        <f>SUM(C10,C29)</f>
        <v>420</v>
      </c>
      <c r="D9" s="288">
        <f>SUM(D10,D29)</f>
        <v>11738.916666666668</v>
      </c>
      <c r="E9" s="288">
        <f t="shared" ref="E9:K9" si="0">SUM(E10,E29)</f>
        <v>2069.4166666666665</v>
      </c>
      <c r="F9" s="288">
        <f t="shared" si="0"/>
        <v>9669.5</v>
      </c>
      <c r="G9" s="288">
        <f t="shared" si="0"/>
        <v>434.58333333333337</v>
      </c>
      <c r="H9" s="288">
        <f t="shared" si="0"/>
        <v>186.25</v>
      </c>
      <c r="I9" s="288">
        <f t="shared" si="0"/>
        <v>248.33333333333334</v>
      </c>
      <c r="J9" s="288">
        <f t="shared" si="0"/>
        <v>431.58333333333331</v>
      </c>
      <c r="K9" s="288">
        <f t="shared" si="0"/>
        <v>107.33333333333333</v>
      </c>
      <c r="L9" s="289">
        <f>SUM(L10,L29)</f>
        <v>324.25</v>
      </c>
    </row>
    <row r="10" spans="1:14" ht="17.25" customHeight="1" thickBot="1">
      <c r="A10" s="267" t="s">
        <v>12</v>
      </c>
      <c r="B10" s="290">
        <f>SUM(B11:B28)</f>
        <v>6628</v>
      </c>
      <c r="C10" s="290">
        <f>SUM(C11:C28)</f>
        <v>118</v>
      </c>
      <c r="D10" s="290">
        <f>SUM(D11:D28)</f>
        <v>5830.666666666667</v>
      </c>
      <c r="E10" s="290">
        <f>SUM(E11:E28)</f>
        <v>900.00000000000011</v>
      </c>
      <c r="F10" s="290">
        <f t="shared" ref="F10:K10" si="1">SUM(F11:F28)</f>
        <v>4930.6666666666661</v>
      </c>
      <c r="G10" s="290">
        <f t="shared" si="1"/>
        <v>123.58333333333334</v>
      </c>
      <c r="H10" s="290">
        <f t="shared" si="1"/>
        <v>77</v>
      </c>
      <c r="I10" s="290">
        <f t="shared" si="1"/>
        <v>46.583333333333336</v>
      </c>
      <c r="J10" s="290">
        <f t="shared" si="1"/>
        <v>431.58333333333331</v>
      </c>
      <c r="K10" s="290">
        <f t="shared" si="1"/>
        <v>107.33333333333333</v>
      </c>
      <c r="L10" s="291">
        <f>SUM(L11:L28)</f>
        <v>324.25</v>
      </c>
    </row>
    <row r="11" spans="1:14" ht="15.75" customHeight="1">
      <c r="A11" s="192" t="s">
        <v>13</v>
      </c>
      <c r="B11" s="197">
        <f>SUM('[1]INFORME POR DIA'!C1388)</f>
        <v>500</v>
      </c>
      <c r="C11" s="197">
        <f>SUM('[1]INFORME POR DIA'!D1388)</f>
        <v>0</v>
      </c>
      <c r="D11" s="197">
        <f>SUM(E11:F11)</f>
        <v>480.75</v>
      </c>
      <c r="E11" s="197">
        <f>[1]RESUMEN!F10/[1]RESUMEN!$AO$49</f>
        <v>0</v>
      </c>
      <c r="F11" s="197">
        <f>[1]RESUMEN!I10/[1]RESUMEN!$AO$49</f>
        <v>480.75</v>
      </c>
      <c r="G11" s="197">
        <f>SUM(H11:I11)</f>
        <v>0</v>
      </c>
      <c r="H11" s="197">
        <f>[1]RESUMEN!AC10/[1]RESUMEN!$AO$49</f>
        <v>0</v>
      </c>
      <c r="I11" s="197">
        <f>[1]RESUMEN!AD10/[1]RESUMEN!$AO$49</f>
        <v>0</v>
      </c>
      <c r="J11" s="197">
        <f>SUM(K11:L11)</f>
        <v>0</v>
      </c>
      <c r="K11" s="197">
        <v>0</v>
      </c>
      <c r="L11" s="332">
        <v>0</v>
      </c>
    </row>
    <row r="12" spans="1:14" ht="15.75" customHeight="1">
      <c r="A12" s="193" t="s">
        <v>197</v>
      </c>
      <c r="B12" s="197">
        <f>SUM('[1]INFORME POR DIA'!C1389)</f>
        <v>450</v>
      </c>
      <c r="C12" s="197">
        <f>SUM('[1]INFORME POR DIA'!D1389)</f>
        <v>0</v>
      </c>
      <c r="D12" s="197">
        <f t="shared" ref="D12:D14" si="2">SUM(E12:F12)</f>
        <v>441.5</v>
      </c>
      <c r="E12" s="197">
        <f>[1]RESUMEN!F11/[1]RESUMEN!$AO$49</f>
        <v>0</v>
      </c>
      <c r="F12" s="197">
        <f>[1]RESUMEN!I11/[1]RESUMEN!$AO$49</f>
        <v>441.5</v>
      </c>
      <c r="G12" s="197">
        <f t="shared" ref="G12:G28" si="3">SUM(H12:I12)</f>
        <v>0</v>
      </c>
      <c r="H12" s="197">
        <f>[1]RESUMEN!AC11/[1]RESUMEN!$AO$49</f>
        <v>0</v>
      </c>
      <c r="I12" s="197">
        <f>[1]RESUMEN!AD11/[1]RESUMEN!$AO$49</f>
        <v>0</v>
      </c>
      <c r="J12" s="197">
        <f t="shared" ref="J12:J28" si="4">SUM(K12:L12)</f>
        <v>0</v>
      </c>
      <c r="K12" s="197">
        <v>0</v>
      </c>
      <c r="L12" s="332">
        <v>0</v>
      </c>
    </row>
    <row r="13" spans="1:14" ht="15.75" customHeight="1">
      <c r="A13" s="193" t="s">
        <v>198</v>
      </c>
      <c r="B13" s="197">
        <f>SUM('[1]INFORME POR DIA'!C1390)</f>
        <v>36</v>
      </c>
      <c r="C13" s="197">
        <f>SUM('[1]INFORME POR DIA'!D1390)</f>
        <v>0</v>
      </c>
      <c r="D13" s="197">
        <f t="shared" si="2"/>
        <v>33.25</v>
      </c>
      <c r="E13" s="197">
        <f>[1]RESUMEN!F12/[1]RESUMEN!$AO$49</f>
        <v>0</v>
      </c>
      <c r="F13" s="197">
        <f>[1]RESUMEN!I12/[1]RESUMEN!$AO$49</f>
        <v>33.25</v>
      </c>
      <c r="G13" s="197">
        <f t="shared" si="3"/>
        <v>0</v>
      </c>
      <c r="H13" s="197">
        <f>[1]RESUMEN!AC12/[1]RESUMEN!$AO$49</f>
        <v>0</v>
      </c>
      <c r="I13" s="197">
        <f>[1]RESUMEN!AD12/[1]RESUMEN!$AO$49</f>
        <v>0</v>
      </c>
      <c r="J13" s="197">
        <f t="shared" si="4"/>
        <v>0</v>
      </c>
      <c r="K13" s="197">
        <v>0</v>
      </c>
      <c r="L13" s="332">
        <v>0</v>
      </c>
    </row>
    <row r="14" spans="1:14" ht="15.75" customHeight="1">
      <c r="A14" s="193" t="s">
        <v>199</v>
      </c>
      <c r="B14" s="197">
        <f>SUM('[1]INFORME POR DIA'!C1391)</f>
        <v>40</v>
      </c>
      <c r="C14" s="197">
        <f>SUM('[1]INFORME POR DIA'!D1391)</f>
        <v>0</v>
      </c>
      <c r="D14" s="197">
        <f t="shared" si="2"/>
        <v>29.333333333333332</v>
      </c>
      <c r="E14" s="197">
        <f>[1]RESUMEN!F13/[1]RESUMEN!$AO$49</f>
        <v>0</v>
      </c>
      <c r="F14" s="197">
        <f>[1]RESUMEN!I13/[1]RESUMEN!$AO$49</f>
        <v>29.333333333333332</v>
      </c>
      <c r="G14" s="197">
        <f t="shared" si="3"/>
        <v>0</v>
      </c>
      <c r="H14" s="197">
        <f>[1]RESUMEN!AC13/[1]RESUMEN!$AO$49</f>
        <v>0</v>
      </c>
      <c r="I14" s="197">
        <f>[1]RESUMEN!AD13/[1]RESUMEN!$AO$49</f>
        <v>0</v>
      </c>
      <c r="J14" s="197">
        <f t="shared" si="4"/>
        <v>29.333333333333332</v>
      </c>
      <c r="K14" s="333">
        <f>[1]RESUMEN!AM13/[1]RESUMEN!$AO$49</f>
        <v>0</v>
      </c>
      <c r="L14" s="334">
        <f>[1]RESUMEN!AN13/[1]RESUMEN!$AO$49</f>
        <v>29.333333333333332</v>
      </c>
      <c r="N14" s="17"/>
    </row>
    <row r="15" spans="1:14" ht="25.5" customHeight="1">
      <c r="A15" s="303" t="s">
        <v>323</v>
      </c>
      <c r="B15" s="197">
        <f>SUM('[1]INFORME POR DIA'!C1392)</f>
        <v>108</v>
      </c>
      <c r="C15" s="197">
        <f>SUM('[1]INFORME POR DIA'!D1392)</f>
        <v>0</v>
      </c>
      <c r="D15" s="197">
        <f t="shared" ref="D15:D28" si="5">SUM(E15:F15)</f>
        <v>48.083333333333336</v>
      </c>
      <c r="E15" s="197">
        <f>[1]RESUMEN!F14/[1]RESUMEN!$AO$49</f>
        <v>0</v>
      </c>
      <c r="F15" s="197">
        <f>[1]RESUMEN!I14/[1]RESUMEN!$AO$49</f>
        <v>48.083333333333336</v>
      </c>
      <c r="G15" s="197">
        <f t="shared" si="3"/>
        <v>27.5</v>
      </c>
      <c r="H15" s="197">
        <f>[1]RESUMEN!AC14/[1]RESUMEN!$AO$49</f>
        <v>0</v>
      </c>
      <c r="I15" s="197">
        <f>[1]RESUMEN!AD14/[1]RESUMEN!$AO$49</f>
        <v>27.5</v>
      </c>
      <c r="J15" s="197">
        <f t="shared" si="4"/>
        <v>0</v>
      </c>
      <c r="K15" s="333">
        <f>[1]RESUMEN!AM14/[1]RESUMEN!$AO$49</f>
        <v>0</v>
      </c>
      <c r="L15" s="334">
        <f>[1]RESUMEN!AN14/[1]RESUMEN!$AO$49</f>
        <v>0</v>
      </c>
      <c r="N15" s="17"/>
    </row>
    <row r="16" spans="1:14" ht="15.75" customHeight="1">
      <c r="A16" s="193" t="s">
        <v>200</v>
      </c>
      <c r="B16" s="197">
        <f>SUM('[1]INFORME POR DIA'!C1393)</f>
        <v>68</v>
      </c>
      <c r="C16" s="197">
        <f>SUM('[1]INFORME POR DIA'!D1393)</f>
        <v>0</v>
      </c>
      <c r="D16" s="197">
        <f t="shared" si="5"/>
        <v>32.75</v>
      </c>
      <c r="E16" s="197">
        <f>[1]RESUMEN!F15/[1]RESUMEN!$AO$49</f>
        <v>0</v>
      </c>
      <c r="F16" s="197">
        <f>[1]RESUMEN!I15/[1]RESUMEN!$AO$49</f>
        <v>32.75</v>
      </c>
      <c r="G16" s="197">
        <f t="shared" si="3"/>
        <v>0</v>
      </c>
      <c r="H16" s="197">
        <f>[1]RESUMEN!AC15/[1]RESUMEN!$AO$49</f>
        <v>0</v>
      </c>
      <c r="I16" s="197">
        <f>[1]RESUMEN!AD15/[1]RESUMEN!$AO$49</f>
        <v>0</v>
      </c>
      <c r="J16" s="197">
        <f t="shared" si="4"/>
        <v>0</v>
      </c>
      <c r="K16" s="333">
        <f>[1]RESUMEN!AM15/[1]RESUMEN!$AO$49</f>
        <v>0</v>
      </c>
      <c r="L16" s="334">
        <f>[1]RESUMEN!AN15/[1]RESUMEN!$AO$49</f>
        <v>0</v>
      </c>
    </row>
    <row r="17" spans="1:12" ht="15.75" customHeight="1">
      <c r="A17" s="193" t="s">
        <v>201</v>
      </c>
      <c r="B17" s="197">
        <f>SUM('[1]INFORME POR DIA'!C1394)</f>
        <v>108</v>
      </c>
      <c r="C17" s="197">
        <f>SUM('[1]INFORME POR DIA'!D1394)</f>
        <v>0</v>
      </c>
      <c r="D17" s="197">
        <f t="shared" si="5"/>
        <v>53.5</v>
      </c>
      <c r="E17" s="197">
        <f>[1]RESUMEN!F16/[1]RESUMEN!$AO$49</f>
        <v>35.916666666666664</v>
      </c>
      <c r="F17" s="197">
        <f>[1]RESUMEN!I16/[1]RESUMEN!$AO$49</f>
        <v>17.583333333333332</v>
      </c>
      <c r="G17" s="197">
        <f t="shared" si="3"/>
        <v>0.75</v>
      </c>
      <c r="H17" s="197">
        <f>[1]RESUMEN!AC16/[1]RESUMEN!$AO$49</f>
        <v>0.58333333333333337</v>
      </c>
      <c r="I17" s="197">
        <f>[1]RESUMEN!AD16/[1]RESUMEN!$AO$49</f>
        <v>0.16666666666666666</v>
      </c>
      <c r="J17" s="197">
        <f t="shared" si="4"/>
        <v>9.25</v>
      </c>
      <c r="K17" s="333">
        <f>[1]RESUMEN!AM16/[1]RESUMEN!$AO$49</f>
        <v>7.5</v>
      </c>
      <c r="L17" s="334">
        <f>[1]RESUMEN!AN16/[1]RESUMEN!$AO$49</f>
        <v>1.75</v>
      </c>
    </row>
    <row r="18" spans="1:12" ht="15.75" customHeight="1">
      <c r="A18" s="193" t="s">
        <v>216</v>
      </c>
      <c r="B18" s="197">
        <f>SUM('[1]INFORME POR DIA'!C1395)</f>
        <v>705</v>
      </c>
      <c r="C18" s="197">
        <f>SUM('[1]INFORME POR DIA'!D1395)</f>
        <v>8</v>
      </c>
      <c r="D18" s="197">
        <f t="shared" si="5"/>
        <v>637.08333333333337</v>
      </c>
      <c r="E18" s="197">
        <f>[1]RESUMEN!F17/[1]RESUMEN!$AO$49</f>
        <v>473.66666666666669</v>
      </c>
      <c r="F18" s="197">
        <f>[1]RESUMEN!I17/[1]RESUMEN!$AO$49</f>
        <v>163.41666666666666</v>
      </c>
      <c r="G18" s="197">
        <f t="shared" si="3"/>
        <v>75.416666666666671</v>
      </c>
      <c r="H18" s="197">
        <f>[1]RESUMEN!AC17/[1]RESUMEN!$AO$49</f>
        <v>69</v>
      </c>
      <c r="I18" s="197">
        <f>[1]RESUMEN!AD17/[1]RESUMEN!$AO$49</f>
        <v>6.416666666666667</v>
      </c>
      <c r="J18" s="197">
        <f t="shared" si="4"/>
        <v>0</v>
      </c>
      <c r="K18" s="333">
        <f>[1]RESUMEN!AM17/[1]RESUMEN!$AO$49</f>
        <v>0</v>
      </c>
      <c r="L18" s="334">
        <f>[1]RESUMEN!AN17/[1]RESUMEN!$AO$49</f>
        <v>0</v>
      </c>
    </row>
    <row r="19" spans="1:12" ht="15.75" customHeight="1">
      <c r="A19" s="193" t="s">
        <v>309</v>
      </c>
      <c r="B19" s="197">
        <f>SUM('[1]INFORME POR DIA'!C1396)</f>
        <v>404</v>
      </c>
      <c r="C19" s="197">
        <f>SUM('[1]INFORME POR DIA'!D1396)</f>
        <v>2</v>
      </c>
      <c r="D19" s="197">
        <f t="shared" si="5"/>
        <v>269.83333333333331</v>
      </c>
      <c r="E19" s="197">
        <f>[1]RESUMEN!F18/[1]RESUMEN!$AO$49</f>
        <v>9.0833333333333339</v>
      </c>
      <c r="F19" s="197">
        <f>[1]RESUMEN!I18/[1]RESUMEN!$AO$49</f>
        <v>260.75</v>
      </c>
      <c r="G19" s="197">
        <f t="shared" si="3"/>
        <v>0</v>
      </c>
      <c r="H19" s="197">
        <f>[1]RESUMEN!AC18/[1]RESUMEN!$AO$49</f>
        <v>0</v>
      </c>
      <c r="I19" s="197">
        <f>[1]RESUMEN!AD18/[1]RESUMEN!$AO$49</f>
        <v>0</v>
      </c>
      <c r="J19" s="197">
        <f t="shared" si="4"/>
        <v>0</v>
      </c>
      <c r="K19" s="333">
        <f>[1]RESUMEN!AM18/[1]RESUMEN!$AO$49</f>
        <v>0</v>
      </c>
      <c r="L19" s="334">
        <f>[1]RESUMEN!AN18/[1]RESUMEN!$AO$49</f>
        <v>0</v>
      </c>
    </row>
    <row r="20" spans="1:12" ht="15.75" customHeight="1">
      <c r="A20" s="193" t="s">
        <v>217</v>
      </c>
      <c r="B20" s="197">
        <f>SUM('[1]INFORME POR DIA'!C1397)</f>
        <v>292</v>
      </c>
      <c r="C20" s="197">
        <f>SUM('[1]INFORME POR DIA'!D1397)</f>
        <v>3</v>
      </c>
      <c r="D20" s="197">
        <f t="shared" si="5"/>
        <v>284.58333333333331</v>
      </c>
      <c r="E20" s="197">
        <f>[1]RESUMEN!F19/[1]RESUMEN!$AO$49</f>
        <v>0</v>
      </c>
      <c r="F20" s="197">
        <f>[1]RESUMEN!I19/[1]RESUMEN!$AO$49</f>
        <v>284.58333333333331</v>
      </c>
      <c r="G20" s="197">
        <f t="shared" si="3"/>
        <v>0</v>
      </c>
      <c r="H20" s="197">
        <f>[1]RESUMEN!AC19/[1]RESUMEN!$AO$49</f>
        <v>0</v>
      </c>
      <c r="I20" s="197">
        <f>[1]RESUMEN!AD19/[1]RESUMEN!$AO$49</f>
        <v>0</v>
      </c>
      <c r="J20" s="197">
        <f t="shared" si="4"/>
        <v>0</v>
      </c>
      <c r="K20" s="333">
        <f>[1]RESUMEN!AM19/[1]RESUMEN!$AO$49</f>
        <v>0</v>
      </c>
      <c r="L20" s="334">
        <f>[1]RESUMEN!AN19/[1]RESUMEN!$AO$49</f>
        <v>0</v>
      </c>
    </row>
    <row r="21" spans="1:12" ht="15.75" customHeight="1">
      <c r="A21" s="193" t="s">
        <v>202</v>
      </c>
      <c r="B21" s="197">
        <f>SUM('[1]INFORME POR DIA'!C1398)</f>
        <v>1414</v>
      </c>
      <c r="C21" s="197">
        <f>SUM('[1]INFORME POR DIA'!D1398)</f>
        <v>38</v>
      </c>
      <c r="D21" s="197">
        <f t="shared" si="5"/>
        <v>1296.5833333333335</v>
      </c>
      <c r="E21" s="197">
        <f>[1]RESUMEN!F20/[1]RESUMEN!$AO$49</f>
        <v>280.5</v>
      </c>
      <c r="F21" s="197">
        <f>[1]RESUMEN!I20/[1]RESUMEN!$AO$49</f>
        <v>1016.0833333333334</v>
      </c>
      <c r="G21" s="197">
        <f t="shared" si="3"/>
        <v>0</v>
      </c>
      <c r="H21" s="197">
        <f>[1]RESUMEN!AC20/[1]RESUMEN!$AO$49</f>
        <v>0</v>
      </c>
      <c r="I21" s="197">
        <f>[1]RESUMEN!AD20/[1]RESUMEN!$AO$49</f>
        <v>0</v>
      </c>
      <c r="J21" s="197">
        <f t="shared" si="4"/>
        <v>0</v>
      </c>
      <c r="K21" s="333">
        <f>[1]RESUMEN!AM20/[1]RESUMEN!$AO$49</f>
        <v>0</v>
      </c>
      <c r="L21" s="334">
        <f>[1]RESUMEN!AN20/[1]RESUMEN!$AO$49</f>
        <v>0</v>
      </c>
    </row>
    <row r="22" spans="1:12" ht="15.75" customHeight="1">
      <c r="A22" s="194" t="s">
        <v>14</v>
      </c>
      <c r="B22" s="197">
        <f>SUM('[1]INFORME POR DIA'!C1399)</f>
        <v>516</v>
      </c>
      <c r="C22" s="197">
        <f>SUM('[1]INFORME POR DIA'!D1399)</f>
        <v>5</v>
      </c>
      <c r="D22" s="197">
        <f t="shared" si="5"/>
        <v>489.41666666666669</v>
      </c>
      <c r="E22" s="197">
        <f>[1]RESUMEN!F21/[1]RESUMEN!$AO$49</f>
        <v>1</v>
      </c>
      <c r="F22" s="197">
        <f>[1]RESUMEN!I21/[1]RESUMEN!$AO$49</f>
        <v>488.41666666666669</v>
      </c>
      <c r="G22" s="197">
        <f t="shared" si="3"/>
        <v>0</v>
      </c>
      <c r="H22" s="197">
        <f>[1]RESUMEN!AC21/[1]RESUMEN!$AO$49</f>
        <v>0</v>
      </c>
      <c r="I22" s="197">
        <f>[1]RESUMEN!AD21/[1]RESUMEN!$AO$49</f>
        <v>0</v>
      </c>
      <c r="J22" s="197">
        <f t="shared" si="4"/>
        <v>0</v>
      </c>
      <c r="K22" s="333">
        <f>[1]RESUMEN!AM21/[1]RESUMEN!$AO$49</f>
        <v>0</v>
      </c>
      <c r="L22" s="334">
        <f>[1]RESUMEN!AN21/[1]RESUMEN!$AO$49</f>
        <v>0</v>
      </c>
    </row>
    <row r="23" spans="1:12" ht="15.75" customHeight="1">
      <c r="A23" s="194" t="s">
        <v>15</v>
      </c>
      <c r="B23" s="197">
        <f>SUM('[1]INFORME POR DIA'!C1400)</f>
        <v>36</v>
      </c>
      <c r="C23" s="197">
        <f>SUM('[1]INFORME POR DIA'!D1400)</f>
        <v>0</v>
      </c>
      <c r="D23" s="197">
        <f t="shared" si="5"/>
        <v>15.166666666666666</v>
      </c>
      <c r="E23" s="197">
        <f>[1]RESUMEN!F22/[1]RESUMEN!$AO$49</f>
        <v>0</v>
      </c>
      <c r="F23" s="197">
        <f>[1]RESUMEN!I22/[1]RESUMEN!$AO$49</f>
        <v>15.166666666666666</v>
      </c>
      <c r="G23" s="197">
        <f t="shared" si="3"/>
        <v>0</v>
      </c>
      <c r="H23" s="197">
        <f>[1]RESUMEN!AC22/[1]RESUMEN!$AO$49</f>
        <v>0</v>
      </c>
      <c r="I23" s="197">
        <f>[1]RESUMEN!AD22/[1]RESUMEN!$AO$49</f>
        <v>0</v>
      </c>
      <c r="J23" s="197">
        <f t="shared" si="4"/>
        <v>15.166666666666666</v>
      </c>
      <c r="K23" s="333">
        <f>[1]RESUMEN!AM22/[1]RESUMEN!$AO$49</f>
        <v>0</v>
      </c>
      <c r="L23" s="334">
        <f>[1]RESUMEN!AN22/[1]RESUMEN!$AO$49</f>
        <v>15.166666666666666</v>
      </c>
    </row>
    <row r="24" spans="1:12" ht="15.75" customHeight="1">
      <c r="A24" s="194" t="s">
        <v>16</v>
      </c>
      <c r="B24" s="197">
        <f>SUM('[1]INFORME POR DIA'!C1401)</f>
        <v>404</v>
      </c>
      <c r="C24" s="197">
        <f>SUM('[1]INFORME POR DIA'!D1401)</f>
        <v>5</v>
      </c>
      <c r="D24" s="197">
        <f t="shared" si="5"/>
        <v>366</v>
      </c>
      <c r="E24" s="197">
        <f>[1]RESUMEN!F23/[1]RESUMEN!$AO$49</f>
        <v>0</v>
      </c>
      <c r="F24" s="197">
        <f>[1]RESUMEN!I23/[1]RESUMEN!$AO$49</f>
        <v>366</v>
      </c>
      <c r="G24" s="197">
        <f t="shared" si="3"/>
        <v>0</v>
      </c>
      <c r="H24" s="197">
        <f>[1]RESUMEN!AC23/[1]RESUMEN!$AO$49</f>
        <v>0</v>
      </c>
      <c r="I24" s="197">
        <f>[1]RESUMEN!AD23/[1]RESUMEN!$AO$49</f>
        <v>0</v>
      </c>
      <c r="J24" s="197">
        <f t="shared" si="4"/>
        <v>0</v>
      </c>
      <c r="K24" s="333">
        <f>[1]RESUMEN!AM23/[1]RESUMEN!$AO$49</f>
        <v>0</v>
      </c>
      <c r="L24" s="334">
        <f>[1]RESUMEN!AN23/[1]RESUMEN!$AO$49</f>
        <v>0</v>
      </c>
    </row>
    <row r="25" spans="1:12" ht="15.75" customHeight="1">
      <c r="A25" s="195" t="s">
        <v>17</v>
      </c>
      <c r="B25" s="197">
        <f>SUM('[1]INFORME POR DIA'!C1402)</f>
        <v>516</v>
      </c>
      <c r="C25" s="197">
        <f>SUM('[1]INFORME POR DIA'!D1402)</f>
        <v>5</v>
      </c>
      <c r="D25" s="197">
        <f t="shared" si="5"/>
        <v>485.25</v>
      </c>
      <c r="E25" s="197">
        <f>[1]RESUMEN!F24/[1]RESUMEN!$AO$49</f>
        <v>0</v>
      </c>
      <c r="F25" s="197">
        <f>[1]RESUMEN!I24/[1]RESUMEN!$AO$49</f>
        <v>485.25</v>
      </c>
      <c r="G25" s="197">
        <f t="shared" si="3"/>
        <v>0</v>
      </c>
      <c r="H25" s="197">
        <f>[1]RESUMEN!AC24/[1]RESUMEN!$AO$49</f>
        <v>0</v>
      </c>
      <c r="I25" s="197">
        <f>[1]RESUMEN!AD24/[1]RESUMEN!$AO$49</f>
        <v>0</v>
      </c>
      <c r="J25" s="197">
        <f t="shared" si="4"/>
        <v>0</v>
      </c>
      <c r="K25" s="333">
        <f>[1]RESUMEN!AM24/[1]RESUMEN!$AO$49</f>
        <v>0</v>
      </c>
      <c r="L25" s="334">
        <f>[1]RESUMEN!AN24/[1]RESUMEN!$AO$49</f>
        <v>0</v>
      </c>
    </row>
    <row r="26" spans="1:12" ht="15.75" customHeight="1">
      <c r="A26" s="257" t="s">
        <v>312</v>
      </c>
      <c r="B26" s="197">
        <f>SUM('[1]INFORME POR DIA'!C1403)</f>
        <v>529</v>
      </c>
      <c r="C26" s="197">
        <f>SUM('[1]INFORME POR DIA'!D1403)</f>
        <v>20</v>
      </c>
      <c r="D26" s="197">
        <f t="shared" si="5"/>
        <v>479.83333333333331</v>
      </c>
      <c r="E26" s="197">
        <f>[1]RESUMEN!F25/[1]RESUMEN!$AO$49</f>
        <v>0</v>
      </c>
      <c r="F26" s="197">
        <f>[1]RESUMEN!I25/[1]RESUMEN!$AO$49</f>
        <v>479.83333333333331</v>
      </c>
      <c r="G26" s="197">
        <f t="shared" si="3"/>
        <v>0</v>
      </c>
      <c r="H26" s="197">
        <f>[1]RESUMEN!AC25/[1]RESUMEN!$AO$49</f>
        <v>0</v>
      </c>
      <c r="I26" s="197">
        <f>[1]RESUMEN!AD25/[1]RESUMEN!$AO$49</f>
        <v>0</v>
      </c>
      <c r="J26" s="197">
        <f t="shared" si="4"/>
        <v>0</v>
      </c>
      <c r="K26" s="333">
        <f>[1]RESUMEN!AM25/[1]RESUMEN!$AO$49</f>
        <v>0</v>
      </c>
      <c r="L26" s="334">
        <f>[1]RESUMEN!AN25/[1]RESUMEN!$AO$49</f>
        <v>0</v>
      </c>
    </row>
    <row r="27" spans="1:12" ht="15.75" customHeight="1">
      <c r="A27" s="258" t="s">
        <v>203</v>
      </c>
      <c r="B27" s="197">
        <f>SUM('[1]INFORME POR DIA'!C1404)</f>
        <v>476</v>
      </c>
      <c r="C27" s="197">
        <f>SUM('[1]INFORME POR DIA'!D1404)</f>
        <v>32</v>
      </c>
      <c r="D27" s="197">
        <f t="shared" si="5"/>
        <v>377.83333333333331</v>
      </c>
      <c r="E27" s="197">
        <f>[1]RESUMEN!F26/[1]RESUMEN!$AO$49</f>
        <v>99.833333333333329</v>
      </c>
      <c r="F27" s="197">
        <f>[1]RESUMEN!I26/[1]RESUMEN!$AO$49</f>
        <v>278</v>
      </c>
      <c r="G27" s="197">
        <f t="shared" si="3"/>
        <v>19.916666666666668</v>
      </c>
      <c r="H27" s="197">
        <f>[1]RESUMEN!AC26/[1]RESUMEN!$AO$49</f>
        <v>7.416666666666667</v>
      </c>
      <c r="I27" s="197">
        <f>[1]RESUMEN!AD26/[1]RESUMEN!$AO$49</f>
        <v>12.5</v>
      </c>
      <c r="J27" s="197">
        <f t="shared" si="4"/>
        <v>377.83333333333331</v>
      </c>
      <c r="K27" s="333">
        <f>[1]RESUMEN!AM26/[1]RESUMEN!$AO$49</f>
        <v>99.833333333333329</v>
      </c>
      <c r="L27" s="334">
        <f>[1]RESUMEN!AN26/[1]RESUMEN!$AO$49</f>
        <v>278</v>
      </c>
    </row>
    <row r="28" spans="1:12" ht="15.75" customHeight="1" thickBot="1">
      <c r="A28" s="193" t="s">
        <v>310</v>
      </c>
      <c r="B28" s="197">
        <f>SUM('[1]INFORME POR DIA'!C1405)</f>
        <v>26</v>
      </c>
      <c r="C28" s="197">
        <f>SUM('[1]INFORME POR DIA'!D1405)</f>
        <v>0</v>
      </c>
      <c r="D28" s="197">
        <f t="shared" si="5"/>
        <v>9.9166666666666661</v>
      </c>
      <c r="E28" s="197">
        <f>[1]RESUMEN!F27/[1]RESUMEN!$AO$49</f>
        <v>0</v>
      </c>
      <c r="F28" s="197">
        <f>[1]RESUMEN!I27/[1]RESUMEN!$AO$49</f>
        <v>9.9166666666666661</v>
      </c>
      <c r="G28" s="197">
        <f t="shared" si="3"/>
        <v>0</v>
      </c>
      <c r="H28" s="197">
        <f>[1]RESUMEN!AC27/[1]RESUMEN!$AO$49</f>
        <v>0</v>
      </c>
      <c r="I28" s="197">
        <f>[1]RESUMEN!AD27/[1]RESUMEN!$AO$49</f>
        <v>0</v>
      </c>
      <c r="J28" s="197">
        <f t="shared" si="4"/>
        <v>0</v>
      </c>
      <c r="K28" s="333">
        <f>[1]RESUMEN!AM27/[1]RESUMEN!$AO$49</f>
        <v>0</v>
      </c>
      <c r="L28" s="334">
        <f>[1]RESUMEN!AN27/[1]RESUMEN!$AO$49</f>
        <v>0</v>
      </c>
    </row>
    <row r="29" spans="1:12" ht="17.25" customHeight="1" thickBot="1">
      <c r="A29" s="267" t="s">
        <v>18</v>
      </c>
      <c r="B29" s="290">
        <f>SUM(B30:B49)</f>
        <v>7012</v>
      </c>
      <c r="C29" s="290">
        <f t="shared" ref="C29:L29" si="6">SUM(C30:C49)</f>
        <v>302</v>
      </c>
      <c r="D29" s="290">
        <f>SUM(D30:D49)</f>
        <v>5908.25</v>
      </c>
      <c r="E29" s="290">
        <f>SUM(E30:E49)</f>
        <v>1169.4166666666665</v>
      </c>
      <c r="F29" s="290">
        <f t="shared" si="6"/>
        <v>4738.833333333333</v>
      </c>
      <c r="G29" s="290">
        <f t="shared" si="6"/>
        <v>311.00000000000006</v>
      </c>
      <c r="H29" s="290">
        <f t="shared" si="6"/>
        <v>109.25</v>
      </c>
      <c r="I29" s="290">
        <f t="shared" si="6"/>
        <v>201.75</v>
      </c>
      <c r="J29" s="290">
        <f>SUM(J30:J49)</f>
        <v>0</v>
      </c>
      <c r="K29" s="290">
        <f t="shared" si="6"/>
        <v>0</v>
      </c>
      <c r="L29" s="291">
        <f t="shared" si="6"/>
        <v>0</v>
      </c>
    </row>
    <row r="30" spans="1:12" ht="15.75" customHeight="1">
      <c r="A30" s="194" t="s">
        <v>19</v>
      </c>
      <c r="B30" s="197">
        <f>SUM('[1]INFORME POR DIA'!C1407)</f>
        <v>534</v>
      </c>
      <c r="C30" s="197">
        <f>SUM('[1]INFORME POR DIA'!D1407)</f>
        <v>9</v>
      </c>
      <c r="D30" s="197">
        <f t="shared" ref="D30:D49" si="7">SUM(E30:F30)</f>
        <v>473.58333333333331</v>
      </c>
      <c r="E30" s="197">
        <f>[1]RESUMEN!F29/[1]RESUMEN!$AO$49</f>
        <v>0</v>
      </c>
      <c r="F30" s="197">
        <f>[1]RESUMEN!I29/[1]RESUMEN!$AO$49</f>
        <v>473.58333333333331</v>
      </c>
      <c r="G30" s="197">
        <f t="shared" ref="G30:G49" si="8">SUM(H30:I30)</f>
        <v>0</v>
      </c>
      <c r="H30" s="197">
        <f>[1]RESUMEN!AC29/[1]RESUMEN!$AO$49</f>
        <v>0</v>
      </c>
      <c r="I30" s="197">
        <f>[1]RESUMEN!AD29/[1]RESUMEN!$AO$49</f>
        <v>0</v>
      </c>
      <c r="J30" s="197">
        <f t="shared" ref="J30:J49" si="9">SUM(K30:L30)</f>
        <v>0</v>
      </c>
      <c r="K30" s="333">
        <f>[1]RESUMEN!AM29/[1]RESUMEN!$AO$49</f>
        <v>0</v>
      </c>
      <c r="L30" s="334">
        <f>[1]RESUMEN!AN29/[1]RESUMEN!$AO$49</f>
        <v>0</v>
      </c>
    </row>
    <row r="31" spans="1:12" ht="15.75" customHeight="1">
      <c r="A31" s="194" t="s">
        <v>20</v>
      </c>
      <c r="B31" s="197">
        <f>SUM('[1]INFORME POR DIA'!C1408)</f>
        <v>676</v>
      </c>
      <c r="C31" s="197">
        <f>SUM('[1]INFORME POR DIA'!D1408)</f>
        <v>2</v>
      </c>
      <c r="D31" s="197">
        <f t="shared" si="7"/>
        <v>569.25</v>
      </c>
      <c r="E31" s="197">
        <f>[1]RESUMEN!F30/[1]RESUMEN!$AO$49</f>
        <v>384.66666666666669</v>
      </c>
      <c r="F31" s="197">
        <f>[1]RESUMEN!I30/[1]RESUMEN!$AO$49</f>
        <v>184.58333333333334</v>
      </c>
      <c r="G31" s="197">
        <f t="shared" si="8"/>
        <v>15.166666666666666</v>
      </c>
      <c r="H31" s="197">
        <f>[1]RESUMEN!AC30/[1]RESUMEN!$AO$49</f>
        <v>12.666666666666666</v>
      </c>
      <c r="I31" s="197">
        <f>[1]RESUMEN!AD30/[1]RESUMEN!$AO$49</f>
        <v>2.5</v>
      </c>
      <c r="J31" s="197">
        <f t="shared" si="9"/>
        <v>0</v>
      </c>
      <c r="K31" s="333">
        <f>[1]RESUMEN!AM30/[1]RESUMEN!$AO$49</f>
        <v>0</v>
      </c>
      <c r="L31" s="334">
        <f>[1]RESUMEN!AN30/[1]RESUMEN!$AO$49</f>
        <v>0</v>
      </c>
    </row>
    <row r="32" spans="1:12" ht="15.75" customHeight="1">
      <c r="A32" s="194" t="s">
        <v>21</v>
      </c>
      <c r="B32" s="197">
        <f>SUM('[1]INFORME POR DIA'!C1409)</f>
        <v>280</v>
      </c>
      <c r="C32" s="197">
        <f>SUM('[1]INFORME POR DIA'!D1409)</f>
        <v>0</v>
      </c>
      <c r="D32" s="197">
        <f t="shared" si="7"/>
        <v>272.25</v>
      </c>
      <c r="E32" s="197">
        <f>[1]RESUMEN!F31/[1]RESUMEN!$AO$49</f>
        <v>0</v>
      </c>
      <c r="F32" s="197">
        <f>[1]RESUMEN!I31/[1]RESUMEN!$AO$49</f>
        <v>272.25</v>
      </c>
      <c r="G32" s="197">
        <f t="shared" si="8"/>
        <v>0</v>
      </c>
      <c r="H32" s="197">
        <f>[1]RESUMEN!AC31/[1]RESUMEN!$AO$49</f>
        <v>0</v>
      </c>
      <c r="I32" s="197">
        <f>[1]RESUMEN!AD31/[1]RESUMEN!$AO$49</f>
        <v>0</v>
      </c>
      <c r="J32" s="197">
        <f t="shared" si="9"/>
        <v>0</v>
      </c>
      <c r="K32" s="333">
        <f>[1]RESUMEN!AM31/[1]RESUMEN!$AO$49</f>
        <v>0</v>
      </c>
      <c r="L32" s="334">
        <f>[1]RESUMEN!AN31/[1]RESUMEN!$AO$49</f>
        <v>0</v>
      </c>
    </row>
    <row r="33" spans="1:12" ht="15.75" customHeight="1">
      <c r="A33" s="194" t="s">
        <v>22</v>
      </c>
      <c r="B33" s="197">
        <f>SUM('[1]INFORME POR DIA'!C1410)</f>
        <v>224</v>
      </c>
      <c r="C33" s="197">
        <f>SUM('[1]INFORME POR DIA'!D1410)</f>
        <v>2</v>
      </c>
      <c r="D33" s="197">
        <f t="shared" si="7"/>
        <v>171.25</v>
      </c>
      <c r="E33" s="197">
        <f>[1]RESUMEN!F32/[1]RESUMEN!$AO$49</f>
        <v>0</v>
      </c>
      <c r="F33" s="197">
        <f>[1]RESUMEN!I32/[1]RESUMEN!$AO$49</f>
        <v>171.25</v>
      </c>
      <c r="G33" s="197">
        <f t="shared" si="8"/>
        <v>0</v>
      </c>
      <c r="H33" s="197">
        <f>[1]RESUMEN!AC32/[1]RESUMEN!$AO$49</f>
        <v>0</v>
      </c>
      <c r="I33" s="197">
        <f>[1]RESUMEN!AD32/[1]RESUMEN!$AO$49</f>
        <v>0</v>
      </c>
      <c r="J33" s="197">
        <f t="shared" si="9"/>
        <v>0</v>
      </c>
      <c r="K33" s="333">
        <f>[1]RESUMEN!AM32/[1]RESUMEN!$AO$49</f>
        <v>0</v>
      </c>
      <c r="L33" s="334">
        <f>[1]RESUMEN!AN32/[1]RESUMEN!$AO$49</f>
        <v>0</v>
      </c>
    </row>
    <row r="34" spans="1:12" ht="15.75" customHeight="1">
      <c r="A34" s="193" t="s">
        <v>204</v>
      </c>
      <c r="B34" s="197">
        <f>SUM('[1]INFORME POR DIA'!C1411)</f>
        <v>192</v>
      </c>
      <c r="C34" s="197">
        <f>SUM('[1]INFORME POR DIA'!D1411)</f>
        <v>0</v>
      </c>
      <c r="D34" s="197">
        <f t="shared" si="7"/>
        <v>153.5</v>
      </c>
      <c r="E34" s="197">
        <f>[1]RESUMEN!F33/[1]RESUMEN!$AO$49</f>
        <v>0</v>
      </c>
      <c r="F34" s="197">
        <f>[1]RESUMEN!I33/[1]RESUMEN!$AO$49</f>
        <v>153.5</v>
      </c>
      <c r="G34" s="197">
        <f t="shared" si="8"/>
        <v>0</v>
      </c>
      <c r="H34" s="197">
        <f>[1]RESUMEN!AC33/[1]RESUMEN!$AO$49</f>
        <v>0</v>
      </c>
      <c r="I34" s="197">
        <f>[1]RESUMEN!AD33/[1]RESUMEN!$AO$49</f>
        <v>0</v>
      </c>
      <c r="J34" s="197">
        <f t="shared" si="9"/>
        <v>0</v>
      </c>
      <c r="K34" s="333">
        <f>[1]RESUMEN!AM33/[1]RESUMEN!$AO$49</f>
        <v>0</v>
      </c>
      <c r="L34" s="334">
        <f>[1]RESUMEN!AN33/[1]RESUMEN!$AO$49</f>
        <v>0</v>
      </c>
    </row>
    <row r="35" spans="1:12" ht="15.75" customHeight="1">
      <c r="A35" s="193" t="s">
        <v>315</v>
      </c>
      <c r="B35" s="197">
        <f>SUM('[1]INFORME POR DIA'!C1412)</f>
        <v>528</v>
      </c>
      <c r="C35" s="197">
        <f>SUM('[1]INFORME POR DIA'!D1412)</f>
        <v>16</v>
      </c>
      <c r="D35" s="197">
        <f t="shared" si="7"/>
        <v>486.25</v>
      </c>
      <c r="E35" s="197">
        <f>[1]RESUMEN!F34/[1]RESUMEN!$AO$49</f>
        <v>79.416666666666671</v>
      </c>
      <c r="F35" s="197">
        <f>[1]RESUMEN!I34/[1]RESUMEN!$AO$49</f>
        <v>406.83333333333331</v>
      </c>
      <c r="G35" s="197">
        <f t="shared" si="8"/>
        <v>272.16666666666669</v>
      </c>
      <c r="H35" s="197">
        <f>[1]RESUMEN!AC34/[1]RESUMEN!$AO$49</f>
        <v>79.416666666666671</v>
      </c>
      <c r="I35" s="197">
        <f>[1]RESUMEN!AD34/[1]RESUMEN!$AO$49</f>
        <v>192.75</v>
      </c>
      <c r="J35" s="197">
        <f t="shared" si="9"/>
        <v>0</v>
      </c>
      <c r="K35" s="333">
        <f>[1]RESUMEN!AM34/[1]RESUMEN!$AO$49</f>
        <v>0</v>
      </c>
      <c r="L35" s="334">
        <f>[1]RESUMEN!AN34/[1]RESUMEN!$AO$49</f>
        <v>0</v>
      </c>
    </row>
    <row r="36" spans="1:12" ht="15.75" customHeight="1">
      <c r="A36" s="194" t="s">
        <v>23</v>
      </c>
      <c r="B36" s="197">
        <f>SUM('[1]INFORME POR DIA'!C1413)</f>
        <v>246</v>
      </c>
      <c r="C36" s="197">
        <f>SUM('[1]INFORME POR DIA'!D1413)</f>
        <v>5</v>
      </c>
      <c r="D36" s="197">
        <f t="shared" si="7"/>
        <v>230.91666666666666</v>
      </c>
      <c r="E36" s="197">
        <f>[1]RESUMEN!F35/[1]RESUMEN!$AO$49</f>
        <v>206.66666666666666</v>
      </c>
      <c r="F36" s="197">
        <f>[1]RESUMEN!I35/[1]RESUMEN!$AO$49</f>
        <v>24.25</v>
      </c>
      <c r="G36" s="197">
        <f t="shared" si="8"/>
        <v>0</v>
      </c>
      <c r="H36" s="197">
        <f>[1]RESUMEN!AC35/[1]RESUMEN!$AO$49</f>
        <v>0</v>
      </c>
      <c r="I36" s="197">
        <f>[1]RESUMEN!AD35/[1]RESUMEN!$AO$49</f>
        <v>0</v>
      </c>
      <c r="J36" s="197">
        <f t="shared" si="9"/>
        <v>0</v>
      </c>
      <c r="K36" s="333">
        <f>[1]RESUMEN!AM35/[1]RESUMEN!$AO$49</f>
        <v>0</v>
      </c>
      <c r="L36" s="334">
        <f>[1]RESUMEN!AN35/[1]RESUMEN!$AO$49</f>
        <v>0</v>
      </c>
    </row>
    <row r="37" spans="1:12" ht="15.75" customHeight="1">
      <c r="A37" s="196" t="s">
        <v>24</v>
      </c>
      <c r="B37" s="197">
        <f>SUM('[1]INFORME POR DIA'!C1414)</f>
        <v>56</v>
      </c>
      <c r="C37" s="197">
        <f>SUM('[1]INFORME POR DIA'!D1414)</f>
        <v>0</v>
      </c>
      <c r="D37" s="197">
        <f t="shared" si="7"/>
        <v>52.25</v>
      </c>
      <c r="E37" s="197">
        <f>[1]RESUMEN!F36/[1]RESUMEN!$AO$49</f>
        <v>0</v>
      </c>
      <c r="F37" s="197">
        <f>[1]RESUMEN!I36/[1]RESUMEN!$AO$49</f>
        <v>52.25</v>
      </c>
      <c r="G37" s="197">
        <f t="shared" si="8"/>
        <v>0</v>
      </c>
      <c r="H37" s="197">
        <f>[1]RESUMEN!AC36/[1]RESUMEN!$AO$49</f>
        <v>0</v>
      </c>
      <c r="I37" s="197">
        <f>[1]RESUMEN!AD36/[1]RESUMEN!$AO$49</f>
        <v>0</v>
      </c>
      <c r="J37" s="197">
        <f t="shared" si="9"/>
        <v>0</v>
      </c>
      <c r="K37" s="333">
        <f>[1]RESUMEN!AM36/[1]RESUMEN!$AO$49</f>
        <v>0</v>
      </c>
      <c r="L37" s="334">
        <f>[1]RESUMEN!AN36/[1]RESUMEN!$AO$49</f>
        <v>0</v>
      </c>
    </row>
    <row r="38" spans="1:12" ht="15.75" customHeight="1">
      <c r="A38" s="193" t="s">
        <v>205</v>
      </c>
      <c r="B38" s="197">
        <f>SUM('[1]INFORME POR DIA'!C1415)</f>
        <v>420</v>
      </c>
      <c r="C38" s="197">
        <f>SUM('[1]INFORME POR DIA'!D1415)</f>
        <v>5</v>
      </c>
      <c r="D38" s="197">
        <f t="shared" si="7"/>
        <v>368.75</v>
      </c>
      <c r="E38" s="197">
        <f>[1]RESUMEN!F37/[1]RESUMEN!$AO$49</f>
        <v>4.5</v>
      </c>
      <c r="F38" s="197">
        <f>[1]RESUMEN!I37/[1]RESUMEN!$AO$49</f>
        <v>364.25</v>
      </c>
      <c r="G38" s="197">
        <f t="shared" si="8"/>
        <v>0</v>
      </c>
      <c r="H38" s="197">
        <f>[1]RESUMEN!AC37/[1]RESUMEN!$AO$49</f>
        <v>0</v>
      </c>
      <c r="I38" s="197">
        <f>[1]RESUMEN!AD37/[1]RESUMEN!$AO$49</f>
        <v>0</v>
      </c>
      <c r="J38" s="197">
        <f t="shared" si="9"/>
        <v>0</v>
      </c>
      <c r="K38" s="333">
        <f>[1]RESUMEN!AM37/[1]RESUMEN!$AO$49</f>
        <v>0</v>
      </c>
      <c r="L38" s="334">
        <f>[1]RESUMEN!AN37/[1]RESUMEN!$AO$49</f>
        <v>0</v>
      </c>
    </row>
    <row r="39" spans="1:12" ht="15.75" customHeight="1">
      <c r="A39" s="193" t="s">
        <v>206</v>
      </c>
      <c r="B39" s="197">
        <f>SUM('[1]INFORME POR DIA'!C1416)</f>
        <v>831</v>
      </c>
      <c r="C39" s="197">
        <f>SUM('[1]INFORME POR DIA'!D1416)</f>
        <v>254</v>
      </c>
      <c r="D39" s="197">
        <f t="shared" si="7"/>
        <v>540.16666666666663</v>
      </c>
      <c r="E39" s="197">
        <f>[1]RESUMEN!F38/[1]RESUMEN!$AO$49</f>
        <v>0</v>
      </c>
      <c r="F39" s="197">
        <f>[1]RESUMEN!I38/[1]RESUMEN!$AO$49</f>
        <v>540.16666666666663</v>
      </c>
      <c r="G39" s="197">
        <f t="shared" si="8"/>
        <v>0</v>
      </c>
      <c r="H39" s="197">
        <f>[1]RESUMEN!AC38/[1]RESUMEN!$AO$49</f>
        <v>0</v>
      </c>
      <c r="I39" s="197">
        <f>[1]RESUMEN!AD38/[1]RESUMEN!$AO$49</f>
        <v>0</v>
      </c>
      <c r="J39" s="197">
        <f t="shared" si="9"/>
        <v>0</v>
      </c>
      <c r="K39" s="333">
        <f>[1]RESUMEN!AM38/[1]RESUMEN!$AO$49</f>
        <v>0</v>
      </c>
      <c r="L39" s="334">
        <f>[1]RESUMEN!AN38/[1]RESUMEN!$AO$49</f>
        <v>0</v>
      </c>
    </row>
    <row r="40" spans="1:12" ht="15.75" customHeight="1">
      <c r="A40" s="193" t="s">
        <v>332</v>
      </c>
      <c r="B40" s="197">
        <f>SUM('[1]INFORME POR DIA'!C1417)</f>
        <v>486</v>
      </c>
      <c r="C40" s="197">
        <f>SUM('[1]INFORME POR DIA'!D1417)</f>
        <v>6</v>
      </c>
      <c r="D40" s="197">
        <f t="shared" si="7"/>
        <v>359.25</v>
      </c>
      <c r="E40" s="197">
        <f>[1]RESUMEN!F39/[1]RESUMEN!$AO$49</f>
        <v>15.666666666666666</v>
      </c>
      <c r="F40" s="197">
        <f>[1]RESUMEN!I39/[1]RESUMEN!$AO$49</f>
        <v>343.58333333333331</v>
      </c>
      <c r="G40" s="197">
        <f t="shared" si="8"/>
        <v>2</v>
      </c>
      <c r="H40" s="197">
        <f>[1]RESUMEN!AC39/[1]RESUMEN!$AO$49</f>
        <v>1.3333333333333333</v>
      </c>
      <c r="I40" s="197">
        <f>[1]RESUMEN!AD39/[1]RESUMEN!$AO$49</f>
        <v>0.66666666666666663</v>
      </c>
      <c r="J40" s="197">
        <f t="shared" si="9"/>
        <v>0</v>
      </c>
      <c r="K40" s="333">
        <f>[1]RESUMEN!AM39/[1]RESUMEN!$AO$49</f>
        <v>0</v>
      </c>
      <c r="L40" s="334">
        <f>[1]RESUMEN!AN39/[1]RESUMEN!$AO$49</f>
        <v>0</v>
      </c>
    </row>
    <row r="41" spans="1:12" ht="15.75" customHeight="1">
      <c r="A41" s="194" t="s">
        <v>25</v>
      </c>
      <c r="B41" s="197">
        <f>SUM('[1]INFORME POR DIA'!C1418)</f>
        <v>50</v>
      </c>
      <c r="C41" s="197">
        <f>SUM('[1]INFORME POR DIA'!D1418)</f>
        <v>0</v>
      </c>
      <c r="D41" s="197">
        <f t="shared" si="7"/>
        <v>25.333333333333332</v>
      </c>
      <c r="E41" s="197">
        <f>[1]RESUMEN!F40/[1]RESUMEN!$AO$49</f>
        <v>0</v>
      </c>
      <c r="F41" s="197">
        <f>[1]RESUMEN!I40/[1]RESUMEN!$AO$49</f>
        <v>25.333333333333332</v>
      </c>
      <c r="G41" s="197">
        <f t="shared" si="8"/>
        <v>0</v>
      </c>
      <c r="H41" s="197">
        <f>[1]RESUMEN!AC40/[1]RESUMEN!$AO$49</f>
        <v>0</v>
      </c>
      <c r="I41" s="197">
        <f>[1]RESUMEN!AD40/[1]RESUMEN!$AO$49</f>
        <v>0</v>
      </c>
      <c r="J41" s="197">
        <f t="shared" si="9"/>
        <v>0</v>
      </c>
      <c r="K41" s="333">
        <f>[1]RESUMEN!AM40/[1]RESUMEN!$AO$49</f>
        <v>0</v>
      </c>
      <c r="L41" s="334">
        <f>[1]RESUMEN!AN40/[1]RESUMEN!$AO$49</f>
        <v>0</v>
      </c>
    </row>
    <row r="42" spans="1:12" ht="15.75" customHeight="1">
      <c r="A42" s="193" t="s">
        <v>208</v>
      </c>
      <c r="B42" s="197">
        <f>SUM('[1]INFORME POR DIA'!C1419)</f>
        <v>546</v>
      </c>
      <c r="C42" s="197">
        <f>SUM('[1]INFORME POR DIA'!D1419)</f>
        <v>0</v>
      </c>
      <c r="D42" s="197">
        <f t="shared" si="7"/>
        <v>535.33333333333326</v>
      </c>
      <c r="E42" s="197">
        <f>[1]RESUMEN!F41/[1]RESUMEN!$AO$49</f>
        <v>0.16666666666666666</v>
      </c>
      <c r="F42" s="197">
        <f>[1]RESUMEN!I41/[1]RESUMEN!$AO$49</f>
        <v>535.16666666666663</v>
      </c>
      <c r="G42" s="197">
        <f t="shared" si="8"/>
        <v>0</v>
      </c>
      <c r="H42" s="197">
        <f>[1]RESUMEN!AC41/[1]RESUMEN!$AO$49</f>
        <v>0</v>
      </c>
      <c r="I42" s="197">
        <f>[1]RESUMEN!AD41/[1]RESUMEN!$AO$49</f>
        <v>0</v>
      </c>
      <c r="J42" s="197">
        <f t="shared" si="9"/>
        <v>0</v>
      </c>
      <c r="K42" s="333">
        <f>[1]RESUMEN!AM41/[1]RESUMEN!$AO$49</f>
        <v>0</v>
      </c>
      <c r="L42" s="334">
        <f>[1]RESUMEN!AN41/[1]RESUMEN!$AO$49</f>
        <v>0</v>
      </c>
    </row>
    <row r="43" spans="1:12" ht="15.75" customHeight="1">
      <c r="A43" s="194" t="s">
        <v>26</v>
      </c>
      <c r="B43" s="197">
        <f>SUM('[1]INFORME POR DIA'!C1420)</f>
        <v>152</v>
      </c>
      <c r="C43" s="197">
        <f>SUM('[1]INFORME POR DIA'!D1420)</f>
        <v>0</v>
      </c>
      <c r="D43" s="197">
        <f t="shared" si="7"/>
        <v>63.666666666666664</v>
      </c>
      <c r="E43" s="197">
        <f>[1]RESUMEN!F42/[1]RESUMEN!$AO$49</f>
        <v>0</v>
      </c>
      <c r="F43" s="197">
        <f>[1]RESUMEN!I42/[1]RESUMEN!$AO$49</f>
        <v>63.666666666666664</v>
      </c>
      <c r="G43" s="197">
        <f t="shared" si="8"/>
        <v>0</v>
      </c>
      <c r="H43" s="197">
        <f>[1]RESUMEN!AC42/[1]RESUMEN!$AO$49</f>
        <v>0</v>
      </c>
      <c r="I43" s="197">
        <f>[1]RESUMEN!AD42/[1]RESUMEN!$AO$49</f>
        <v>0</v>
      </c>
      <c r="J43" s="197">
        <f t="shared" si="9"/>
        <v>0</v>
      </c>
      <c r="K43" s="333">
        <f>[1]RESUMEN!AM42/[1]RESUMEN!$AO$49</f>
        <v>0</v>
      </c>
      <c r="L43" s="334">
        <f>[1]RESUMEN!AN42/[1]RESUMEN!$AO$49</f>
        <v>0</v>
      </c>
    </row>
    <row r="44" spans="1:12" ht="15.75" customHeight="1">
      <c r="A44" s="193" t="s">
        <v>209</v>
      </c>
      <c r="B44" s="197">
        <f>SUM('[1]INFORME POR DIA'!C1421)</f>
        <v>908</v>
      </c>
      <c r="C44" s="197">
        <f>SUM('[1]INFORME POR DIA'!D1421)</f>
        <v>3</v>
      </c>
      <c r="D44" s="197">
        <f t="shared" si="7"/>
        <v>782.91666666666663</v>
      </c>
      <c r="E44" s="197">
        <f>[1]RESUMEN!F43/[1]RESUMEN!$AO$49</f>
        <v>232.25</v>
      </c>
      <c r="F44" s="197">
        <f>[1]RESUMEN!I43/[1]RESUMEN!$AO$49</f>
        <v>550.66666666666663</v>
      </c>
      <c r="G44" s="197">
        <f t="shared" si="8"/>
        <v>21.666666666666668</v>
      </c>
      <c r="H44" s="197">
        <f>[1]RESUMEN!AC43/[1]RESUMEN!$AO$49</f>
        <v>15.833333333333334</v>
      </c>
      <c r="I44" s="197">
        <f>[1]RESUMEN!AD43/[1]RESUMEN!$AO$49</f>
        <v>5.833333333333333</v>
      </c>
      <c r="J44" s="197">
        <f t="shared" si="9"/>
        <v>0</v>
      </c>
      <c r="K44" s="333">
        <f>[1]RESUMEN!AM43/[1]RESUMEN!$AO$49</f>
        <v>0</v>
      </c>
      <c r="L44" s="334">
        <f>[1]RESUMEN!AN43/[1]RESUMEN!$AO$49</f>
        <v>0</v>
      </c>
    </row>
    <row r="45" spans="1:12" ht="15.75" customHeight="1">
      <c r="A45" s="193" t="s">
        <v>210</v>
      </c>
      <c r="B45" s="197">
        <f>SUM('[1]INFORME POR DIA'!C1422)</f>
        <v>75</v>
      </c>
      <c r="C45" s="197">
        <f>SUM('[1]INFORME POR DIA'!D1422)</f>
        <v>0</v>
      </c>
      <c r="D45" s="197">
        <f t="shared" si="7"/>
        <v>64.583333333333329</v>
      </c>
      <c r="E45" s="197">
        <f>[1]RESUMEN!F44/[1]RESUMEN!$AO$49</f>
        <v>0</v>
      </c>
      <c r="F45" s="197">
        <f>[1]RESUMEN!I44/[1]RESUMEN!$AO$49</f>
        <v>64.583333333333329</v>
      </c>
      <c r="G45" s="197">
        <f t="shared" si="8"/>
        <v>0</v>
      </c>
      <c r="H45" s="197">
        <f>[1]RESUMEN!AC44/[1]RESUMEN!$AO$49</f>
        <v>0</v>
      </c>
      <c r="I45" s="197">
        <f>[1]RESUMEN!AD44/[1]RESUMEN!$AO$49</f>
        <v>0</v>
      </c>
      <c r="J45" s="197">
        <f t="shared" si="9"/>
        <v>0</v>
      </c>
      <c r="K45" s="333">
        <f>[1]RESUMEN!AM44/[1]RESUMEN!$AO$49</f>
        <v>0</v>
      </c>
      <c r="L45" s="334">
        <f>[1]RESUMEN!AN44/[1]RESUMEN!$AO$49</f>
        <v>0</v>
      </c>
    </row>
    <row r="46" spans="1:12" ht="15.75" customHeight="1">
      <c r="A46" s="193" t="s">
        <v>219</v>
      </c>
      <c r="B46" s="197">
        <f>SUM('[1]INFORME POR DIA'!C1423)</f>
        <v>0</v>
      </c>
      <c r="C46" s="197">
        <f>SUM('[1]INFORME POR DIA'!D1423)</f>
        <v>0</v>
      </c>
      <c r="D46" s="197">
        <f t="shared" si="7"/>
        <v>0</v>
      </c>
      <c r="E46" s="197">
        <f>[1]RESUMEN!F45/[1]RESUMEN!$AO$49</f>
        <v>0</v>
      </c>
      <c r="F46" s="197">
        <f>[1]RESUMEN!I45/[1]RESUMEN!$AO$49</f>
        <v>0</v>
      </c>
      <c r="G46" s="197">
        <f t="shared" si="8"/>
        <v>0</v>
      </c>
      <c r="H46" s="197">
        <f>[1]RESUMEN!AC45/[1]RESUMEN!$AO$49</f>
        <v>0</v>
      </c>
      <c r="I46" s="197">
        <f>[1]RESUMEN!AD45/[1]RESUMEN!$AO$49</f>
        <v>0</v>
      </c>
      <c r="J46" s="197">
        <f t="shared" si="9"/>
        <v>0</v>
      </c>
      <c r="K46" s="333">
        <f>[1]RESUMEN!AM45/[1]RESUMEN!$AO$49</f>
        <v>0</v>
      </c>
      <c r="L46" s="334">
        <f>[1]RESUMEN!AN45/[1]RESUMEN!$AO$49</f>
        <v>0</v>
      </c>
    </row>
    <row r="47" spans="1:12" ht="15.75" customHeight="1">
      <c r="A47" s="194" t="s">
        <v>27</v>
      </c>
      <c r="B47" s="197">
        <f>SUM('[1]INFORME POR DIA'!C1424)</f>
        <v>400</v>
      </c>
      <c r="C47" s="197">
        <f>SUM('[1]INFORME POR DIA'!D1424)</f>
        <v>0</v>
      </c>
      <c r="D47" s="197">
        <f t="shared" si="7"/>
        <v>369</v>
      </c>
      <c r="E47" s="197">
        <f>[1]RESUMEN!F46/[1]RESUMEN!$AO$49</f>
        <v>0</v>
      </c>
      <c r="F47" s="197">
        <f>[1]RESUMEN!I46/[1]RESUMEN!$AO$49</f>
        <v>369</v>
      </c>
      <c r="G47" s="197">
        <f t="shared" si="8"/>
        <v>0</v>
      </c>
      <c r="H47" s="197">
        <f>[1]RESUMEN!AC46/[1]RESUMEN!$AO$49</f>
        <v>0</v>
      </c>
      <c r="I47" s="197">
        <f>[1]RESUMEN!AD46/[1]RESUMEN!$AO$49</f>
        <v>0</v>
      </c>
      <c r="J47" s="197">
        <f t="shared" si="9"/>
        <v>0</v>
      </c>
      <c r="K47" s="333">
        <f>[1]RESUMEN!AM46/[1]RESUMEN!$AO$49</f>
        <v>0</v>
      </c>
      <c r="L47" s="334">
        <f>[1]RESUMEN!AN46/[1]RESUMEN!$AO$49</f>
        <v>0</v>
      </c>
    </row>
    <row r="48" spans="1:12" ht="15.75" customHeight="1">
      <c r="A48" s="194" t="s">
        <v>28</v>
      </c>
      <c r="B48" s="197">
        <f>SUM('[1]INFORME POR DIA'!C1425)</f>
        <v>384</v>
      </c>
      <c r="C48" s="197">
        <f>SUM('[1]INFORME POR DIA'!D1425)</f>
        <v>0</v>
      </c>
      <c r="D48" s="197">
        <f t="shared" si="7"/>
        <v>368.58333333333337</v>
      </c>
      <c r="E48" s="197">
        <f>[1]RESUMEN!F47/[1]RESUMEN!$AO$49</f>
        <v>246.08333333333334</v>
      </c>
      <c r="F48" s="197">
        <f>[1]RESUMEN!I47/[1]RESUMEN!$AO$49</f>
        <v>122.5</v>
      </c>
      <c r="G48" s="197">
        <f t="shared" si="8"/>
        <v>0</v>
      </c>
      <c r="H48" s="197">
        <f>[1]RESUMEN!AC47/[1]RESUMEN!$AO$49</f>
        <v>0</v>
      </c>
      <c r="I48" s="197">
        <f>[1]RESUMEN!AD47/[1]RESUMEN!$AO$49</f>
        <v>0</v>
      </c>
      <c r="J48" s="197">
        <f t="shared" si="9"/>
        <v>0</v>
      </c>
      <c r="K48" s="333">
        <f>[1]RESUMEN!AM47/[1]RESUMEN!$AO$49</f>
        <v>0</v>
      </c>
      <c r="L48" s="334">
        <f>[1]RESUMEN!AN47/[1]RESUMEN!$AO$49</f>
        <v>0</v>
      </c>
    </row>
    <row r="49" spans="1:12" ht="15.75" customHeight="1" thickBot="1">
      <c r="A49" s="259" t="s">
        <v>211</v>
      </c>
      <c r="B49" s="335">
        <f>SUM('[1]INFORME POR DIA'!C1426)</f>
        <v>24</v>
      </c>
      <c r="C49" s="335">
        <f>SUM('[1]INFORME POR DIA'!D1426)</f>
        <v>0</v>
      </c>
      <c r="D49" s="260">
        <f t="shared" si="7"/>
        <v>21.416666666666668</v>
      </c>
      <c r="E49" s="260">
        <f>[1]RESUMEN!F48/[1]RESUMEN!$AO$49</f>
        <v>0</v>
      </c>
      <c r="F49" s="260">
        <f>[1]RESUMEN!I48/[1]RESUMEN!$AO$49</f>
        <v>21.416666666666668</v>
      </c>
      <c r="G49" s="260">
        <f t="shared" si="8"/>
        <v>0</v>
      </c>
      <c r="H49" s="260">
        <f>[1]RESUMEN!AC48/[1]RESUMEN!$AO$49</f>
        <v>0</v>
      </c>
      <c r="I49" s="260">
        <f>[1]RESUMEN!AD48/[1]RESUMEN!$AO$49</f>
        <v>0</v>
      </c>
      <c r="J49" s="260">
        <f t="shared" si="9"/>
        <v>0</v>
      </c>
      <c r="K49" s="335">
        <f>[1]RESUMEN!AM48/[1]RESUMEN!$AO$49</f>
        <v>0</v>
      </c>
      <c r="L49" s="336">
        <f>[1]RESUMEN!AN48/[1]RESUMEN!$AO$49</f>
        <v>0</v>
      </c>
    </row>
    <row r="50" spans="1:12" ht="12" customHeight="1">
      <c r="A50" s="408" t="s">
        <v>212</v>
      </c>
      <c r="B50" s="408"/>
      <c r="C50" s="408"/>
      <c r="D50" s="292" t="s">
        <v>316</v>
      </c>
      <c r="E50" s="292"/>
      <c r="F50" s="292"/>
    </row>
    <row r="51" spans="1:12" ht="12" customHeight="1">
      <c r="A51" s="408" t="s">
        <v>29</v>
      </c>
      <c r="B51" s="408"/>
      <c r="C51" s="408"/>
      <c r="D51" s="408"/>
      <c r="E51" s="408"/>
      <c r="F51" s="408"/>
    </row>
    <row r="52" spans="1:12" s="6" customFormat="1" ht="12" customHeight="1">
      <c r="A52" s="293" t="s">
        <v>220</v>
      </c>
      <c r="B52" s="329"/>
      <c r="D52" s="294" t="s">
        <v>324</v>
      </c>
      <c r="E52" s="294"/>
      <c r="F52" s="294"/>
    </row>
    <row r="53" spans="1:12">
      <c r="A53" s="304" t="s">
        <v>329</v>
      </c>
      <c r="B53" s="292"/>
      <c r="C53" s="292"/>
      <c r="D53" s="295" t="s">
        <v>322</v>
      </c>
      <c r="E53" s="292"/>
      <c r="F53" s="292"/>
    </row>
    <row r="54" spans="1:12" ht="13.5" customHeight="1">
      <c r="A54" s="293" t="s">
        <v>330</v>
      </c>
      <c r="B54" s="292"/>
      <c r="C54" s="292"/>
      <c r="D54" s="292" t="s">
        <v>336</v>
      </c>
      <c r="E54" s="292"/>
      <c r="F54" s="292"/>
    </row>
    <row r="55" spans="1:12" ht="21.75" customHeight="1">
      <c r="A55" s="7" t="s">
        <v>337</v>
      </c>
    </row>
    <row r="56" spans="1:12" ht="17.25" customHeight="1" thickBot="1">
      <c r="A56" s="7"/>
    </row>
    <row r="57" spans="1:12">
      <c r="A57" s="296" t="s">
        <v>2</v>
      </c>
      <c r="B57" s="409" t="s">
        <v>3</v>
      </c>
      <c r="C57" s="409" t="s">
        <v>4</v>
      </c>
      <c r="D57" s="409" t="s">
        <v>5</v>
      </c>
      <c r="E57" s="409" t="s">
        <v>6</v>
      </c>
      <c r="F57" s="409" t="s">
        <v>7</v>
      </c>
      <c r="G57" s="412" t="s">
        <v>8</v>
      </c>
      <c r="H57" s="412"/>
      <c r="I57" s="412"/>
      <c r="J57" s="412" t="s">
        <v>9</v>
      </c>
      <c r="K57" s="412"/>
      <c r="L57" s="413"/>
    </row>
    <row r="58" spans="1:12">
      <c r="A58" s="297"/>
      <c r="B58" s="410"/>
      <c r="C58" s="410"/>
      <c r="D58" s="410"/>
      <c r="E58" s="410"/>
      <c r="F58" s="410"/>
      <c r="G58" s="414" t="s">
        <v>10</v>
      </c>
      <c r="H58" s="414" t="s">
        <v>6</v>
      </c>
      <c r="I58" s="414" t="s">
        <v>7</v>
      </c>
      <c r="J58" s="414" t="s">
        <v>10</v>
      </c>
      <c r="K58" s="414" t="s">
        <v>6</v>
      </c>
      <c r="L58" s="416" t="s">
        <v>7</v>
      </c>
    </row>
    <row r="59" spans="1:12" ht="15.75" thickBot="1">
      <c r="A59" s="298"/>
      <c r="B59" s="411"/>
      <c r="C59" s="411"/>
      <c r="D59" s="411"/>
      <c r="E59" s="411"/>
      <c r="F59" s="411"/>
      <c r="G59" s="415"/>
      <c r="H59" s="415"/>
      <c r="I59" s="415"/>
      <c r="J59" s="415"/>
      <c r="K59" s="415"/>
      <c r="L59" s="417"/>
    </row>
    <row r="60" spans="1:12" ht="18" customHeight="1" thickBot="1">
      <c r="A60" s="287" t="s">
        <v>11</v>
      </c>
      <c r="B60" s="288">
        <f t="shared" ref="B60:L60" si="10">SUM(B61,B80)</f>
        <v>13640</v>
      </c>
      <c r="C60" s="288">
        <f t="shared" si="10"/>
        <v>429</v>
      </c>
      <c r="D60" s="288">
        <f t="shared" si="10"/>
        <v>11645</v>
      </c>
      <c r="E60" s="288">
        <f t="shared" si="10"/>
        <v>2116</v>
      </c>
      <c r="F60" s="288">
        <f t="shared" si="10"/>
        <v>9529</v>
      </c>
      <c r="G60" s="288">
        <f t="shared" si="10"/>
        <v>431</v>
      </c>
      <c r="H60" s="288">
        <f t="shared" si="10"/>
        <v>186</v>
      </c>
      <c r="I60" s="288">
        <f t="shared" si="10"/>
        <v>245</v>
      </c>
      <c r="J60" s="288">
        <f t="shared" si="10"/>
        <v>426</v>
      </c>
      <c r="K60" s="288">
        <f t="shared" si="10"/>
        <v>110</v>
      </c>
      <c r="L60" s="289">
        <f t="shared" si="10"/>
        <v>316</v>
      </c>
    </row>
    <row r="61" spans="1:12" ht="18.75" customHeight="1" thickBot="1">
      <c r="A61" s="267" t="s">
        <v>12</v>
      </c>
      <c r="B61" s="290">
        <f>SUM(B62:B79)</f>
        <v>6628</v>
      </c>
      <c r="C61" s="290">
        <f t="shared" ref="C61:L61" si="11">SUM(C62:C79)</f>
        <v>119</v>
      </c>
      <c r="D61" s="290">
        <f t="shared" si="11"/>
        <v>5728</v>
      </c>
      <c r="E61" s="290">
        <f t="shared" si="11"/>
        <v>891</v>
      </c>
      <c r="F61" s="290">
        <f t="shared" si="11"/>
        <v>4837</v>
      </c>
      <c r="G61" s="290">
        <f t="shared" si="11"/>
        <v>115</v>
      </c>
      <c r="H61" s="290">
        <f t="shared" si="11"/>
        <v>67</v>
      </c>
      <c r="I61" s="290">
        <f t="shared" si="11"/>
        <v>48</v>
      </c>
      <c r="J61" s="290">
        <f t="shared" si="11"/>
        <v>426</v>
      </c>
      <c r="K61" s="290">
        <f t="shared" si="11"/>
        <v>110</v>
      </c>
      <c r="L61" s="291">
        <f t="shared" si="11"/>
        <v>316</v>
      </c>
    </row>
    <row r="62" spans="1:12" ht="15.75" customHeight="1">
      <c r="A62" s="192" t="s">
        <v>13</v>
      </c>
      <c r="B62" s="197">
        <f>SUM('[1]INFORME POR DIA'!C222)</f>
        <v>500</v>
      </c>
      <c r="C62" s="197">
        <f>SUM('[1]INFORME POR DIA'!D222)</f>
        <v>0</v>
      </c>
      <c r="D62" s="197">
        <f t="shared" ref="D62:D79" si="12">SUM(E62:F62)</f>
        <v>497</v>
      </c>
      <c r="E62" s="197">
        <f>SUM('[1]INFORME POR DIA'!F222)</f>
        <v>0</v>
      </c>
      <c r="F62" s="197">
        <f>SUM('[1]INFORME POR DIA'!I222)</f>
        <v>497</v>
      </c>
      <c r="G62" s="197">
        <f t="shared" ref="G62:G79" si="13">SUM(H62:I62)</f>
        <v>0</v>
      </c>
      <c r="H62" s="197">
        <f>SUM('[1]INFORME POR DIA'!AC222)</f>
        <v>0</v>
      </c>
      <c r="I62" s="197">
        <f>SUM('[1]INFORME POR DIA'!AD222)</f>
        <v>0</v>
      </c>
      <c r="J62" s="197">
        <f t="shared" ref="J62:J79" si="14">SUM(K62:L62)</f>
        <v>0</v>
      </c>
      <c r="K62" s="197">
        <f>SUM('[1]INFORME POR DIA'!AM222)</f>
        <v>0</v>
      </c>
      <c r="L62" s="337">
        <f>SUM('[1]INFORME POR DIA'!AN222)</f>
        <v>0</v>
      </c>
    </row>
    <row r="63" spans="1:12" ht="15.75" customHeight="1">
      <c r="A63" s="193" t="s">
        <v>197</v>
      </c>
      <c r="B63" s="197">
        <f>SUM('[1]INFORME POR DIA'!C223)</f>
        <v>450</v>
      </c>
      <c r="C63" s="197">
        <f>SUM('[1]INFORME POR DIA'!D223)</f>
        <v>0</v>
      </c>
      <c r="D63" s="197">
        <f t="shared" si="12"/>
        <v>440</v>
      </c>
      <c r="E63" s="197">
        <f>SUM('[1]INFORME POR DIA'!F223)</f>
        <v>0</v>
      </c>
      <c r="F63" s="197">
        <f>SUM('[1]INFORME POR DIA'!I223)</f>
        <v>440</v>
      </c>
      <c r="G63" s="197">
        <f t="shared" si="13"/>
        <v>0</v>
      </c>
      <c r="H63" s="197">
        <f>SUM('[1]INFORME POR DIA'!AC223)</f>
        <v>0</v>
      </c>
      <c r="I63" s="197">
        <f>SUM('[1]INFORME POR DIA'!AD223)</f>
        <v>0</v>
      </c>
      <c r="J63" s="197">
        <f t="shared" si="14"/>
        <v>0</v>
      </c>
      <c r="K63" s="197">
        <f>SUM('[1]INFORME POR DIA'!AM223)</f>
        <v>0</v>
      </c>
      <c r="L63" s="334">
        <f>SUM('[1]INFORME POR DIA'!AN223)</f>
        <v>0</v>
      </c>
    </row>
    <row r="64" spans="1:12" ht="15.75" customHeight="1">
      <c r="A64" s="193" t="s">
        <v>198</v>
      </c>
      <c r="B64" s="197">
        <f>SUM('[1]INFORME POR DIA'!C224)</f>
        <v>36</v>
      </c>
      <c r="C64" s="197">
        <f>SUM('[1]INFORME POR DIA'!D224)</f>
        <v>0</v>
      </c>
      <c r="D64" s="197">
        <f t="shared" si="12"/>
        <v>32</v>
      </c>
      <c r="E64" s="197">
        <f>SUM('[1]INFORME POR DIA'!F224)</f>
        <v>0</v>
      </c>
      <c r="F64" s="197">
        <f>SUM('[1]INFORME POR DIA'!I224)</f>
        <v>32</v>
      </c>
      <c r="G64" s="197">
        <f t="shared" si="13"/>
        <v>0</v>
      </c>
      <c r="H64" s="197">
        <f>SUM('[1]INFORME POR DIA'!AC224)</f>
        <v>0</v>
      </c>
      <c r="I64" s="197">
        <f>SUM('[1]INFORME POR DIA'!AD224)</f>
        <v>0</v>
      </c>
      <c r="J64" s="197">
        <f t="shared" si="14"/>
        <v>0</v>
      </c>
      <c r="K64" s="197">
        <f>SUM('[1]INFORME POR DIA'!AM224)</f>
        <v>0</v>
      </c>
      <c r="L64" s="334">
        <f>SUM('[1]INFORME POR DIA'!AN224)</f>
        <v>0</v>
      </c>
    </row>
    <row r="65" spans="1:12" ht="15.75" customHeight="1">
      <c r="A65" s="193" t="s">
        <v>199</v>
      </c>
      <c r="B65" s="197">
        <f>SUM('[1]INFORME POR DIA'!C225)</f>
        <v>40</v>
      </c>
      <c r="C65" s="197">
        <f>SUM('[1]INFORME POR DIA'!D225)</f>
        <v>0</v>
      </c>
      <c r="D65" s="197">
        <f t="shared" si="12"/>
        <v>30</v>
      </c>
      <c r="E65" s="197">
        <f>SUM('[1]INFORME POR DIA'!F225)</f>
        <v>0</v>
      </c>
      <c r="F65" s="197">
        <f>SUM('[1]INFORME POR DIA'!I225)</f>
        <v>30</v>
      </c>
      <c r="G65" s="197">
        <f t="shared" si="13"/>
        <v>0</v>
      </c>
      <c r="H65" s="197">
        <f>SUM('[1]INFORME POR DIA'!AC225)</f>
        <v>0</v>
      </c>
      <c r="I65" s="197">
        <f>SUM('[1]INFORME POR DIA'!AD225)</f>
        <v>0</v>
      </c>
      <c r="J65" s="197">
        <f t="shared" si="14"/>
        <v>30</v>
      </c>
      <c r="K65" s="197">
        <f>SUM('[1]INFORME POR DIA'!AM225)</f>
        <v>0</v>
      </c>
      <c r="L65" s="334">
        <f>SUM('[1]INFORME POR DIA'!AN225)</f>
        <v>30</v>
      </c>
    </row>
    <row r="66" spans="1:12" ht="27" customHeight="1">
      <c r="A66" s="338" t="s">
        <v>323</v>
      </c>
      <c r="B66" s="197">
        <f>SUM('[1]INFORME POR DIA'!C226)</f>
        <v>108</v>
      </c>
      <c r="C66" s="197">
        <f>SUM('[1]INFORME POR DIA'!D226)</f>
        <v>0</v>
      </c>
      <c r="D66" s="197">
        <f t="shared" si="12"/>
        <v>46</v>
      </c>
      <c r="E66" s="197">
        <f>SUM('[1]INFORME POR DIA'!F226)</f>
        <v>0</v>
      </c>
      <c r="F66" s="197">
        <f>SUM('[1]INFORME POR DIA'!I226)</f>
        <v>46</v>
      </c>
      <c r="G66" s="197">
        <f t="shared" si="13"/>
        <v>28</v>
      </c>
      <c r="H66" s="197">
        <f>SUM('[1]INFORME POR DIA'!AC226)</f>
        <v>0</v>
      </c>
      <c r="I66" s="197">
        <f>SUM('[1]INFORME POR DIA'!AD226)</f>
        <v>28</v>
      </c>
      <c r="J66" s="197">
        <f t="shared" si="14"/>
        <v>0</v>
      </c>
      <c r="K66" s="197">
        <f>SUM('[1]INFORME POR DIA'!AM226)</f>
        <v>0</v>
      </c>
      <c r="L66" s="334">
        <f>SUM('[1]INFORME POR DIA'!AN226)</f>
        <v>0</v>
      </c>
    </row>
    <row r="67" spans="1:12" ht="15.75" customHeight="1">
      <c r="A67" s="193" t="s">
        <v>200</v>
      </c>
      <c r="B67" s="197">
        <f>SUM('[1]INFORME POR DIA'!C227)</f>
        <v>68</v>
      </c>
      <c r="C67" s="197">
        <f>SUM('[1]INFORME POR DIA'!D227)</f>
        <v>0</v>
      </c>
      <c r="D67" s="197">
        <f t="shared" si="12"/>
        <v>35</v>
      </c>
      <c r="E67" s="197">
        <f>SUM('[1]INFORME POR DIA'!F227)</f>
        <v>0</v>
      </c>
      <c r="F67" s="197">
        <f>SUM('[1]INFORME POR DIA'!I227)</f>
        <v>35</v>
      </c>
      <c r="G67" s="197">
        <f t="shared" si="13"/>
        <v>0</v>
      </c>
      <c r="H67" s="197">
        <f>SUM('[1]INFORME POR DIA'!AC227)</f>
        <v>0</v>
      </c>
      <c r="I67" s="197">
        <f>SUM('[1]INFORME POR DIA'!AD227)</f>
        <v>0</v>
      </c>
      <c r="J67" s="197">
        <f t="shared" si="14"/>
        <v>0</v>
      </c>
      <c r="K67" s="197">
        <f>SUM('[1]INFORME POR DIA'!AM227)</f>
        <v>0</v>
      </c>
      <c r="L67" s="334">
        <f>SUM('[1]INFORME POR DIA'!AN227)</f>
        <v>0</v>
      </c>
    </row>
    <row r="68" spans="1:12" ht="15.75" customHeight="1">
      <c r="A68" s="193" t="s">
        <v>201</v>
      </c>
      <c r="B68" s="197">
        <f>SUM('[1]INFORME POR DIA'!C228)</f>
        <v>108</v>
      </c>
      <c r="C68" s="197">
        <f>SUM('[1]INFORME POR DIA'!D228)</f>
        <v>0</v>
      </c>
      <c r="D68" s="197">
        <f t="shared" si="12"/>
        <v>50</v>
      </c>
      <c r="E68" s="197">
        <f>SUM('[1]INFORME POR DIA'!F228)</f>
        <v>35</v>
      </c>
      <c r="F68" s="197">
        <f>SUM('[1]INFORME POR DIA'!I228)</f>
        <v>15</v>
      </c>
      <c r="G68" s="197">
        <f t="shared" si="13"/>
        <v>0</v>
      </c>
      <c r="H68" s="197">
        <f>SUM('[1]INFORME POR DIA'!AC228)</f>
        <v>0</v>
      </c>
      <c r="I68" s="197">
        <f>SUM('[1]INFORME POR DIA'!AD228)</f>
        <v>0</v>
      </c>
      <c r="J68" s="197">
        <f t="shared" si="14"/>
        <v>13</v>
      </c>
      <c r="K68" s="197">
        <f>SUM('[1]INFORME POR DIA'!AM228)</f>
        <v>9</v>
      </c>
      <c r="L68" s="334">
        <f>SUM('[1]INFORME POR DIA'!AN228)</f>
        <v>4</v>
      </c>
    </row>
    <row r="69" spans="1:12" ht="15.75" customHeight="1">
      <c r="A69" s="193" t="s">
        <v>216</v>
      </c>
      <c r="B69" s="197">
        <f>SUM('[1]INFORME POR DIA'!C229)</f>
        <v>705</v>
      </c>
      <c r="C69" s="197">
        <f>SUM('[1]INFORME POR DIA'!D229)</f>
        <v>16</v>
      </c>
      <c r="D69" s="197">
        <f t="shared" si="12"/>
        <v>630</v>
      </c>
      <c r="E69" s="197">
        <f>SUM('[1]INFORME POR DIA'!F229)</f>
        <v>460</v>
      </c>
      <c r="F69" s="197">
        <f>SUM('[1]INFORME POR DIA'!I229)</f>
        <v>170</v>
      </c>
      <c r="G69" s="197">
        <f t="shared" si="13"/>
        <v>69</v>
      </c>
      <c r="H69" s="197">
        <f>SUM('[1]INFORME POR DIA'!AC229)</f>
        <v>61</v>
      </c>
      <c r="I69" s="197">
        <f>SUM('[1]INFORME POR DIA'!AD229)</f>
        <v>8</v>
      </c>
      <c r="J69" s="197">
        <f t="shared" si="14"/>
        <v>0</v>
      </c>
      <c r="K69" s="197">
        <f>SUM('[1]INFORME POR DIA'!AM229)</f>
        <v>0</v>
      </c>
      <c r="L69" s="334">
        <f>SUM('[1]INFORME POR DIA'!AN229)</f>
        <v>0</v>
      </c>
    </row>
    <row r="70" spans="1:12" ht="15.75" customHeight="1">
      <c r="A70" s="193" t="s">
        <v>309</v>
      </c>
      <c r="B70" s="197">
        <f>SUM('[1]INFORME POR DIA'!C230)</f>
        <v>404</v>
      </c>
      <c r="C70" s="197">
        <f>SUM('[1]INFORME POR DIA'!D230)</f>
        <v>2</v>
      </c>
      <c r="D70" s="197">
        <f t="shared" si="12"/>
        <v>257</v>
      </c>
      <c r="E70" s="197">
        <f>SUM('[1]INFORME POR DIA'!F230)</f>
        <v>9</v>
      </c>
      <c r="F70" s="197">
        <f>SUM('[1]INFORME POR DIA'!I230)</f>
        <v>248</v>
      </c>
      <c r="G70" s="197">
        <f t="shared" si="13"/>
        <v>0</v>
      </c>
      <c r="H70" s="197">
        <f>SUM('[1]INFORME POR DIA'!AC230)</f>
        <v>0</v>
      </c>
      <c r="I70" s="197">
        <f>SUM('[1]INFORME POR DIA'!AD230)</f>
        <v>0</v>
      </c>
      <c r="J70" s="197">
        <f t="shared" si="14"/>
        <v>0</v>
      </c>
      <c r="K70" s="197">
        <f>SUM('[1]INFORME POR DIA'!AM230)</f>
        <v>0</v>
      </c>
      <c r="L70" s="334">
        <f>SUM('[1]INFORME POR DIA'!AN230)</f>
        <v>0</v>
      </c>
    </row>
    <row r="71" spans="1:12" ht="15.75" customHeight="1">
      <c r="A71" s="193" t="s">
        <v>217</v>
      </c>
      <c r="B71" s="197">
        <f>SUM('[1]INFORME POR DIA'!C231)</f>
        <v>292</v>
      </c>
      <c r="C71" s="197">
        <f>SUM('[1]INFORME POR DIA'!D231)</f>
        <v>3</v>
      </c>
      <c r="D71" s="197">
        <f t="shared" si="12"/>
        <v>286</v>
      </c>
      <c r="E71" s="197">
        <f>SUM('[1]INFORME POR DIA'!F231)</f>
        <v>0</v>
      </c>
      <c r="F71" s="197">
        <f>SUM('[1]INFORME POR DIA'!I231)</f>
        <v>286</v>
      </c>
      <c r="G71" s="197">
        <f t="shared" si="13"/>
        <v>0</v>
      </c>
      <c r="H71" s="197">
        <f>SUM('[1]INFORME POR DIA'!AC231)</f>
        <v>0</v>
      </c>
      <c r="I71" s="197">
        <f>SUM('[1]INFORME POR DIA'!AD231)</f>
        <v>0</v>
      </c>
      <c r="J71" s="197">
        <f t="shared" si="14"/>
        <v>0</v>
      </c>
      <c r="K71" s="197">
        <f>SUM('[1]INFORME POR DIA'!AM231)</f>
        <v>0</v>
      </c>
      <c r="L71" s="334">
        <f>SUM('[1]INFORME POR DIA'!AN231)</f>
        <v>0</v>
      </c>
    </row>
    <row r="72" spans="1:12" ht="15.75" customHeight="1">
      <c r="A72" s="193" t="s">
        <v>202</v>
      </c>
      <c r="B72" s="197">
        <f>SUM('[1]INFORME POR DIA'!C232)</f>
        <v>1414</v>
      </c>
      <c r="C72" s="197">
        <f>SUM('[1]INFORME POR DIA'!D232)</f>
        <v>38</v>
      </c>
      <c r="D72" s="197">
        <f t="shared" si="12"/>
        <v>1307</v>
      </c>
      <c r="E72" s="197">
        <f>SUM('[1]INFORME POR DIA'!F232)</f>
        <v>285</v>
      </c>
      <c r="F72" s="197">
        <f>SUM('[1]INFORME POR DIA'!I232)</f>
        <v>1022</v>
      </c>
      <c r="G72" s="197">
        <f t="shared" si="13"/>
        <v>0</v>
      </c>
      <c r="H72" s="197">
        <f>SUM('[1]INFORME POR DIA'!AC232)</f>
        <v>0</v>
      </c>
      <c r="I72" s="197">
        <f>SUM('[1]INFORME POR DIA'!AD232)</f>
        <v>0</v>
      </c>
      <c r="J72" s="197">
        <f t="shared" si="14"/>
        <v>0</v>
      </c>
      <c r="K72" s="197">
        <f>SUM('[1]INFORME POR DIA'!AM232)</f>
        <v>0</v>
      </c>
      <c r="L72" s="334">
        <f>SUM('[1]INFORME POR DIA'!AN232)</f>
        <v>0</v>
      </c>
    </row>
    <row r="73" spans="1:12" ht="15.75" customHeight="1">
      <c r="A73" s="194" t="s">
        <v>14</v>
      </c>
      <c r="B73" s="197">
        <f>SUM('[1]INFORME POR DIA'!C233)</f>
        <v>516</v>
      </c>
      <c r="C73" s="197">
        <f>SUM('[1]INFORME POR DIA'!D233)</f>
        <v>0</v>
      </c>
      <c r="D73" s="197">
        <f t="shared" si="12"/>
        <v>482</v>
      </c>
      <c r="E73" s="197">
        <f>SUM('[1]INFORME POR DIA'!F233)</f>
        <v>1</v>
      </c>
      <c r="F73" s="197">
        <f>SUM('[1]INFORME POR DIA'!I233)</f>
        <v>481</v>
      </c>
      <c r="G73" s="197">
        <f t="shared" si="13"/>
        <v>0</v>
      </c>
      <c r="H73" s="197">
        <f>SUM('[1]INFORME POR DIA'!AC233)</f>
        <v>0</v>
      </c>
      <c r="I73" s="197">
        <f>SUM('[1]INFORME POR DIA'!AD233)</f>
        <v>0</v>
      </c>
      <c r="J73" s="197">
        <f t="shared" si="14"/>
        <v>0</v>
      </c>
      <c r="K73" s="197">
        <f>SUM('[1]INFORME POR DIA'!AM233)</f>
        <v>0</v>
      </c>
      <c r="L73" s="334">
        <f>SUM('[1]INFORME POR DIA'!AN233)</f>
        <v>0</v>
      </c>
    </row>
    <row r="74" spans="1:12" ht="15.75" customHeight="1">
      <c r="A74" s="194" t="s">
        <v>15</v>
      </c>
      <c r="B74" s="197">
        <f>SUM('[1]INFORME POR DIA'!C234)</f>
        <v>36</v>
      </c>
      <c r="C74" s="197">
        <f>SUM('[1]INFORME POR DIA'!D234)</f>
        <v>4</v>
      </c>
      <c r="D74" s="197">
        <f t="shared" si="12"/>
        <v>20</v>
      </c>
      <c r="E74" s="197">
        <f>SUM('[1]INFORME POR DIA'!F234)</f>
        <v>0</v>
      </c>
      <c r="F74" s="197">
        <f>SUM('[1]INFORME POR DIA'!I234)</f>
        <v>20</v>
      </c>
      <c r="G74" s="197">
        <f t="shared" si="13"/>
        <v>0</v>
      </c>
      <c r="H74" s="197">
        <f>SUM('[1]INFORME POR DIA'!AC234)</f>
        <v>0</v>
      </c>
      <c r="I74" s="197">
        <f>SUM('[1]INFORME POR DIA'!AD234)</f>
        <v>0</v>
      </c>
      <c r="J74" s="197">
        <f t="shared" si="14"/>
        <v>20</v>
      </c>
      <c r="K74" s="197">
        <f>SUM('[1]INFORME POR DIA'!AM234)</f>
        <v>0</v>
      </c>
      <c r="L74" s="334">
        <f>SUM('[1]INFORME POR DIA'!AN234)</f>
        <v>20</v>
      </c>
    </row>
    <row r="75" spans="1:12" ht="15.75" customHeight="1">
      <c r="A75" s="194" t="s">
        <v>16</v>
      </c>
      <c r="B75" s="197">
        <f>SUM('[1]INFORME POR DIA'!C235)</f>
        <v>404</v>
      </c>
      <c r="C75" s="197">
        <f>SUM('[1]INFORME POR DIA'!D235)</f>
        <v>5</v>
      </c>
      <c r="D75" s="197">
        <f t="shared" si="12"/>
        <v>282</v>
      </c>
      <c r="E75" s="197">
        <f>SUM('[1]INFORME POR DIA'!F235)</f>
        <v>0</v>
      </c>
      <c r="F75" s="197">
        <f>SUM('[1]INFORME POR DIA'!I235)</f>
        <v>282</v>
      </c>
      <c r="G75" s="197">
        <f t="shared" si="13"/>
        <v>0</v>
      </c>
      <c r="H75" s="197">
        <f>SUM('[1]INFORME POR DIA'!AC235)</f>
        <v>0</v>
      </c>
      <c r="I75" s="197">
        <f>SUM('[1]INFORME POR DIA'!AD235)</f>
        <v>0</v>
      </c>
      <c r="J75" s="197">
        <f t="shared" si="14"/>
        <v>0</v>
      </c>
      <c r="K75" s="197">
        <f>SUM('[1]INFORME POR DIA'!AM235)</f>
        <v>0</v>
      </c>
      <c r="L75" s="334">
        <f>SUM('[1]INFORME POR DIA'!AN235)</f>
        <v>0</v>
      </c>
    </row>
    <row r="76" spans="1:12" ht="15.75" customHeight="1">
      <c r="A76" s="195" t="s">
        <v>17</v>
      </c>
      <c r="B76" s="197">
        <f>SUM('[1]INFORME POR DIA'!C236)</f>
        <v>516</v>
      </c>
      <c r="C76" s="197">
        <f>SUM('[1]INFORME POR DIA'!D236)</f>
        <v>5</v>
      </c>
      <c r="D76" s="197">
        <f t="shared" si="12"/>
        <v>488</v>
      </c>
      <c r="E76" s="197">
        <f>SUM('[1]INFORME POR DIA'!F236)</f>
        <v>0</v>
      </c>
      <c r="F76" s="197">
        <f>SUM('[1]INFORME POR DIA'!I236)</f>
        <v>488</v>
      </c>
      <c r="G76" s="197">
        <f t="shared" si="13"/>
        <v>0</v>
      </c>
      <c r="H76" s="197">
        <f>SUM('[1]INFORME POR DIA'!AC236)</f>
        <v>0</v>
      </c>
      <c r="I76" s="197">
        <f>SUM('[1]INFORME POR DIA'!AD236)</f>
        <v>0</v>
      </c>
      <c r="J76" s="197">
        <f t="shared" si="14"/>
        <v>0</v>
      </c>
      <c r="K76" s="197">
        <f>SUM('[1]INFORME POR DIA'!AM236)</f>
        <v>0</v>
      </c>
      <c r="L76" s="334">
        <f>SUM('[1]INFORME POR DIA'!AN236)</f>
        <v>0</v>
      </c>
    </row>
    <row r="77" spans="1:12" ht="15.75" customHeight="1">
      <c r="A77" s="257" t="s">
        <v>312</v>
      </c>
      <c r="B77" s="197">
        <f>SUM('[1]INFORME POR DIA'!C237)</f>
        <v>529</v>
      </c>
      <c r="C77" s="197">
        <f>SUM('[1]INFORME POR DIA'!D237)</f>
        <v>21</v>
      </c>
      <c r="D77" s="197">
        <f t="shared" si="12"/>
        <v>473</v>
      </c>
      <c r="E77" s="197">
        <f>SUM('[1]INFORME POR DIA'!F237)</f>
        <v>0</v>
      </c>
      <c r="F77" s="197">
        <f>SUM('[1]INFORME POR DIA'!I237)</f>
        <v>473</v>
      </c>
      <c r="G77" s="197">
        <f t="shared" si="13"/>
        <v>0</v>
      </c>
      <c r="H77" s="197">
        <f>SUM('[1]INFORME POR DIA'!AC237)</f>
        <v>0</v>
      </c>
      <c r="I77" s="197">
        <f>SUM('[1]INFORME POR DIA'!AD237)</f>
        <v>0</v>
      </c>
      <c r="J77" s="197">
        <f t="shared" si="14"/>
        <v>0</v>
      </c>
      <c r="K77" s="197">
        <f>SUM('[1]INFORME POR DIA'!AM237)</f>
        <v>0</v>
      </c>
      <c r="L77" s="334">
        <f>SUM('[1]INFORME POR DIA'!AN237)</f>
        <v>0</v>
      </c>
    </row>
    <row r="78" spans="1:12" ht="15.75" customHeight="1">
      <c r="A78" s="258" t="s">
        <v>203</v>
      </c>
      <c r="B78" s="197">
        <f>SUM('[1]INFORME POR DIA'!C238)</f>
        <v>476</v>
      </c>
      <c r="C78" s="197">
        <f>SUM('[1]INFORME POR DIA'!D238)</f>
        <v>25</v>
      </c>
      <c r="D78" s="197">
        <f t="shared" si="12"/>
        <v>363</v>
      </c>
      <c r="E78" s="197">
        <f>SUM('[1]INFORME POR DIA'!F238)</f>
        <v>101</v>
      </c>
      <c r="F78" s="197">
        <f>SUM('[1]INFORME POR DIA'!I238)</f>
        <v>262</v>
      </c>
      <c r="G78" s="197">
        <f t="shared" si="13"/>
        <v>18</v>
      </c>
      <c r="H78" s="197">
        <f>SUM('[1]INFORME POR DIA'!AC238)</f>
        <v>6</v>
      </c>
      <c r="I78" s="197">
        <f>SUM('[1]INFORME POR DIA'!AD238)</f>
        <v>12</v>
      </c>
      <c r="J78" s="197">
        <f t="shared" si="14"/>
        <v>363</v>
      </c>
      <c r="K78" s="197">
        <f>SUM('[1]INFORME POR DIA'!AM238)</f>
        <v>101</v>
      </c>
      <c r="L78" s="334">
        <f>SUM('[1]INFORME POR DIA'!AN238)</f>
        <v>262</v>
      </c>
    </row>
    <row r="79" spans="1:12" ht="15.75" customHeight="1" thickBot="1">
      <c r="A79" s="193" t="s">
        <v>310</v>
      </c>
      <c r="B79" s="197">
        <f>SUM('[1]INFORME POR DIA'!C239)</f>
        <v>26</v>
      </c>
      <c r="C79" s="197">
        <f>SUM('[1]INFORME POR DIA'!D239)</f>
        <v>0</v>
      </c>
      <c r="D79" s="197">
        <f t="shared" si="12"/>
        <v>10</v>
      </c>
      <c r="E79" s="197">
        <f>SUM('[1]INFORME POR DIA'!F239)</f>
        <v>0</v>
      </c>
      <c r="F79" s="197">
        <f>SUM('[1]INFORME POR DIA'!I239)</f>
        <v>10</v>
      </c>
      <c r="G79" s="197">
        <f t="shared" si="13"/>
        <v>0</v>
      </c>
      <c r="H79" s="197">
        <f>SUM('[1]INFORME POR DIA'!AC239)</f>
        <v>0</v>
      </c>
      <c r="I79" s="197">
        <f>SUM('[1]INFORME POR DIA'!AD239)</f>
        <v>0</v>
      </c>
      <c r="J79" s="197">
        <f t="shared" si="14"/>
        <v>0</v>
      </c>
      <c r="K79" s="197">
        <f>SUM('[1]INFORME POR DIA'!AM239)</f>
        <v>0</v>
      </c>
      <c r="L79" s="339">
        <f>SUM('[1]INFORME POR DIA'!AN239)</f>
        <v>0</v>
      </c>
    </row>
    <row r="80" spans="1:12" ht="18" customHeight="1" thickBot="1">
      <c r="A80" s="267" t="s">
        <v>18</v>
      </c>
      <c r="B80" s="290">
        <f>SUM(B81:B100)</f>
        <v>7012</v>
      </c>
      <c r="C80" s="290">
        <f t="shared" ref="C80:L80" si="15">SUM(C81:C100)</f>
        <v>310</v>
      </c>
      <c r="D80" s="290">
        <f t="shared" si="15"/>
        <v>5917</v>
      </c>
      <c r="E80" s="290">
        <f t="shared" si="15"/>
        <v>1225</v>
      </c>
      <c r="F80" s="290">
        <f t="shared" si="15"/>
        <v>4692</v>
      </c>
      <c r="G80" s="290">
        <f t="shared" si="15"/>
        <v>316</v>
      </c>
      <c r="H80" s="290">
        <f t="shared" si="15"/>
        <v>119</v>
      </c>
      <c r="I80" s="290">
        <f t="shared" si="15"/>
        <v>197</v>
      </c>
      <c r="J80" s="290">
        <f t="shared" si="15"/>
        <v>0</v>
      </c>
      <c r="K80" s="290">
        <f t="shared" si="15"/>
        <v>0</v>
      </c>
      <c r="L80" s="291">
        <f t="shared" si="15"/>
        <v>0</v>
      </c>
    </row>
    <row r="81" spans="1:12" ht="15.75" customHeight="1">
      <c r="A81" s="194" t="s">
        <v>19</v>
      </c>
      <c r="B81" s="197">
        <f>SUM('[1]INFORME POR DIA'!C241)</f>
        <v>534</v>
      </c>
      <c r="C81" s="197">
        <f>SUM('[1]INFORME POR DIA'!D241)</f>
        <v>10</v>
      </c>
      <c r="D81" s="197">
        <f t="shared" ref="D81:D100" si="16">SUM(E81:F81)</f>
        <v>472</v>
      </c>
      <c r="E81" s="197">
        <f>SUM('[1]INFORME POR DIA'!F241)</f>
        <v>0</v>
      </c>
      <c r="F81" s="197">
        <f>SUM('[1]INFORME POR DIA'!I241)</f>
        <v>472</v>
      </c>
      <c r="G81" s="197">
        <f t="shared" ref="G81:G100" si="17">SUM(H81:I81)</f>
        <v>0</v>
      </c>
      <c r="H81" s="197">
        <f>SUM('[1]INFORME POR DIA'!AC241)</f>
        <v>0</v>
      </c>
      <c r="I81" s="197">
        <f>SUM('[1]INFORME POR DIA'!AD241)</f>
        <v>0</v>
      </c>
      <c r="J81" s="197">
        <f t="shared" ref="J81:J100" si="18">SUM(K81:L81)</f>
        <v>0</v>
      </c>
      <c r="K81" s="197">
        <f>SUM('[1]INFORME POR DIA'!AM241)</f>
        <v>0</v>
      </c>
      <c r="L81" s="334">
        <f>SUM('[1]INFORME POR DIA'!AN241)</f>
        <v>0</v>
      </c>
    </row>
    <row r="82" spans="1:12" ht="15.75" customHeight="1">
      <c r="A82" s="194" t="s">
        <v>20</v>
      </c>
      <c r="B82" s="197">
        <f>SUM('[1]INFORME POR DIA'!C242)</f>
        <v>676</v>
      </c>
      <c r="C82" s="197">
        <f>SUM('[1]INFORME POR DIA'!D242)</f>
        <v>0</v>
      </c>
      <c r="D82" s="197">
        <f t="shared" si="16"/>
        <v>557</v>
      </c>
      <c r="E82" s="197">
        <f>SUM('[1]INFORME POR DIA'!F242)</f>
        <v>393</v>
      </c>
      <c r="F82" s="197">
        <f>SUM('[1]INFORME POR DIA'!I242)</f>
        <v>164</v>
      </c>
      <c r="G82" s="197">
        <f t="shared" si="17"/>
        <v>19</v>
      </c>
      <c r="H82" s="197">
        <f>SUM('[1]INFORME POR DIA'!AC242)</f>
        <v>17</v>
      </c>
      <c r="I82" s="197">
        <f>SUM('[1]INFORME POR DIA'!AD242)</f>
        <v>2</v>
      </c>
      <c r="J82" s="197">
        <f t="shared" si="18"/>
        <v>0</v>
      </c>
      <c r="K82" s="197">
        <f>SUM('[1]INFORME POR DIA'!AM242)</f>
        <v>0</v>
      </c>
      <c r="L82" s="334">
        <f>SUM('[1]INFORME POR DIA'!AN242)</f>
        <v>0</v>
      </c>
    </row>
    <row r="83" spans="1:12" ht="15.75" customHeight="1">
      <c r="A83" s="194" t="s">
        <v>21</v>
      </c>
      <c r="B83" s="197">
        <f>SUM('[1]INFORME POR DIA'!C243)</f>
        <v>280</v>
      </c>
      <c r="C83" s="197">
        <f>SUM('[1]INFORME POR DIA'!D243)</f>
        <v>1</v>
      </c>
      <c r="D83" s="197">
        <f t="shared" si="16"/>
        <v>273</v>
      </c>
      <c r="E83" s="197">
        <f>SUM('[1]INFORME POR DIA'!F243)</f>
        <v>0</v>
      </c>
      <c r="F83" s="197">
        <f>SUM('[1]INFORME POR DIA'!I243)</f>
        <v>273</v>
      </c>
      <c r="G83" s="197">
        <f t="shared" si="17"/>
        <v>0</v>
      </c>
      <c r="H83" s="197">
        <f>SUM('[1]INFORME POR DIA'!AC243)</f>
        <v>0</v>
      </c>
      <c r="I83" s="197">
        <f>SUM('[1]INFORME POR DIA'!AD243)</f>
        <v>0</v>
      </c>
      <c r="J83" s="197">
        <f t="shared" si="18"/>
        <v>0</v>
      </c>
      <c r="K83" s="197">
        <f>SUM('[1]INFORME POR DIA'!AM243)</f>
        <v>0</v>
      </c>
      <c r="L83" s="334">
        <f>SUM('[1]INFORME POR DIA'!AN243)</f>
        <v>0</v>
      </c>
    </row>
    <row r="84" spans="1:12" ht="15.75" customHeight="1">
      <c r="A84" s="194" t="s">
        <v>22</v>
      </c>
      <c r="B84" s="197">
        <f>SUM('[1]INFORME POR DIA'!C244)</f>
        <v>224</v>
      </c>
      <c r="C84" s="197">
        <f>SUM('[1]INFORME POR DIA'!D244)</f>
        <v>2</v>
      </c>
      <c r="D84" s="197">
        <f t="shared" si="16"/>
        <v>168</v>
      </c>
      <c r="E84" s="197">
        <f>SUM('[1]INFORME POR DIA'!F244)</f>
        <v>0</v>
      </c>
      <c r="F84" s="197">
        <f>SUM('[1]INFORME POR DIA'!I244)</f>
        <v>168</v>
      </c>
      <c r="G84" s="197">
        <f t="shared" si="17"/>
        <v>0</v>
      </c>
      <c r="H84" s="197">
        <f>SUM('[1]INFORME POR DIA'!AC244)</f>
        <v>0</v>
      </c>
      <c r="I84" s="197">
        <f>SUM('[1]INFORME POR DIA'!AD244)</f>
        <v>0</v>
      </c>
      <c r="J84" s="197">
        <f t="shared" si="18"/>
        <v>0</v>
      </c>
      <c r="K84" s="197">
        <f>SUM('[1]INFORME POR DIA'!AM244)</f>
        <v>0</v>
      </c>
      <c r="L84" s="334">
        <f>SUM('[1]INFORME POR DIA'!AN244)</f>
        <v>0</v>
      </c>
    </row>
    <row r="85" spans="1:12" ht="15.75" customHeight="1">
      <c r="A85" s="193" t="s">
        <v>204</v>
      </c>
      <c r="B85" s="197">
        <f>SUM('[1]INFORME POR DIA'!C245)</f>
        <v>192</v>
      </c>
      <c r="C85" s="197">
        <f>SUM('[1]INFORME POR DIA'!D245)</f>
        <v>0</v>
      </c>
      <c r="D85" s="197">
        <f t="shared" si="16"/>
        <v>152</v>
      </c>
      <c r="E85" s="197">
        <f>SUM('[1]INFORME POR DIA'!F245)</f>
        <v>0</v>
      </c>
      <c r="F85" s="197">
        <f>SUM('[1]INFORME POR DIA'!I245)</f>
        <v>152</v>
      </c>
      <c r="G85" s="197">
        <f t="shared" si="17"/>
        <v>0</v>
      </c>
      <c r="H85" s="197">
        <f>SUM('[1]INFORME POR DIA'!AC245)</f>
        <v>0</v>
      </c>
      <c r="I85" s="197">
        <f>SUM('[1]INFORME POR DIA'!AD245)</f>
        <v>0</v>
      </c>
      <c r="J85" s="197">
        <f t="shared" si="18"/>
        <v>0</v>
      </c>
      <c r="K85" s="197">
        <f>SUM('[1]INFORME POR DIA'!AM245)</f>
        <v>0</v>
      </c>
      <c r="L85" s="334">
        <f>SUM('[1]INFORME POR DIA'!AN245)</f>
        <v>0</v>
      </c>
    </row>
    <row r="86" spans="1:12" ht="15.75" customHeight="1">
      <c r="A86" s="193" t="s">
        <v>218</v>
      </c>
      <c r="B86" s="197">
        <f>SUM('[1]INFORME POR DIA'!C246)</f>
        <v>528</v>
      </c>
      <c r="C86" s="197">
        <f>SUM('[1]INFORME POR DIA'!D246)</f>
        <v>17</v>
      </c>
      <c r="D86" s="197">
        <f t="shared" si="16"/>
        <v>490</v>
      </c>
      <c r="E86" s="197">
        <f>SUM('[1]INFORME POR DIA'!F246)</f>
        <v>86</v>
      </c>
      <c r="F86" s="197">
        <f>SUM('[1]INFORME POR DIA'!I246)</f>
        <v>404</v>
      </c>
      <c r="G86" s="197">
        <f t="shared" si="17"/>
        <v>274</v>
      </c>
      <c r="H86" s="197">
        <f>SUM('[1]INFORME POR DIA'!AC246)</f>
        <v>86</v>
      </c>
      <c r="I86" s="197">
        <f>SUM('[1]INFORME POR DIA'!AD246)</f>
        <v>188</v>
      </c>
      <c r="J86" s="197">
        <f t="shared" si="18"/>
        <v>0</v>
      </c>
      <c r="K86" s="197">
        <f>SUM('[1]INFORME POR DIA'!AM246)</f>
        <v>0</v>
      </c>
      <c r="L86" s="334">
        <f>SUM('[1]INFORME POR DIA'!AN246)</f>
        <v>0</v>
      </c>
    </row>
    <row r="87" spans="1:12" ht="15.75" customHeight="1">
      <c r="A87" s="194" t="s">
        <v>23</v>
      </c>
      <c r="B87" s="197">
        <f>SUM('[1]INFORME POR DIA'!C247)</f>
        <v>246</v>
      </c>
      <c r="C87" s="197">
        <f>SUM('[1]INFORME POR DIA'!D247)</f>
        <v>6</v>
      </c>
      <c r="D87" s="197">
        <f t="shared" si="16"/>
        <v>235</v>
      </c>
      <c r="E87" s="197">
        <f>SUM('[1]INFORME POR DIA'!F247)</f>
        <v>208</v>
      </c>
      <c r="F87" s="197">
        <f>SUM('[1]INFORME POR DIA'!I247)</f>
        <v>27</v>
      </c>
      <c r="G87" s="197">
        <f t="shared" si="17"/>
        <v>0</v>
      </c>
      <c r="H87" s="197">
        <f>SUM('[1]INFORME POR DIA'!AC247)</f>
        <v>0</v>
      </c>
      <c r="I87" s="197">
        <f>SUM('[1]INFORME POR DIA'!AD247)</f>
        <v>0</v>
      </c>
      <c r="J87" s="197">
        <f t="shared" si="18"/>
        <v>0</v>
      </c>
      <c r="K87" s="197">
        <f>SUM('[1]INFORME POR DIA'!AM247)</f>
        <v>0</v>
      </c>
      <c r="L87" s="334">
        <f>SUM('[1]INFORME POR DIA'!AN247)</f>
        <v>0</v>
      </c>
    </row>
    <row r="88" spans="1:12" ht="15.75" customHeight="1">
      <c r="A88" s="196" t="s">
        <v>24</v>
      </c>
      <c r="B88" s="197">
        <f>SUM('[1]INFORME POR DIA'!C248)</f>
        <v>56</v>
      </c>
      <c r="C88" s="197">
        <f>SUM('[1]INFORME POR DIA'!D248)</f>
        <v>0</v>
      </c>
      <c r="D88" s="197">
        <f t="shared" si="16"/>
        <v>54</v>
      </c>
      <c r="E88" s="197">
        <f>SUM('[1]INFORME POR DIA'!F248)</f>
        <v>0</v>
      </c>
      <c r="F88" s="197">
        <f>SUM('[1]INFORME POR DIA'!I248)</f>
        <v>54</v>
      </c>
      <c r="G88" s="197">
        <f t="shared" si="17"/>
        <v>0</v>
      </c>
      <c r="H88" s="197">
        <f>SUM('[1]INFORME POR DIA'!AC248)</f>
        <v>0</v>
      </c>
      <c r="I88" s="197">
        <f>SUM('[1]INFORME POR DIA'!AD248)</f>
        <v>0</v>
      </c>
      <c r="J88" s="197">
        <f t="shared" si="18"/>
        <v>0</v>
      </c>
      <c r="K88" s="197">
        <f>SUM('[1]INFORME POR DIA'!AM248)</f>
        <v>0</v>
      </c>
      <c r="L88" s="334">
        <f>SUM('[1]INFORME POR DIA'!AN248)</f>
        <v>0</v>
      </c>
    </row>
    <row r="89" spans="1:12" ht="15.75" customHeight="1">
      <c r="A89" s="193" t="s">
        <v>205</v>
      </c>
      <c r="B89" s="197">
        <f>SUM('[1]INFORME POR DIA'!C249)</f>
        <v>420</v>
      </c>
      <c r="C89" s="197">
        <f>SUM('[1]INFORME POR DIA'!D249)</f>
        <v>5</v>
      </c>
      <c r="D89" s="197">
        <f t="shared" si="16"/>
        <v>368</v>
      </c>
      <c r="E89" s="197">
        <f>SUM('[1]INFORME POR DIA'!F249)</f>
        <v>4</v>
      </c>
      <c r="F89" s="197">
        <f>SUM('[1]INFORME POR DIA'!I249)</f>
        <v>364</v>
      </c>
      <c r="G89" s="197">
        <f t="shared" si="17"/>
        <v>0</v>
      </c>
      <c r="H89" s="197">
        <f>SUM('[1]INFORME POR DIA'!AC249)</f>
        <v>0</v>
      </c>
      <c r="I89" s="197">
        <f>SUM('[1]INFORME POR DIA'!AD249)</f>
        <v>0</v>
      </c>
      <c r="J89" s="197">
        <f t="shared" si="18"/>
        <v>0</v>
      </c>
      <c r="K89" s="197">
        <f>SUM('[1]INFORME POR DIA'!AM249)</f>
        <v>0</v>
      </c>
      <c r="L89" s="334">
        <f>SUM('[1]INFORME POR DIA'!AN249)</f>
        <v>0</v>
      </c>
    </row>
    <row r="90" spans="1:12" ht="15.75" customHeight="1">
      <c r="A90" s="193" t="s">
        <v>206</v>
      </c>
      <c r="B90" s="197">
        <f>SUM('[1]INFORME POR DIA'!C250)</f>
        <v>831</v>
      </c>
      <c r="C90" s="197">
        <f>SUM('[1]INFORME POR DIA'!D250)</f>
        <v>254</v>
      </c>
      <c r="D90" s="197">
        <f t="shared" si="16"/>
        <v>538</v>
      </c>
      <c r="E90" s="197">
        <f>SUM('[1]INFORME POR DIA'!F250)</f>
        <v>0</v>
      </c>
      <c r="F90" s="197">
        <f>SUM('[1]INFORME POR DIA'!I250)</f>
        <v>538</v>
      </c>
      <c r="G90" s="197">
        <f t="shared" si="17"/>
        <v>0</v>
      </c>
      <c r="H90" s="197">
        <f>SUM('[1]INFORME POR DIA'!AC250)</f>
        <v>0</v>
      </c>
      <c r="I90" s="197">
        <f>SUM('[1]INFORME POR DIA'!AD250)</f>
        <v>0</v>
      </c>
      <c r="J90" s="197">
        <f t="shared" si="18"/>
        <v>0</v>
      </c>
      <c r="K90" s="197">
        <f>SUM('[1]INFORME POR DIA'!AM250)</f>
        <v>0</v>
      </c>
      <c r="L90" s="334">
        <f>SUM('[1]INFORME POR DIA'!AN250)</f>
        <v>0</v>
      </c>
    </row>
    <row r="91" spans="1:12" ht="15.75" customHeight="1">
      <c r="A91" s="193" t="s">
        <v>207</v>
      </c>
      <c r="B91" s="197">
        <f>SUM('[1]INFORME POR DIA'!C251)</f>
        <v>486</v>
      </c>
      <c r="C91" s="197">
        <f>SUM('[1]INFORME POR DIA'!D251)</f>
        <v>12</v>
      </c>
      <c r="D91" s="197">
        <f t="shared" si="16"/>
        <v>368</v>
      </c>
      <c r="E91" s="197">
        <f>SUM('[1]INFORME POR DIA'!F251)</f>
        <v>18</v>
      </c>
      <c r="F91" s="197">
        <f>SUM('[1]INFORME POR DIA'!I251)</f>
        <v>350</v>
      </c>
      <c r="G91" s="197">
        <f t="shared" si="17"/>
        <v>3</v>
      </c>
      <c r="H91" s="197">
        <f>SUM('[1]INFORME POR DIA'!AC251)</f>
        <v>2</v>
      </c>
      <c r="I91" s="197">
        <f>SUM('[1]INFORME POR DIA'!AD251)</f>
        <v>1</v>
      </c>
      <c r="J91" s="197">
        <f t="shared" si="18"/>
        <v>0</v>
      </c>
      <c r="K91" s="197">
        <f>SUM('[1]INFORME POR DIA'!AM251)</f>
        <v>0</v>
      </c>
      <c r="L91" s="334">
        <f>SUM('[1]INFORME POR DIA'!AN251)</f>
        <v>0</v>
      </c>
    </row>
    <row r="92" spans="1:12" ht="15.75" customHeight="1">
      <c r="A92" s="194" t="s">
        <v>25</v>
      </c>
      <c r="B92" s="197">
        <f>SUM('[1]INFORME POR DIA'!C252)</f>
        <v>50</v>
      </c>
      <c r="C92" s="197">
        <f>SUM('[1]INFORME POR DIA'!D252)</f>
        <v>0</v>
      </c>
      <c r="D92" s="197">
        <f t="shared" si="16"/>
        <v>26</v>
      </c>
      <c r="E92" s="197">
        <f>SUM('[1]INFORME POR DIA'!F252)</f>
        <v>0</v>
      </c>
      <c r="F92" s="197">
        <f>SUM('[1]INFORME POR DIA'!I252)</f>
        <v>26</v>
      </c>
      <c r="G92" s="197">
        <f t="shared" si="17"/>
        <v>0</v>
      </c>
      <c r="H92" s="197">
        <f>SUM('[1]INFORME POR DIA'!AC252)</f>
        <v>0</v>
      </c>
      <c r="I92" s="197">
        <f>SUM('[1]INFORME POR DIA'!AD252)</f>
        <v>0</v>
      </c>
      <c r="J92" s="197">
        <f t="shared" si="18"/>
        <v>0</v>
      </c>
      <c r="K92" s="197">
        <f>SUM('[1]INFORME POR DIA'!AM252)</f>
        <v>0</v>
      </c>
      <c r="L92" s="334">
        <f>SUM('[1]INFORME POR DIA'!AN252)</f>
        <v>0</v>
      </c>
    </row>
    <row r="93" spans="1:12" ht="15.75" customHeight="1">
      <c r="A93" s="193" t="s">
        <v>208</v>
      </c>
      <c r="B93" s="197">
        <f>SUM('[1]INFORME POR DIA'!C253)</f>
        <v>546</v>
      </c>
      <c r="C93" s="197">
        <f>SUM('[1]INFORME POR DIA'!D253)</f>
        <v>0</v>
      </c>
      <c r="D93" s="197">
        <f t="shared" si="16"/>
        <v>535</v>
      </c>
      <c r="E93" s="197">
        <f>SUM('[1]INFORME POR DIA'!F253)</f>
        <v>0</v>
      </c>
      <c r="F93" s="197">
        <f>SUM('[1]INFORME POR DIA'!I253)</f>
        <v>535</v>
      </c>
      <c r="G93" s="197">
        <f t="shared" si="17"/>
        <v>0</v>
      </c>
      <c r="H93" s="197">
        <f>SUM('[1]INFORME POR DIA'!AC253)</f>
        <v>0</v>
      </c>
      <c r="I93" s="197">
        <f>SUM('[1]INFORME POR DIA'!AD253)</f>
        <v>0</v>
      </c>
      <c r="J93" s="197">
        <f t="shared" si="18"/>
        <v>0</v>
      </c>
      <c r="K93" s="197">
        <f>SUM('[1]INFORME POR DIA'!AM253)</f>
        <v>0</v>
      </c>
      <c r="L93" s="334">
        <f>SUM('[1]INFORME POR DIA'!AN253)</f>
        <v>0</v>
      </c>
    </row>
    <row r="94" spans="1:12" ht="15.75" customHeight="1">
      <c r="A94" s="194" t="s">
        <v>26</v>
      </c>
      <c r="B94" s="197">
        <f>SUM('[1]INFORME POR DIA'!C254)</f>
        <v>152</v>
      </c>
      <c r="C94" s="197">
        <f>SUM('[1]INFORME POR DIA'!D254)</f>
        <v>0</v>
      </c>
      <c r="D94" s="197">
        <f t="shared" si="16"/>
        <v>70</v>
      </c>
      <c r="E94" s="197">
        <f>SUM('[1]INFORME POR DIA'!F254)</f>
        <v>0</v>
      </c>
      <c r="F94" s="197">
        <f>SUM('[1]INFORME POR DIA'!I254)</f>
        <v>70</v>
      </c>
      <c r="G94" s="197">
        <f t="shared" si="17"/>
        <v>0</v>
      </c>
      <c r="H94" s="197">
        <f>SUM('[1]INFORME POR DIA'!AC254)</f>
        <v>0</v>
      </c>
      <c r="I94" s="197">
        <f>SUM('[1]INFORME POR DIA'!AD254)</f>
        <v>0</v>
      </c>
      <c r="J94" s="197">
        <f t="shared" si="18"/>
        <v>0</v>
      </c>
      <c r="K94" s="197">
        <f>SUM('[1]INFORME POR DIA'!AM254)</f>
        <v>0</v>
      </c>
      <c r="L94" s="334">
        <f>SUM('[1]INFORME POR DIA'!AN254)</f>
        <v>0</v>
      </c>
    </row>
    <row r="95" spans="1:12" ht="15.75" customHeight="1">
      <c r="A95" s="193" t="s">
        <v>209</v>
      </c>
      <c r="B95" s="197">
        <f>SUM('[1]INFORME POR DIA'!C255)</f>
        <v>908</v>
      </c>
      <c r="C95" s="197">
        <f>SUM('[1]INFORME POR DIA'!D255)</f>
        <v>3</v>
      </c>
      <c r="D95" s="197">
        <f t="shared" si="16"/>
        <v>804</v>
      </c>
      <c r="E95" s="197">
        <f>SUM('[1]INFORME POR DIA'!F255)</f>
        <v>261</v>
      </c>
      <c r="F95" s="197">
        <f>SUM('[1]INFORME POR DIA'!I255)</f>
        <v>543</v>
      </c>
      <c r="G95" s="197">
        <f t="shared" si="17"/>
        <v>20</v>
      </c>
      <c r="H95" s="197">
        <f>SUM('[1]INFORME POR DIA'!AC255)</f>
        <v>14</v>
      </c>
      <c r="I95" s="197">
        <f>SUM('[1]INFORME POR DIA'!AD255)</f>
        <v>6</v>
      </c>
      <c r="J95" s="197">
        <f t="shared" si="18"/>
        <v>0</v>
      </c>
      <c r="K95" s="197">
        <f>SUM('[1]INFORME POR DIA'!AM255)</f>
        <v>0</v>
      </c>
      <c r="L95" s="334">
        <f>SUM('[1]INFORME POR DIA'!AN255)</f>
        <v>0</v>
      </c>
    </row>
    <row r="96" spans="1:12" ht="15.75" customHeight="1">
      <c r="A96" s="193" t="s">
        <v>210</v>
      </c>
      <c r="B96" s="197">
        <f>SUM('[1]INFORME POR DIA'!C256)</f>
        <v>75</v>
      </c>
      <c r="C96" s="197">
        <f>SUM('[1]INFORME POR DIA'!D256)</f>
        <v>0</v>
      </c>
      <c r="D96" s="197">
        <f t="shared" si="16"/>
        <v>64</v>
      </c>
      <c r="E96" s="197">
        <f>SUM('[1]INFORME POR DIA'!F256)</f>
        <v>0</v>
      </c>
      <c r="F96" s="197">
        <f>SUM('[1]INFORME POR DIA'!I256)</f>
        <v>64</v>
      </c>
      <c r="G96" s="197">
        <f t="shared" si="17"/>
        <v>0</v>
      </c>
      <c r="H96" s="197">
        <f>SUM('[1]INFORME POR DIA'!AC256)</f>
        <v>0</v>
      </c>
      <c r="I96" s="197">
        <f>SUM('[1]INFORME POR DIA'!AD256)</f>
        <v>0</v>
      </c>
      <c r="J96" s="197">
        <f t="shared" si="18"/>
        <v>0</v>
      </c>
      <c r="K96" s="197">
        <f>SUM('[1]INFORME POR DIA'!AM256)</f>
        <v>0</v>
      </c>
      <c r="L96" s="334">
        <f>SUM('[1]INFORME POR DIA'!AN256)</f>
        <v>0</v>
      </c>
    </row>
    <row r="97" spans="1:12" ht="15.75" customHeight="1">
      <c r="A97" s="193" t="s">
        <v>219</v>
      </c>
      <c r="B97" s="197">
        <f>SUM('[1]INFORME POR DIA'!C257)</f>
        <v>0</v>
      </c>
      <c r="C97" s="197">
        <f>SUM('[1]INFORME POR DIA'!D257)</f>
        <v>0</v>
      </c>
      <c r="D97" s="197">
        <f t="shared" si="16"/>
        <v>0</v>
      </c>
      <c r="E97" s="197">
        <f>SUM('[1]INFORME POR DIA'!F257)</f>
        <v>0</v>
      </c>
      <c r="F97" s="197">
        <f>SUM('[1]INFORME POR DIA'!I257)</f>
        <v>0</v>
      </c>
      <c r="G97" s="197">
        <f t="shared" si="17"/>
        <v>0</v>
      </c>
      <c r="H97" s="197">
        <f>SUM('[1]INFORME POR DIA'!AC257)</f>
        <v>0</v>
      </c>
      <c r="I97" s="197">
        <f>SUM('[1]INFORME POR DIA'!AD257)</f>
        <v>0</v>
      </c>
      <c r="J97" s="197">
        <f t="shared" si="18"/>
        <v>0</v>
      </c>
      <c r="K97" s="197">
        <f>SUM('[1]INFORME POR DIA'!AM257)</f>
        <v>0</v>
      </c>
      <c r="L97" s="334">
        <f>SUM('[1]INFORME POR DIA'!AN257)</f>
        <v>0</v>
      </c>
    </row>
    <row r="98" spans="1:12" ht="15.75" customHeight="1">
      <c r="A98" s="194" t="s">
        <v>27</v>
      </c>
      <c r="B98" s="197">
        <f>SUM('[1]INFORME POR DIA'!C258)</f>
        <v>400</v>
      </c>
      <c r="C98" s="197">
        <f>SUM('[1]INFORME POR DIA'!D258)</f>
        <v>0</v>
      </c>
      <c r="D98" s="197">
        <f t="shared" si="16"/>
        <v>369</v>
      </c>
      <c r="E98" s="197">
        <f>SUM('[1]INFORME POR DIA'!F258)</f>
        <v>0</v>
      </c>
      <c r="F98" s="197">
        <f>SUM('[1]INFORME POR DIA'!I258)</f>
        <v>369</v>
      </c>
      <c r="G98" s="197">
        <f t="shared" si="17"/>
        <v>0</v>
      </c>
      <c r="H98" s="197">
        <f>SUM('[1]INFORME POR DIA'!AC258)</f>
        <v>0</v>
      </c>
      <c r="I98" s="197">
        <f>SUM('[1]INFORME POR DIA'!AD258)</f>
        <v>0</v>
      </c>
      <c r="J98" s="197">
        <f t="shared" si="18"/>
        <v>0</v>
      </c>
      <c r="K98" s="197">
        <f>SUM('[1]INFORME POR DIA'!AM258)</f>
        <v>0</v>
      </c>
      <c r="L98" s="334">
        <f>SUM('[1]INFORME POR DIA'!AN258)</f>
        <v>0</v>
      </c>
    </row>
    <row r="99" spans="1:12" ht="15.75" customHeight="1">
      <c r="A99" s="194" t="s">
        <v>28</v>
      </c>
      <c r="B99" s="200">
        <f>SUM('[1]INFORME POR DIA'!C259)</f>
        <v>384</v>
      </c>
      <c r="C99" s="200">
        <f>SUM('[1]INFORME POR DIA'!D259)</f>
        <v>0</v>
      </c>
      <c r="D99" s="197">
        <f t="shared" si="16"/>
        <v>357</v>
      </c>
      <c r="E99" s="200">
        <f>SUM('[1]INFORME POR DIA'!F259)</f>
        <v>255</v>
      </c>
      <c r="F99" s="200">
        <f>SUM('[1]INFORME POR DIA'!I259)</f>
        <v>102</v>
      </c>
      <c r="G99" s="197">
        <f t="shared" si="17"/>
        <v>0</v>
      </c>
      <c r="H99" s="200">
        <f>SUM('[1]INFORME POR DIA'!AC259)</f>
        <v>0</v>
      </c>
      <c r="I99" s="200">
        <f>SUM('[1]INFORME POR DIA'!AD259)</f>
        <v>0</v>
      </c>
      <c r="J99" s="197">
        <f t="shared" si="18"/>
        <v>0</v>
      </c>
      <c r="K99" s="197">
        <f>SUM('[1]INFORME POR DIA'!AM259)</f>
        <v>0</v>
      </c>
      <c r="L99" s="392">
        <f>SUM('[1]INFORME POR DIA'!AN259)</f>
        <v>0</v>
      </c>
    </row>
    <row r="100" spans="1:12" ht="15.75" customHeight="1" thickBot="1">
      <c r="A100" s="259" t="s">
        <v>211</v>
      </c>
      <c r="B100" s="393">
        <f>SUM('[1]INFORME POR DIA'!C260)</f>
        <v>24</v>
      </c>
      <c r="C100" s="393">
        <f>SUM('[1]INFORME POR DIA'!D260)</f>
        <v>0</v>
      </c>
      <c r="D100" s="335">
        <f t="shared" si="16"/>
        <v>17</v>
      </c>
      <c r="E100" s="393">
        <f>SUM('[1]INFORME POR DIA'!F260)</f>
        <v>0</v>
      </c>
      <c r="F100" s="393">
        <f>SUM('[1]INFORME POR DIA'!I260)</f>
        <v>17</v>
      </c>
      <c r="G100" s="335">
        <f t="shared" si="17"/>
        <v>0</v>
      </c>
      <c r="H100" s="393">
        <f>SUM('[1]INFORME POR DIA'!AC260)</f>
        <v>0</v>
      </c>
      <c r="I100" s="393">
        <f>SUM('[1]INFORME POR DIA'!AD260)</f>
        <v>0</v>
      </c>
      <c r="J100" s="335">
        <f t="shared" si="18"/>
        <v>0</v>
      </c>
      <c r="K100" s="335">
        <f>SUM('[1]INFORME POR DIA'!AM260)</f>
        <v>0</v>
      </c>
      <c r="L100" s="394">
        <f>SUM('[1]INFORME POR DIA'!AN260)</f>
        <v>0</v>
      </c>
    </row>
    <row r="101" spans="1:12">
      <c r="A101" s="299"/>
      <c r="B101" s="299"/>
      <c r="C101" s="299"/>
      <c r="D101" s="8"/>
      <c r="E101" s="8"/>
      <c r="F101" s="8"/>
    </row>
    <row r="102" spans="1:12">
      <c r="A102" s="299" t="s">
        <v>29</v>
      </c>
      <c r="B102" s="299"/>
      <c r="C102" s="299"/>
      <c r="D102" s="299"/>
      <c r="E102" s="299"/>
      <c r="F102" s="299"/>
    </row>
    <row r="103" spans="1:12">
      <c r="A103" s="268" t="s">
        <v>223</v>
      </c>
      <c r="B103" s="299"/>
      <c r="C103" s="299"/>
      <c r="D103" s="8"/>
      <c r="E103" s="8"/>
      <c r="F103" s="8"/>
    </row>
    <row r="104" spans="1:12">
      <c r="B104" s="6"/>
      <c r="C104" s="6"/>
      <c r="D104" s="6"/>
      <c r="E104" s="6"/>
      <c r="F104" s="6"/>
    </row>
    <row r="105" spans="1:12" ht="20.25" customHeight="1">
      <c r="A105" s="268"/>
      <c r="B105" s="6"/>
      <c r="C105" s="6"/>
      <c r="D105" s="6"/>
      <c r="E105" s="6"/>
      <c r="F105" s="6"/>
    </row>
    <row r="106" spans="1:12" ht="16.5" customHeight="1">
      <c r="A106" s="268"/>
      <c r="B106" s="6"/>
      <c r="C106" s="6"/>
      <c r="D106" s="6"/>
      <c r="E106" s="6"/>
      <c r="F106" s="6"/>
    </row>
    <row r="107" spans="1:12" ht="18.75" customHeight="1"/>
    <row r="108" spans="1:12" ht="20.25" customHeight="1">
      <c r="A108" s="7" t="s">
        <v>338</v>
      </c>
    </row>
    <row r="109" spans="1:12" ht="15.75" thickBot="1">
      <c r="A109" s="7"/>
    </row>
    <row r="110" spans="1:12">
      <c r="A110" s="296" t="s">
        <v>2</v>
      </c>
      <c r="B110" s="409" t="s">
        <v>3</v>
      </c>
      <c r="C110" s="409" t="s">
        <v>4</v>
      </c>
      <c r="D110" s="409" t="s">
        <v>5</v>
      </c>
      <c r="E110" s="409" t="s">
        <v>6</v>
      </c>
      <c r="F110" s="409" t="s">
        <v>7</v>
      </c>
      <c r="G110" s="412" t="s">
        <v>8</v>
      </c>
      <c r="H110" s="412"/>
      <c r="I110" s="412"/>
      <c r="J110" s="412" t="s">
        <v>9</v>
      </c>
      <c r="K110" s="412"/>
      <c r="L110" s="413"/>
    </row>
    <row r="111" spans="1:12">
      <c r="A111" s="297"/>
      <c r="B111" s="410"/>
      <c r="C111" s="410"/>
      <c r="D111" s="410"/>
      <c r="E111" s="410"/>
      <c r="F111" s="410"/>
      <c r="G111" s="414" t="s">
        <v>10</v>
      </c>
      <c r="H111" s="414" t="s">
        <v>6</v>
      </c>
      <c r="I111" s="414" t="s">
        <v>7</v>
      </c>
      <c r="J111" s="414" t="s">
        <v>10</v>
      </c>
      <c r="K111" s="414" t="s">
        <v>6</v>
      </c>
      <c r="L111" s="416" t="s">
        <v>7</v>
      </c>
    </row>
    <row r="112" spans="1:12" ht="15.75" thickBot="1">
      <c r="A112" s="298"/>
      <c r="B112" s="411"/>
      <c r="C112" s="411"/>
      <c r="D112" s="411"/>
      <c r="E112" s="411"/>
      <c r="F112" s="411"/>
      <c r="G112" s="415"/>
      <c r="H112" s="415"/>
      <c r="I112" s="415"/>
      <c r="J112" s="415"/>
      <c r="K112" s="415"/>
      <c r="L112" s="417"/>
    </row>
    <row r="113" spans="1:14" ht="18.75" customHeight="1" thickBot="1">
      <c r="A113" s="287" t="s">
        <v>11</v>
      </c>
      <c r="B113" s="288">
        <f t="shared" ref="B113:L113" si="19">SUM(B114,B133)</f>
        <v>13640</v>
      </c>
      <c r="C113" s="288">
        <f t="shared" si="19"/>
        <v>426</v>
      </c>
      <c r="D113" s="288">
        <f t="shared" si="19"/>
        <v>11751</v>
      </c>
      <c r="E113" s="288">
        <f t="shared" si="19"/>
        <v>2009</v>
      </c>
      <c r="F113" s="288">
        <f t="shared" si="19"/>
        <v>9742</v>
      </c>
      <c r="G113" s="288">
        <f t="shared" si="19"/>
        <v>432</v>
      </c>
      <c r="H113" s="288">
        <f t="shared" si="19"/>
        <v>182</v>
      </c>
      <c r="I113" s="288">
        <f t="shared" si="19"/>
        <v>250</v>
      </c>
      <c r="J113" s="288">
        <f t="shared" si="19"/>
        <v>441</v>
      </c>
      <c r="K113" s="288">
        <f t="shared" si="19"/>
        <v>109</v>
      </c>
      <c r="L113" s="289">
        <f t="shared" si="19"/>
        <v>332</v>
      </c>
      <c r="N113" s="17"/>
    </row>
    <row r="114" spans="1:14" ht="18.75" customHeight="1" thickBot="1">
      <c r="A114" s="267" t="s">
        <v>12</v>
      </c>
      <c r="B114" s="290">
        <f>SUM(B115:B132)</f>
        <v>6628</v>
      </c>
      <c r="C114" s="290">
        <f>SUM(C115:C132)</f>
        <v>120</v>
      </c>
      <c r="D114" s="290">
        <f>SUM(D115:D132)</f>
        <v>5851</v>
      </c>
      <c r="E114" s="290">
        <f>SUM(E115:E132)</f>
        <v>879</v>
      </c>
      <c r="F114" s="290">
        <f>SUM(F115:F132)</f>
        <v>4972</v>
      </c>
      <c r="G114" s="290">
        <f t="shared" ref="G114:L114" si="20">SUM(G115:G132)</f>
        <v>133</v>
      </c>
      <c r="H114" s="290">
        <f t="shared" si="20"/>
        <v>81</v>
      </c>
      <c r="I114" s="290">
        <f t="shared" si="20"/>
        <v>52</v>
      </c>
      <c r="J114" s="290">
        <f t="shared" si="20"/>
        <v>441</v>
      </c>
      <c r="K114" s="290">
        <f t="shared" si="20"/>
        <v>109</v>
      </c>
      <c r="L114" s="291">
        <f t="shared" si="20"/>
        <v>332</v>
      </c>
    </row>
    <row r="115" spans="1:14" ht="15.75" customHeight="1">
      <c r="A115" s="192" t="s">
        <v>13</v>
      </c>
      <c r="B115" s="340">
        <f>SUM('[1]INFORME POR DIA'!C1441)</f>
        <v>500</v>
      </c>
      <c r="C115" s="340">
        <f>SUM('[1]INFORME POR DIA'!D1441)</f>
        <v>0</v>
      </c>
      <c r="D115" s="197">
        <f t="shared" ref="D115:D130" si="21">SUM(E115:F115)</f>
        <v>467</v>
      </c>
      <c r="E115" s="197">
        <f>SUM('[1]INFORME POR DIA'!F1441)</f>
        <v>0</v>
      </c>
      <c r="F115" s="197">
        <f>SUM('[1]INFORME POR DIA'!I1441)</f>
        <v>467</v>
      </c>
      <c r="G115" s="197">
        <f t="shared" ref="G115:G130" si="22">SUM(H115:I115)</f>
        <v>0</v>
      </c>
      <c r="H115" s="197">
        <f>SUM('[1]INFORME POR DIA'!AC1441)</f>
        <v>0</v>
      </c>
      <c r="I115" s="197">
        <f>SUM('[1]INFORME POR DIA'!AD1441)</f>
        <v>0</v>
      </c>
      <c r="J115" s="197">
        <f t="shared" ref="J115:J130" si="23">SUM(K115:L115)</f>
        <v>0</v>
      </c>
      <c r="K115" s="197">
        <f>SUM('[1]INFORME POR DIA'!AM1441)</f>
        <v>0</v>
      </c>
      <c r="L115" s="341">
        <f>SUM('[1]INFORME POR DIA'!AN1441)</f>
        <v>0</v>
      </c>
    </row>
    <row r="116" spans="1:14" ht="15.75" customHeight="1">
      <c r="A116" s="193" t="s">
        <v>197</v>
      </c>
      <c r="B116" s="340">
        <f>SUM('[1]INFORME POR DIA'!C1442)</f>
        <v>450</v>
      </c>
      <c r="C116" s="340">
        <f>SUM('[1]INFORME POR DIA'!D1442)</f>
        <v>0</v>
      </c>
      <c r="D116" s="197">
        <f t="shared" si="21"/>
        <v>441</v>
      </c>
      <c r="E116" s="197">
        <f>SUM('[1]INFORME POR DIA'!F1442)</f>
        <v>0</v>
      </c>
      <c r="F116" s="197">
        <f>SUM('[1]INFORME POR DIA'!I1442)</f>
        <v>441</v>
      </c>
      <c r="G116" s="197">
        <f t="shared" si="22"/>
        <v>0</v>
      </c>
      <c r="H116" s="197">
        <f>SUM('[1]INFORME POR DIA'!AC1442)</f>
        <v>0</v>
      </c>
      <c r="I116" s="197">
        <f>SUM('[1]INFORME POR DIA'!AD1442)</f>
        <v>0</v>
      </c>
      <c r="J116" s="197">
        <f t="shared" si="23"/>
        <v>0</v>
      </c>
      <c r="K116" s="197">
        <f>SUM('[1]INFORME POR DIA'!AM1442)</f>
        <v>0</v>
      </c>
      <c r="L116" s="342">
        <f>SUM('[1]INFORME POR DIA'!AN1442)</f>
        <v>0</v>
      </c>
    </row>
    <row r="117" spans="1:14" ht="15.75" customHeight="1">
      <c r="A117" s="193" t="s">
        <v>198</v>
      </c>
      <c r="B117" s="340">
        <f>SUM('[1]INFORME POR DIA'!C1443)</f>
        <v>36</v>
      </c>
      <c r="C117" s="340">
        <f>SUM('[1]INFORME POR DIA'!D1443)</f>
        <v>0</v>
      </c>
      <c r="D117" s="197">
        <f t="shared" si="21"/>
        <v>29</v>
      </c>
      <c r="E117" s="197">
        <f>SUM('[1]INFORME POR DIA'!F1443)</f>
        <v>0</v>
      </c>
      <c r="F117" s="197">
        <f>SUM('[1]INFORME POR DIA'!I1443)</f>
        <v>29</v>
      </c>
      <c r="G117" s="197">
        <f t="shared" si="22"/>
        <v>0</v>
      </c>
      <c r="H117" s="197">
        <f>SUM('[1]INFORME POR DIA'!AC1443)</f>
        <v>0</v>
      </c>
      <c r="I117" s="197">
        <f>SUM('[1]INFORME POR DIA'!AD1443)</f>
        <v>0</v>
      </c>
      <c r="J117" s="197">
        <f t="shared" si="23"/>
        <v>0</v>
      </c>
      <c r="K117" s="197">
        <f>SUM('[1]INFORME POR DIA'!AM1443)</f>
        <v>0</v>
      </c>
      <c r="L117" s="342">
        <f>SUM('[1]INFORME POR DIA'!AN1443)</f>
        <v>0</v>
      </c>
    </row>
    <row r="118" spans="1:14" ht="15.75" customHeight="1">
      <c r="A118" s="193" t="s">
        <v>199</v>
      </c>
      <c r="B118" s="340">
        <f>SUM('[1]INFORME POR DIA'!C1444)</f>
        <v>40</v>
      </c>
      <c r="C118" s="340">
        <f>SUM('[1]INFORME POR DIA'!D1444)</f>
        <v>0</v>
      </c>
      <c r="D118" s="197">
        <f t="shared" si="21"/>
        <v>30</v>
      </c>
      <c r="E118" s="197">
        <f>SUM('[1]INFORME POR DIA'!F1444)</f>
        <v>0</v>
      </c>
      <c r="F118" s="197">
        <f>SUM('[1]INFORME POR DIA'!I1444)</f>
        <v>30</v>
      </c>
      <c r="G118" s="197">
        <f t="shared" si="22"/>
        <v>0</v>
      </c>
      <c r="H118" s="197">
        <f>SUM('[1]INFORME POR DIA'!AC1444)</f>
        <v>0</v>
      </c>
      <c r="I118" s="197">
        <f>SUM('[1]INFORME POR DIA'!AD1444)</f>
        <v>0</v>
      </c>
      <c r="J118" s="197">
        <f t="shared" si="23"/>
        <v>30</v>
      </c>
      <c r="K118" s="197">
        <f>SUM('[1]INFORME POR DIA'!AM1444)</f>
        <v>0</v>
      </c>
      <c r="L118" s="342">
        <f>SUM('[1]INFORME POR DIA'!AN1444)</f>
        <v>30</v>
      </c>
    </row>
    <row r="119" spans="1:14" ht="27.75" customHeight="1">
      <c r="A119" s="338" t="s">
        <v>323</v>
      </c>
      <c r="B119" s="340">
        <f>SUM('[1]INFORME POR DIA'!C1445)</f>
        <v>108</v>
      </c>
      <c r="C119" s="340">
        <f>SUM('[1]INFORME POR DIA'!D1445)</f>
        <v>0</v>
      </c>
      <c r="D119" s="197">
        <f t="shared" si="21"/>
        <v>48</v>
      </c>
      <c r="E119" s="197">
        <f>SUM('[1]INFORME POR DIA'!F1445)</f>
        <v>0</v>
      </c>
      <c r="F119" s="197">
        <f>SUM('[1]INFORME POR DIA'!I1445)</f>
        <v>48</v>
      </c>
      <c r="G119" s="197">
        <f t="shared" si="22"/>
        <v>30</v>
      </c>
      <c r="H119" s="197">
        <f>SUM('[1]INFORME POR DIA'!AC1445)</f>
        <v>0</v>
      </c>
      <c r="I119" s="197">
        <f>SUM('[1]INFORME POR DIA'!AD1445)</f>
        <v>30</v>
      </c>
      <c r="J119" s="197"/>
      <c r="K119" s="197">
        <f>SUM('[1]INFORME POR DIA'!AM1445)</f>
        <v>0</v>
      </c>
      <c r="L119" s="342">
        <f>SUM('[1]INFORME POR DIA'!AN1445)</f>
        <v>0</v>
      </c>
    </row>
    <row r="120" spans="1:14" ht="15.75" customHeight="1">
      <c r="A120" s="193" t="s">
        <v>200</v>
      </c>
      <c r="B120" s="340">
        <f>SUM('[1]INFORME POR DIA'!C1446)</f>
        <v>68</v>
      </c>
      <c r="C120" s="340">
        <f>SUM('[1]INFORME POR DIA'!D1446)</f>
        <v>0</v>
      </c>
      <c r="D120" s="197">
        <f t="shared" si="21"/>
        <v>31</v>
      </c>
      <c r="E120" s="197">
        <f>SUM('[1]INFORME POR DIA'!F1446)</f>
        <v>0</v>
      </c>
      <c r="F120" s="197">
        <f>SUM('[1]INFORME POR DIA'!I1446)</f>
        <v>31</v>
      </c>
      <c r="G120" s="197">
        <f t="shared" si="22"/>
        <v>0</v>
      </c>
      <c r="H120" s="197">
        <f>SUM('[1]INFORME POR DIA'!AC1446)</f>
        <v>0</v>
      </c>
      <c r="I120" s="197">
        <f>SUM('[1]INFORME POR DIA'!AD1446)</f>
        <v>0</v>
      </c>
      <c r="J120" s="197">
        <f t="shared" si="23"/>
        <v>0</v>
      </c>
      <c r="K120" s="197">
        <f>SUM('[1]INFORME POR DIA'!AM1446)</f>
        <v>0</v>
      </c>
      <c r="L120" s="342">
        <f>SUM('[1]INFORME POR DIA'!AN1446)</f>
        <v>0</v>
      </c>
    </row>
    <row r="121" spans="1:14" ht="15.75" customHeight="1">
      <c r="A121" s="193" t="s">
        <v>201</v>
      </c>
      <c r="B121" s="340">
        <f>SUM('[1]INFORME POR DIA'!C1447)</f>
        <v>108</v>
      </c>
      <c r="C121" s="340">
        <f>SUM('[1]INFORME POR DIA'!D1447)</f>
        <v>0</v>
      </c>
      <c r="D121" s="197">
        <f t="shared" si="21"/>
        <v>60</v>
      </c>
      <c r="E121" s="197">
        <f>SUM('[1]INFORME POR DIA'!F1447)</f>
        <v>41</v>
      </c>
      <c r="F121" s="197">
        <f>SUM('[1]INFORME POR DIA'!I1447)</f>
        <v>19</v>
      </c>
      <c r="G121" s="197">
        <f t="shared" si="22"/>
        <v>3</v>
      </c>
      <c r="H121" s="197">
        <f>SUM('[1]INFORME POR DIA'!AC1447)</f>
        <v>1</v>
      </c>
      <c r="I121" s="197">
        <f>SUM('[1]INFORME POR DIA'!AD1447)</f>
        <v>2</v>
      </c>
      <c r="J121" s="197">
        <f t="shared" si="23"/>
        <v>13</v>
      </c>
      <c r="K121" s="197">
        <f>SUM('[1]INFORME POR DIA'!AM1447)</f>
        <v>10</v>
      </c>
      <c r="L121" s="342">
        <f>SUM('[1]INFORME POR DIA'!AN1447)</f>
        <v>3</v>
      </c>
    </row>
    <row r="122" spans="1:14" ht="15.75" customHeight="1">
      <c r="A122" s="193" t="s">
        <v>216</v>
      </c>
      <c r="B122" s="340">
        <f>SUM('[1]INFORME POR DIA'!C1448)</f>
        <v>705</v>
      </c>
      <c r="C122" s="340">
        <f>SUM('[1]INFORME POR DIA'!D1448)</f>
        <v>8</v>
      </c>
      <c r="D122" s="197">
        <f t="shared" si="21"/>
        <v>629</v>
      </c>
      <c r="E122" s="197">
        <f>SUM('[1]INFORME POR DIA'!F1448)</f>
        <v>453</v>
      </c>
      <c r="F122" s="197">
        <f>SUM('[1]INFORME POR DIA'!I1448)</f>
        <v>176</v>
      </c>
      <c r="G122" s="197">
        <f t="shared" si="22"/>
        <v>78</v>
      </c>
      <c r="H122" s="197">
        <f>SUM('[1]INFORME POR DIA'!AC1448)</f>
        <v>71</v>
      </c>
      <c r="I122" s="197">
        <f>SUM('[1]INFORME POR DIA'!AD1448)</f>
        <v>7</v>
      </c>
      <c r="J122" s="197">
        <f t="shared" si="23"/>
        <v>0</v>
      </c>
      <c r="K122" s="197">
        <f>SUM('[1]INFORME POR DIA'!AM1448)</f>
        <v>0</v>
      </c>
      <c r="L122" s="342">
        <f>SUM('[1]INFORME POR DIA'!AN1448)</f>
        <v>0</v>
      </c>
    </row>
    <row r="123" spans="1:14" ht="15.75" customHeight="1">
      <c r="A123" s="193" t="s">
        <v>309</v>
      </c>
      <c r="B123" s="340">
        <f>SUM('[1]INFORME POR DIA'!C1449)</f>
        <v>404</v>
      </c>
      <c r="C123" s="340">
        <f>SUM('[1]INFORME POR DIA'!D1449)</f>
        <v>2</v>
      </c>
      <c r="D123" s="197">
        <f t="shared" si="21"/>
        <v>287</v>
      </c>
      <c r="E123" s="197">
        <f>SUM('[1]INFORME POR DIA'!F1449)</f>
        <v>11</v>
      </c>
      <c r="F123" s="197">
        <f>SUM('[1]INFORME POR DIA'!I1449)</f>
        <v>276</v>
      </c>
      <c r="G123" s="197">
        <f t="shared" si="22"/>
        <v>0</v>
      </c>
      <c r="H123" s="197">
        <f>SUM('[1]INFORME POR DIA'!AC1449)</f>
        <v>0</v>
      </c>
      <c r="I123" s="197">
        <f>SUM('[1]INFORME POR DIA'!AD1449)</f>
        <v>0</v>
      </c>
      <c r="J123" s="197">
        <f t="shared" si="23"/>
        <v>0</v>
      </c>
      <c r="K123" s="197">
        <f>SUM('[1]INFORME POR DIA'!AM1449)</f>
        <v>0</v>
      </c>
      <c r="L123" s="342">
        <f>SUM('[1]INFORME POR DIA'!AN1449)</f>
        <v>0</v>
      </c>
    </row>
    <row r="124" spans="1:14" ht="15.75" customHeight="1">
      <c r="A124" s="193" t="s">
        <v>217</v>
      </c>
      <c r="B124" s="340">
        <f>SUM('[1]INFORME POR DIA'!C1450)</f>
        <v>292</v>
      </c>
      <c r="C124" s="340">
        <f>SUM('[1]INFORME POR DIA'!D1450)</f>
        <v>3</v>
      </c>
      <c r="D124" s="197">
        <f t="shared" si="21"/>
        <v>283</v>
      </c>
      <c r="E124" s="197">
        <f>SUM('[1]INFORME POR DIA'!F1450)</f>
        <v>0</v>
      </c>
      <c r="F124" s="197">
        <f>SUM('[1]INFORME POR DIA'!I1450)</f>
        <v>283</v>
      </c>
      <c r="G124" s="197">
        <f t="shared" si="22"/>
        <v>0</v>
      </c>
      <c r="H124" s="197">
        <f>SUM('[1]INFORME POR DIA'!AC1450)</f>
        <v>0</v>
      </c>
      <c r="I124" s="197">
        <f>SUM('[1]INFORME POR DIA'!AD1450)</f>
        <v>0</v>
      </c>
      <c r="J124" s="197">
        <f t="shared" si="23"/>
        <v>0</v>
      </c>
      <c r="K124" s="197">
        <f>SUM('[1]INFORME POR DIA'!AM1450)</f>
        <v>0</v>
      </c>
      <c r="L124" s="342">
        <f>SUM('[1]INFORME POR DIA'!AN1450)</f>
        <v>0</v>
      </c>
    </row>
    <row r="125" spans="1:14" ht="15.75" customHeight="1">
      <c r="A125" s="193" t="s">
        <v>202</v>
      </c>
      <c r="B125" s="340">
        <f>SUM('[1]INFORME POR DIA'!C1451)</f>
        <v>1414</v>
      </c>
      <c r="C125" s="340">
        <f>SUM('[1]INFORME POR DIA'!D1451)</f>
        <v>38</v>
      </c>
      <c r="D125" s="197">
        <f t="shared" si="21"/>
        <v>1301</v>
      </c>
      <c r="E125" s="197">
        <f>SUM('[1]INFORME POR DIA'!F1451)</f>
        <v>274</v>
      </c>
      <c r="F125" s="197">
        <f>SUM('[1]INFORME POR DIA'!I1451)</f>
        <v>1027</v>
      </c>
      <c r="G125" s="197">
        <f t="shared" si="22"/>
        <v>0</v>
      </c>
      <c r="H125" s="197">
        <f>SUM('[1]INFORME POR DIA'!AC1451)</f>
        <v>0</v>
      </c>
      <c r="I125" s="197">
        <f>SUM('[1]INFORME POR DIA'!AD1451)</f>
        <v>0</v>
      </c>
      <c r="J125" s="197">
        <f t="shared" si="23"/>
        <v>0</v>
      </c>
      <c r="K125" s="197">
        <f>SUM('[1]INFORME POR DIA'!AM1451)</f>
        <v>0</v>
      </c>
      <c r="L125" s="342">
        <f>SUM('[1]INFORME POR DIA'!AN1451)</f>
        <v>0</v>
      </c>
    </row>
    <row r="126" spans="1:14" ht="15.75" customHeight="1">
      <c r="A126" s="194" t="s">
        <v>14</v>
      </c>
      <c r="B126" s="340">
        <f>SUM('[1]INFORME POR DIA'!C1452)</f>
        <v>516</v>
      </c>
      <c r="C126" s="340">
        <f>SUM('[1]INFORME POR DIA'!D1452)</f>
        <v>5</v>
      </c>
      <c r="D126" s="197">
        <f t="shared" si="21"/>
        <v>494</v>
      </c>
      <c r="E126" s="197">
        <f>SUM('[1]INFORME POR DIA'!F1452)</f>
        <v>1</v>
      </c>
      <c r="F126" s="197">
        <f>SUM('[1]INFORME POR DIA'!I1452)</f>
        <v>493</v>
      </c>
      <c r="G126" s="197">
        <f t="shared" si="22"/>
        <v>0</v>
      </c>
      <c r="H126" s="197">
        <f>SUM('[1]INFORME POR DIA'!AC1452)</f>
        <v>0</v>
      </c>
      <c r="I126" s="197">
        <f>SUM('[1]INFORME POR DIA'!AD1452)</f>
        <v>0</v>
      </c>
      <c r="J126" s="197">
        <f t="shared" si="23"/>
        <v>0</v>
      </c>
      <c r="K126" s="197">
        <f>SUM('[1]INFORME POR DIA'!AM1452)</f>
        <v>0</v>
      </c>
      <c r="L126" s="342">
        <f>SUM('[1]INFORME POR DIA'!AN1452)</f>
        <v>0</v>
      </c>
    </row>
    <row r="127" spans="1:14" ht="15.75" customHeight="1">
      <c r="A127" s="194" t="s">
        <v>15</v>
      </c>
      <c r="B127" s="340">
        <f>SUM('[1]INFORME POR DIA'!C1453)</f>
        <v>36</v>
      </c>
      <c r="C127" s="340">
        <f>SUM('[1]INFORME POR DIA'!D1453)</f>
        <v>0</v>
      </c>
      <c r="D127" s="197">
        <f t="shared" si="21"/>
        <v>0</v>
      </c>
      <c r="E127" s="197">
        <f>SUM('[1]INFORME POR DIA'!F1453)</f>
        <v>0</v>
      </c>
      <c r="F127" s="197">
        <f>SUM('[1]INFORME POR DIA'!I1453)</f>
        <v>0</v>
      </c>
      <c r="G127" s="197">
        <f t="shared" si="22"/>
        <v>0</v>
      </c>
      <c r="H127" s="197">
        <f>SUM('[1]INFORME POR DIA'!AC1453)</f>
        <v>0</v>
      </c>
      <c r="I127" s="197">
        <f>SUM('[1]INFORME POR DIA'!AD1453)</f>
        <v>0</v>
      </c>
      <c r="J127" s="197">
        <f t="shared" si="23"/>
        <v>0</v>
      </c>
      <c r="K127" s="197">
        <f>SUM('[1]INFORME POR DIA'!AM1453)</f>
        <v>0</v>
      </c>
      <c r="L127" s="342">
        <f>SUM('[1]INFORME POR DIA'!AN1453)</f>
        <v>0</v>
      </c>
    </row>
    <row r="128" spans="1:14" ht="15.75" customHeight="1">
      <c r="A128" s="194" t="s">
        <v>16</v>
      </c>
      <c r="B128" s="340">
        <f>SUM('[1]INFORME POR DIA'!C1454)</f>
        <v>404</v>
      </c>
      <c r="C128" s="340">
        <f>SUM('[1]INFORME POR DIA'!D1454)</f>
        <v>5</v>
      </c>
      <c r="D128" s="197">
        <f t="shared" si="21"/>
        <v>376</v>
      </c>
      <c r="E128" s="197">
        <f>SUM('[1]INFORME POR DIA'!F1454)</f>
        <v>0</v>
      </c>
      <c r="F128" s="197">
        <f>SUM('[1]INFORME POR DIA'!I1454)</f>
        <v>376</v>
      </c>
      <c r="G128" s="197">
        <f t="shared" si="22"/>
        <v>0</v>
      </c>
      <c r="H128" s="197">
        <f>SUM('[1]INFORME POR DIA'!AC1454)</f>
        <v>0</v>
      </c>
      <c r="I128" s="197">
        <f>SUM('[1]INFORME POR DIA'!AD1454)</f>
        <v>0</v>
      </c>
      <c r="J128" s="197">
        <f t="shared" si="23"/>
        <v>0</v>
      </c>
      <c r="K128" s="197">
        <f>SUM('[1]INFORME POR DIA'!AM1454)</f>
        <v>0</v>
      </c>
      <c r="L128" s="342">
        <f>SUM('[1]INFORME POR DIA'!AN1454)</f>
        <v>0</v>
      </c>
    </row>
    <row r="129" spans="1:12" ht="15.75" customHeight="1">
      <c r="A129" s="195" t="s">
        <v>17</v>
      </c>
      <c r="B129" s="340">
        <f>SUM('[1]INFORME POR DIA'!C1455)</f>
        <v>516</v>
      </c>
      <c r="C129" s="340">
        <f>SUM('[1]INFORME POR DIA'!D1455)</f>
        <v>5</v>
      </c>
      <c r="D129" s="200">
        <f t="shared" si="21"/>
        <v>487</v>
      </c>
      <c r="E129" s="197">
        <f>SUM('[1]INFORME POR DIA'!F1455)</f>
        <v>0</v>
      </c>
      <c r="F129" s="197">
        <f>SUM('[1]INFORME POR DIA'!I1455)</f>
        <v>487</v>
      </c>
      <c r="G129" s="200">
        <f t="shared" si="22"/>
        <v>0</v>
      </c>
      <c r="H129" s="197">
        <f>SUM('[1]INFORME POR DIA'!AC1455)</f>
        <v>0</v>
      </c>
      <c r="I129" s="197">
        <f>SUM('[1]INFORME POR DIA'!AD1455)</f>
        <v>0</v>
      </c>
      <c r="J129" s="200">
        <f t="shared" si="23"/>
        <v>0</v>
      </c>
      <c r="K129" s="197">
        <f>SUM('[1]INFORME POR DIA'!AM1455)</f>
        <v>0</v>
      </c>
      <c r="L129" s="342">
        <f>SUM('[1]INFORME POR DIA'!AN1455)</f>
        <v>0</v>
      </c>
    </row>
    <row r="130" spans="1:12" ht="15.75" customHeight="1">
      <c r="A130" s="257" t="s">
        <v>312</v>
      </c>
      <c r="B130" s="340">
        <f>SUM('[1]INFORME POR DIA'!C1456)</f>
        <v>529</v>
      </c>
      <c r="C130" s="340">
        <f>SUM('[1]INFORME POR DIA'!D1456)</f>
        <v>22</v>
      </c>
      <c r="D130" s="343">
        <f t="shared" si="21"/>
        <v>482</v>
      </c>
      <c r="E130" s="197">
        <f>SUM('[1]INFORME POR DIA'!F1456)</f>
        <v>0</v>
      </c>
      <c r="F130" s="197">
        <f>SUM('[1]INFORME POR DIA'!I1456)</f>
        <v>482</v>
      </c>
      <c r="G130" s="343">
        <f t="shared" si="22"/>
        <v>0</v>
      </c>
      <c r="H130" s="197">
        <f>SUM('[1]INFORME POR DIA'!AC1456)</f>
        <v>0</v>
      </c>
      <c r="I130" s="197">
        <f>SUM('[1]INFORME POR DIA'!AD1456)</f>
        <v>0</v>
      </c>
      <c r="J130" s="343">
        <f t="shared" si="23"/>
        <v>0</v>
      </c>
      <c r="K130" s="197">
        <f>SUM('[1]INFORME POR DIA'!AM1456)</f>
        <v>0</v>
      </c>
      <c r="L130" s="342">
        <f>SUM('[1]INFORME POR DIA'!AN1456)</f>
        <v>0</v>
      </c>
    </row>
    <row r="131" spans="1:12" ht="15.75" customHeight="1">
      <c r="A131" s="258" t="s">
        <v>203</v>
      </c>
      <c r="B131" s="340">
        <f>SUM('[1]INFORME POR DIA'!C1457)</f>
        <v>476</v>
      </c>
      <c r="C131" s="340">
        <f>SUM('[1]INFORME POR DIA'!D1457)</f>
        <v>32</v>
      </c>
      <c r="D131" s="343">
        <f>SUM(E131:F131)</f>
        <v>398</v>
      </c>
      <c r="E131" s="197">
        <f>SUM('[1]INFORME POR DIA'!F1457)</f>
        <v>99</v>
      </c>
      <c r="F131" s="197">
        <f>SUM('[1]INFORME POR DIA'!I1457)</f>
        <v>299</v>
      </c>
      <c r="G131" s="343">
        <f>SUM(H131:I131)</f>
        <v>22</v>
      </c>
      <c r="H131" s="197">
        <f>SUM('[1]INFORME POR DIA'!AC1457)</f>
        <v>9</v>
      </c>
      <c r="I131" s="197">
        <f>SUM('[1]INFORME POR DIA'!AD1457)</f>
        <v>13</v>
      </c>
      <c r="J131" s="343">
        <f>SUM(K131:L131)</f>
        <v>398</v>
      </c>
      <c r="K131" s="197">
        <f>SUM('[1]INFORME POR DIA'!AM1457)</f>
        <v>99</v>
      </c>
      <c r="L131" s="342">
        <f>SUM('[1]INFORME POR DIA'!AN1457)</f>
        <v>299</v>
      </c>
    </row>
    <row r="132" spans="1:12" ht="15.75" customHeight="1" thickBot="1">
      <c r="A132" s="193" t="s">
        <v>310</v>
      </c>
      <c r="B132" s="340">
        <f>SUM('[1]INFORME POR DIA'!C1458)</f>
        <v>26</v>
      </c>
      <c r="C132" s="340">
        <f>SUM('[1]INFORME POR DIA'!D1458)</f>
        <v>0</v>
      </c>
      <c r="D132" s="197">
        <f>SUM(E132:F132)</f>
        <v>8</v>
      </c>
      <c r="E132" s="197">
        <f>SUM('[1]INFORME POR DIA'!F1458)</f>
        <v>0</v>
      </c>
      <c r="F132" s="197">
        <f>SUM('[1]INFORME POR DIA'!I1458)</f>
        <v>8</v>
      </c>
      <c r="G132" s="197">
        <f>SUM(H132:I132)</f>
        <v>0</v>
      </c>
      <c r="H132" s="197">
        <f>SUM('[1]INFORME POR DIA'!AC1458)</f>
        <v>0</v>
      </c>
      <c r="I132" s="197">
        <f>SUM('[1]INFORME POR DIA'!AD1458)</f>
        <v>0</v>
      </c>
      <c r="J132" s="197">
        <f>SUM(K132:L132)</f>
        <v>0</v>
      </c>
      <c r="K132" s="197">
        <f>SUM('[1]INFORME POR DIA'!AM1458)</f>
        <v>0</v>
      </c>
      <c r="L132" s="344">
        <f>SUM('[1]INFORME POR DIA'!AN1458)</f>
        <v>0</v>
      </c>
    </row>
    <row r="133" spans="1:12" ht="18" customHeight="1" thickBot="1">
      <c r="A133" s="267" t="s">
        <v>18</v>
      </c>
      <c r="B133" s="345">
        <f>SUM(B134:B153)</f>
        <v>7012</v>
      </c>
      <c r="C133" s="345">
        <f t="shared" ref="C133:L133" si="24">SUM(C134:C153)</f>
        <v>306</v>
      </c>
      <c r="D133" s="345">
        <f t="shared" si="24"/>
        <v>5900</v>
      </c>
      <c r="E133" s="345">
        <f t="shared" si="24"/>
        <v>1130</v>
      </c>
      <c r="F133" s="345">
        <f t="shared" si="24"/>
        <v>4770</v>
      </c>
      <c r="G133" s="345">
        <f t="shared" si="24"/>
        <v>299</v>
      </c>
      <c r="H133" s="345">
        <f t="shared" si="24"/>
        <v>101</v>
      </c>
      <c r="I133" s="345">
        <f t="shared" si="24"/>
        <v>198</v>
      </c>
      <c r="J133" s="345">
        <f>SUM(J134:J153)</f>
        <v>0</v>
      </c>
      <c r="K133" s="345">
        <f t="shared" si="24"/>
        <v>0</v>
      </c>
      <c r="L133" s="346">
        <f t="shared" si="24"/>
        <v>0</v>
      </c>
    </row>
    <row r="134" spans="1:12" ht="15.75" customHeight="1">
      <c r="A134" s="194" t="s">
        <v>19</v>
      </c>
      <c r="B134" s="340">
        <f>SUM('[1]INFORME POR DIA'!C1460)</f>
        <v>534</v>
      </c>
      <c r="C134" s="340">
        <f>SUM('[1]INFORME POR DIA'!D1460)</f>
        <v>9</v>
      </c>
      <c r="D134" s="197">
        <f t="shared" ref="D134:D152" si="25">SUM(E134:F134)</f>
        <v>476</v>
      </c>
      <c r="E134" s="197">
        <f>SUM('[1]INFORME POR DIA'!F1460)</f>
        <v>0</v>
      </c>
      <c r="F134" s="197">
        <f>SUM('[1]INFORME POR DIA'!I1460)</f>
        <v>476</v>
      </c>
      <c r="G134" s="197">
        <f t="shared" ref="G134:G152" si="26">SUM(H134:I134)</f>
        <v>0</v>
      </c>
      <c r="H134" s="197">
        <f>SUM('[1]INFORME POR DIA'!AC1460)</f>
        <v>0</v>
      </c>
      <c r="I134" s="197">
        <f>SUM('[1]INFORME POR DIA'!AD1460)</f>
        <v>0</v>
      </c>
      <c r="J134" s="197">
        <f t="shared" ref="J134:J140" si="27">SUM(K134:L134)</f>
        <v>0</v>
      </c>
      <c r="K134" s="197">
        <f>SUM('[1]INFORME POR DIA'!AM1460)</f>
        <v>0</v>
      </c>
      <c r="L134" s="342">
        <f>SUM('[1]INFORME POR DIA'!AN1460)</f>
        <v>0</v>
      </c>
    </row>
    <row r="135" spans="1:12" ht="15.75" customHeight="1">
      <c r="A135" s="194" t="s">
        <v>20</v>
      </c>
      <c r="B135" s="340">
        <f>SUM('[1]INFORME POR DIA'!C1461)</f>
        <v>676</v>
      </c>
      <c r="C135" s="340">
        <f>SUM('[1]INFORME POR DIA'!D1461)</f>
        <v>4</v>
      </c>
      <c r="D135" s="197">
        <f t="shared" si="25"/>
        <v>566</v>
      </c>
      <c r="E135" s="197">
        <f>SUM('[1]INFORME POR DIA'!F1461)</f>
        <v>365</v>
      </c>
      <c r="F135" s="197">
        <f>SUM('[1]INFORME POR DIA'!I1461)</f>
        <v>201</v>
      </c>
      <c r="G135" s="197">
        <f t="shared" si="26"/>
        <v>12</v>
      </c>
      <c r="H135" s="197">
        <f>SUM('[1]INFORME POR DIA'!AC1461)</f>
        <v>9</v>
      </c>
      <c r="I135" s="197">
        <f>SUM('[1]INFORME POR DIA'!AD1461)</f>
        <v>3</v>
      </c>
      <c r="J135" s="197">
        <f t="shared" si="27"/>
        <v>0</v>
      </c>
      <c r="K135" s="197">
        <f>SUM('[1]INFORME POR DIA'!AM1461)</f>
        <v>0</v>
      </c>
      <c r="L135" s="342">
        <f>SUM('[1]INFORME POR DIA'!AN1461)</f>
        <v>0</v>
      </c>
    </row>
    <row r="136" spans="1:12" ht="15.75" customHeight="1">
      <c r="A136" s="194" t="s">
        <v>21</v>
      </c>
      <c r="B136" s="340">
        <f>SUM('[1]INFORME POR DIA'!C1462)</f>
        <v>280</v>
      </c>
      <c r="C136" s="340">
        <f>SUM('[1]INFORME POR DIA'!D1462)</f>
        <v>0</v>
      </c>
      <c r="D136" s="197">
        <f t="shared" si="25"/>
        <v>274</v>
      </c>
      <c r="E136" s="197">
        <f>SUM('[1]INFORME POR DIA'!F1462)</f>
        <v>0</v>
      </c>
      <c r="F136" s="197">
        <f>SUM('[1]INFORME POR DIA'!I1462)</f>
        <v>274</v>
      </c>
      <c r="G136" s="197">
        <f t="shared" si="26"/>
        <v>0</v>
      </c>
      <c r="H136" s="197">
        <f>SUM('[1]INFORME POR DIA'!AC1462)</f>
        <v>0</v>
      </c>
      <c r="I136" s="197">
        <f>SUM('[1]INFORME POR DIA'!AD1462)</f>
        <v>0</v>
      </c>
      <c r="J136" s="197">
        <f t="shared" si="27"/>
        <v>0</v>
      </c>
      <c r="K136" s="197">
        <f>SUM('[1]INFORME POR DIA'!AM1462)</f>
        <v>0</v>
      </c>
      <c r="L136" s="342">
        <f>SUM('[1]INFORME POR DIA'!AN1462)</f>
        <v>0</v>
      </c>
    </row>
    <row r="137" spans="1:12" ht="15.75" customHeight="1">
      <c r="A137" s="194" t="s">
        <v>22</v>
      </c>
      <c r="B137" s="340">
        <f>SUM('[1]INFORME POR DIA'!C1463)</f>
        <v>224</v>
      </c>
      <c r="C137" s="340">
        <f>SUM('[1]INFORME POR DIA'!D1463)</f>
        <v>2</v>
      </c>
      <c r="D137" s="197">
        <f t="shared" si="25"/>
        <v>175</v>
      </c>
      <c r="E137" s="197">
        <f>SUM('[1]INFORME POR DIA'!F1463)</f>
        <v>0</v>
      </c>
      <c r="F137" s="197">
        <f>SUM('[1]INFORME POR DIA'!I1463)</f>
        <v>175</v>
      </c>
      <c r="G137" s="197">
        <f t="shared" si="26"/>
        <v>0</v>
      </c>
      <c r="H137" s="197">
        <f>SUM('[1]INFORME POR DIA'!AC1463)</f>
        <v>0</v>
      </c>
      <c r="I137" s="197">
        <f>SUM('[1]INFORME POR DIA'!AD1463)</f>
        <v>0</v>
      </c>
      <c r="J137" s="197">
        <f t="shared" si="27"/>
        <v>0</v>
      </c>
      <c r="K137" s="197">
        <f>SUM('[1]INFORME POR DIA'!AM1463)</f>
        <v>0</v>
      </c>
      <c r="L137" s="342">
        <f>SUM('[1]INFORME POR DIA'!AN1463)</f>
        <v>0</v>
      </c>
    </row>
    <row r="138" spans="1:12" ht="15.75" customHeight="1">
      <c r="A138" s="193" t="s">
        <v>204</v>
      </c>
      <c r="B138" s="340">
        <f>SUM('[1]INFORME POR DIA'!C1464)</f>
        <v>192</v>
      </c>
      <c r="C138" s="340">
        <f>SUM('[1]INFORME POR DIA'!D1464)</f>
        <v>0</v>
      </c>
      <c r="D138" s="197">
        <f t="shared" si="25"/>
        <v>151</v>
      </c>
      <c r="E138" s="197">
        <f>SUM('[1]INFORME POR DIA'!F1464)</f>
        <v>0</v>
      </c>
      <c r="F138" s="197">
        <f>SUM('[1]INFORME POR DIA'!I1464)</f>
        <v>151</v>
      </c>
      <c r="G138" s="197">
        <f t="shared" si="26"/>
        <v>0</v>
      </c>
      <c r="H138" s="197">
        <f>SUM('[1]INFORME POR DIA'!AC1464)</f>
        <v>0</v>
      </c>
      <c r="I138" s="197">
        <f>SUM('[1]INFORME POR DIA'!AD1464)</f>
        <v>0</v>
      </c>
      <c r="J138" s="197">
        <f t="shared" si="27"/>
        <v>0</v>
      </c>
      <c r="K138" s="197">
        <f>SUM('[1]INFORME POR DIA'!AM1464)</f>
        <v>0</v>
      </c>
      <c r="L138" s="342">
        <f>SUM('[1]INFORME POR DIA'!AN1464)</f>
        <v>0</v>
      </c>
    </row>
    <row r="139" spans="1:12" ht="15.75" customHeight="1">
      <c r="A139" s="193" t="s">
        <v>218</v>
      </c>
      <c r="B139" s="340">
        <f>SUM('[1]INFORME POR DIA'!C1465)</f>
        <v>528</v>
      </c>
      <c r="C139" s="340">
        <f>SUM('[1]INFORME POR DIA'!D1465)</f>
        <v>15</v>
      </c>
      <c r="D139" s="197">
        <f t="shared" si="25"/>
        <v>488</v>
      </c>
      <c r="E139" s="197">
        <f>SUM('[1]INFORME POR DIA'!F1465)</f>
        <v>80</v>
      </c>
      <c r="F139" s="197">
        <f>SUM('[1]INFORME POR DIA'!I1465)</f>
        <v>408</v>
      </c>
      <c r="G139" s="197">
        <f t="shared" si="26"/>
        <v>270</v>
      </c>
      <c r="H139" s="197">
        <f>SUM('[1]INFORME POR DIA'!AC1465)</f>
        <v>80</v>
      </c>
      <c r="I139" s="197">
        <f>SUM('[1]INFORME POR DIA'!AD1465)</f>
        <v>190</v>
      </c>
      <c r="J139" s="197">
        <f t="shared" si="27"/>
        <v>0</v>
      </c>
      <c r="K139" s="197">
        <f>SUM('[1]INFORME POR DIA'!AM1465)</f>
        <v>0</v>
      </c>
      <c r="L139" s="342">
        <f>SUM('[1]INFORME POR DIA'!AN1465)</f>
        <v>0</v>
      </c>
    </row>
    <row r="140" spans="1:12" ht="15.75" customHeight="1">
      <c r="A140" s="194" t="s">
        <v>23</v>
      </c>
      <c r="B140" s="340">
        <f>SUM('[1]INFORME POR DIA'!C1466)</f>
        <v>246</v>
      </c>
      <c r="C140" s="340">
        <f>SUM('[1]INFORME POR DIA'!D1466)</f>
        <v>5</v>
      </c>
      <c r="D140" s="197">
        <f t="shared" si="25"/>
        <v>225</v>
      </c>
      <c r="E140" s="197">
        <f>SUM('[1]INFORME POR DIA'!F1466)</f>
        <v>205</v>
      </c>
      <c r="F140" s="197">
        <f>SUM('[1]INFORME POR DIA'!I1466)</f>
        <v>20</v>
      </c>
      <c r="G140" s="197">
        <f t="shared" si="26"/>
        <v>0</v>
      </c>
      <c r="H140" s="197">
        <f>SUM('[1]INFORME POR DIA'!AC1466)</f>
        <v>0</v>
      </c>
      <c r="I140" s="197">
        <f>SUM('[1]INFORME POR DIA'!AD1466)</f>
        <v>0</v>
      </c>
      <c r="J140" s="197">
        <f t="shared" si="27"/>
        <v>0</v>
      </c>
      <c r="K140" s="197">
        <f>SUM('[1]INFORME POR DIA'!AM1466)</f>
        <v>0</v>
      </c>
      <c r="L140" s="342">
        <f>SUM('[1]INFORME POR DIA'!AN1466)</f>
        <v>0</v>
      </c>
    </row>
    <row r="141" spans="1:12" ht="15.75" customHeight="1">
      <c r="A141" s="196" t="s">
        <v>24</v>
      </c>
      <c r="B141" s="340">
        <f>SUM('[1]INFORME POR DIA'!C1467)</f>
        <v>56</v>
      </c>
      <c r="C141" s="340">
        <f>SUM('[1]INFORME POR DIA'!D1467)</f>
        <v>0</v>
      </c>
      <c r="D141" s="197">
        <f>SUM(E141:F141)</f>
        <v>52</v>
      </c>
      <c r="E141" s="197">
        <f>SUM('[1]INFORME POR DIA'!F1467)</f>
        <v>0</v>
      </c>
      <c r="F141" s="197">
        <f>SUM('[1]INFORME POR DIA'!I1467)</f>
        <v>52</v>
      </c>
      <c r="G141" s="197">
        <f t="shared" si="26"/>
        <v>0</v>
      </c>
      <c r="H141" s="197">
        <f>SUM('[1]INFORME POR DIA'!AC1467)</f>
        <v>0</v>
      </c>
      <c r="I141" s="197">
        <f>SUM('[1]INFORME POR DIA'!AD1467)</f>
        <v>0</v>
      </c>
      <c r="J141" s="197">
        <f>SUM(K141:L141)</f>
        <v>0</v>
      </c>
      <c r="K141" s="197">
        <f>SUM('[1]INFORME POR DIA'!AM1467)</f>
        <v>0</v>
      </c>
      <c r="L141" s="342">
        <f>SUM('[1]INFORME POR DIA'!AN1467)</f>
        <v>0</v>
      </c>
    </row>
    <row r="142" spans="1:12" ht="15.75" customHeight="1">
      <c r="A142" s="193" t="s">
        <v>205</v>
      </c>
      <c r="B142" s="340">
        <f>SUM('[1]INFORME POR DIA'!C1468)</f>
        <v>420</v>
      </c>
      <c r="C142" s="340">
        <f>SUM('[1]INFORME POR DIA'!D1468)</f>
        <v>2</v>
      </c>
      <c r="D142" s="197">
        <f t="shared" si="25"/>
        <v>373</v>
      </c>
      <c r="E142" s="197">
        <f>SUM('[1]INFORME POR DIA'!F1468)</f>
        <v>6</v>
      </c>
      <c r="F142" s="197">
        <f>SUM('[1]INFORME POR DIA'!I1468)</f>
        <v>367</v>
      </c>
      <c r="G142" s="197">
        <f t="shared" si="26"/>
        <v>0</v>
      </c>
      <c r="H142" s="197">
        <f>SUM('[1]INFORME POR DIA'!AC1468)</f>
        <v>0</v>
      </c>
      <c r="I142" s="197">
        <f>SUM('[1]INFORME POR DIA'!AD1468)</f>
        <v>0</v>
      </c>
      <c r="J142" s="197">
        <f t="shared" ref="J142:J152" si="28">SUM(K142:L142)</f>
        <v>0</v>
      </c>
      <c r="K142" s="197">
        <f>SUM('[1]INFORME POR DIA'!AM1468)</f>
        <v>0</v>
      </c>
      <c r="L142" s="342">
        <f>SUM('[1]INFORME POR DIA'!AN1468)</f>
        <v>0</v>
      </c>
    </row>
    <row r="143" spans="1:12" ht="15.75" customHeight="1">
      <c r="A143" s="193" t="s">
        <v>206</v>
      </c>
      <c r="B143" s="340">
        <f>SUM('[1]INFORME POR DIA'!C1469)</f>
        <v>831</v>
      </c>
      <c r="C143" s="340">
        <f>SUM('[1]INFORME POR DIA'!D1469)</f>
        <v>254</v>
      </c>
      <c r="D143" s="197">
        <f t="shared" si="25"/>
        <v>544</v>
      </c>
      <c r="E143" s="197">
        <f>SUM('[1]INFORME POR DIA'!F1469)</f>
        <v>0</v>
      </c>
      <c r="F143" s="197">
        <f>SUM('[1]INFORME POR DIA'!I1469)</f>
        <v>544</v>
      </c>
      <c r="G143" s="197">
        <f t="shared" si="26"/>
        <v>0</v>
      </c>
      <c r="H143" s="197">
        <f>SUM('[1]INFORME POR DIA'!AC1469)</f>
        <v>0</v>
      </c>
      <c r="I143" s="197">
        <f>SUM('[1]INFORME POR DIA'!AD1469)</f>
        <v>0</v>
      </c>
      <c r="J143" s="197">
        <f t="shared" si="28"/>
        <v>0</v>
      </c>
      <c r="K143" s="197">
        <f>SUM('[1]INFORME POR DIA'!AM1469)</f>
        <v>0</v>
      </c>
      <c r="L143" s="342">
        <f>SUM('[1]INFORME POR DIA'!AN1469)</f>
        <v>0</v>
      </c>
    </row>
    <row r="144" spans="1:12" ht="15.75" customHeight="1">
      <c r="A144" s="193" t="s">
        <v>207</v>
      </c>
      <c r="B144" s="340">
        <f>SUM('[1]INFORME POR DIA'!C1470)</f>
        <v>486</v>
      </c>
      <c r="C144" s="340">
        <f>SUM('[1]INFORME POR DIA'!D1470)</f>
        <v>12</v>
      </c>
      <c r="D144" s="197">
        <f t="shared" si="25"/>
        <v>360</v>
      </c>
      <c r="E144" s="197">
        <f>SUM('[1]INFORME POR DIA'!F1470)</f>
        <v>18</v>
      </c>
      <c r="F144" s="197">
        <f>SUM('[1]INFORME POR DIA'!I1470)</f>
        <v>342</v>
      </c>
      <c r="G144" s="197">
        <f t="shared" si="26"/>
        <v>0</v>
      </c>
      <c r="H144" s="197">
        <f>SUM('[1]INFORME POR DIA'!AC1470)</f>
        <v>0</v>
      </c>
      <c r="I144" s="197">
        <f>SUM('[1]INFORME POR DIA'!AD1470)</f>
        <v>0</v>
      </c>
      <c r="J144" s="197">
        <f t="shared" si="28"/>
        <v>0</v>
      </c>
      <c r="K144" s="197">
        <f>SUM('[1]INFORME POR DIA'!AM1470)</f>
        <v>0</v>
      </c>
      <c r="L144" s="342">
        <f>SUM('[1]INFORME POR DIA'!AN1470)</f>
        <v>0</v>
      </c>
    </row>
    <row r="145" spans="1:12" ht="15.75" customHeight="1">
      <c r="A145" s="194" t="s">
        <v>25</v>
      </c>
      <c r="B145" s="340">
        <f>SUM('[1]INFORME POR DIA'!C1471)</f>
        <v>50</v>
      </c>
      <c r="C145" s="340">
        <f>SUM('[1]INFORME POR DIA'!D1471)</f>
        <v>0</v>
      </c>
      <c r="D145" s="197">
        <f t="shared" si="25"/>
        <v>25</v>
      </c>
      <c r="E145" s="197">
        <f>SUM('[1]INFORME POR DIA'!F1471)</f>
        <v>0</v>
      </c>
      <c r="F145" s="197">
        <f>SUM('[1]INFORME POR DIA'!I1471)</f>
        <v>25</v>
      </c>
      <c r="G145" s="197">
        <f t="shared" si="26"/>
        <v>0</v>
      </c>
      <c r="H145" s="197">
        <f>SUM('[1]INFORME POR DIA'!AC1471)</f>
        <v>0</v>
      </c>
      <c r="I145" s="197">
        <f>SUM('[1]INFORME POR DIA'!AD1471)</f>
        <v>0</v>
      </c>
      <c r="J145" s="197">
        <f t="shared" si="28"/>
        <v>0</v>
      </c>
      <c r="K145" s="197">
        <f>SUM('[1]INFORME POR DIA'!AM1471)</f>
        <v>0</v>
      </c>
      <c r="L145" s="342">
        <f>SUM('[1]INFORME POR DIA'!AN1471)</f>
        <v>0</v>
      </c>
    </row>
    <row r="146" spans="1:12" ht="15.75" customHeight="1">
      <c r="A146" s="193" t="s">
        <v>208</v>
      </c>
      <c r="B146" s="340">
        <f>SUM('[1]INFORME POR DIA'!C1472)</f>
        <v>546</v>
      </c>
      <c r="C146" s="340">
        <f>SUM('[1]INFORME POR DIA'!D1472)</f>
        <v>0</v>
      </c>
      <c r="D146" s="197">
        <f t="shared" si="25"/>
        <v>530</v>
      </c>
      <c r="E146" s="197">
        <f>SUM('[1]INFORME POR DIA'!F1472)</f>
        <v>0</v>
      </c>
      <c r="F146" s="197">
        <f>SUM('[1]INFORME POR DIA'!I1472)</f>
        <v>530</v>
      </c>
      <c r="G146" s="197">
        <f t="shared" si="26"/>
        <v>0</v>
      </c>
      <c r="H146" s="197">
        <f>SUM('[1]INFORME POR DIA'!AC1472)</f>
        <v>0</v>
      </c>
      <c r="I146" s="197">
        <f>SUM('[1]INFORME POR DIA'!AD1472)</f>
        <v>0</v>
      </c>
      <c r="J146" s="197">
        <f t="shared" si="28"/>
        <v>0</v>
      </c>
      <c r="K146" s="197">
        <f>SUM('[1]INFORME POR DIA'!AM1472)</f>
        <v>0</v>
      </c>
      <c r="L146" s="342">
        <f>SUM('[1]INFORME POR DIA'!AN1472)</f>
        <v>0</v>
      </c>
    </row>
    <row r="147" spans="1:12" ht="15.75" customHeight="1">
      <c r="A147" s="194" t="s">
        <v>26</v>
      </c>
      <c r="B147" s="340">
        <f>SUM('[1]INFORME POR DIA'!C1473)</f>
        <v>152</v>
      </c>
      <c r="C147" s="340">
        <f>SUM('[1]INFORME POR DIA'!D1473)</f>
        <v>0</v>
      </c>
      <c r="D147" s="197">
        <f t="shared" si="25"/>
        <v>60</v>
      </c>
      <c r="E147" s="197">
        <f>SUM('[1]INFORME POR DIA'!F1473)</f>
        <v>0</v>
      </c>
      <c r="F147" s="197">
        <f>SUM('[1]INFORME POR DIA'!I1473)</f>
        <v>60</v>
      </c>
      <c r="G147" s="197">
        <f t="shared" si="26"/>
        <v>0</v>
      </c>
      <c r="H147" s="197">
        <f>SUM('[1]INFORME POR DIA'!AC1473)</f>
        <v>0</v>
      </c>
      <c r="I147" s="197">
        <f>SUM('[1]INFORME POR DIA'!AD1473)</f>
        <v>0</v>
      </c>
      <c r="J147" s="197">
        <f t="shared" si="28"/>
        <v>0</v>
      </c>
      <c r="K147" s="197">
        <f>SUM('[1]INFORME POR DIA'!AM1473)</f>
        <v>0</v>
      </c>
      <c r="L147" s="342">
        <f>SUM('[1]INFORME POR DIA'!AN1473)</f>
        <v>0</v>
      </c>
    </row>
    <row r="148" spans="1:12" ht="15.75" customHeight="1">
      <c r="A148" s="193" t="s">
        <v>209</v>
      </c>
      <c r="B148" s="340">
        <f>SUM('[1]INFORME POR DIA'!C1474)</f>
        <v>908</v>
      </c>
      <c r="C148" s="340">
        <f>SUM('[1]INFORME POR DIA'!D1474)</f>
        <v>3</v>
      </c>
      <c r="D148" s="197">
        <f t="shared" si="25"/>
        <v>761</v>
      </c>
      <c r="E148" s="197">
        <f>SUM('[1]INFORME POR DIA'!F1474)</f>
        <v>214</v>
      </c>
      <c r="F148" s="197">
        <f>SUM('[1]INFORME POR DIA'!I1474)</f>
        <v>547</v>
      </c>
      <c r="G148" s="197">
        <f t="shared" si="26"/>
        <v>17</v>
      </c>
      <c r="H148" s="197">
        <f>SUM('[1]INFORME POR DIA'!AC1474)</f>
        <v>12</v>
      </c>
      <c r="I148" s="197">
        <f>SUM('[1]INFORME POR DIA'!AD1474)</f>
        <v>5</v>
      </c>
      <c r="J148" s="197">
        <f t="shared" si="28"/>
        <v>0</v>
      </c>
      <c r="K148" s="197">
        <f>SUM('[1]INFORME POR DIA'!AM1474)</f>
        <v>0</v>
      </c>
      <c r="L148" s="342">
        <f>SUM('[1]INFORME POR DIA'!AN1474)</f>
        <v>0</v>
      </c>
    </row>
    <row r="149" spans="1:12" ht="15.75" customHeight="1">
      <c r="A149" s="193" t="s">
        <v>210</v>
      </c>
      <c r="B149" s="340">
        <f>SUM('[1]INFORME POR DIA'!C1475)</f>
        <v>75</v>
      </c>
      <c r="C149" s="340">
        <f>SUM('[1]INFORME POR DIA'!D1475)</f>
        <v>0</v>
      </c>
      <c r="D149" s="197">
        <f t="shared" si="25"/>
        <v>68</v>
      </c>
      <c r="E149" s="197">
        <f>SUM('[1]INFORME POR DIA'!F1475)</f>
        <v>0</v>
      </c>
      <c r="F149" s="197">
        <f>SUM('[1]INFORME POR DIA'!I1475)</f>
        <v>68</v>
      </c>
      <c r="G149" s="197">
        <f t="shared" si="26"/>
        <v>0</v>
      </c>
      <c r="H149" s="197">
        <f>SUM('[1]INFORME POR DIA'!AC1475)</f>
        <v>0</v>
      </c>
      <c r="I149" s="197">
        <f>SUM('[1]INFORME POR DIA'!AD1475)</f>
        <v>0</v>
      </c>
      <c r="J149" s="197">
        <f t="shared" si="28"/>
        <v>0</v>
      </c>
      <c r="K149" s="197">
        <f>SUM('[1]INFORME POR DIA'!AM1475)</f>
        <v>0</v>
      </c>
      <c r="L149" s="342">
        <f>SUM('[1]INFORME POR DIA'!AN1475)</f>
        <v>0</v>
      </c>
    </row>
    <row r="150" spans="1:12" ht="15.75" customHeight="1">
      <c r="A150" s="193" t="s">
        <v>219</v>
      </c>
      <c r="B150" s="340">
        <f>SUM('[1]INFORME POR DIA'!C1476)</f>
        <v>0</v>
      </c>
      <c r="C150" s="340">
        <f>SUM('[1]INFORME POR DIA'!D1476)</f>
        <v>0</v>
      </c>
      <c r="D150" s="197">
        <f t="shared" si="25"/>
        <v>0</v>
      </c>
      <c r="E150" s="197">
        <f>SUM('[1]INFORME POR DIA'!F1476)</f>
        <v>0</v>
      </c>
      <c r="F150" s="197">
        <f>SUM('[1]INFORME POR DIA'!I1476)</f>
        <v>0</v>
      </c>
      <c r="G150" s="197">
        <f t="shared" si="26"/>
        <v>0</v>
      </c>
      <c r="H150" s="197">
        <f>SUM('[1]INFORME POR DIA'!AC1476)</f>
        <v>0</v>
      </c>
      <c r="I150" s="197">
        <f>SUM('[1]INFORME POR DIA'!AD1476)</f>
        <v>0</v>
      </c>
      <c r="J150" s="197">
        <f t="shared" si="28"/>
        <v>0</v>
      </c>
      <c r="K150" s="197">
        <f>SUM('[1]INFORME POR DIA'!AM1476)</f>
        <v>0</v>
      </c>
      <c r="L150" s="342">
        <f>SUM('[1]INFORME POR DIA'!AN1476)</f>
        <v>0</v>
      </c>
    </row>
    <row r="151" spans="1:12" ht="15.75" customHeight="1">
      <c r="A151" s="194" t="s">
        <v>27</v>
      </c>
      <c r="B151" s="340">
        <f>SUM('[1]INFORME POR DIA'!C1477)</f>
        <v>400</v>
      </c>
      <c r="C151" s="340">
        <f>SUM('[1]INFORME POR DIA'!D1477)</f>
        <v>0</v>
      </c>
      <c r="D151" s="197">
        <f t="shared" si="25"/>
        <v>378</v>
      </c>
      <c r="E151" s="197">
        <f>SUM('[1]INFORME POR DIA'!F1477)</f>
        <v>0</v>
      </c>
      <c r="F151" s="197">
        <f>SUM('[1]INFORME POR DIA'!I1477)</f>
        <v>378</v>
      </c>
      <c r="G151" s="197">
        <f t="shared" si="26"/>
        <v>0</v>
      </c>
      <c r="H151" s="197">
        <f>SUM('[1]INFORME POR DIA'!AC1477)</f>
        <v>0</v>
      </c>
      <c r="I151" s="197">
        <f>SUM('[1]INFORME POR DIA'!AD1477)</f>
        <v>0</v>
      </c>
      <c r="J151" s="197">
        <f t="shared" si="28"/>
        <v>0</v>
      </c>
      <c r="K151" s="197">
        <f>SUM('[1]INFORME POR DIA'!AM1477)</f>
        <v>0</v>
      </c>
      <c r="L151" s="342">
        <f>SUM('[1]INFORME POR DIA'!AN1477)</f>
        <v>0</v>
      </c>
    </row>
    <row r="152" spans="1:12" ht="15.75" customHeight="1">
      <c r="A152" s="194" t="s">
        <v>28</v>
      </c>
      <c r="B152" s="340">
        <f>SUM('[1]INFORME POR DIA'!C1478)</f>
        <v>384</v>
      </c>
      <c r="C152" s="340">
        <f>SUM('[1]INFORME POR DIA'!D1478)</f>
        <v>0</v>
      </c>
      <c r="D152" s="197">
        <f t="shared" si="25"/>
        <v>373</v>
      </c>
      <c r="E152" s="197">
        <f>SUM('[1]INFORME POR DIA'!F1478)</f>
        <v>242</v>
      </c>
      <c r="F152" s="197">
        <f>SUM('[1]INFORME POR DIA'!I1478)</f>
        <v>131</v>
      </c>
      <c r="G152" s="197">
        <f t="shared" si="26"/>
        <v>0</v>
      </c>
      <c r="H152" s="197">
        <f>SUM('[1]INFORME POR DIA'!AC1478)</f>
        <v>0</v>
      </c>
      <c r="I152" s="197">
        <f>SUM('[1]INFORME POR DIA'!AD1478)</f>
        <v>0</v>
      </c>
      <c r="J152" s="197">
        <f t="shared" si="28"/>
        <v>0</v>
      </c>
      <c r="K152" s="197">
        <f>SUM('[1]INFORME POR DIA'!AM1478)</f>
        <v>0</v>
      </c>
      <c r="L152" s="342">
        <f>SUM('[1]INFORME POR DIA'!AN1478)</f>
        <v>0</v>
      </c>
    </row>
    <row r="153" spans="1:12" ht="15.75" customHeight="1" thickBot="1">
      <c r="A153" s="259" t="s">
        <v>211</v>
      </c>
      <c r="B153" s="347">
        <f>SUM('[1]INFORME POR DIA'!C1479)</f>
        <v>24</v>
      </c>
      <c r="C153" s="347">
        <f>SUM('[1]INFORME POR DIA'!D1479)</f>
        <v>0</v>
      </c>
      <c r="D153" s="260">
        <f>SUM(E153:F153)</f>
        <v>21</v>
      </c>
      <c r="E153" s="335">
        <f>SUM('[1]INFORME POR DIA'!F1479)</f>
        <v>0</v>
      </c>
      <c r="F153" s="335">
        <f>SUM('[1]INFORME POR DIA'!I1479)</f>
        <v>21</v>
      </c>
      <c r="G153" s="260">
        <f>SUM(H153:I153)</f>
        <v>0</v>
      </c>
      <c r="H153" s="335">
        <f>SUM('[1]INFORME POR DIA'!AC1479)</f>
        <v>0</v>
      </c>
      <c r="I153" s="335">
        <f>SUM('[1]INFORME POR DIA'!AD1479)</f>
        <v>0</v>
      </c>
      <c r="J153" s="260">
        <f>SUM(K153:L153)</f>
        <v>0</v>
      </c>
      <c r="K153" s="335">
        <f>SUM('[1]INFORME POR DIA'!AM1479)</f>
        <v>0</v>
      </c>
      <c r="L153" s="348">
        <f>SUM('[1]INFORME POR DIA'!AN1479)</f>
        <v>0</v>
      </c>
    </row>
    <row r="154" spans="1:12" s="6" customFormat="1">
      <c r="A154" s="299"/>
      <c r="B154" s="8"/>
      <c r="C154" s="292" t="s">
        <v>336</v>
      </c>
      <c r="D154" s="8"/>
      <c r="E154" s="8"/>
      <c r="F154" s="8"/>
    </row>
    <row r="155" spans="1:12" s="6" customFormat="1">
      <c r="A155" s="299" t="s">
        <v>29</v>
      </c>
      <c r="B155" s="299"/>
      <c r="C155" s="299"/>
      <c r="D155" s="299"/>
      <c r="E155" s="299"/>
      <c r="F155" s="299"/>
    </row>
    <row r="156" spans="1:12" s="6" customFormat="1">
      <c r="A156" s="268" t="s">
        <v>220</v>
      </c>
      <c r="B156" s="299"/>
      <c r="C156" s="299"/>
      <c r="D156" s="8"/>
      <c r="E156" s="8"/>
      <c r="F156" s="8"/>
    </row>
    <row r="157" spans="1:12" s="6" customFormat="1"/>
  </sheetData>
  <mergeCells count="41">
    <mergeCell ref="G110:I110"/>
    <mergeCell ref="J110:L110"/>
    <mergeCell ref="G111:G112"/>
    <mergeCell ref="H111:H112"/>
    <mergeCell ref="I111:I112"/>
    <mergeCell ref="J111:J112"/>
    <mergeCell ref="K111:K112"/>
    <mergeCell ref="L111:L112"/>
    <mergeCell ref="B110:B112"/>
    <mergeCell ref="C110:C112"/>
    <mergeCell ref="D110:D112"/>
    <mergeCell ref="E110:E112"/>
    <mergeCell ref="F110:F112"/>
    <mergeCell ref="G57:I57"/>
    <mergeCell ref="J57:L57"/>
    <mergeCell ref="G58:G59"/>
    <mergeCell ref="H58:H59"/>
    <mergeCell ref="I58:I59"/>
    <mergeCell ref="J58:J59"/>
    <mergeCell ref="K58:K59"/>
    <mergeCell ref="L58:L59"/>
    <mergeCell ref="J6:L6"/>
    <mergeCell ref="G7:G8"/>
    <mergeCell ref="H7:H8"/>
    <mergeCell ref="I7:I8"/>
    <mergeCell ref="J7:J8"/>
    <mergeCell ref="K7:K8"/>
    <mergeCell ref="L7:L8"/>
    <mergeCell ref="G6:I6"/>
    <mergeCell ref="B6:B8"/>
    <mergeCell ref="C6:C8"/>
    <mergeCell ref="D6:D8"/>
    <mergeCell ref="E6:E8"/>
    <mergeCell ref="F6:F8"/>
    <mergeCell ref="A50:C50"/>
    <mergeCell ref="A51:F51"/>
    <mergeCell ref="B57:B59"/>
    <mergeCell ref="C57:C59"/>
    <mergeCell ref="D57:D59"/>
    <mergeCell ref="E57:E59"/>
    <mergeCell ref="F57:F59"/>
  </mergeCells>
  <printOptions horizontalCentered="1" verticalCentered="1"/>
  <pageMargins left="0.25" right="0.25" top="0.38" bottom="0.4"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heetViews>
  <sheetFormatPr defaultRowHeight="15"/>
  <cols>
    <col min="16" max="16" width="14" customWidth="1"/>
    <col min="17" max="17" width="12.7109375" bestFit="1" customWidth="1"/>
  </cols>
  <sheetData>
    <row r="2" spans="1:18" ht="15.75">
      <c r="A2" s="418" t="s">
        <v>42</v>
      </c>
      <c r="B2" s="418"/>
      <c r="C2" s="418"/>
      <c r="D2" s="418"/>
      <c r="E2" s="418"/>
      <c r="F2" s="418"/>
      <c r="G2" s="418"/>
      <c r="H2" s="418"/>
      <c r="I2" s="418"/>
      <c r="J2" s="418"/>
      <c r="K2" s="418"/>
      <c r="L2" s="418"/>
      <c r="M2" s="418"/>
      <c r="N2" s="418"/>
      <c r="O2" s="418"/>
    </row>
    <row r="3" spans="1:18">
      <c r="A3" s="19" t="s">
        <v>339</v>
      </c>
      <c r="B3" s="19"/>
      <c r="C3" s="19"/>
      <c r="D3" s="19"/>
      <c r="E3" s="19"/>
      <c r="F3" s="19"/>
      <c r="G3" s="19"/>
      <c r="H3" s="19"/>
      <c r="I3" s="19"/>
      <c r="J3" s="19"/>
      <c r="K3" s="19"/>
      <c r="L3" s="19"/>
      <c r="M3" s="19"/>
      <c r="N3" s="19"/>
      <c r="O3" s="19"/>
    </row>
    <row r="10" spans="1:18">
      <c r="P10" t="s">
        <v>10</v>
      </c>
    </row>
    <row r="11" spans="1:18">
      <c r="P11" t="s">
        <v>225</v>
      </c>
      <c r="Q11" t="s">
        <v>226</v>
      </c>
    </row>
    <row r="12" spans="1:18" ht="17.25" customHeight="1">
      <c r="P12" s="17">
        <f>[1]PROMEDIO!E9</f>
        <v>2069.4166666666665</v>
      </c>
      <c r="Q12" s="17">
        <f>[1]PROMEDIO!F9</f>
        <v>9669.5</v>
      </c>
      <c r="R12" s="17">
        <f>SUM(P12:Q12)</f>
        <v>11738.916666666666</v>
      </c>
    </row>
    <row r="13" spans="1:18" ht="17.25" customHeight="1"/>
    <row r="14" spans="1:18" ht="17.25" customHeight="1">
      <c r="P14" t="s">
        <v>9</v>
      </c>
    </row>
    <row r="15" spans="1:18">
      <c r="P15" t="s">
        <v>225</v>
      </c>
      <c r="Q15" t="s">
        <v>226</v>
      </c>
    </row>
    <row r="16" spans="1:18">
      <c r="P16" s="17">
        <f>[1]PROMEDIO!K9</f>
        <v>107.33333333333333</v>
      </c>
      <c r="Q16" s="17">
        <f>[1]PROMEDIO!L9</f>
        <v>324.25</v>
      </c>
      <c r="R16" s="17">
        <f>SUM(P16:Q16)</f>
        <v>431.58333333333331</v>
      </c>
    </row>
    <row r="18" spans="16:18">
      <c r="P18" t="s">
        <v>8</v>
      </c>
    </row>
    <row r="19" spans="16:18">
      <c r="P19" t="s">
        <v>225</v>
      </c>
      <c r="Q19" t="s">
        <v>226</v>
      </c>
    </row>
    <row r="20" spans="16:18">
      <c r="P20" s="17">
        <f>[1]PROMEDIO!H9</f>
        <v>186.25</v>
      </c>
      <c r="Q20" s="17">
        <f>[1]PROMEDIO!I9</f>
        <v>248.33333333333334</v>
      </c>
      <c r="R20" s="17">
        <f>SUM(P20:Q20)</f>
        <v>434.58333333333337</v>
      </c>
    </row>
    <row r="22" spans="16:18">
      <c r="P22" t="s">
        <v>227</v>
      </c>
    </row>
    <row r="23" spans="16:18">
      <c r="P23" t="s">
        <v>228</v>
      </c>
      <c r="Q23" t="s">
        <v>229</v>
      </c>
    </row>
    <row r="24" spans="16:18">
      <c r="P24" s="17">
        <f>[1]PROMEDIO!D10</f>
        <v>5830.666666666667</v>
      </c>
      <c r="Q24" s="17">
        <f>[1]PROMEDIO!D29</f>
        <v>5908.25</v>
      </c>
    </row>
    <row r="26" spans="16:18">
      <c r="P26" t="s">
        <v>230</v>
      </c>
    </row>
    <row r="27" spans="16:18">
      <c r="P27" t="s">
        <v>231</v>
      </c>
      <c r="Q27" t="s">
        <v>232</v>
      </c>
    </row>
    <row r="28" spans="16:18">
      <c r="P28" s="17">
        <f>[1]PROMEDIO!D9</f>
        <v>11738.916666666668</v>
      </c>
      <c r="Q28" s="17">
        <f>([1]PROMEDIO!B9-[1]PROMEDIO!C9)-[1]PROMEDIO!D9</f>
        <v>1481.0833333333321</v>
      </c>
    </row>
    <row r="30" spans="16:18">
      <c r="P30" t="s">
        <v>233</v>
      </c>
    </row>
    <row r="31" spans="16:18">
      <c r="P31" t="s">
        <v>234</v>
      </c>
      <c r="Q31" t="s">
        <v>235</v>
      </c>
    </row>
    <row r="32" spans="16:18" ht="18.75" customHeight="1">
      <c r="P32" s="17">
        <f>[1]PROMEDIO!B9-[1]PROMEDIO!C9</f>
        <v>13220</v>
      </c>
      <c r="Q32" s="17">
        <f>[1]PROMEDIO!C9</f>
        <v>420</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0"/>
  <sheetViews>
    <sheetView workbookViewId="0"/>
  </sheetViews>
  <sheetFormatPr defaultRowHeight="15"/>
  <cols>
    <col min="1" max="1" width="40.28515625" customWidth="1"/>
    <col min="2"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180</v>
      </c>
      <c r="B1" s="20"/>
      <c r="C1" s="20"/>
      <c r="D1" s="20"/>
      <c r="E1" s="20"/>
      <c r="F1" s="20"/>
      <c r="G1" s="20"/>
      <c r="H1" s="20"/>
      <c r="I1" s="20"/>
      <c r="J1" s="20"/>
      <c r="K1" s="20"/>
      <c r="L1" s="20"/>
      <c r="M1" s="20"/>
      <c r="N1" s="20"/>
      <c r="O1" s="328"/>
    </row>
    <row r="2" spans="1:28" ht="15" customHeight="1" thickBot="1">
      <c r="A2" s="20" t="s">
        <v>317</v>
      </c>
      <c r="B2" s="20"/>
      <c r="C2" s="20"/>
      <c r="D2" s="20"/>
      <c r="E2" s="20"/>
      <c r="F2" s="20"/>
      <c r="G2" s="20"/>
      <c r="H2" s="20"/>
      <c r="I2" s="20"/>
      <c r="J2" s="20"/>
      <c r="K2" s="20"/>
      <c r="L2" s="20"/>
      <c r="M2" s="20"/>
      <c r="N2" s="20"/>
      <c r="O2" s="328"/>
    </row>
    <row r="3" spans="1:28" ht="22.5" customHeight="1" thickBot="1">
      <c r="A3" s="349" t="s">
        <v>172</v>
      </c>
      <c r="B3" s="350" t="s">
        <v>10</v>
      </c>
      <c r="C3" s="351" t="s">
        <v>50</v>
      </c>
      <c r="D3" s="351" t="s">
        <v>51</v>
      </c>
      <c r="E3" s="352" t="s">
        <v>52</v>
      </c>
      <c r="F3" s="352" t="s">
        <v>53</v>
      </c>
      <c r="G3" s="352" t="s">
        <v>54</v>
      </c>
      <c r="H3" s="352" t="s">
        <v>55</v>
      </c>
      <c r="I3" s="352" t="s">
        <v>56</v>
      </c>
      <c r="J3" s="351" t="s">
        <v>57</v>
      </c>
      <c r="K3" s="351" t="s">
        <v>58</v>
      </c>
      <c r="L3" s="351" t="s">
        <v>59</v>
      </c>
      <c r="M3" s="351" t="s">
        <v>60</v>
      </c>
      <c r="N3" s="353" t="s">
        <v>61</v>
      </c>
    </row>
    <row r="4" spans="1:28" ht="15.75" customHeight="1" thickTop="1" thickBot="1">
      <c r="A4" s="354" t="s">
        <v>64</v>
      </c>
      <c r="B4" s="355">
        <f t="shared" ref="B4:N4" si="0">SUM(B5,B22)</f>
        <v>21</v>
      </c>
      <c r="C4" s="356">
        <f t="shared" si="0"/>
        <v>0</v>
      </c>
      <c r="D4" s="357">
        <f t="shared" si="0"/>
        <v>0</v>
      </c>
      <c r="E4" s="357">
        <f t="shared" si="0"/>
        <v>4</v>
      </c>
      <c r="F4" s="357">
        <f t="shared" si="0"/>
        <v>1</v>
      </c>
      <c r="G4" s="357">
        <f t="shared" si="0"/>
        <v>0</v>
      </c>
      <c r="H4" s="357">
        <f t="shared" si="0"/>
        <v>4</v>
      </c>
      <c r="I4" s="357">
        <f t="shared" si="0"/>
        <v>0</v>
      </c>
      <c r="J4" s="357">
        <f t="shared" si="0"/>
        <v>3</v>
      </c>
      <c r="K4" s="357">
        <f t="shared" si="0"/>
        <v>0</v>
      </c>
      <c r="L4" s="357">
        <f t="shared" si="0"/>
        <v>5</v>
      </c>
      <c r="M4" s="357">
        <f t="shared" si="0"/>
        <v>1</v>
      </c>
      <c r="N4" s="358">
        <f t="shared" si="0"/>
        <v>3</v>
      </c>
      <c r="O4" s="100">
        <f>SUM(C4:N4)</f>
        <v>21</v>
      </c>
      <c r="S4" s="100"/>
      <c r="T4" s="100"/>
      <c r="U4" s="100"/>
      <c r="V4" s="100"/>
      <c r="W4" s="100"/>
      <c r="X4" s="100"/>
      <c r="Y4" s="100"/>
      <c r="Z4" s="100"/>
      <c r="AA4" s="100"/>
      <c r="AB4" s="100"/>
    </row>
    <row r="5" spans="1:28" ht="15" customHeight="1" thickTop="1" thickBot="1">
      <c r="A5" s="359" t="s">
        <v>171</v>
      </c>
      <c r="B5" s="360">
        <f t="shared" ref="B5:N5" si="1">SUM(B6:B21)</f>
        <v>11</v>
      </c>
      <c r="C5" s="361">
        <f t="shared" si="1"/>
        <v>0</v>
      </c>
      <c r="D5" s="361">
        <f t="shared" si="1"/>
        <v>0</v>
      </c>
      <c r="E5" s="361">
        <f t="shared" si="1"/>
        <v>3</v>
      </c>
      <c r="F5" s="361">
        <f t="shared" si="1"/>
        <v>0</v>
      </c>
      <c r="G5" s="361">
        <f t="shared" si="1"/>
        <v>0</v>
      </c>
      <c r="H5" s="361">
        <f t="shared" si="1"/>
        <v>0</v>
      </c>
      <c r="I5" s="361">
        <f t="shared" si="1"/>
        <v>0</v>
      </c>
      <c r="J5" s="361">
        <f t="shared" si="1"/>
        <v>2</v>
      </c>
      <c r="K5" s="361">
        <f t="shared" si="1"/>
        <v>0</v>
      </c>
      <c r="L5" s="361">
        <f t="shared" si="1"/>
        <v>5</v>
      </c>
      <c r="M5" s="361">
        <f t="shared" si="1"/>
        <v>0</v>
      </c>
      <c r="N5" s="362">
        <f t="shared" si="1"/>
        <v>1</v>
      </c>
      <c r="O5" s="100">
        <f>SUM(C5:N5)</f>
        <v>11</v>
      </c>
      <c r="Q5" s="105" t="s">
        <v>181</v>
      </c>
      <c r="S5" s="106"/>
      <c r="T5" s="106"/>
      <c r="U5" s="106"/>
      <c r="V5" s="106"/>
      <c r="W5" s="106"/>
      <c r="X5" s="106"/>
      <c r="Y5" s="106"/>
      <c r="Z5" s="106"/>
      <c r="AA5" s="106"/>
    </row>
    <row r="6" spans="1:28" ht="14.25" customHeight="1" thickBot="1">
      <c r="A6" s="363" t="s">
        <v>182</v>
      </c>
      <c r="B6" s="107">
        <f t="shared" ref="B6:B21" si="2">SUM(C6,D6,E6,F6,G6,H6,I6,J6,K6,L6,M6,N6)</f>
        <v>0</v>
      </c>
      <c r="C6" s="108"/>
      <c r="D6" s="108"/>
      <c r="E6" s="108"/>
      <c r="F6" s="108"/>
      <c r="G6" s="109"/>
      <c r="H6" s="109"/>
      <c r="I6" s="109"/>
      <c r="J6" s="109"/>
      <c r="K6" s="109"/>
      <c r="L6" s="109"/>
      <c r="M6" s="109"/>
      <c r="N6" s="110"/>
      <c r="P6" s="105" t="s">
        <v>50</v>
      </c>
      <c r="Q6" s="100">
        <f>SUM(C4)</f>
        <v>0</v>
      </c>
    </row>
    <row r="7" spans="1:28" ht="14.25" customHeight="1" thickBot="1">
      <c r="A7" s="363" t="s">
        <v>183</v>
      </c>
      <c r="B7" s="107">
        <f t="shared" si="2"/>
        <v>3</v>
      </c>
      <c r="C7" s="111"/>
      <c r="D7" s="111"/>
      <c r="E7" s="111"/>
      <c r="F7" s="111"/>
      <c r="G7" s="111"/>
      <c r="H7" s="111"/>
      <c r="I7" s="111"/>
      <c r="J7" s="111"/>
      <c r="K7" s="111"/>
      <c r="L7" s="108">
        <v>3</v>
      </c>
      <c r="M7" s="112"/>
      <c r="N7" s="113"/>
      <c r="P7" s="114" t="s">
        <v>51</v>
      </c>
      <c r="Q7" s="115">
        <f>SUM(D4)</f>
        <v>0</v>
      </c>
    </row>
    <row r="8" spans="1:28" ht="14.25" customHeight="1" thickTop="1" thickBot="1">
      <c r="A8" s="363" t="s">
        <v>173</v>
      </c>
      <c r="B8" s="107">
        <f t="shared" si="2"/>
        <v>1</v>
      </c>
      <c r="C8" s="108"/>
      <c r="D8" s="116"/>
      <c r="E8" s="116">
        <v>1</v>
      </c>
      <c r="F8" s="117"/>
      <c r="G8" s="117"/>
      <c r="H8" s="117"/>
      <c r="I8" s="117"/>
      <c r="J8" s="117"/>
      <c r="K8" s="117"/>
      <c r="L8" s="118"/>
      <c r="M8" s="118"/>
      <c r="N8" s="119"/>
      <c r="P8" s="120" t="s">
        <v>52</v>
      </c>
      <c r="Q8" s="121">
        <f>SUM(E4)</f>
        <v>4</v>
      </c>
    </row>
    <row r="9" spans="1:28" ht="14.25" customHeight="1" thickTop="1" thickBot="1">
      <c r="A9" s="364" t="s">
        <v>174</v>
      </c>
      <c r="B9" s="107">
        <f t="shared" si="2"/>
        <v>0</v>
      </c>
      <c r="C9" s="108"/>
      <c r="D9" s="116"/>
      <c r="E9" s="116"/>
      <c r="F9" s="123"/>
      <c r="G9" s="123"/>
      <c r="H9" s="123"/>
      <c r="I9" s="123"/>
      <c r="J9" s="123"/>
      <c r="K9" s="123"/>
      <c r="L9" s="124"/>
      <c r="M9" s="124"/>
      <c r="N9" s="125"/>
      <c r="P9" s="120" t="s">
        <v>184</v>
      </c>
      <c r="Q9" s="100">
        <f>SUM(F4)</f>
        <v>1</v>
      </c>
    </row>
    <row r="10" spans="1:28" ht="14.25" customHeight="1" thickTop="1" thickBot="1">
      <c r="A10" s="365" t="s">
        <v>70</v>
      </c>
      <c r="B10" s="107">
        <f t="shared" si="2"/>
        <v>0</v>
      </c>
      <c r="C10" s="108"/>
      <c r="D10" s="116"/>
      <c r="E10" s="116"/>
      <c r="F10" s="108"/>
      <c r="G10" s="108"/>
      <c r="H10" s="108"/>
      <c r="I10" s="108"/>
      <c r="J10" s="108"/>
      <c r="K10" s="108"/>
      <c r="L10" s="109"/>
      <c r="M10" s="109"/>
      <c r="N10" s="110"/>
      <c r="P10" s="126" t="s">
        <v>54</v>
      </c>
      <c r="Q10" s="100">
        <f>SUM(G4)</f>
        <v>0</v>
      </c>
    </row>
    <row r="11" spans="1:28" ht="14.25" customHeight="1">
      <c r="A11" s="366" t="s">
        <v>71</v>
      </c>
      <c r="B11" s="107">
        <f t="shared" si="2"/>
        <v>0</v>
      </c>
      <c r="C11" s="108"/>
      <c r="D11" s="116"/>
      <c r="E11" s="116"/>
      <c r="F11" s="108"/>
      <c r="G11" s="108"/>
      <c r="H11" s="108"/>
      <c r="I11" s="108"/>
      <c r="J11" s="108"/>
      <c r="K11" s="108"/>
      <c r="L11" s="109"/>
      <c r="M11" s="109"/>
      <c r="N11" s="110"/>
      <c r="P11" s="126" t="s">
        <v>55</v>
      </c>
      <c r="Q11" s="100">
        <f>SUM(H4)</f>
        <v>4</v>
      </c>
    </row>
    <row r="12" spans="1:28" ht="14.25" customHeight="1" thickBot="1">
      <c r="A12" s="367" t="s">
        <v>175</v>
      </c>
      <c r="B12" s="107">
        <f t="shared" si="2"/>
        <v>1</v>
      </c>
      <c r="C12" s="130"/>
      <c r="D12" s="131"/>
      <c r="E12" s="261">
        <v>1</v>
      </c>
      <c r="F12" s="132"/>
      <c r="G12" s="261"/>
      <c r="H12" s="131"/>
      <c r="I12" s="131"/>
      <c r="J12" s="131"/>
      <c r="K12" s="132"/>
      <c r="L12" s="133"/>
      <c r="M12" s="134"/>
      <c r="N12" s="135"/>
      <c r="P12" s="129" t="s">
        <v>56</v>
      </c>
      <c r="Q12" s="100">
        <f>SUM(I4)</f>
        <v>0</v>
      </c>
    </row>
    <row r="13" spans="1:28" ht="14.25" customHeight="1" thickBot="1">
      <c r="A13" s="368" t="s">
        <v>311</v>
      </c>
      <c r="B13" s="107">
        <f t="shared" si="2"/>
        <v>2</v>
      </c>
      <c r="C13" s="108"/>
      <c r="D13" s="116"/>
      <c r="E13" s="116">
        <v>1</v>
      </c>
      <c r="F13" s="117"/>
      <c r="G13" s="116"/>
      <c r="H13" s="116"/>
      <c r="I13" s="116"/>
      <c r="J13" s="116"/>
      <c r="K13" s="117"/>
      <c r="L13" s="118">
        <v>1</v>
      </c>
      <c r="M13" s="118"/>
      <c r="N13" s="119"/>
      <c r="P13" s="136" t="s">
        <v>57</v>
      </c>
      <c r="Q13" s="100">
        <f>SUM(J4)</f>
        <v>3</v>
      </c>
    </row>
    <row r="14" spans="1:28" s="137" customFormat="1" ht="14.25" customHeight="1" thickBot="1">
      <c r="A14" s="363" t="s">
        <v>185</v>
      </c>
      <c r="B14" s="107">
        <f t="shared" si="2"/>
        <v>2</v>
      </c>
      <c r="C14" s="111"/>
      <c r="D14" s="111"/>
      <c r="E14" s="111"/>
      <c r="F14" s="111"/>
      <c r="G14" s="143"/>
      <c r="H14" s="116"/>
      <c r="I14" s="116"/>
      <c r="J14" s="116">
        <v>1</v>
      </c>
      <c r="K14" s="108"/>
      <c r="L14" s="112">
        <v>1</v>
      </c>
      <c r="M14" s="112"/>
      <c r="N14" s="144"/>
      <c r="P14" s="138" t="s">
        <v>58</v>
      </c>
      <c r="Q14" s="100">
        <f>SUM(K4)</f>
        <v>0</v>
      </c>
      <c r="R14"/>
    </row>
    <row r="15" spans="1:28" ht="14.25" customHeight="1" thickBot="1">
      <c r="A15" s="369" t="s">
        <v>186</v>
      </c>
      <c r="B15" s="107">
        <f t="shared" si="2"/>
        <v>1</v>
      </c>
      <c r="C15" s="145"/>
      <c r="D15" s="146"/>
      <c r="E15" s="146"/>
      <c r="F15" s="146"/>
      <c r="G15" s="147"/>
      <c r="H15" s="147"/>
      <c r="I15" s="147"/>
      <c r="J15" s="116">
        <v>1</v>
      </c>
      <c r="K15" s="147"/>
      <c r="L15" s="147"/>
      <c r="M15" s="112"/>
      <c r="N15" s="148"/>
      <c r="P15" s="138" t="s">
        <v>59</v>
      </c>
      <c r="Q15" s="100">
        <f>SUM(L4)</f>
        <v>5</v>
      </c>
    </row>
    <row r="16" spans="1:28" ht="14.25" customHeight="1">
      <c r="A16" s="363" t="s">
        <v>333</v>
      </c>
      <c r="B16" s="107">
        <f t="shared" si="2"/>
        <v>0</v>
      </c>
      <c r="C16" s="108"/>
      <c r="D16" s="108"/>
      <c r="E16" s="108"/>
      <c r="F16" s="108"/>
      <c r="G16" s="150"/>
      <c r="H16" s="150"/>
      <c r="I16" s="150"/>
      <c r="J16" s="150"/>
      <c r="K16" s="109"/>
      <c r="L16" s="109"/>
      <c r="M16" s="109"/>
      <c r="N16" s="110"/>
      <c r="P16" s="138" t="s">
        <v>60</v>
      </c>
      <c r="Q16" s="100">
        <f>SUM(M4)</f>
        <v>1</v>
      </c>
    </row>
    <row r="17" spans="1:18" ht="14.25" customHeight="1">
      <c r="A17" s="363" t="s">
        <v>77</v>
      </c>
      <c r="B17" s="107">
        <f t="shared" si="2"/>
        <v>0</v>
      </c>
      <c r="C17" s="151"/>
      <c r="D17" s="152"/>
      <c r="E17" s="152"/>
      <c r="F17" s="152"/>
      <c r="G17" s="153"/>
      <c r="H17" s="153"/>
      <c r="I17" s="153"/>
      <c r="J17" s="153"/>
      <c r="K17" s="153"/>
      <c r="L17" s="153"/>
      <c r="M17" s="153"/>
      <c r="N17" s="154"/>
      <c r="P17" s="149" t="s">
        <v>61</v>
      </c>
      <c r="Q17" s="100">
        <f>SUM(N4)</f>
        <v>3</v>
      </c>
    </row>
    <row r="18" spans="1:18" ht="14.25" customHeight="1">
      <c r="A18" s="363" t="s">
        <v>78</v>
      </c>
      <c r="B18" s="107">
        <f t="shared" si="2"/>
        <v>1</v>
      </c>
      <c r="C18" s="151"/>
      <c r="D18" s="152"/>
      <c r="E18" s="152"/>
      <c r="F18" s="152"/>
      <c r="G18" s="153"/>
      <c r="H18" s="153"/>
      <c r="I18" s="153"/>
      <c r="J18" s="153"/>
      <c r="K18" s="153"/>
      <c r="L18" s="153"/>
      <c r="M18" s="153"/>
      <c r="N18" s="154">
        <v>1</v>
      </c>
      <c r="Q18" s="100">
        <f>SUM(Q6:Q17)</f>
        <v>21</v>
      </c>
    </row>
    <row r="19" spans="1:18" ht="14.25" customHeight="1">
      <c r="A19" s="369" t="s">
        <v>334</v>
      </c>
      <c r="B19" s="107">
        <f t="shared" si="2"/>
        <v>0</v>
      </c>
      <c r="C19" s="145"/>
      <c r="D19" s="146"/>
      <c r="E19" s="146"/>
      <c r="F19" s="146"/>
      <c r="G19" s="147"/>
      <c r="H19" s="147"/>
      <c r="I19" s="147"/>
      <c r="J19" s="147"/>
      <c r="K19" s="147"/>
      <c r="L19" s="147"/>
      <c r="M19" s="147"/>
      <c r="N19" s="148"/>
    </row>
    <row r="20" spans="1:18" ht="14.25" customHeight="1">
      <c r="A20" s="363" t="s">
        <v>179</v>
      </c>
      <c r="B20" s="107">
        <f t="shared" si="2"/>
        <v>0</v>
      </c>
      <c r="C20" s="117"/>
      <c r="D20" s="155"/>
      <c r="E20" s="155"/>
      <c r="F20" s="155"/>
      <c r="G20" s="156"/>
      <c r="H20" s="156"/>
      <c r="I20" s="156"/>
      <c r="J20" s="156"/>
      <c r="K20" s="156"/>
      <c r="L20" s="156"/>
      <c r="M20" s="156"/>
      <c r="N20" s="157"/>
    </row>
    <row r="21" spans="1:18" ht="14.25" customHeight="1" thickBot="1">
      <c r="A21" s="370" t="s">
        <v>313</v>
      </c>
      <c r="B21" s="107">
        <f t="shared" si="2"/>
        <v>0</v>
      </c>
      <c r="C21" s="117"/>
      <c r="D21" s="117"/>
      <c r="E21" s="117"/>
      <c r="F21" s="117"/>
      <c r="G21" s="118"/>
      <c r="H21" s="118"/>
      <c r="I21" s="118"/>
      <c r="J21" s="118"/>
      <c r="K21" s="118"/>
      <c r="L21" s="118"/>
      <c r="M21" s="118"/>
      <c r="N21" s="119"/>
    </row>
    <row r="22" spans="1:18" ht="14.25" customHeight="1" thickBot="1">
      <c r="A22" s="371" t="s">
        <v>45</v>
      </c>
      <c r="B22" s="372">
        <f t="shared" ref="B22:N22" si="3">SUM(B23:B40)</f>
        <v>10</v>
      </c>
      <c r="C22" s="373">
        <f t="shared" si="3"/>
        <v>0</v>
      </c>
      <c r="D22" s="374">
        <f t="shared" si="3"/>
        <v>0</v>
      </c>
      <c r="E22" s="374">
        <f t="shared" si="3"/>
        <v>1</v>
      </c>
      <c r="F22" s="374">
        <f t="shared" si="3"/>
        <v>1</v>
      </c>
      <c r="G22" s="374">
        <f t="shared" si="3"/>
        <v>0</v>
      </c>
      <c r="H22" s="374">
        <f t="shared" si="3"/>
        <v>4</v>
      </c>
      <c r="I22" s="374">
        <f t="shared" si="3"/>
        <v>0</v>
      </c>
      <c r="J22" s="374">
        <f t="shared" si="3"/>
        <v>1</v>
      </c>
      <c r="K22" s="374">
        <f t="shared" si="3"/>
        <v>0</v>
      </c>
      <c r="L22" s="374">
        <f t="shared" si="3"/>
        <v>0</v>
      </c>
      <c r="M22" s="374">
        <f t="shared" si="3"/>
        <v>1</v>
      </c>
      <c r="N22" s="375">
        <f t="shared" si="3"/>
        <v>2</v>
      </c>
    </row>
    <row r="23" spans="1:18" ht="15" customHeight="1">
      <c r="A23" s="368" t="s">
        <v>176</v>
      </c>
      <c r="B23" s="107">
        <f t="shared" ref="B23:B40" si="4">SUM(C23,D23,E23,F23,G23,H23,I23,J23,K23,L23,M23,N23)</f>
        <v>0</v>
      </c>
      <c r="C23" s="117"/>
      <c r="D23" s="117"/>
      <c r="E23" s="117"/>
      <c r="F23" s="117"/>
      <c r="G23" s="118"/>
      <c r="H23" s="118"/>
      <c r="I23" s="118"/>
      <c r="J23" s="118"/>
      <c r="K23" s="118"/>
      <c r="L23" s="118"/>
      <c r="M23" s="118"/>
      <c r="N23" s="119"/>
    </row>
    <row r="24" spans="1:18" ht="14.25" customHeight="1">
      <c r="A24" s="363" t="s">
        <v>193</v>
      </c>
      <c r="B24" s="107">
        <f t="shared" si="4"/>
        <v>0</v>
      </c>
      <c r="C24" s="165"/>
      <c r="D24" s="108"/>
      <c r="E24" s="108"/>
      <c r="F24" s="108"/>
      <c r="G24" s="109"/>
      <c r="H24" s="109"/>
      <c r="I24" s="109"/>
      <c r="J24" s="109"/>
      <c r="K24" s="109"/>
      <c r="L24" s="109"/>
      <c r="M24" s="109"/>
      <c r="N24" s="110"/>
      <c r="O24" s="100">
        <f>SUM(C22:N22)</f>
        <v>10</v>
      </c>
      <c r="Q24" s="164"/>
    </row>
    <row r="25" spans="1:18" ht="14.25" customHeight="1">
      <c r="A25" s="363" t="s">
        <v>84</v>
      </c>
      <c r="B25" s="107">
        <f t="shared" si="4"/>
        <v>0</v>
      </c>
      <c r="C25" s="117"/>
      <c r="D25" s="117"/>
      <c r="E25" s="117"/>
      <c r="F25" s="117"/>
      <c r="G25" s="118"/>
      <c r="H25" s="118"/>
      <c r="I25" s="118"/>
      <c r="J25" s="118"/>
      <c r="K25" s="118"/>
      <c r="L25" s="118"/>
      <c r="M25" s="118"/>
      <c r="N25" s="119"/>
    </row>
    <row r="26" spans="1:18" ht="14.25" customHeight="1">
      <c r="A26" s="363" t="s">
        <v>187</v>
      </c>
      <c r="B26" s="107">
        <f t="shared" si="4"/>
        <v>0</v>
      </c>
      <c r="C26" s="108"/>
      <c r="D26" s="108"/>
      <c r="E26" s="108"/>
      <c r="F26" s="108"/>
      <c r="G26" s="109"/>
      <c r="H26" s="109"/>
      <c r="I26" s="109"/>
      <c r="J26" s="109"/>
      <c r="K26" s="109"/>
      <c r="L26" s="109"/>
      <c r="M26" s="109"/>
      <c r="N26" s="110"/>
    </row>
    <row r="27" spans="1:18" ht="14.25" customHeight="1">
      <c r="A27" s="363" t="s">
        <v>188</v>
      </c>
      <c r="B27" s="107">
        <f t="shared" si="4"/>
        <v>0</v>
      </c>
      <c r="C27" s="108"/>
      <c r="D27" s="108"/>
      <c r="E27" s="108"/>
      <c r="F27" s="108"/>
      <c r="G27" s="109"/>
      <c r="H27" s="109"/>
      <c r="I27" s="109"/>
      <c r="J27" s="109"/>
      <c r="K27" s="109"/>
      <c r="L27" s="109"/>
      <c r="M27" s="109"/>
      <c r="N27" s="110"/>
    </row>
    <row r="28" spans="1:18" ht="14.25" customHeight="1">
      <c r="A28" s="363" t="s">
        <v>80</v>
      </c>
      <c r="B28" s="107">
        <f t="shared" si="4"/>
        <v>1</v>
      </c>
      <c r="C28" s="140"/>
      <c r="D28" s="140"/>
      <c r="E28" s="140">
        <v>1</v>
      </c>
      <c r="F28" s="140"/>
      <c r="G28" s="141"/>
      <c r="H28" s="141"/>
      <c r="I28" s="141"/>
      <c r="J28" s="141"/>
      <c r="K28" s="141"/>
      <c r="L28" s="141"/>
      <c r="M28" s="141"/>
      <c r="N28" s="142"/>
    </row>
    <row r="29" spans="1:18" ht="14.25" customHeight="1">
      <c r="A29" s="363" t="s">
        <v>189</v>
      </c>
      <c r="B29" s="107">
        <f t="shared" si="4"/>
        <v>3</v>
      </c>
      <c r="C29" s="166"/>
      <c r="D29" s="167"/>
      <c r="E29" s="167"/>
      <c r="F29" s="167"/>
      <c r="G29" s="89"/>
      <c r="H29" s="89">
        <v>1</v>
      </c>
      <c r="I29" s="89"/>
      <c r="J29" s="89">
        <v>1</v>
      </c>
      <c r="K29" s="89"/>
      <c r="L29" s="89"/>
      <c r="M29" s="89">
        <v>1</v>
      </c>
      <c r="N29" s="168"/>
    </row>
    <row r="30" spans="1:18" ht="14.25" customHeight="1">
      <c r="A30" s="363" t="s">
        <v>177</v>
      </c>
      <c r="B30" s="107">
        <f t="shared" si="4"/>
        <v>0</v>
      </c>
      <c r="C30" s="166"/>
      <c r="D30" s="166"/>
      <c r="E30" s="166"/>
      <c r="F30" s="166"/>
      <c r="G30" s="169"/>
      <c r="H30" s="169"/>
      <c r="I30" s="169"/>
      <c r="J30" s="169"/>
      <c r="K30" s="169"/>
      <c r="L30" s="169"/>
      <c r="M30" s="169"/>
      <c r="N30" s="170"/>
    </row>
    <row r="31" spans="1:18" ht="14.25" customHeight="1">
      <c r="A31" s="369" t="s">
        <v>190</v>
      </c>
      <c r="B31" s="107">
        <f t="shared" si="4"/>
        <v>0</v>
      </c>
      <c r="C31" s="145"/>
      <c r="D31" s="146"/>
      <c r="E31" s="146"/>
      <c r="F31" s="146"/>
      <c r="G31" s="147"/>
      <c r="H31" s="147"/>
      <c r="I31" s="147"/>
      <c r="J31" s="147"/>
      <c r="K31" s="147"/>
      <c r="L31" s="147"/>
      <c r="M31" s="147"/>
      <c r="N31" s="148"/>
      <c r="R31" s="18"/>
    </row>
    <row r="32" spans="1:18" ht="14.25" customHeight="1">
      <c r="A32" s="368" t="s">
        <v>88</v>
      </c>
      <c r="B32" s="107">
        <f t="shared" si="4"/>
        <v>0</v>
      </c>
      <c r="C32" s="171"/>
      <c r="D32" s="172"/>
      <c r="E32" s="172"/>
      <c r="F32" s="172"/>
      <c r="G32" s="173"/>
      <c r="H32" s="173"/>
      <c r="I32" s="173"/>
      <c r="J32" s="173"/>
      <c r="K32" s="173"/>
      <c r="L32" s="173"/>
      <c r="M32" s="173"/>
      <c r="N32" s="174"/>
    </row>
    <row r="33" spans="1:27" ht="14.25" customHeight="1">
      <c r="A33" s="363" t="s">
        <v>89</v>
      </c>
      <c r="B33" s="107">
        <f t="shared" si="4"/>
        <v>1</v>
      </c>
      <c r="C33" s="108"/>
      <c r="D33" s="108"/>
      <c r="E33" s="108"/>
      <c r="F33" s="108"/>
      <c r="G33" s="109"/>
      <c r="H33" s="109">
        <v>1</v>
      </c>
      <c r="I33" s="109"/>
      <c r="J33" s="109"/>
      <c r="K33" s="109"/>
      <c r="L33" s="109"/>
      <c r="M33" s="109"/>
      <c r="N33" s="110"/>
    </row>
    <row r="34" spans="1:27" ht="14.25" customHeight="1">
      <c r="A34" s="363" t="s">
        <v>90</v>
      </c>
      <c r="B34" s="107">
        <f t="shared" si="4"/>
        <v>0</v>
      </c>
      <c r="C34" s="176"/>
      <c r="D34" s="177"/>
      <c r="E34" s="177"/>
      <c r="F34" s="177"/>
      <c r="G34" s="178"/>
      <c r="H34" s="178"/>
      <c r="I34" s="178"/>
      <c r="J34" s="178"/>
      <c r="K34" s="178"/>
      <c r="L34" s="178"/>
      <c r="M34" s="178"/>
      <c r="N34" s="179"/>
    </row>
    <row r="35" spans="1:27" ht="14.25" customHeight="1">
      <c r="A35" s="363" t="s">
        <v>191</v>
      </c>
      <c r="B35" s="107">
        <f t="shared" si="4"/>
        <v>0</v>
      </c>
      <c r="C35" s="145"/>
      <c r="D35" s="146"/>
      <c r="E35" s="146"/>
      <c r="F35" s="146"/>
      <c r="G35" s="147"/>
      <c r="H35" s="147"/>
      <c r="I35" s="147"/>
      <c r="J35" s="147"/>
      <c r="K35" s="147"/>
      <c r="L35" s="147"/>
      <c r="M35" s="147"/>
      <c r="N35" s="148"/>
      <c r="O35" s="75"/>
      <c r="Q35" s="75"/>
      <c r="R35" s="75"/>
      <c r="S35" s="175"/>
      <c r="T35" s="75"/>
      <c r="U35" s="75"/>
      <c r="V35" s="75"/>
      <c r="W35" s="75"/>
      <c r="X35" s="75"/>
      <c r="Y35" s="75"/>
      <c r="Z35" s="75"/>
      <c r="AA35" s="75"/>
    </row>
    <row r="36" spans="1:27" ht="14.25" customHeight="1">
      <c r="A36" s="363" t="s">
        <v>92</v>
      </c>
      <c r="B36" s="107">
        <f t="shared" si="4"/>
        <v>3</v>
      </c>
      <c r="C36" s="108"/>
      <c r="D36" s="108"/>
      <c r="E36" s="108"/>
      <c r="F36" s="108">
        <v>1</v>
      </c>
      <c r="G36" s="109"/>
      <c r="H36" s="109"/>
      <c r="I36" s="109"/>
      <c r="J36" s="109"/>
      <c r="K36" s="109"/>
      <c r="L36" s="109"/>
      <c r="M36" s="109"/>
      <c r="N36" s="110">
        <v>2</v>
      </c>
    </row>
    <row r="37" spans="1:27" ht="14.25" customHeight="1">
      <c r="A37" s="363" t="s">
        <v>93</v>
      </c>
      <c r="B37" s="107">
        <f t="shared" si="4"/>
        <v>0</v>
      </c>
      <c r="C37" s="108"/>
      <c r="D37" s="108"/>
      <c r="E37" s="108"/>
      <c r="F37" s="108"/>
      <c r="G37" s="109"/>
      <c r="H37" s="109"/>
      <c r="I37" s="109"/>
      <c r="J37" s="109"/>
      <c r="K37" s="109"/>
      <c r="L37" s="109"/>
      <c r="M37" s="109"/>
      <c r="N37" s="110"/>
      <c r="O37" s="75"/>
      <c r="P37" s="75"/>
      <c r="Q37" s="75"/>
      <c r="R37" s="75"/>
      <c r="S37" s="75"/>
      <c r="T37" s="75"/>
      <c r="U37" s="75"/>
      <c r="V37" s="75"/>
      <c r="W37" s="75"/>
      <c r="X37" s="75"/>
      <c r="Y37" s="75"/>
      <c r="Z37" s="75"/>
      <c r="AA37" s="75"/>
    </row>
    <row r="38" spans="1:27" ht="14.25" customHeight="1">
      <c r="A38" s="376" t="s">
        <v>170</v>
      </c>
      <c r="B38" s="107">
        <f t="shared" si="4"/>
        <v>2</v>
      </c>
      <c r="C38" s="108"/>
      <c r="D38" s="108"/>
      <c r="E38" s="108"/>
      <c r="F38" s="108"/>
      <c r="G38" s="109"/>
      <c r="H38" s="109">
        <v>2</v>
      </c>
      <c r="I38" s="109"/>
      <c r="J38" s="109"/>
      <c r="K38" s="109"/>
      <c r="L38" s="109"/>
      <c r="M38" s="109"/>
      <c r="N38" s="110"/>
    </row>
    <row r="39" spans="1:27" ht="14.25" customHeight="1">
      <c r="A39" s="363" t="s">
        <v>94</v>
      </c>
      <c r="B39" s="107">
        <f t="shared" si="4"/>
        <v>0</v>
      </c>
      <c r="C39" s="108"/>
      <c r="D39" s="108"/>
      <c r="E39" s="108"/>
      <c r="F39" s="108"/>
      <c r="G39" s="109"/>
      <c r="H39" s="109"/>
      <c r="I39" s="109"/>
      <c r="J39" s="109"/>
      <c r="K39" s="109"/>
      <c r="L39" s="109"/>
      <c r="M39" s="109"/>
      <c r="N39" s="110"/>
    </row>
    <row r="40" spans="1:27" ht="14.25" customHeight="1" thickBot="1">
      <c r="A40" s="377" t="s">
        <v>178</v>
      </c>
      <c r="B40" s="180">
        <f t="shared" si="4"/>
        <v>0</v>
      </c>
      <c r="C40" s="181"/>
      <c r="D40" s="182"/>
      <c r="E40" s="182"/>
      <c r="F40" s="182"/>
      <c r="G40" s="183"/>
      <c r="H40" s="183"/>
      <c r="I40" s="183"/>
      <c r="J40" s="183"/>
      <c r="K40" s="183"/>
      <c r="L40" s="183"/>
      <c r="M40" s="183"/>
      <c r="N40" s="184"/>
    </row>
    <row r="41" spans="1:27" ht="14.25" customHeight="1"/>
    <row r="42" spans="1:27" ht="15" customHeight="1">
      <c r="H42" s="164" t="s">
        <v>194</v>
      </c>
    </row>
    <row r="43" spans="1:27">
      <c r="A43" s="22"/>
    </row>
    <row r="44" spans="1:27" ht="15.75" customHeight="1">
      <c r="A44" s="185"/>
    </row>
    <row r="45" spans="1:27" ht="9.75" customHeight="1">
      <c r="A45" s="186"/>
    </row>
    <row r="46" spans="1:27" ht="18" customHeight="1">
      <c r="A46" s="18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AB3083"/>
  <sheetViews>
    <sheetView workbookViewId="0">
      <selection activeCell="E8" sqref="E8"/>
    </sheetView>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325</v>
      </c>
      <c r="B1" s="20"/>
      <c r="C1" s="20"/>
      <c r="D1" s="20"/>
      <c r="E1" s="20"/>
      <c r="F1" s="20"/>
      <c r="G1" s="20"/>
      <c r="H1" s="20"/>
      <c r="I1" s="20"/>
      <c r="J1" s="20"/>
      <c r="K1" s="20"/>
      <c r="L1" s="20"/>
      <c r="M1" s="20"/>
      <c r="N1" s="20"/>
      <c r="O1" s="21"/>
    </row>
    <row r="2" spans="1:28" ht="15" customHeight="1" thickBot="1">
      <c r="A2" s="20" t="s">
        <v>317</v>
      </c>
      <c r="B2" s="20"/>
      <c r="C2" s="20"/>
      <c r="D2" s="20"/>
      <c r="E2" s="20"/>
      <c r="F2" s="20"/>
      <c r="G2" s="20"/>
      <c r="H2" s="20"/>
      <c r="I2" s="20"/>
      <c r="J2" s="20"/>
      <c r="K2" s="20"/>
      <c r="L2" s="20"/>
      <c r="M2" s="20"/>
      <c r="N2" s="20"/>
      <c r="O2" s="21"/>
    </row>
    <row r="3" spans="1:28" ht="22.5" customHeight="1" thickBot="1">
      <c r="A3" s="90" t="s">
        <v>172</v>
      </c>
      <c r="B3" s="91" t="s">
        <v>10</v>
      </c>
      <c r="C3" s="92" t="s">
        <v>50</v>
      </c>
      <c r="D3" s="92" t="s">
        <v>51</v>
      </c>
      <c r="E3" s="93" t="s">
        <v>52</v>
      </c>
      <c r="F3" s="93" t="s">
        <v>53</v>
      </c>
      <c r="G3" s="93" t="s">
        <v>54</v>
      </c>
      <c r="H3" s="93" t="s">
        <v>55</v>
      </c>
      <c r="I3" s="93" t="s">
        <v>56</v>
      </c>
      <c r="J3" s="92" t="s">
        <v>57</v>
      </c>
      <c r="K3" s="92" t="s">
        <v>58</v>
      </c>
      <c r="L3" s="92" t="s">
        <v>59</v>
      </c>
      <c r="M3" s="92" t="s">
        <v>60</v>
      </c>
      <c r="N3" s="94" t="s">
        <v>61</v>
      </c>
    </row>
    <row r="4" spans="1:28" ht="39.75" customHeight="1" thickTop="1" thickBot="1">
      <c r="A4" s="95" t="s">
        <v>64</v>
      </c>
      <c r="B4" s="96">
        <f t="shared" ref="B4:N4" si="0">SUM(B5,B9)</f>
        <v>0</v>
      </c>
      <c r="C4" s="97">
        <f t="shared" si="0"/>
        <v>0</v>
      </c>
      <c r="D4" s="98">
        <f t="shared" si="0"/>
        <v>0</v>
      </c>
      <c r="E4" s="98">
        <f t="shared" si="0"/>
        <v>0</v>
      </c>
      <c r="F4" s="98">
        <f t="shared" si="0"/>
        <v>0</v>
      </c>
      <c r="G4" s="98">
        <f t="shared" si="0"/>
        <v>0</v>
      </c>
      <c r="H4" s="98">
        <f t="shared" si="0"/>
        <v>0</v>
      </c>
      <c r="I4" s="98">
        <f t="shared" si="0"/>
        <v>0</v>
      </c>
      <c r="J4" s="98">
        <f t="shared" si="0"/>
        <v>0</v>
      </c>
      <c r="K4" s="98">
        <f t="shared" si="0"/>
        <v>0</v>
      </c>
      <c r="L4" s="98">
        <f t="shared" si="0"/>
        <v>0</v>
      </c>
      <c r="M4" s="98">
        <f t="shared" si="0"/>
        <v>0</v>
      </c>
      <c r="N4" s="99">
        <f t="shared" si="0"/>
        <v>0</v>
      </c>
      <c r="O4" s="100">
        <f>SUM(C4:N4)</f>
        <v>0</v>
      </c>
      <c r="S4" s="100"/>
      <c r="T4" s="100"/>
      <c r="U4" s="100"/>
      <c r="V4" s="100"/>
      <c r="W4" s="100"/>
      <c r="X4" s="100"/>
      <c r="Y4" s="100"/>
      <c r="Z4" s="100"/>
      <c r="AA4" s="100"/>
      <c r="AB4" s="100"/>
    </row>
    <row r="5" spans="1:28" ht="39.75" customHeight="1" thickTop="1" thickBot="1">
      <c r="A5" s="101" t="s">
        <v>171</v>
      </c>
      <c r="B5" s="102">
        <f t="shared" ref="B5" si="1">SUM(B6:B22)</f>
        <v>0</v>
      </c>
      <c r="C5" s="103">
        <f>SUM(C6:C9)</f>
        <v>0</v>
      </c>
      <c r="D5" s="103">
        <f t="shared" ref="D5:N5" si="2">SUM(D6:D9)</f>
        <v>0</v>
      </c>
      <c r="E5" s="103">
        <f t="shared" si="2"/>
        <v>0</v>
      </c>
      <c r="F5" s="103">
        <f t="shared" si="2"/>
        <v>0</v>
      </c>
      <c r="G5" s="103">
        <f t="shared" si="2"/>
        <v>0</v>
      </c>
      <c r="H5" s="103">
        <f t="shared" si="2"/>
        <v>0</v>
      </c>
      <c r="I5" s="103">
        <f t="shared" si="2"/>
        <v>0</v>
      </c>
      <c r="J5" s="103">
        <f t="shared" si="2"/>
        <v>0</v>
      </c>
      <c r="K5" s="103">
        <f t="shared" si="2"/>
        <v>0</v>
      </c>
      <c r="L5" s="103">
        <f t="shared" si="2"/>
        <v>0</v>
      </c>
      <c r="M5" s="103">
        <f t="shared" si="2"/>
        <v>0</v>
      </c>
      <c r="N5" s="104">
        <f t="shared" si="2"/>
        <v>0</v>
      </c>
      <c r="O5" s="100">
        <f>SUM(C5:N5)</f>
        <v>0</v>
      </c>
      <c r="Q5" s="105" t="s">
        <v>181</v>
      </c>
      <c r="S5" s="106"/>
      <c r="T5" s="106"/>
      <c r="U5" s="106"/>
      <c r="V5" s="106"/>
      <c r="W5" s="106"/>
      <c r="X5" s="106"/>
      <c r="Y5" s="106"/>
      <c r="Z5" s="106"/>
      <c r="AA5" s="106"/>
    </row>
    <row r="6" spans="1:28" ht="39.75" customHeight="1" thickBot="1">
      <c r="A6" s="122" t="s">
        <v>174</v>
      </c>
      <c r="B6" s="107">
        <f t="shared" ref="B6:B8" si="3">SUM(C6,D6,E6,F6,G6,H6,I6,J6,K6,L6,M6,N6)</f>
        <v>0</v>
      </c>
      <c r="C6" s="108"/>
      <c r="D6" s="108"/>
      <c r="E6" s="108"/>
      <c r="F6" s="108"/>
      <c r="G6" s="109"/>
      <c r="H6" s="109"/>
      <c r="I6" s="109"/>
      <c r="J6" s="109"/>
      <c r="K6" s="109"/>
      <c r="L6" s="109"/>
      <c r="M6" s="109"/>
      <c r="N6" s="110"/>
      <c r="P6" s="105" t="s">
        <v>50</v>
      </c>
      <c r="Q6" s="100">
        <f>SUM(C4)</f>
        <v>0</v>
      </c>
    </row>
    <row r="7" spans="1:28" ht="39.75" customHeight="1" thickBot="1">
      <c r="A7" s="139" t="s">
        <v>179</v>
      </c>
      <c r="B7" s="107">
        <f t="shared" si="3"/>
        <v>0</v>
      </c>
      <c r="C7" s="111"/>
      <c r="D7" s="111"/>
      <c r="E7" s="111"/>
      <c r="F7" s="111"/>
      <c r="G7" s="111"/>
      <c r="H7" s="111"/>
      <c r="I7" s="111"/>
      <c r="J7" s="111"/>
      <c r="K7" s="111"/>
      <c r="L7" s="112"/>
      <c r="M7" s="112"/>
      <c r="N7" s="113"/>
      <c r="P7" s="114" t="s">
        <v>51</v>
      </c>
      <c r="Q7" s="115">
        <f>SUM(D4)</f>
        <v>0</v>
      </c>
    </row>
    <row r="8" spans="1:28" ht="39.75" customHeight="1" thickTop="1" thickBot="1">
      <c r="A8" s="128" t="s">
        <v>326</v>
      </c>
      <c r="B8" s="107">
        <f t="shared" si="3"/>
        <v>0</v>
      </c>
      <c r="C8" s="108"/>
      <c r="D8" s="116"/>
      <c r="E8" s="116"/>
      <c r="F8" s="117"/>
      <c r="G8" s="117"/>
      <c r="H8" s="117"/>
      <c r="I8" s="117"/>
      <c r="J8" s="117"/>
      <c r="K8" s="117"/>
      <c r="L8" s="118"/>
      <c r="M8" s="118"/>
      <c r="N8" s="119"/>
      <c r="P8" s="120" t="s">
        <v>52</v>
      </c>
      <c r="Q8" s="121">
        <f>SUM(E4)</f>
        <v>0</v>
      </c>
    </row>
    <row r="9" spans="1:28" ht="39.75" customHeight="1" thickTop="1" thickBot="1">
      <c r="A9" s="158" t="s">
        <v>45</v>
      </c>
      <c r="B9" s="159"/>
      <c r="C9" s="160"/>
      <c r="D9" s="161"/>
      <c r="E9" s="161"/>
      <c r="F9" s="161"/>
      <c r="G9" s="162"/>
      <c r="H9" s="162"/>
      <c r="I9" s="162"/>
      <c r="J9" s="162"/>
      <c r="K9" s="162"/>
      <c r="L9" s="162"/>
      <c r="M9" s="162"/>
      <c r="N9" s="163"/>
      <c r="P9" s="120" t="s">
        <v>184</v>
      </c>
      <c r="Q9" s="100">
        <f>SUM(F4)</f>
        <v>0</v>
      </c>
    </row>
    <row r="10" spans="1:28" ht="15.75" customHeight="1" thickBot="1">
      <c r="A10" s="325" t="s">
        <v>327</v>
      </c>
      <c r="P10" s="126" t="s">
        <v>54</v>
      </c>
      <c r="Q10" s="100">
        <f>SUM(G4)</f>
        <v>0</v>
      </c>
    </row>
    <row r="11" spans="1:28" ht="15.75" customHeight="1">
      <c r="P11" s="126" t="s">
        <v>55</v>
      </c>
      <c r="Q11" s="100">
        <f>SUM(H4)</f>
        <v>0</v>
      </c>
    </row>
    <row r="12" spans="1:28" ht="15.75" customHeight="1" thickBot="1">
      <c r="P12" s="129" t="s">
        <v>56</v>
      </c>
      <c r="Q12" s="100">
        <f>SUM(I4)</f>
        <v>0</v>
      </c>
    </row>
    <row r="13" spans="1:28" ht="15.75" customHeight="1" thickBot="1">
      <c r="P13" s="136" t="s">
        <v>57</v>
      </c>
      <c r="Q13" s="100">
        <f>SUM(J4)</f>
        <v>0</v>
      </c>
    </row>
    <row r="14" spans="1:28" s="137" customFormat="1" ht="15.75" customHeight="1" thickBot="1">
      <c r="A14"/>
      <c r="B14"/>
      <c r="C14"/>
      <c r="D14"/>
      <c r="E14"/>
      <c r="F14"/>
      <c r="G14"/>
      <c r="H14"/>
      <c r="I14"/>
      <c r="J14"/>
      <c r="K14"/>
      <c r="L14"/>
      <c r="M14"/>
      <c r="N14"/>
      <c r="P14" s="138" t="s">
        <v>58</v>
      </c>
      <c r="Q14" s="100">
        <f>SUM(K4)</f>
        <v>0</v>
      </c>
      <c r="R14"/>
    </row>
    <row r="15" spans="1:28" ht="15.75" customHeight="1" thickBot="1">
      <c r="P15" s="138" t="s">
        <v>59</v>
      </c>
      <c r="Q15" s="100">
        <f>SUM(L4)</f>
        <v>0</v>
      </c>
    </row>
    <row r="16" spans="1:28" ht="15.75" customHeight="1">
      <c r="P16" s="138" t="s">
        <v>60</v>
      </c>
      <c r="Q16" s="100">
        <f>SUM(M4)</f>
        <v>0</v>
      </c>
    </row>
    <row r="17" spans="1:17" ht="15" customHeight="1">
      <c r="P17" s="149" t="s">
        <v>61</v>
      </c>
      <c r="Q17" s="100">
        <f>SUM(N4)</f>
        <v>0</v>
      </c>
    </row>
    <row r="18" spans="1:17" ht="15" customHeight="1">
      <c r="Q18" s="100">
        <f>SUM(Q6:Q17)</f>
        <v>0</v>
      </c>
    </row>
    <row r="19" spans="1:17" ht="15" customHeight="1"/>
    <row r="20" spans="1:17" ht="15" customHeight="1"/>
    <row r="21" spans="1:17" ht="15" customHeight="1"/>
    <row r="22" spans="1:17" ht="15" customHeight="1"/>
    <row r="23" spans="1:17" ht="15" customHeight="1"/>
    <row r="24" spans="1:17" ht="15" customHeight="1">
      <c r="H24" s="164" t="s">
        <v>194</v>
      </c>
    </row>
    <row r="25" spans="1:17">
      <c r="A25" s="22"/>
    </row>
    <row r="26" spans="1:17" ht="15.75" customHeight="1">
      <c r="A26" s="185"/>
    </row>
    <row r="27" spans="1:17" ht="9.75" customHeight="1">
      <c r="A27" s="186"/>
    </row>
    <row r="28" spans="1:17" ht="18" customHeight="1">
      <c r="A28" s="187"/>
    </row>
    <row r="29" spans="1:17" ht="15" customHeight="1"/>
    <row r="30" spans="1:17" ht="16.5" customHeight="1"/>
    <row r="31" spans="1:17" ht="18" customHeight="1"/>
    <row r="32" spans="1:17" ht="30" customHeight="1"/>
    <row r="33" ht="30" customHeight="1"/>
    <row r="34" ht="30" customHeight="1"/>
    <row r="35" ht="30" customHeight="1"/>
    <row r="36" ht="30" customHeight="1"/>
    <row r="37" ht="30" customHeight="1"/>
    <row r="38" ht="30" customHeight="1"/>
    <row r="39" ht="30" customHeigh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1:BJ56"/>
  <sheetViews>
    <sheetView workbookViewId="0">
      <selection activeCell="B10" sqref="B10"/>
    </sheetView>
  </sheetViews>
  <sheetFormatPr defaultRowHeight="15"/>
  <cols>
    <col min="1" max="1" width="37.28515625" customWidth="1"/>
    <col min="2" max="2" width="10.42578125" customWidth="1"/>
    <col min="3" max="10" width="5.42578125" customWidth="1"/>
    <col min="11" max="11" width="6.5703125" customWidth="1"/>
    <col min="12" max="26" width="5.4257812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318</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3.2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14"/>
      <c r="AC4" s="214"/>
      <c r="AD4" s="215"/>
      <c r="AE4" s="215"/>
      <c r="AF4" s="215"/>
      <c r="AG4" s="215"/>
      <c r="AH4" s="215"/>
      <c r="AI4" s="214"/>
      <c r="AJ4" s="214"/>
      <c r="AK4" s="214"/>
      <c r="AL4" s="214"/>
      <c r="AM4" s="215"/>
    </row>
    <row r="5" spans="1:40" ht="12.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16"/>
      <c r="AC5" s="214"/>
      <c r="AD5" s="215"/>
      <c r="AE5" s="215"/>
      <c r="AF5" s="215"/>
      <c r="AG5" s="215"/>
      <c r="AH5" s="215"/>
      <c r="AI5" s="214"/>
      <c r="AJ5" s="214"/>
      <c r="AK5" s="214"/>
      <c r="AL5" s="214"/>
      <c r="AM5" s="215"/>
    </row>
    <row r="6" spans="1:40" ht="12.75" customHeight="1" thickBot="1">
      <c r="A6" s="37" t="s">
        <v>64</v>
      </c>
      <c r="B6" s="38">
        <f>SUM(B7,B25)</f>
        <v>43</v>
      </c>
      <c r="C6" s="38">
        <f>SUM(C7,C25)</f>
        <v>4</v>
      </c>
      <c r="D6" s="38"/>
      <c r="E6" s="38">
        <f>SUM(E7,E25)</f>
        <v>4</v>
      </c>
      <c r="F6" s="38"/>
      <c r="G6" s="38">
        <f>SUM(G7,G25)</f>
        <v>1</v>
      </c>
      <c r="H6" s="38"/>
      <c r="I6" s="38">
        <f>SUM(I7,I25)</f>
        <v>1</v>
      </c>
      <c r="J6" s="38"/>
      <c r="K6" s="38">
        <f>SUM(K7,K25)</f>
        <v>11</v>
      </c>
      <c r="L6" s="38"/>
      <c r="M6" s="38">
        <f>SUM(M7,M25)</f>
        <v>3</v>
      </c>
      <c r="N6" s="38"/>
      <c r="O6" s="38">
        <f>SUM(O7,O25)</f>
        <v>2</v>
      </c>
      <c r="P6" s="38"/>
      <c r="Q6" s="38">
        <f>SUM(Q7,Q25)</f>
        <v>3</v>
      </c>
      <c r="R6" s="38"/>
      <c r="S6" s="38">
        <f>SUM(S7,S25)</f>
        <v>2</v>
      </c>
      <c r="T6" s="38"/>
      <c r="U6" s="38">
        <f>SUM(U7,U25)</f>
        <v>9</v>
      </c>
      <c r="V6" s="38"/>
      <c r="W6" s="38">
        <f>SUM(W7,W25)</f>
        <v>1</v>
      </c>
      <c r="X6" s="38"/>
      <c r="Y6" s="38">
        <f>SUM(Y7,Y25)</f>
        <v>2</v>
      </c>
      <c r="Z6" s="39"/>
      <c r="AA6" s="40">
        <f>SUM(C6:Z6)</f>
        <v>43</v>
      </c>
      <c r="AB6" s="217"/>
      <c r="AC6" s="217"/>
      <c r="AD6" s="217"/>
      <c r="AE6" s="218"/>
      <c r="AF6" s="218"/>
      <c r="AG6" s="218"/>
      <c r="AH6" s="218"/>
      <c r="AI6" s="218"/>
      <c r="AJ6" s="218"/>
      <c r="AK6" s="218"/>
      <c r="AL6" s="218"/>
      <c r="AM6" s="218"/>
      <c r="AN6" s="218"/>
    </row>
    <row r="7" spans="1:40" ht="12.75" customHeight="1" thickBot="1">
      <c r="A7" s="41" t="s">
        <v>65</v>
      </c>
      <c r="B7" s="42">
        <f>SUM(B8:B24)</f>
        <v>23</v>
      </c>
      <c r="C7" s="42">
        <f>SUM(C8:C24)</f>
        <v>2</v>
      </c>
      <c r="D7" s="42"/>
      <c r="E7" s="42">
        <f>SUM(E8:E24)</f>
        <v>2</v>
      </c>
      <c r="F7" s="42"/>
      <c r="G7" s="42">
        <f>SUM(G8:G24)</f>
        <v>1</v>
      </c>
      <c r="H7" s="42"/>
      <c r="I7" s="42">
        <f>SUM(I8:I24)</f>
        <v>0</v>
      </c>
      <c r="J7" s="42"/>
      <c r="K7" s="42">
        <f>SUM(K8:K24)</f>
        <v>2</v>
      </c>
      <c r="L7" s="42"/>
      <c r="M7" s="42">
        <f>SUM(M8:M24)</f>
        <v>3</v>
      </c>
      <c r="N7" s="42"/>
      <c r="O7" s="42">
        <f>SUM(O8:O24)</f>
        <v>0</v>
      </c>
      <c r="P7" s="42"/>
      <c r="Q7" s="42">
        <f>SUM(Q8:Q24)</f>
        <v>1</v>
      </c>
      <c r="R7" s="42"/>
      <c r="S7" s="42">
        <f>SUM(S8:S24)</f>
        <v>2</v>
      </c>
      <c r="T7" s="42"/>
      <c r="U7" s="42">
        <f>SUM(U8:U24)</f>
        <v>7</v>
      </c>
      <c r="V7" s="42"/>
      <c r="W7" s="42">
        <f>SUM(W8:W24)</f>
        <v>1</v>
      </c>
      <c r="X7" s="42"/>
      <c r="Y7" s="42">
        <f>SUM(Y8:Y24)</f>
        <v>2</v>
      </c>
      <c r="Z7" s="43"/>
      <c r="AA7" s="44">
        <f>SUM(C7:Z7)</f>
        <v>23</v>
      </c>
      <c r="AB7" s="219"/>
      <c r="AC7" s="219"/>
      <c r="AD7" s="219"/>
    </row>
    <row r="8" spans="1:40" ht="13.5" customHeight="1">
      <c r="A8" s="378" t="s">
        <v>66</v>
      </c>
      <c r="B8" s="45">
        <f t="shared" ref="B8:B24" si="0">SUM(C8:Z8)</f>
        <v>0</v>
      </c>
      <c r="C8" s="46"/>
      <c r="D8" s="46"/>
      <c r="E8" s="46"/>
      <c r="F8" s="46"/>
      <c r="G8" s="46"/>
      <c r="H8" s="46"/>
      <c r="I8" s="46"/>
      <c r="J8" s="46"/>
      <c r="K8" s="46"/>
      <c r="L8" s="46"/>
      <c r="M8" s="46"/>
      <c r="N8" s="46"/>
      <c r="O8" s="46"/>
      <c r="P8" s="46"/>
      <c r="Q8" s="46"/>
      <c r="R8" s="46"/>
      <c r="S8" s="46"/>
      <c r="T8" s="46"/>
      <c r="U8" s="46"/>
      <c r="V8" s="46"/>
      <c r="W8" s="46"/>
      <c r="X8" s="46"/>
      <c r="Y8" s="46"/>
      <c r="Z8" s="47"/>
      <c r="AA8" s="48"/>
      <c r="AB8" s="219"/>
      <c r="AC8" s="219"/>
      <c r="AD8" s="219"/>
    </row>
    <row r="9" spans="1:40" ht="13.5" customHeight="1">
      <c r="A9" s="378" t="s">
        <v>67</v>
      </c>
      <c r="B9" s="45">
        <f t="shared" si="0"/>
        <v>1</v>
      </c>
      <c r="C9" s="46"/>
      <c r="D9" s="46"/>
      <c r="E9" s="46"/>
      <c r="F9" s="46"/>
      <c r="G9" s="46"/>
      <c r="H9" s="46"/>
      <c r="I9" s="46"/>
      <c r="J9" s="46"/>
      <c r="K9" s="46"/>
      <c r="L9" s="46"/>
      <c r="M9" s="46"/>
      <c r="N9" s="46"/>
      <c r="O9" s="46"/>
      <c r="P9" s="46"/>
      <c r="Q9" s="46"/>
      <c r="R9" s="46"/>
      <c r="S9" s="46"/>
      <c r="T9" s="46"/>
      <c r="U9" s="46"/>
      <c r="V9" s="46"/>
      <c r="W9" s="46">
        <v>1</v>
      </c>
      <c r="X9" s="46"/>
      <c r="Y9" s="46"/>
      <c r="Z9" s="47"/>
      <c r="AA9" s="48"/>
      <c r="AB9" s="219"/>
      <c r="AC9" s="219"/>
      <c r="AD9" s="219"/>
    </row>
    <row r="10" spans="1:40" ht="13.5" customHeight="1">
      <c r="A10" s="379" t="s">
        <v>68</v>
      </c>
      <c r="B10" s="49">
        <f t="shared" si="0"/>
        <v>0</v>
      </c>
      <c r="C10" s="50"/>
      <c r="D10" s="50"/>
      <c r="E10" s="50"/>
      <c r="F10" s="50"/>
      <c r="G10" s="50"/>
      <c r="H10" s="50"/>
      <c r="I10" s="50"/>
      <c r="J10" s="50"/>
      <c r="K10" s="50"/>
      <c r="L10" s="50"/>
      <c r="M10" s="50"/>
      <c r="N10" s="50"/>
      <c r="O10" s="50"/>
      <c r="P10" s="51"/>
      <c r="Q10" s="51"/>
      <c r="R10" s="51"/>
      <c r="S10" s="51"/>
      <c r="T10" s="51"/>
      <c r="U10" s="50"/>
      <c r="V10" s="50"/>
      <c r="W10" s="50"/>
      <c r="X10" s="50"/>
      <c r="Y10" s="50"/>
      <c r="Z10" s="52"/>
    </row>
    <row r="11" spans="1:40" ht="13.5" customHeight="1">
      <c r="A11" s="380" t="s">
        <v>69</v>
      </c>
      <c r="B11" s="53">
        <f t="shared" si="0"/>
        <v>0</v>
      </c>
      <c r="C11" s="54"/>
      <c r="D11" s="54"/>
      <c r="E11" s="54"/>
      <c r="F11" s="54"/>
      <c r="G11" s="54"/>
      <c r="H11" s="54"/>
      <c r="I11" s="54"/>
      <c r="J11" s="54"/>
      <c r="K11" s="54"/>
      <c r="L11" s="54"/>
      <c r="M11" s="54"/>
      <c r="N11" s="54"/>
      <c r="O11" s="54"/>
      <c r="P11" s="54"/>
      <c r="Q11" s="54"/>
      <c r="R11" s="54"/>
      <c r="S11" s="54"/>
      <c r="T11" s="54"/>
      <c r="U11" s="54"/>
      <c r="V11" s="54"/>
      <c r="W11" s="54"/>
      <c r="X11" s="54"/>
      <c r="Y11" s="54"/>
      <c r="Z11" s="55"/>
    </row>
    <row r="12" spans="1:40" ht="13.5" customHeight="1">
      <c r="A12" s="380" t="s">
        <v>70</v>
      </c>
      <c r="B12" s="45">
        <f t="shared" si="0"/>
        <v>0</v>
      </c>
      <c r="C12" s="46"/>
      <c r="D12" s="46"/>
      <c r="E12" s="46"/>
      <c r="F12" s="46"/>
      <c r="G12" s="46"/>
      <c r="H12" s="46"/>
      <c r="I12" s="46"/>
      <c r="J12" s="46"/>
      <c r="K12" s="46"/>
      <c r="L12" s="46"/>
      <c r="M12" s="46"/>
      <c r="N12" s="46"/>
      <c r="O12" s="46"/>
      <c r="P12" s="46"/>
      <c r="Q12" s="46"/>
      <c r="R12" s="46"/>
      <c r="S12" s="46"/>
      <c r="T12" s="46"/>
      <c r="U12" s="46"/>
      <c r="V12" s="46"/>
      <c r="W12" s="46"/>
      <c r="X12" s="46"/>
      <c r="Y12" s="46"/>
      <c r="Z12" s="47"/>
      <c r="AA12" s="48"/>
      <c r="AB12" s="219"/>
      <c r="AC12" s="219"/>
      <c r="AD12" s="219"/>
    </row>
    <row r="13" spans="1:40" ht="13.5" customHeight="1">
      <c r="A13" s="379" t="s">
        <v>71</v>
      </c>
      <c r="B13" s="45">
        <f t="shared" si="0"/>
        <v>0</v>
      </c>
      <c r="C13" s="46"/>
      <c r="D13" s="46"/>
      <c r="E13" s="46"/>
      <c r="F13" s="46"/>
      <c r="G13" s="46"/>
      <c r="H13" s="46"/>
      <c r="I13" s="46"/>
      <c r="J13" s="46"/>
      <c r="K13" s="46"/>
      <c r="L13" s="46"/>
      <c r="M13" s="46"/>
      <c r="N13" s="46"/>
      <c r="O13" s="46"/>
      <c r="P13" s="46"/>
      <c r="Q13" s="46"/>
      <c r="R13" s="46"/>
      <c r="S13" s="46"/>
      <c r="T13" s="46"/>
      <c r="U13" s="46"/>
      <c r="V13" s="46"/>
      <c r="W13" s="46"/>
      <c r="X13" s="46"/>
      <c r="Y13" s="46"/>
      <c r="Z13" s="47"/>
    </row>
    <row r="14" spans="1:40" ht="13.5" customHeight="1">
      <c r="A14" s="381" t="s">
        <v>72</v>
      </c>
      <c r="B14" s="49">
        <f t="shared" si="0"/>
        <v>3</v>
      </c>
      <c r="C14" s="206"/>
      <c r="D14" s="206"/>
      <c r="E14" s="206"/>
      <c r="F14" s="206"/>
      <c r="G14" s="207"/>
      <c r="H14" s="50"/>
      <c r="I14" s="50"/>
      <c r="J14" s="50"/>
      <c r="K14" s="50">
        <v>1</v>
      </c>
      <c r="L14" s="50"/>
      <c r="M14" s="50">
        <v>1</v>
      </c>
      <c r="N14" s="50"/>
      <c r="O14" s="50"/>
      <c r="P14" s="50"/>
      <c r="Q14" s="50"/>
      <c r="R14" s="50"/>
      <c r="S14" s="50"/>
      <c r="T14" s="50"/>
      <c r="U14" s="50"/>
      <c r="V14" s="50"/>
      <c r="W14" s="50"/>
      <c r="X14" s="46"/>
      <c r="Y14" s="50">
        <v>1</v>
      </c>
      <c r="Z14" s="52"/>
      <c r="AA14" s="56"/>
    </row>
    <row r="15" spans="1:40" ht="13.5" customHeight="1">
      <c r="A15" s="382" t="s">
        <v>314</v>
      </c>
      <c r="B15" s="49">
        <f t="shared" si="0"/>
        <v>8</v>
      </c>
      <c r="C15" s="206"/>
      <c r="D15" s="206"/>
      <c r="E15" s="206"/>
      <c r="F15" s="206"/>
      <c r="G15" s="206">
        <v>1</v>
      </c>
      <c r="H15" s="50"/>
      <c r="I15" s="50"/>
      <c r="J15" s="50"/>
      <c r="K15" s="50"/>
      <c r="L15" s="50"/>
      <c r="M15" s="50">
        <v>2</v>
      </c>
      <c r="N15" s="50"/>
      <c r="O15" s="50"/>
      <c r="P15" s="50"/>
      <c r="Q15" s="50">
        <v>1</v>
      </c>
      <c r="R15" s="57"/>
      <c r="S15" s="50">
        <v>1</v>
      </c>
      <c r="T15" s="50"/>
      <c r="U15" s="50">
        <v>2</v>
      </c>
      <c r="V15" s="58"/>
      <c r="W15" s="50"/>
      <c r="X15" s="50"/>
      <c r="Y15" s="50">
        <v>1</v>
      </c>
      <c r="Z15" s="52"/>
    </row>
    <row r="16" spans="1:40" ht="13.5" customHeight="1">
      <c r="A16" s="379" t="s">
        <v>73</v>
      </c>
      <c r="B16" s="45">
        <f t="shared" si="0"/>
        <v>0</v>
      </c>
      <c r="C16" s="208"/>
      <c r="D16" s="208"/>
      <c r="E16" s="206"/>
      <c r="F16" s="207"/>
      <c r="G16" s="208"/>
      <c r="H16" s="51"/>
      <c r="I16" s="51"/>
      <c r="J16" s="51"/>
      <c r="K16" s="51"/>
      <c r="L16" s="51"/>
      <c r="M16" s="50"/>
      <c r="N16" s="51"/>
      <c r="O16" s="51"/>
      <c r="P16" s="51"/>
      <c r="Q16" s="51"/>
      <c r="R16" s="51"/>
      <c r="S16" s="51"/>
      <c r="T16" s="51"/>
      <c r="U16" s="54"/>
      <c r="V16" s="54"/>
      <c r="W16" s="54"/>
      <c r="X16" s="54"/>
      <c r="Y16" s="54"/>
      <c r="Z16" s="55"/>
      <c r="AA16" s="56"/>
    </row>
    <row r="17" spans="1:27" ht="13.5" customHeight="1">
      <c r="A17" s="379" t="s">
        <v>74</v>
      </c>
      <c r="B17" s="53">
        <f t="shared" si="0"/>
        <v>5</v>
      </c>
      <c r="C17" s="209">
        <v>1</v>
      </c>
      <c r="D17" s="207"/>
      <c r="E17" s="209">
        <v>1</v>
      </c>
      <c r="F17" s="264"/>
      <c r="G17" s="209"/>
      <c r="H17" s="46"/>
      <c r="I17" s="59"/>
      <c r="J17" s="59"/>
      <c r="K17" s="59">
        <v>1</v>
      </c>
      <c r="L17" s="46"/>
      <c r="M17" s="50"/>
      <c r="N17" s="46"/>
      <c r="O17" s="59"/>
      <c r="P17" s="54"/>
      <c r="Q17" s="54"/>
      <c r="R17" s="60"/>
      <c r="S17" s="54"/>
      <c r="T17" s="54"/>
      <c r="U17" s="59">
        <v>2</v>
      </c>
      <c r="V17" s="59"/>
      <c r="W17" s="59"/>
      <c r="X17" s="46"/>
      <c r="Y17" s="59"/>
      <c r="Z17" s="47"/>
    </row>
    <row r="18" spans="1:27" ht="13.5" customHeight="1">
      <c r="A18" s="383" t="s">
        <v>75</v>
      </c>
      <c r="B18" s="45">
        <f t="shared" si="0"/>
        <v>1</v>
      </c>
      <c r="C18" s="210"/>
      <c r="D18" s="210"/>
      <c r="E18" s="210"/>
      <c r="F18" s="210"/>
      <c r="G18" s="207"/>
      <c r="H18" s="61"/>
      <c r="I18" s="61"/>
      <c r="J18" s="61"/>
      <c r="K18" s="61"/>
      <c r="L18" s="61"/>
      <c r="M18" s="61"/>
      <c r="N18" s="61"/>
      <c r="O18" s="61"/>
      <c r="P18" s="61"/>
      <c r="Q18" s="61"/>
      <c r="R18" s="61"/>
      <c r="S18" s="61">
        <v>1</v>
      </c>
      <c r="T18" s="61"/>
      <c r="U18" s="210"/>
      <c r="V18" s="61"/>
      <c r="W18" s="61"/>
      <c r="X18" s="61"/>
      <c r="Y18" s="61"/>
      <c r="Z18" s="62"/>
    </row>
    <row r="19" spans="1:27" ht="13.5" customHeight="1">
      <c r="A19" s="379" t="s">
        <v>76</v>
      </c>
      <c r="B19" s="49">
        <f t="shared" si="0"/>
        <v>0</v>
      </c>
      <c r="C19" s="207"/>
      <c r="D19" s="207"/>
      <c r="E19" s="207"/>
      <c r="F19" s="207"/>
      <c r="G19" s="207"/>
      <c r="H19" s="46"/>
      <c r="I19" s="61"/>
      <c r="J19" s="46"/>
      <c r="K19" s="46"/>
      <c r="L19" s="46"/>
      <c r="M19" s="46"/>
      <c r="N19" s="46"/>
      <c r="O19" s="46"/>
      <c r="P19" s="46"/>
      <c r="Q19" s="46"/>
      <c r="R19" s="46"/>
      <c r="S19" s="46"/>
      <c r="T19" s="46"/>
      <c r="U19" s="46"/>
      <c r="V19" s="46"/>
      <c r="W19" s="46"/>
      <c r="X19" s="46"/>
      <c r="Y19" s="46"/>
      <c r="Z19" s="63"/>
    </row>
    <row r="20" spans="1:27" ht="13.5" customHeight="1">
      <c r="A20" s="379" t="s">
        <v>77</v>
      </c>
      <c r="B20" s="45">
        <f t="shared" si="0"/>
        <v>1</v>
      </c>
      <c r="C20" s="211"/>
      <c r="D20" s="211"/>
      <c r="E20" s="207"/>
      <c r="F20" s="207"/>
      <c r="G20" s="207"/>
      <c r="H20" s="46"/>
      <c r="I20" s="46"/>
      <c r="J20" s="46"/>
      <c r="K20" s="46"/>
      <c r="L20" s="46"/>
      <c r="M20" s="46"/>
      <c r="N20" s="46"/>
      <c r="O20" s="46"/>
      <c r="P20" s="46"/>
      <c r="Q20" s="46"/>
      <c r="R20" s="46"/>
      <c r="S20" s="46"/>
      <c r="T20" s="46"/>
      <c r="U20" s="64">
        <v>1</v>
      </c>
      <c r="V20" s="64"/>
      <c r="W20" s="64"/>
      <c r="X20" s="64"/>
      <c r="Y20" s="50"/>
      <c r="Z20" s="65"/>
    </row>
    <row r="21" spans="1:27" ht="13.5" customHeight="1">
      <c r="A21" s="379" t="s">
        <v>319</v>
      </c>
      <c r="B21" s="45">
        <f t="shared" si="0"/>
        <v>3</v>
      </c>
      <c r="C21" s="64">
        <v>1</v>
      </c>
      <c r="D21" s="64"/>
      <c r="E21" s="46">
        <v>1</v>
      </c>
      <c r="F21" s="46"/>
      <c r="G21" s="46"/>
      <c r="H21" s="46"/>
      <c r="I21" s="54"/>
      <c r="J21" s="54"/>
      <c r="K21" s="54"/>
      <c r="L21" s="54"/>
      <c r="M21" s="54"/>
      <c r="N21" s="54"/>
      <c r="O21" s="54"/>
      <c r="P21" s="46"/>
      <c r="Q21" s="46"/>
      <c r="R21" s="46"/>
      <c r="S21" s="46"/>
      <c r="T21" s="46"/>
      <c r="U21" s="64">
        <v>1</v>
      </c>
      <c r="V21" s="64"/>
      <c r="W21" s="64"/>
      <c r="X21" s="64"/>
      <c r="Y21" s="64"/>
      <c r="Z21" s="65"/>
    </row>
    <row r="22" spans="1:27" ht="13.5" customHeight="1">
      <c r="A22" s="379" t="s">
        <v>78</v>
      </c>
      <c r="B22" s="45">
        <f t="shared" si="0"/>
        <v>1</v>
      </c>
      <c r="C22" s="64"/>
      <c r="D22" s="64"/>
      <c r="E22" s="46"/>
      <c r="F22" s="46"/>
      <c r="G22" s="46"/>
      <c r="H22" s="46"/>
      <c r="I22" s="46"/>
      <c r="J22" s="46"/>
      <c r="K22" s="46"/>
      <c r="L22" s="46"/>
      <c r="M22" s="46"/>
      <c r="N22" s="46"/>
      <c r="O22" s="46"/>
      <c r="P22" s="46"/>
      <c r="Q22" s="46"/>
      <c r="R22" s="46"/>
      <c r="S22" s="46"/>
      <c r="T22" s="46"/>
      <c r="U22" s="384">
        <v>1</v>
      </c>
      <c r="V22" s="64"/>
      <c r="W22" s="64"/>
      <c r="X22" s="64"/>
      <c r="Y22" s="64"/>
      <c r="Z22" s="65"/>
    </row>
    <row r="23" spans="1:27" ht="13.5" customHeight="1">
      <c r="A23" s="379" t="s">
        <v>192</v>
      </c>
      <c r="B23" s="45">
        <f t="shared" si="0"/>
        <v>0</v>
      </c>
      <c r="C23" s="50"/>
      <c r="D23" s="50"/>
      <c r="E23" s="50"/>
      <c r="F23" s="50"/>
      <c r="G23" s="50"/>
      <c r="H23" s="50"/>
      <c r="I23" s="50"/>
      <c r="J23" s="50"/>
      <c r="K23" s="50"/>
      <c r="L23" s="50"/>
      <c r="M23" s="50"/>
      <c r="N23" s="50"/>
      <c r="O23" s="50"/>
      <c r="P23" s="50"/>
      <c r="Q23" s="50"/>
      <c r="R23" s="50"/>
      <c r="S23" s="50"/>
      <c r="T23" s="50"/>
      <c r="U23" s="50"/>
      <c r="V23" s="50"/>
      <c r="W23" s="50"/>
      <c r="X23" s="50"/>
      <c r="Y23" s="50"/>
      <c r="Z23" s="52"/>
    </row>
    <row r="24" spans="1:27" ht="13.5" customHeight="1" thickBot="1">
      <c r="A24" s="385" t="s">
        <v>313</v>
      </c>
      <c r="B24" s="45">
        <f t="shared" si="0"/>
        <v>0</v>
      </c>
      <c r="C24" s="50"/>
      <c r="D24" s="50"/>
      <c r="E24" s="50"/>
      <c r="F24" s="50"/>
      <c r="G24" s="50"/>
      <c r="H24" s="50"/>
      <c r="I24" s="50"/>
      <c r="J24" s="50"/>
      <c r="K24" s="50"/>
      <c r="L24" s="50"/>
      <c r="M24" s="50"/>
      <c r="N24" s="50"/>
      <c r="O24" s="50"/>
      <c r="P24" s="50"/>
      <c r="Q24" s="50"/>
      <c r="R24" s="50"/>
      <c r="S24" s="50"/>
      <c r="T24" s="50"/>
      <c r="U24" s="50"/>
      <c r="V24" s="50"/>
      <c r="W24" s="50"/>
      <c r="X24" s="50"/>
      <c r="Y24" s="50"/>
      <c r="Z24" s="52"/>
    </row>
    <row r="25" spans="1:27" ht="12" customHeight="1" thickBot="1">
      <c r="A25" s="188" t="s">
        <v>79</v>
      </c>
      <c r="B25" s="42">
        <f t="shared" ref="B25:Q25" si="1">SUM(B26:B44)</f>
        <v>20</v>
      </c>
      <c r="C25" s="66">
        <f t="shared" si="1"/>
        <v>2</v>
      </c>
      <c r="D25" s="66">
        <f t="shared" si="1"/>
        <v>0</v>
      </c>
      <c r="E25" s="66">
        <f t="shared" si="1"/>
        <v>2</v>
      </c>
      <c r="F25" s="66">
        <f t="shared" si="1"/>
        <v>0</v>
      </c>
      <c r="G25" s="66">
        <f t="shared" si="1"/>
        <v>0</v>
      </c>
      <c r="H25" s="66">
        <f t="shared" si="1"/>
        <v>0</v>
      </c>
      <c r="I25" s="66">
        <f t="shared" si="1"/>
        <v>1</v>
      </c>
      <c r="J25" s="66">
        <f t="shared" si="1"/>
        <v>0</v>
      </c>
      <c r="K25" s="66">
        <f t="shared" si="1"/>
        <v>9</v>
      </c>
      <c r="L25" s="66">
        <f t="shared" si="1"/>
        <v>0</v>
      </c>
      <c r="M25" s="66">
        <f t="shared" si="1"/>
        <v>0</v>
      </c>
      <c r="N25" s="66">
        <f t="shared" si="1"/>
        <v>0</v>
      </c>
      <c r="O25" s="66">
        <f t="shared" si="1"/>
        <v>2</v>
      </c>
      <c r="P25" s="66">
        <f t="shared" si="1"/>
        <v>0</v>
      </c>
      <c r="Q25" s="66">
        <f t="shared" si="1"/>
        <v>2</v>
      </c>
      <c r="R25" s="66"/>
      <c r="S25" s="66">
        <f t="shared" ref="S25:Z25" si="2">SUM(S26:S44)</f>
        <v>0</v>
      </c>
      <c r="T25" s="66">
        <f t="shared" si="2"/>
        <v>0</v>
      </c>
      <c r="U25" s="66">
        <f t="shared" si="2"/>
        <v>2</v>
      </c>
      <c r="V25" s="203">
        <f t="shared" si="2"/>
        <v>0</v>
      </c>
      <c r="W25" s="66">
        <f t="shared" si="2"/>
        <v>0</v>
      </c>
      <c r="X25" s="203">
        <f t="shared" si="2"/>
        <v>0</v>
      </c>
      <c r="Y25" s="66">
        <f t="shared" si="2"/>
        <v>0</v>
      </c>
      <c r="Z25" s="204">
        <f t="shared" si="2"/>
        <v>0</v>
      </c>
      <c r="AA25" s="56">
        <f>SUM(C25:Z25)</f>
        <v>20</v>
      </c>
    </row>
    <row r="26" spans="1:27" ht="15.75" customHeight="1">
      <c r="A26" s="386" t="s">
        <v>80</v>
      </c>
      <c r="B26" s="49">
        <f t="shared" ref="B26:B44" si="3">SUM(C26:Z26)</f>
        <v>1</v>
      </c>
      <c r="C26" s="67"/>
      <c r="D26" s="67"/>
      <c r="E26" s="67"/>
      <c r="F26" s="67"/>
      <c r="G26" s="67"/>
      <c r="H26" s="67"/>
      <c r="I26" s="67"/>
      <c r="J26" s="67"/>
      <c r="K26" s="67">
        <v>1</v>
      </c>
      <c r="L26" s="67"/>
      <c r="M26" s="67"/>
      <c r="N26" s="67"/>
      <c r="O26" s="67"/>
      <c r="P26" s="67"/>
      <c r="Q26" s="67"/>
      <c r="R26" s="67"/>
      <c r="S26" s="67"/>
      <c r="T26" s="67"/>
      <c r="U26" s="67"/>
      <c r="V26" s="67"/>
      <c r="W26" s="67"/>
      <c r="X26" s="50"/>
      <c r="Y26" s="67"/>
      <c r="Z26" s="68"/>
      <c r="AA26" s="56"/>
    </row>
    <row r="27" spans="1:27" ht="15.75" customHeight="1">
      <c r="A27" s="387" t="s">
        <v>81</v>
      </c>
      <c r="B27" s="49">
        <f t="shared" si="3"/>
        <v>1</v>
      </c>
      <c r="C27" s="50"/>
      <c r="D27" s="50"/>
      <c r="E27" s="50">
        <v>1</v>
      </c>
      <c r="F27" s="50"/>
      <c r="G27" s="50"/>
      <c r="H27" s="50"/>
      <c r="I27" s="50"/>
      <c r="J27" s="50"/>
      <c r="K27" s="50"/>
      <c r="L27" s="50"/>
      <c r="M27" s="50"/>
      <c r="N27" s="50"/>
      <c r="O27" s="50"/>
      <c r="P27" s="50"/>
      <c r="Q27" s="50"/>
      <c r="R27" s="50"/>
      <c r="S27" s="50"/>
      <c r="T27" s="50"/>
      <c r="U27" s="50"/>
      <c r="V27" s="50"/>
      <c r="W27" s="50"/>
      <c r="X27" s="50"/>
      <c r="Y27" s="50"/>
      <c r="Z27" s="52"/>
      <c r="AA27" s="56"/>
    </row>
    <row r="28" spans="1:27" ht="15.75" customHeight="1">
      <c r="A28" s="378" t="s">
        <v>82</v>
      </c>
      <c r="B28" s="49">
        <f t="shared" si="3"/>
        <v>0</v>
      </c>
      <c r="C28" s="54"/>
      <c r="D28" s="54"/>
      <c r="E28" s="54"/>
      <c r="F28" s="54"/>
      <c r="G28" s="54"/>
      <c r="H28" s="54"/>
      <c r="I28" s="54"/>
      <c r="J28" s="54"/>
      <c r="K28" s="54"/>
      <c r="L28" s="54"/>
      <c r="M28" s="54"/>
      <c r="N28" s="54"/>
      <c r="O28" s="54"/>
      <c r="P28" s="54"/>
      <c r="Q28" s="54"/>
      <c r="R28" s="54"/>
      <c r="S28" s="54"/>
      <c r="T28" s="54"/>
      <c r="U28" s="54"/>
      <c r="V28" s="54"/>
      <c r="W28" s="54"/>
      <c r="X28" s="54"/>
      <c r="Y28" s="54"/>
      <c r="Z28" s="55"/>
    </row>
    <row r="29" spans="1:27" ht="15.75" customHeight="1">
      <c r="A29" s="378" t="s">
        <v>83</v>
      </c>
      <c r="B29" s="49">
        <f t="shared" si="3"/>
        <v>0</v>
      </c>
      <c r="C29" s="46"/>
      <c r="D29" s="46"/>
      <c r="E29" s="46"/>
      <c r="F29" s="46"/>
      <c r="G29" s="46"/>
      <c r="H29" s="46"/>
      <c r="I29" s="46"/>
      <c r="J29" s="46"/>
      <c r="K29" s="46"/>
      <c r="L29" s="46"/>
      <c r="M29" s="46"/>
      <c r="N29" s="46"/>
      <c r="O29" s="46"/>
      <c r="P29" s="46"/>
      <c r="Q29" s="46"/>
      <c r="R29" s="46"/>
      <c r="S29" s="46"/>
      <c r="T29" s="46"/>
      <c r="U29" s="46"/>
      <c r="V29" s="46"/>
      <c r="W29" s="46"/>
      <c r="X29" s="46"/>
      <c r="Y29" s="46"/>
      <c r="Z29" s="47"/>
    </row>
    <row r="30" spans="1:27" ht="15.75" customHeight="1">
      <c r="A30" s="378" t="s">
        <v>84</v>
      </c>
      <c r="B30" s="49">
        <f t="shared" si="3"/>
        <v>0</v>
      </c>
      <c r="C30" s="50"/>
      <c r="D30" s="50"/>
      <c r="E30" s="50"/>
      <c r="F30" s="50"/>
      <c r="G30" s="50"/>
      <c r="H30" s="50"/>
      <c r="I30" s="46"/>
      <c r="J30" s="50"/>
      <c r="K30" s="50"/>
      <c r="L30" s="50"/>
      <c r="M30" s="50"/>
      <c r="N30" s="50"/>
      <c r="O30" s="50"/>
      <c r="P30" s="50"/>
      <c r="Q30" s="50"/>
      <c r="R30" s="50"/>
      <c r="S30" s="50"/>
      <c r="T30" s="50"/>
      <c r="U30" s="50"/>
      <c r="V30" s="50"/>
      <c r="W30" s="50"/>
      <c r="X30" s="50"/>
      <c r="Y30" s="50"/>
      <c r="Z30" s="52"/>
    </row>
    <row r="31" spans="1:27" ht="15.75" customHeight="1">
      <c r="A31" s="378" t="s">
        <v>320</v>
      </c>
      <c r="B31" s="49">
        <f t="shared" si="3"/>
        <v>0</v>
      </c>
      <c r="C31" s="46"/>
      <c r="D31" s="46"/>
      <c r="E31" s="46"/>
      <c r="F31" s="46"/>
      <c r="G31" s="46"/>
      <c r="H31" s="46"/>
      <c r="I31" s="46"/>
      <c r="J31" s="46"/>
      <c r="K31" s="46"/>
      <c r="L31" s="46"/>
      <c r="M31" s="46"/>
      <c r="N31" s="46"/>
      <c r="O31" s="46"/>
      <c r="P31" s="46"/>
      <c r="Q31" s="46"/>
      <c r="R31" s="46"/>
      <c r="S31" s="46"/>
      <c r="T31" s="46"/>
      <c r="U31" s="46"/>
      <c r="V31" s="46"/>
      <c r="W31" s="46"/>
      <c r="X31" s="46"/>
      <c r="Y31" s="46"/>
      <c r="Z31" s="47"/>
    </row>
    <row r="32" spans="1:27" ht="15.75" customHeight="1">
      <c r="A32" s="378" t="s">
        <v>85</v>
      </c>
      <c r="B32" s="49">
        <f t="shared" si="3"/>
        <v>0</v>
      </c>
      <c r="C32" s="46"/>
      <c r="D32" s="46"/>
      <c r="E32" s="46"/>
      <c r="F32" s="46"/>
      <c r="G32" s="46"/>
      <c r="H32" s="46"/>
      <c r="I32" s="46"/>
      <c r="J32" s="46"/>
      <c r="K32" s="46"/>
      <c r="L32" s="46"/>
      <c r="M32" s="46"/>
      <c r="N32" s="46"/>
      <c r="O32" s="46"/>
      <c r="P32" s="46"/>
      <c r="Q32" s="46"/>
      <c r="R32" s="46"/>
      <c r="S32" s="46"/>
      <c r="T32" s="46"/>
      <c r="U32" s="46"/>
      <c r="V32" s="46"/>
      <c r="W32" s="46"/>
      <c r="X32" s="46"/>
      <c r="Y32" s="46"/>
      <c r="Z32" s="47"/>
    </row>
    <row r="33" spans="1:62" ht="15.75" customHeight="1">
      <c r="A33" s="378" t="s">
        <v>86</v>
      </c>
      <c r="B33" s="49">
        <f t="shared" si="3"/>
        <v>0</v>
      </c>
      <c r="C33" s="69"/>
      <c r="D33" s="69"/>
      <c r="E33" s="46"/>
      <c r="F33" s="46"/>
      <c r="G33" s="46"/>
      <c r="H33" s="46"/>
      <c r="I33" s="46"/>
      <c r="J33" s="46"/>
      <c r="K33" s="46"/>
      <c r="L33" s="46"/>
      <c r="M33" s="46"/>
      <c r="N33" s="46"/>
      <c r="O33" s="46"/>
      <c r="P33" s="46"/>
      <c r="Q33" s="46"/>
      <c r="R33" s="46"/>
      <c r="S33" s="46"/>
      <c r="T33" s="54"/>
      <c r="U33" s="69"/>
      <c r="V33" s="69"/>
      <c r="W33" s="69"/>
      <c r="X33" s="69"/>
      <c r="Y33" s="69"/>
      <c r="Z33" s="70"/>
    </row>
    <row r="34" spans="1:62" ht="15.75" customHeight="1">
      <c r="A34" s="388" t="s">
        <v>87</v>
      </c>
      <c r="B34" s="49">
        <f t="shared" si="3"/>
        <v>2</v>
      </c>
      <c r="C34" s="61"/>
      <c r="D34" s="61"/>
      <c r="E34" s="61">
        <v>1</v>
      </c>
      <c r="F34" s="61"/>
      <c r="G34" s="61"/>
      <c r="H34" s="61"/>
      <c r="I34" s="61"/>
      <c r="J34" s="61"/>
      <c r="K34" s="61"/>
      <c r="L34" s="61"/>
      <c r="M34" s="61"/>
      <c r="N34" s="61"/>
      <c r="O34" s="61"/>
      <c r="P34" s="61"/>
      <c r="Q34" s="210">
        <v>1</v>
      </c>
      <c r="R34" s="61"/>
      <c r="S34" s="61"/>
      <c r="T34" s="61"/>
      <c r="U34" s="61"/>
      <c r="V34" s="61"/>
      <c r="W34" s="61"/>
      <c r="X34" s="61"/>
      <c r="Y34" s="61"/>
      <c r="Z34" s="71"/>
    </row>
    <row r="35" spans="1:62" ht="15.75" customHeight="1">
      <c r="A35" s="389" t="s">
        <v>195</v>
      </c>
      <c r="B35" s="49">
        <f t="shared" si="3"/>
        <v>5</v>
      </c>
      <c r="C35" s="190">
        <v>1</v>
      </c>
      <c r="D35" s="190"/>
      <c r="E35" s="190"/>
      <c r="F35" s="190"/>
      <c r="G35" s="190"/>
      <c r="H35" s="190"/>
      <c r="I35" s="190"/>
      <c r="J35" s="190"/>
      <c r="K35" s="190"/>
      <c r="L35" s="190"/>
      <c r="M35" s="190"/>
      <c r="N35" s="190"/>
      <c r="O35" s="190">
        <v>2</v>
      </c>
      <c r="P35" s="190"/>
      <c r="Q35" s="190">
        <v>1</v>
      </c>
      <c r="R35" s="61"/>
      <c r="S35" s="61"/>
      <c r="T35" s="190"/>
      <c r="U35" s="190">
        <v>1</v>
      </c>
      <c r="V35" s="190"/>
      <c r="W35" s="190"/>
      <c r="X35" s="190"/>
      <c r="Y35" s="190"/>
      <c r="Z35" s="191"/>
    </row>
    <row r="36" spans="1:62" ht="15.75" customHeight="1">
      <c r="A36" s="387" t="s">
        <v>88</v>
      </c>
      <c r="B36" s="49">
        <f t="shared" si="3"/>
        <v>0</v>
      </c>
      <c r="C36" s="50"/>
      <c r="D36" s="50"/>
      <c r="E36" s="50"/>
      <c r="F36" s="50"/>
      <c r="G36" s="50"/>
      <c r="H36" s="50"/>
      <c r="I36" s="50"/>
      <c r="J36" s="50"/>
      <c r="K36" s="50"/>
      <c r="L36" s="50"/>
      <c r="M36" s="50"/>
      <c r="N36" s="50"/>
      <c r="O36" s="50"/>
      <c r="P36" s="50"/>
      <c r="Q36" s="50"/>
      <c r="R36" s="72"/>
      <c r="S36" s="72"/>
      <c r="T36" s="50"/>
      <c r="U36" s="50"/>
      <c r="V36" s="50"/>
      <c r="W36" s="50"/>
      <c r="X36" s="50"/>
      <c r="Y36" s="50"/>
      <c r="Z36" s="52"/>
      <c r="AA36" s="73"/>
      <c r="AC36" s="220"/>
      <c r="AD36" s="220"/>
      <c r="AE36" s="221"/>
      <c r="AF36" s="220"/>
      <c r="AG36" s="220"/>
      <c r="AH36" s="220"/>
      <c r="AI36" s="220"/>
      <c r="AJ36" s="220"/>
      <c r="AK36" s="220"/>
      <c r="AL36" s="220"/>
      <c r="AM36" s="220"/>
    </row>
    <row r="37" spans="1:62" ht="15.75" customHeight="1">
      <c r="A37" s="378" t="s">
        <v>321</v>
      </c>
      <c r="B37" s="53">
        <f t="shared" si="3"/>
        <v>0</v>
      </c>
      <c r="C37" s="46"/>
      <c r="D37" s="46"/>
      <c r="E37" s="46"/>
      <c r="F37" s="46"/>
      <c r="G37" s="46"/>
      <c r="H37" s="46"/>
      <c r="I37" s="46"/>
      <c r="J37" s="46"/>
      <c r="K37" s="46"/>
      <c r="L37" s="46"/>
      <c r="M37" s="46"/>
      <c r="N37" s="46"/>
      <c r="O37" s="46"/>
      <c r="P37" s="46"/>
      <c r="Q37" s="46"/>
      <c r="R37" s="50"/>
      <c r="S37" s="50"/>
      <c r="T37" s="46"/>
      <c r="U37" s="46"/>
      <c r="V37" s="46"/>
      <c r="W37" s="46"/>
      <c r="X37" s="46"/>
      <c r="Y37" s="46"/>
      <c r="Z37" s="47"/>
    </row>
    <row r="38" spans="1:62" ht="15.75" customHeight="1">
      <c r="A38" s="378" t="s">
        <v>90</v>
      </c>
      <c r="B38" s="74">
        <f t="shared" si="3"/>
        <v>3</v>
      </c>
      <c r="C38" s="46">
        <v>1</v>
      </c>
      <c r="D38" s="46"/>
      <c r="E38" s="46"/>
      <c r="F38" s="46"/>
      <c r="G38" s="46"/>
      <c r="H38" s="46"/>
      <c r="I38" s="46">
        <v>1</v>
      </c>
      <c r="J38" s="46"/>
      <c r="K38" s="46"/>
      <c r="L38" s="46"/>
      <c r="M38" s="46"/>
      <c r="N38" s="46"/>
      <c r="O38" s="46"/>
      <c r="P38" s="46"/>
      <c r="Q38" s="46"/>
      <c r="R38" s="46"/>
      <c r="S38" s="46"/>
      <c r="T38" s="46"/>
      <c r="U38" s="46">
        <v>1</v>
      </c>
      <c r="V38" s="46"/>
      <c r="W38" s="46"/>
      <c r="X38" s="46"/>
      <c r="Y38" s="46"/>
      <c r="Z38" s="47"/>
      <c r="AA38" s="75"/>
      <c r="AB38" s="220"/>
      <c r="AC38" s="220"/>
      <c r="AD38" s="220"/>
      <c r="AE38" s="220"/>
      <c r="AF38" s="220"/>
      <c r="AG38" s="220"/>
      <c r="AH38" s="220"/>
      <c r="AI38" s="220"/>
      <c r="AJ38" s="220"/>
      <c r="AK38" s="220"/>
      <c r="AL38" s="220"/>
      <c r="AM38" s="220"/>
    </row>
    <row r="39" spans="1:62" ht="15.75" customHeight="1">
      <c r="A39" s="378" t="s">
        <v>91</v>
      </c>
      <c r="B39" s="74">
        <f t="shared" si="3"/>
        <v>0</v>
      </c>
      <c r="C39" s="61"/>
      <c r="D39" s="61"/>
      <c r="E39" s="61"/>
      <c r="F39" s="61"/>
      <c r="G39" s="61"/>
      <c r="H39" s="61"/>
      <c r="I39" s="61"/>
      <c r="J39" s="61"/>
      <c r="K39" s="61"/>
      <c r="L39" s="61"/>
      <c r="M39" s="61"/>
      <c r="N39" s="61"/>
      <c r="O39" s="61"/>
      <c r="P39" s="61"/>
      <c r="Q39" s="61"/>
      <c r="R39" s="61"/>
      <c r="S39" s="61"/>
      <c r="T39" s="61"/>
      <c r="U39" s="61"/>
      <c r="V39" s="61"/>
      <c r="W39" s="61"/>
      <c r="X39" s="61"/>
      <c r="Y39" s="61"/>
      <c r="Z39" s="62"/>
    </row>
    <row r="40" spans="1:62" ht="15.75" customHeight="1">
      <c r="A40" s="378" t="s">
        <v>92</v>
      </c>
      <c r="B40" s="74">
        <f t="shared" si="3"/>
        <v>0</v>
      </c>
      <c r="C40" s="46"/>
      <c r="D40" s="46"/>
      <c r="E40" s="46"/>
      <c r="F40" s="46"/>
      <c r="G40" s="46"/>
      <c r="H40" s="46"/>
      <c r="I40" s="46"/>
      <c r="J40" s="46"/>
      <c r="K40" s="46"/>
      <c r="L40" s="46"/>
      <c r="M40" s="46"/>
      <c r="N40" s="46"/>
      <c r="O40" s="46"/>
      <c r="P40" s="54"/>
      <c r="Q40" s="54"/>
      <c r="R40" s="54"/>
      <c r="S40" s="54"/>
      <c r="T40" s="54"/>
      <c r="U40" s="46"/>
      <c r="V40" s="46"/>
      <c r="W40" s="46"/>
      <c r="X40" s="46"/>
      <c r="Y40" s="46"/>
      <c r="Z40" s="47"/>
    </row>
    <row r="41" spans="1:62" ht="15.75" customHeight="1">
      <c r="A41" s="378" t="s">
        <v>93</v>
      </c>
      <c r="B41" s="74">
        <f t="shared" si="3"/>
        <v>8</v>
      </c>
      <c r="C41" s="46"/>
      <c r="D41" s="46"/>
      <c r="E41" s="46"/>
      <c r="F41" s="46"/>
      <c r="G41" s="46"/>
      <c r="H41" s="46"/>
      <c r="I41" s="46"/>
      <c r="J41" s="46"/>
      <c r="K41" s="46">
        <v>8</v>
      </c>
      <c r="L41" s="46"/>
      <c r="M41" s="46"/>
      <c r="N41" s="46"/>
      <c r="O41" s="46"/>
      <c r="P41" s="54"/>
      <c r="Q41" s="54"/>
      <c r="R41" s="54"/>
      <c r="S41" s="54"/>
      <c r="T41" s="54"/>
      <c r="U41" s="46"/>
      <c r="V41" s="46"/>
      <c r="W41" s="46"/>
      <c r="X41" s="46"/>
      <c r="Y41" s="46"/>
      <c r="Z41" s="47"/>
    </row>
    <row r="42" spans="1:62" ht="15.75" customHeight="1">
      <c r="A42" s="378" t="s">
        <v>94</v>
      </c>
      <c r="B42" s="45">
        <f t="shared" si="3"/>
        <v>0</v>
      </c>
      <c r="C42" s="46"/>
      <c r="D42" s="46"/>
      <c r="E42" s="46"/>
      <c r="F42" s="46"/>
      <c r="G42" s="46"/>
      <c r="H42" s="46"/>
      <c r="I42" s="46" t="s">
        <v>221</v>
      </c>
      <c r="J42" s="46"/>
      <c r="K42" s="46"/>
      <c r="L42" s="46"/>
      <c r="M42" s="46"/>
      <c r="N42" s="46"/>
      <c r="O42" s="46"/>
      <c r="P42" s="46"/>
      <c r="Q42" s="46"/>
      <c r="R42" s="46"/>
      <c r="S42" s="46"/>
      <c r="T42" s="46"/>
      <c r="U42" s="46"/>
      <c r="V42" s="46"/>
      <c r="W42" s="46"/>
      <c r="X42" s="46"/>
      <c r="Y42" s="46"/>
      <c r="Z42" s="47"/>
    </row>
    <row r="43" spans="1:62" ht="15.75" customHeight="1">
      <c r="A43" s="390" t="s">
        <v>95</v>
      </c>
      <c r="B43" s="45">
        <f t="shared" si="3"/>
        <v>0</v>
      </c>
      <c r="C43" s="46"/>
      <c r="D43" s="46"/>
      <c r="E43" s="46"/>
      <c r="F43" s="46"/>
      <c r="G43" s="46"/>
      <c r="H43" s="46"/>
      <c r="I43" s="46"/>
      <c r="J43" s="46"/>
      <c r="K43" s="46"/>
      <c r="L43" s="46"/>
      <c r="M43" s="46"/>
      <c r="N43" s="46"/>
      <c r="O43" s="46"/>
      <c r="P43" s="46"/>
      <c r="Q43" s="46"/>
      <c r="R43" s="46"/>
      <c r="S43" s="46"/>
      <c r="T43" s="46"/>
      <c r="U43" s="46"/>
      <c r="V43" s="46"/>
      <c r="W43" s="46"/>
      <c r="X43" s="46"/>
      <c r="Y43" s="46"/>
      <c r="Z43" s="47"/>
    </row>
    <row r="44" spans="1:62" ht="15.75" customHeight="1" thickBot="1">
      <c r="A44" s="391" t="s">
        <v>331</v>
      </c>
      <c r="B44" s="76">
        <f t="shared" si="3"/>
        <v>0</v>
      </c>
      <c r="C44" s="77"/>
      <c r="D44" s="77"/>
      <c r="E44" s="77"/>
      <c r="F44" s="77"/>
      <c r="G44" s="77"/>
      <c r="H44" s="77"/>
      <c r="I44" s="77"/>
      <c r="J44" s="77"/>
      <c r="K44" s="77"/>
      <c r="L44" s="77"/>
      <c r="M44" s="77"/>
      <c r="N44" s="77"/>
      <c r="O44" s="77"/>
      <c r="P44" s="77"/>
      <c r="Q44" s="77"/>
      <c r="R44" s="77"/>
      <c r="S44" s="77"/>
      <c r="T44" s="77"/>
      <c r="U44" s="77"/>
      <c r="V44" s="77"/>
      <c r="W44" s="77"/>
      <c r="X44" s="77"/>
      <c r="Y44" s="77"/>
      <c r="Z44" s="78"/>
    </row>
    <row r="45" spans="1:62" s="79" customFormat="1" ht="9">
      <c r="B45" s="79" t="s">
        <v>96</v>
      </c>
      <c r="D45" s="79" t="s">
        <v>97</v>
      </c>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row>
    <row r="46" spans="1:62" s="80" customFormat="1" ht="9.75" customHeight="1">
      <c r="A46" s="80" t="s">
        <v>98</v>
      </c>
      <c r="B46" s="81"/>
      <c r="C46" s="81"/>
      <c r="D46" s="81"/>
      <c r="L46" s="80" t="s">
        <v>99</v>
      </c>
      <c r="P46" s="82" t="s">
        <v>100</v>
      </c>
      <c r="T46" s="80" t="s">
        <v>101</v>
      </c>
      <c r="W46" s="80" t="s">
        <v>102</v>
      </c>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row>
    <row r="47" spans="1:62" s="80" customFormat="1" ht="9.75" customHeight="1">
      <c r="A47" s="80" t="s">
        <v>103</v>
      </c>
      <c r="B47" s="80" t="s">
        <v>214</v>
      </c>
      <c r="E47" s="80" t="s">
        <v>104</v>
      </c>
      <c r="I47" s="80" t="s">
        <v>105</v>
      </c>
      <c r="L47" s="80" t="s">
        <v>106</v>
      </c>
      <c r="P47" s="80" t="s">
        <v>107</v>
      </c>
      <c r="T47" s="80" t="s">
        <v>108</v>
      </c>
      <c r="X47" s="80" t="s">
        <v>109</v>
      </c>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row>
    <row r="48" spans="1:62" s="80" customFormat="1" ht="9.75" customHeight="1">
      <c r="A48" s="80" t="s">
        <v>110</v>
      </c>
      <c r="B48" s="80" t="s">
        <v>111</v>
      </c>
      <c r="E48" s="80" t="s">
        <v>112</v>
      </c>
      <c r="I48" s="80" t="s">
        <v>113</v>
      </c>
      <c r="L48" s="80" t="s">
        <v>114</v>
      </c>
      <c r="P48" s="80" t="s">
        <v>115</v>
      </c>
      <c r="T48" s="80" t="s">
        <v>116</v>
      </c>
      <c r="X48" s="80" t="s">
        <v>117</v>
      </c>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row>
    <row r="49" spans="1:62" s="80" customFormat="1" ht="9.75" customHeight="1">
      <c r="A49" s="80" t="s">
        <v>118</v>
      </c>
      <c r="B49" s="80" t="s">
        <v>119</v>
      </c>
      <c r="E49" s="80" t="s">
        <v>120</v>
      </c>
      <c r="I49" s="80" t="s">
        <v>121</v>
      </c>
      <c r="L49" s="83" t="s">
        <v>122</v>
      </c>
      <c r="P49" s="84" t="s">
        <v>123</v>
      </c>
      <c r="T49" s="80" t="s">
        <v>124</v>
      </c>
      <c r="X49" s="80" t="s">
        <v>224</v>
      </c>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row>
    <row r="50" spans="1:62" s="80" customFormat="1" ht="9.75" customHeight="1">
      <c r="A50" s="80" t="s">
        <v>125</v>
      </c>
      <c r="B50" s="80" t="s">
        <v>126</v>
      </c>
      <c r="E50" s="80" t="s">
        <v>127</v>
      </c>
      <c r="I50" s="80" t="s">
        <v>128</v>
      </c>
      <c r="L50" s="80" t="s">
        <v>129</v>
      </c>
      <c r="P50" s="85" t="s">
        <v>130</v>
      </c>
      <c r="T50" s="84" t="s">
        <v>131</v>
      </c>
      <c r="X50" s="82" t="s">
        <v>132</v>
      </c>
      <c r="Y50" s="86"/>
      <c r="Z50" s="86"/>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row>
    <row r="51" spans="1:62" s="80" customFormat="1" ht="9.75" customHeight="1">
      <c r="A51" s="80" t="s">
        <v>196</v>
      </c>
      <c r="B51" s="80" t="s">
        <v>133</v>
      </c>
      <c r="E51" s="80" t="s">
        <v>134</v>
      </c>
      <c r="I51" s="80" t="s">
        <v>135</v>
      </c>
      <c r="L51" s="80" t="s">
        <v>136</v>
      </c>
      <c r="P51" s="85" t="s">
        <v>137</v>
      </c>
      <c r="T51" s="82" t="s">
        <v>138</v>
      </c>
      <c r="X51" s="86" t="s">
        <v>139</v>
      </c>
      <c r="Y51" s="86"/>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row>
    <row r="52" spans="1:62" s="80" customFormat="1" ht="9.75" customHeight="1">
      <c r="A52" s="80" t="s">
        <v>140</v>
      </c>
      <c r="B52" s="80" t="s">
        <v>141</v>
      </c>
      <c r="E52" s="80" t="s">
        <v>142</v>
      </c>
      <c r="I52" s="80" t="s">
        <v>143</v>
      </c>
      <c r="L52" s="80" t="s">
        <v>144</v>
      </c>
      <c r="P52" s="80" t="s">
        <v>145</v>
      </c>
      <c r="T52" s="80" t="s">
        <v>146</v>
      </c>
      <c r="W52" s="80" t="s">
        <v>147</v>
      </c>
      <c r="Y52" s="87"/>
      <c r="Z52" s="86"/>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row>
    <row r="53" spans="1:62" s="80" customFormat="1" ht="9.75" customHeight="1">
      <c r="A53" s="80" t="s">
        <v>148</v>
      </c>
      <c r="B53" s="80" t="s">
        <v>149</v>
      </c>
      <c r="E53" s="80" t="s">
        <v>150</v>
      </c>
      <c r="I53" s="80" t="s">
        <v>151</v>
      </c>
      <c r="L53" s="80" t="s">
        <v>152</v>
      </c>
      <c r="P53" s="84" t="s">
        <v>153</v>
      </c>
      <c r="T53" s="80" t="s">
        <v>154</v>
      </c>
      <c r="W53" s="80" t="s">
        <v>155</v>
      </c>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row>
    <row r="54" spans="1:62" s="80" customFormat="1" ht="9.75" customHeight="1">
      <c r="A54" s="80" t="s">
        <v>156</v>
      </c>
      <c r="B54" s="80" t="s">
        <v>157</v>
      </c>
      <c r="E54" s="80" t="s">
        <v>158</v>
      </c>
      <c r="I54" s="80" t="s">
        <v>159</v>
      </c>
      <c r="L54" s="80" t="s">
        <v>160</v>
      </c>
      <c r="P54" s="88" t="s">
        <v>161</v>
      </c>
      <c r="T54" s="80" t="s">
        <v>215</v>
      </c>
      <c r="X54" s="86" t="s">
        <v>162</v>
      </c>
      <c r="Y54" s="86"/>
      <c r="Z54" s="86"/>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row>
    <row r="55" spans="1:62" s="80" customFormat="1" ht="9.75" customHeight="1">
      <c r="A55" s="80" t="s">
        <v>163</v>
      </c>
      <c r="B55" s="80" t="s">
        <v>164</v>
      </c>
      <c r="E55" s="80" t="s">
        <v>165</v>
      </c>
      <c r="I55" s="80" t="s">
        <v>166</v>
      </c>
      <c r="L55" s="80" t="s">
        <v>167</v>
      </c>
      <c r="O55" s="80" t="s">
        <v>168</v>
      </c>
      <c r="X55" s="80" t="s">
        <v>169</v>
      </c>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row>
    <row r="56" spans="1:62" s="80" customFormat="1" ht="20.25" customHeight="1">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8.xml><?xml version="1.0" encoding="utf-8"?>
<worksheet xmlns="http://schemas.openxmlformats.org/spreadsheetml/2006/main" xmlns:r="http://schemas.openxmlformats.org/officeDocument/2006/relationships">
  <dimension ref="A1:BJ58"/>
  <sheetViews>
    <sheetView workbookViewId="0">
      <selection activeCell="E9" sqref="E9"/>
    </sheetView>
  </sheetViews>
  <sheetFormatPr defaultRowHeight="15"/>
  <cols>
    <col min="1" max="1" width="33.140625" customWidth="1"/>
    <col min="2" max="2" width="7.28515625" customWidth="1"/>
    <col min="3" max="3" width="6" customWidth="1"/>
    <col min="4" max="4" width="4.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328</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318</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5.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14"/>
      <c r="AC4" s="214"/>
      <c r="AD4" s="215"/>
      <c r="AE4" s="215"/>
      <c r="AF4" s="215"/>
      <c r="AG4" s="215"/>
      <c r="AH4" s="215"/>
      <c r="AI4" s="214"/>
      <c r="AJ4" s="214"/>
      <c r="AK4" s="214"/>
      <c r="AL4" s="214"/>
      <c r="AM4" s="215"/>
    </row>
    <row r="5" spans="1:40" ht="21.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16"/>
      <c r="AC5" s="214"/>
      <c r="AD5" s="215"/>
      <c r="AE5" s="215"/>
      <c r="AF5" s="215"/>
      <c r="AG5" s="215"/>
      <c r="AH5" s="215"/>
      <c r="AI5" s="214"/>
      <c r="AJ5" s="214"/>
      <c r="AK5" s="214"/>
      <c r="AL5" s="214"/>
      <c r="AM5" s="215"/>
    </row>
    <row r="6" spans="1:40" ht="36.75" customHeight="1" thickBot="1">
      <c r="A6" s="37" t="s">
        <v>64</v>
      </c>
      <c r="B6" s="38">
        <f>SUM(B7,B13)</f>
        <v>0</v>
      </c>
      <c r="C6" s="38">
        <f>SUM(C7,C13)</f>
        <v>0</v>
      </c>
      <c r="D6" s="38"/>
      <c r="E6" s="38">
        <f>SUM(E7,E13)</f>
        <v>0</v>
      </c>
      <c r="F6" s="38"/>
      <c r="G6" s="38">
        <f>SUM(G7,G13)</f>
        <v>0</v>
      </c>
      <c r="H6" s="38"/>
      <c r="I6" s="38">
        <f>SUM(I7,I13)</f>
        <v>0</v>
      </c>
      <c r="J6" s="38"/>
      <c r="K6" s="38">
        <f>SUM(K7,K13)</f>
        <v>0</v>
      </c>
      <c r="L6" s="38"/>
      <c r="M6" s="38">
        <f>SUM(M7,M13)</f>
        <v>0</v>
      </c>
      <c r="N6" s="38"/>
      <c r="O6" s="38">
        <f>SUM(O7,O13)</f>
        <v>0</v>
      </c>
      <c r="P6" s="38"/>
      <c r="Q6" s="38">
        <f>SUM(Q7,Q13)</f>
        <v>0</v>
      </c>
      <c r="R6" s="38"/>
      <c r="S6" s="38">
        <f>SUM(S7,S13)</f>
        <v>0</v>
      </c>
      <c r="T6" s="38"/>
      <c r="U6" s="38">
        <f>SUM(U7,U13)</f>
        <v>0</v>
      </c>
      <c r="V6" s="38"/>
      <c r="W6" s="38">
        <f>SUM(W7,W13)</f>
        <v>0</v>
      </c>
      <c r="X6" s="38"/>
      <c r="Y6" s="38">
        <f>SUM(Y7,Y13)</f>
        <v>0</v>
      </c>
      <c r="Z6" s="39"/>
      <c r="AA6" s="40">
        <f>SUM(C6:Z6)</f>
        <v>0</v>
      </c>
      <c r="AB6" s="217"/>
      <c r="AC6" s="217"/>
      <c r="AD6" s="217"/>
      <c r="AE6" s="218"/>
      <c r="AF6" s="218"/>
      <c r="AG6" s="218"/>
      <c r="AH6" s="218"/>
      <c r="AI6" s="218"/>
      <c r="AJ6" s="218"/>
      <c r="AK6" s="218"/>
      <c r="AL6" s="218"/>
      <c r="AM6" s="218"/>
      <c r="AN6" s="218"/>
    </row>
    <row r="7" spans="1:40" ht="36.75" customHeight="1" thickBot="1">
      <c r="A7" s="41" t="s">
        <v>65</v>
      </c>
      <c r="B7" s="42">
        <f>SUM(B8:B13)</f>
        <v>0</v>
      </c>
      <c r="C7" s="42">
        <f>SUM(C8:C10)</f>
        <v>0</v>
      </c>
      <c r="D7" s="42"/>
      <c r="E7" s="42">
        <f>SUM(E8:E13)</f>
        <v>0</v>
      </c>
      <c r="F7" s="42"/>
      <c r="G7" s="42">
        <f>SUM(G8:G13)</f>
        <v>0</v>
      </c>
      <c r="H7" s="42"/>
      <c r="I7" s="42">
        <f>SUM(I8:I13)</f>
        <v>0</v>
      </c>
      <c r="J7" s="42"/>
      <c r="K7" s="42">
        <f>SUM(K8:K13)</f>
        <v>0</v>
      </c>
      <c r="L7" s="42"/>
      <c r="M7" s="42">
        <f>SUM(M8:M13)</f>
        <v>0</v>
      </c>
      <c r="N7" s="42"/>
      <c r="O7" s="42">
        <f>SUM(O8:O13)</f>
        <v>0</v>
      </c>
      <c r="P7" s="42"/>
      <c r="Q7" s="42">
        <f>SUM(Q8:Q13)</f>
        <v>0</v>
      </c>
      <c r="R7" s="42"/>
      <c r="S7" s="42">
        <f>SUM(S8:S13)</f>
        <v>0</v>
      </c>
      <c r="T7" s="42"/>
      <c r="U7" s="42">
        <f>SUM(U8:U13)</f>
        <v>0</v>
      </c>
      <c r="V7" s="42"/>
      <c r="W7" s="42">
        <f>SUM(W8:W13)</f>
        <v>0</v>
      </c>
      <c r="X7" s="42"/>
      <c r="Y7" s="42">
        <f>SUM(Y8:Y13)</f>
        <v>0</v>
      </c>
      <c r="Z7" s="43"/>
      <c r="AA7" s="44">
        <f>SUM(C7:Z7)</f>
        <v>0</v>
      </c>
      <c r="AB7" s="219"/>
      <c r="AC7" s="219"/>
      <c r="AD7" s="219"/>
    </row>
    <row r="8" spans="1:40" ht="36.75" customHeight="1">
      <c r="A8" s="122" t="s">
        <v>174</v>
      </c>
      <c r="B8" s="45">
        <f t="shared" ref="B8:B11" si="0">SUM(C8:Z8)</f>
        <v>0</v>
      </c>
      <c r="C8" s="46"/>
      <c r="D8" s="46"/>
      <c r="E8" s="46"/>
      <c r="F8" s="46"/>
      <c r="G8" s="46"/>
      <c r="H8" s="46"/>
      <c r="I8" s="46"/>
      <c r="J8" s="46"/>
      <c r="K8" s="46"/>
      <c r="L8" s="46"/>
      <c r="M8" s="46"/>
      <c r="N8" s="46"/>
      <c r="O8" s="46"/>
      <c r="P8" s="46"/>
      <c r="Q8" s="46"/>
      <c r="R8" s="46"/>
      <c r="S8" s="46"/>
      <c r="T8" s="46"/>
      <c r="U8" s="46"/>
      <c r="V8" s="46"/>
      <c r="W8" s="46"/>
      <c r="X8" s="46"/>
      <c r="Y8" s="46"/>
      <c r="Z8" s="47"/>
      <c r="AA8" s="48"/>
      <c r="AB8" s="219"/>
      <c r="AC8" s="219"/>
      <c r="AD8" s="219"/>
    </row>
    <row r="9" spans="1:40" ht="36.75" customHeight="1">
      <c r="A9" s="139" t="s">
        <v>179</v>
      </c>
      <c r="B9" s="45">
        <f t="shared" si="0"/>
        <v>0</v>
      </c>
      <c r="C9" s="46"/>
      <c r="D9" s="46"/>
      <c r="E9" s="46"/>
      <c r="F9" s="46"/>
      <c r="G9" s="46"/>
      <c r="H9" s="46"/>
      <c r="I9" s="46"/>
      <c r="J9" s="46"/>
      <c r="K9" s="46"/>
      <c r="L9" s="46"/>
      <c r="M9" s="46"/>
      <c r="N9" s="46"/>
      <c r="O9" s="46"/>
      <c r="P9" s="46"/>
      <c r="Q9" s="46"/>
      <c r="R9" s="46"/>
      <c r="S9" s="46"/>
      <c r="T9" s="46"/>
      <c r="U9" s="46"/>
      <c r="V9" s="46"/>
      <c r="W9" s="46"/>
      <c r="X9" s="46"/>
      <c r="Y9" s="46"/>
      <c r="Z9" s="47"/>
      <c r="AA9" s="48"/>
      <c r="AB9" s="219"/>
      <c r="AC9" s="219"/>
      <c r="AD9" s="219"/>
    </row>
    <row r="10" spans="1:40" ht="36.75" customHeight="1" thickBot="1">
      <c r="A10" s="127" t="s">
        <v>326</v>
      </c>
      <c r="B10" s="301">
        <f t="shared" si="0"/>
        <v>0</v>
      </c>
      <c r="C10" s="51"/>
      <c r="D10" s="51"/>
      <c r="E10" s="51"/>
      <c r="F10" s="51"/>
      <c r="G10" s="51"/>
      <c r="H10" s="51"/>
      <c r="I10" s="51"/>
      <c r="J10" s="51"/>
      <c r="K10" s="51"/>
      <c r="L10" s="51"/>
      <c r="M10" s="51"/>
      <c r="N10" s="51"/>
      <c r="O10" s="51"/>
      <c r="P10" s="51"/>
      <c r="Q10" s="51"/>
      <c r="R10" s="51"/>
      <c r="S10" s="51"/>
      <c r="T10" s="51"/>
      <c r="U10" s="51"/>
      <c r="V10" s="51"/>
      <c r="W10" s="51"/>
      <c r="X10" s="51"/>
      <c r="Y10" s="51"/>
      <c r="Z10" s="300"/>
    </row>
    <row r="11" spans="1:40" ht="36.75" customHeight="1" thickBot="1">
      <c r="A11" s="158" t="s">
        <v>45</v>
      </c>
      <c r="B11" s="203">
        <f t="shared" si="0"/>
        <v>0</v>
      </c>
      <c r="C11" s="66"/>
      <c r="D11" s="66"/>
      <c r="E11" s="66"/>
      <c r="F11" s="66"/>
      <c r="G11" s="66"/>
      <c r="H11" s="66"/>
      <c r="I11" s="66"/>
      <c r="J11" s="66"/>
      <c r="K11" s="66"/>
      <c r="L11" s="66"/>
      <c r="M11" s="66"/>
      <c r="N11" s="66"/>
      <c r="O11" s="66"/>
      <c r="P11" s="66"/>
      <c r="Q11" s="66"/>
      <c r="R11" s="66"/>
      <c r="S11" s="66"/>
      <c r="T11" s="66"/>
      <c r="U11" s="66"/>
      <c r="V11" s="66"/>
      <c r="W11" s="66"/>
      <c r="X11" s="66"/>
      <c r="Y11" s="66"/>
      <c r="Z11" s="327"/>
    </row>
    <row r="12" spans="1:40" ht="15.75" customHeight="1">
      <c r="A12" s="325" t="s">
        <v>327</v>
      </c>
      <c r="B12" s="326"/>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48"/>
      <c r="AB12" s="219"/>
      <c r="AC12" s="219"/>
      <c r="AD12" s="219"/>
    </row>
    <row r="13" spans="1:40" ht="15.75" customHeight="1">
      <c r="A13" s="326"/>
      <c r="B13" s="326"/>
      <c r="C13" s="326"/>
      <c r="D13" s="326"/>
      <c r="E13" s="326"/>
      <c r="F13" s="326"/>
      <c r="G13" s="326"/>
      <c r="H13" s="326"/>
      <c r="I13" s="326"/>
      <c r="J13" s="326"/>
      <c r="K13" s="326"/>
      <c r="L13" s="326"/>
      <c r="M13" s="326"/>
      <c r="N13" s="326"/>
      <c r="O13" s="326"/>
      <c r="P13" s="326"/>
      <c r="Q13" s="326"/>
      <c r="R13" s="326"/>
      <c r="S13" s="326"/>
      <c r="T13" s="326"/>
      <c r="U13" s="326"/>
      <c r="V13" s="326"/>
      <c r="W13" s="326"/>
      <c r="X13" s="326"/>
      <c r="Y13" s="326"/>
      <c r="Z13" s="326"/>
    </row>
    <row r="14" spans="1:40" ht="15.75" customHeight="1">
      <c r="A14" s="324"/>
      <c r="B14" s="322"/>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56"/>
    </row>
    <row r="15" spans="1:40" ht="15.75" customHeight="1">
      <c r="A15" s="79"/>
      <c r="B15" s="79" t="s">
        <v>96</v>
      </c>
      <c r="C15" s="79"/>
      <c r="D15" s="79" t="s">
        <v>97</v>
      </c>
      <c r="E15" s="79"/>
      <c r="F15" s="79"/>
      <c r="G15" s="79"/>
      <c r="H15" s="79"/>
      <c r="I15" s="79"/>
      <c r="J15" s="79"/>
      <c r="K15" s="79"/>
      <c r="L15" s="79"/>
      <c r="M15" s="79"/>
      <c r="N15" s="79"/>
      <c r="O15" s="79"/>
      <c r="P15" s="79"/>
      <c r="Q15" s="79"/>
      <c r="R15" s="79"/>
      <c r="S15" s="79"/>
      <c r="T15" s="79"/>
      <c r="U15" s="79"/>
      <c r="V15" s="79"/>
      <c r="W15" s="79"/>
      <c r="X15" s="79"/>
      <c r="Y15" s="79"/>
      <c r="Z15" s="79"/>
    </row>
    <row r="16" spans="1:40" ht="15.75" customHeight="1">
      <c r="A16" s="80" t="s">
        <v>98</v>
      </c>
      <c r="B16" s="81"/>
      <c r="C16" s="81"/>
      <c r="D16" s="81"/>
      <c r="E16" s="80"/>
      <c r="F16" s="80"/>
      <c r="G16" s="80"/>
      <c r="H16" s="80"/>
      <c r="I16" s="80"/>
      <c r="J16" s="80"/>
      <c r="K16" s="80"/>
      <c r="L16" s="80" t="s">
        <v>99</v>
      </c>
      <c r="M16" s="80"/>
      <c r="N16" s="80"/>
      <c r="O16" s="80"/>
      <c r="P16" s="82" t="s">
        <v>100</v>
      </c>
      <c r="Q16" s="80"/>
      <c r="R16" s="80"/>
      <c r="S16" s="80"/>
      <c r="T16" s="80" t="s">
        <v>101</v>
      </c>
      <c r="U16" s="80"/>
      <c r="V16" s="80"/>
      <c r="W16" s="80" t="s">
        <v>102</v>
      </c>
      <c r="X16" s="80"/>
      <c r="Y16" s="80"/>
      <c r="Z16" s="80"/>
      <c r="AA16" s="56"/>
    </row>
    <row r="17" spans="1:27" ht="15.75" customHeight="1">
      <c r="A17" s="80" t="s">
        <v>103</v>
      </c>
      <c r="B17" s="80" t="s">
        <v>214</v>
      </c>
      <c r="C17" s="80"/>
      <c r="D17" s="80"/>
      <c r="E17" s="80" t="s">
        <v>104</v>
      </c>
      <c r="F17" s="80"/>
      <c r="G17" s="80"/>
      <c r="H17" s="80"/>
      <c r="I17" s="80" t="s">
        <v>105</v>
      </c>
      <c r="J17" s="80"/>
      <c r="K17" s="80"/>
      <c r="L17" s="80" t="s">
        <v>106</v>
      </c>
      <c r="M17" s="80"/>
      <c r="N17" s="80"/>
      <c r="O17" s="80"/>
      <c r="P17" s="80" t="s">
        <v>107</v>
      </c>
      <c r="Q17" s="80"/>
      <c r="R17" s="80"/>
      <c r="S17" s="80"/>
      <c r="T17" s="80" t="s">
        <v>108</v>
      </c>
      <c r="U17" s="80"/>
      <c r="V17" s="80"/>
      <c r="W17" s="80"/>
      <c r="X17" s="80" t="s">
        <v>109</v>
      </c>
      <c r="Y17" s="80"/>
      <c r="Z17" s="80"/>
    </row>
    <row r="18" spans="1:27" ht="15.75" customHeight="1">
      <c r="A18" s="80" t="s">
        <v>110</v>
      </c>
      <c r="B18" s="80" t="s">
        <v>111</v>
      </c>
      <c r="C18" s="80"/>
      <c r="D18" s="80"/>
      <c r="E18" s="80" t="s">
        <v>112</v>
      </c>
      <c r="F18" s="80"/>
      <c r="G18" s="80"/>
      <c r="H18" s="80"/>
      <c r="I18" s="80" t="s">
        <v>113</v>
      </c>
      <c r="J18" s="80"/>
      <c r="K18" s="80"/>
      <c r="L18" s="80" t="s">
        <v>114</v>
      </c>
      <c r="M18" s="80"/>
      <c r="N18" s="80"/>
      <c r="O18" s="80"/>
      <c r="P18" s="80" t="s">
        <v>115</v>
      </c>
      <c r="Q18" s="80"/>
      <c r="R18" s="80"/>
      <c r="S18" s="80"/>
      <c r="T18" s="80" t="s">
        <v>116</v>
      </c>
      <c r="U18" s="80"/>
      <c r="V18" s="80"/>
      <c r="W18" s="80"/>
      <c r="X18" s="80" t="s">
        <v>117</v>
      </c>
      <c r="Y18" s="80"/>
      <c r="Z18" s="80"/>
    </row>
    <row r="19" spans="1:27" ht="15.75" customHeight="1">
      <c r="A19" s="80" t="s">
        <v>118</v>
      </c>
      <c r="B19" s="80" t="s">
        <v>119</v>
      </c>
      <c r="C19" s="80"/>
      <c r="D19" s="80"/>
      <c r="E19" s="80" t="s">
        <v>120</v>
      </c>
      <c r="F19" s="80"/>
      <c r="G19" s="80"/>
      <c r="H19" s="80"/>
      <c r="I19" s="80" t="s">
        <v>121</v>
      </c>
      <c r="J19" s="80"/>
      <c r="K19" s="80"/>
      <c r="L19" s="83" t="s">
        <v>122</v>
      </c>
      <c r="M19" s="80"/>
      <c r="N19" s="80"/>
      <c r="O19" s="80"/>
      <c r="P19" s="84" t="s">
        <v>123</v>
      </c>
      <c r="Q19" s="80"/>
      <c r="R19" s="80"/>
      <c r="S19" s="80"/>
      <c r="T19" s="80" t="s">
        <v>124</v>
      </c>
      <c r="U19" s="80"/>
      <c r="V19" s="80"/>
      <c r="W19" s="80"/>
      <c r="X19" s="80" t="s">
        <v>224</v>
      </c>
      <c r="Y19" s="80"/>
      <c r="Z19" s="80"/>
    </row>
    <row r="20" spans="1:27" ht="15.75" customHeight="1">
      <c r="A20" s="80" t="s">
        <v>125</v>
      </c>
      <c r="B20" s="80" t="s">
        <v>126</v>
      </c>
      <c r="C20" s="80"/>
      <c r="D20" s="80"/>
      <c r="E20" s="80" t="s">
        <v>127</v>
      </c>
      <c r="F20" s="80"/>
      <c r="G20" s="80"/>
      <c r="H20" s="80"/>
      <c r="I20" s="80" t="s">
        <v>128</v>
      </c>
      <c r="J20" s="80"/>
      <c r="K20" s="80"/>
      <c r="L20" s="80" t="s">
        <v>129</v>
      </c>
      <c r="M20" s="80"/>
      <c r="N20" s="80"/>
      <c r="O20" s="80"/>
      <c r="P20" s="85" t="s">
        <v>130</v>
      </c>
      <c r="Q20" s="80"/>
      <c r="R20" s="80"/>
      <c r="S20" s="80"/>
      <c r="T20" s="84" t="s">
        <v>131</v>
      </c>
      <c r="U20" s="80"/>
      <c r="V20" s="80"/>
      <c r="W20" s="80"/>
      <c r="X20" s="82" t="s">
        <v>132</v>
      </c>
      <c r="Y20" s="86"/>
      <c r="Z20" s="86"/>
    </row>
    <row r="21" spans="1:27" ht="15.75" customHeight="1">
      <c r="A21" s="80" t="s">
        <v>196</v>
      </c>
      <c r="B21" s="80" t="s">
        <v>133</v>
      </c>
      <c r="C21" s="80"/>
      <c r="D21" s="80"/>
      <c r="E21" s="80" t="s">
        <v>134</v>
      </c>
      <c r="F21" s="80"/>
      <c r="G21" s="80"/>
      <c r="H21" s="80"/>
      <c r="I21" s="80" t="s">
        <v>135</v>
      </c>
      <c r="J21" s="80"/>
      <c r="K21" s="80"/>
      <c r="L21" s="80" t="s">
        <v>136</v>
      </c>
      <c r="M21" s="80"/>
      <c r="N21" s="80"/>
      <c r="O21" s="80"/>
      <c r="P21" s="85" t="s">
        <v>137</v>
      </c>
      <c r="Q21" s="80"/>
      <c r="R21" s="80"/>
      <c r="S21" s="80"/>
      <c r="T21" s="82" t="s">
        <v>138</v>
      </c>
      <c r="U21" s="80"/>
      <c r="V21" s="80"/>
      <c r="W21" s="80"/>
      <c r="X21" s="86" t="s">
        <v>139</v>
      </c>
      <c r="Y21" s="86"/>
      <c r="Z21" s="80"/>
    </row>
    <row r="22" spans="1:27" ht="15.75" customHeight="1">
      <c r="A22" s="80" t="s">
        <v>140</v>
      </c>
      <c r="B22" s="80" t="s">
        <v>141</v>
      </c>
      <c r="C22" s="80"/>
      <c r="D22" s="80"/>
      <c r="E22" s="80" t="s">
        <v>142</v>
      </c>
      <c r="F22" s="80"/>
      <c r="G22" s="80"/>
      <c r="H22" s="80"/>
      <c r="I22" s="80" t="s">
        <v>143</v>
      </c>
      <c r="J22" s="80"/>
      <c r="K22" s="80"/>
      <c r="L22" s="80" t="s">
        <v>144</v>
      </c>
      <c r="M22" s="80"/>
      <c r="N22" s="80"/>
      <c r="O22" s="80"/>
      <c r="P22" s="80" t="s">
        <v>145</v>
      </c>
      <c r="Q22" s="80"/>
      <c r="R22" s="80"/>
      <c r="S22" s="80"/>
      <c r="T22" s="80" t="s">
        <v>146</v>
      </c>
      <c r="U22" s="80"/>
      <c r="V22" s="80"/>
      <c r="W22" s="80" t="s">
        <v>147</v>
      </c>
      <c r="X22" s="80"/>
      <c r="Y22" s="87"/>
      <c r="Z22" s="86"/>
    </row>
    <row r="23" spans="1:27" ht="15.75" customHeight="1">
      <c r="A23" s="80" t="s">
        <v>148</v>
      </c>
      <c r="B23" s="80" t="s">
        <v>149</v>
      </c>
      <c r="C23" s="80"/>
      <c r="D23" s="80"/>
      <c r="E23" s="80" t="s">
        <v>150</v>
      </c>
      <c r="F23" s="80"/>
      <c r="G23" s="80"/>
      <c r="H23" s="80"/>
      <c r="I23" s="80" t="s">
        <v>151</v>
      </c>
      <c r="J23" s="80"/>
      <c r="K23" s="80"/>
      <c r="L23" s="80" t="s">
        <v>152</v>
      </c>
      <c r="M23" s="80"/>
      <c r="N23" s="80"/>
      <c r="O23" s="80"/>
      <c r="P23" s="84" t="s">
        <v>153</v>
      </c>
      <c r="Q23" s="80"/>
      <c r="R23" s="80"/>
      <c r="S23" s="80"/>
      <c r="T23" s="80" t="s">
        <v>154</v>
      </c>
      <c r="U23" s="80"/>
      <c r="V23" s="80"/>
      <c r="W23" s="80" t="s">
        <v>155</v>
      </c>
      <c r="X23" s="80"/>
      <c r="Y23" s="80"/>
      <c r="Z23" s="80"/>
    </row>
    <row r="24" spans="1:27" s="22" customFormat="1" ht="15" customHeight="1">
      <c r="A24" s="80" t="s">
        <v>156</v>
      </c>
      <c r="B24" s="80" t="s">
        <v>157</v>
      </c>
      <c r="C24" s="80"/>
      <c r="D24" s="80"/>
      <c r="E24" s="80" t="s">
        <v>158</v>
      </c>
      <c r="F24" s="80"/>
      <c r="G24" s="80"/>
      <c r="H24" s="80"/>
      <c r="I24" s="80" t="s">
        <v>159</v>
      </c>
      <c r="J24" s="80"/>
      <c r="K24" s="80"/>
      <c r="L24" s="80" t="s">
        <v>160</v>
      </c>
      <c r="M24" s="80"/>
      <c r="N24" s="80"/>
      <c r="O24" s="80"/>
      <c r="P24" s="88" t="s">
        <v>161</v>
      </c>
      <c r="Q24" s="80"/>
      <c r="R24" s="80"/>
      <c r="S24" s="80"/>
      <c r="T24" s="80" t="s">
        <v>215</v>
      </c>
      <c r="U24" s="80"/>
      <c r="V24" s="80"/>
      <c r="W24" s="80"/>
      <c r="X24" s="86" t="s">
        <v>162</v>
      </c>
      <c r="Y24" s="86"/>
      <c r="Z24" s="86"/>
      <c r="AA24"/>
    </row>
    <row r="25" spans="1:27" s="22" customFormat="1" ht="15.75" customHeight="1">
      <c r="A25" s="80" t="s">
        <v>163</v>
      </c>
      <c r="B25" s="80" t="s">
        <v>164</v>
      </c>
      <c r="C25" s="80"/>
      <c r="D25" s="80"/>
      <c r="E25" s="80" t="s">
        <v>165</v>
      </c>
      <c r="F25" s="80"/>
      <c r="G25" s="80"/>
      <c r="H25" s="80"/>
      <c r="I25" s="80" t="s">
        <v>166</v>
      </c>
      <c r="J25" s="80"/>
      <c r="K25" s="80"/>
      <c r="L25" s="80" t="s">
        <v>167</v>
      </c>
      <c r="M25" s="80"/>
      <c r="N25" s="80"/>
      <c r="O25" s="80" t="s">
        <v>168</v>
      </c>
      <c r="P25" s="80"/>
      <c r="Q25" s="80"/>
      <c r="R25" s="80"/>
      <c r="S25" s="80"/>
      <c r="T25" s="80"/>
      <c r="U25" s="80"/>
      <c r="V25" s="80"/>
      <c r="W25" s="80"/>
      <c r="X25" s="80" t="s">
        <v>169</v>
      </c>
      <c r="Y25" s="80"/>
      <c r="Z25" s="80"/>
      <c r="AA25" s="302">
        <f>SUM(C13:Z13)</f>
        <v>0</v>
      </c>
    </row>
    <row r="26" spans="1:27" s="22" customFormat="1" ht="14.25" customHeight="1">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56"/>
    </row>
    <row r="27" spans="1:27" ht="14.25" customHeight="1">
      <c r="AA27" s="56"/>
    </row>
    <row r="28" spans="1:27" ht="14.25" customHeight="1"/>
    <row r="29" spans="1:27" ht="14.25" customHeight="1">
      <c r="A29" s="314"/>
      <c r="B29" s="315"/>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row>
    <row r="30" spans="1:27" ht="14.25" customHeight="1">
      <c r="A30" s="314"/>
      <c r="B30" s="315"/>
      <c r="C30" s="316"/>
      <c r="D30" s="316"/>
      <c r="E30" s="316"/>
      <c r="F30" s="316"/>
      <c r="G30" s="316"/>
      <c r="H30" s="316"/>
      <c r="I30" s="316"/>
      <c r="J30" s="316"/>
      <c r="K30" s="316"/>
      <c r="L30" s="316"/>
      <c r="M30" s="316"/>
      <c r="N30" s="316"/>
      <c r="O30" s="316"/>
      <c r="P30" s="316"/>
      <c r="Q30" s="316"/>
      <c r="R30" s="316"/>
      <c r="S30" s="316"/>
      <c r="T30" s="316"/>
      <c r="U30" s="316"/>
      <c r="V30" s="316"/>
      <c r="W30" s="316"/>
      <c r="X30" s="316"/>
      <c r="Y30" s="316"/>
      <c r="Z30" s="316"/>
    </row>
    <row r="31" spans="1:27" ht="14.25" customHeight="1">
      <c r="A31" s="314"/>
      <c r="B31" s="315"/>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row>
    <row r="32" spans="1:27" ht="14.25" customHeight="1">
      <c r="A32" s="314"/>
      <c r="B32" s="315"/>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row>
    <row r="33" spans="1:62" ht="14.25" customHeight="1">
      <c r="A33" s="314"/>
      <c r="B33" s="315"/>
      <c r="C33" s="317"/>
      <c r="D33" s="317"/>
      <c r="E33" s="316"/>
      <c r="F33" s="316"/>
      <c r="G33" s="316"/>
      <c r="H33" s="316"/>
      <c r="I33" s="316"/>
      <c r="J33" s="316"/>
      <c r="K33" s="316"/>
      <c r="L33" s="316"/>
      <c r="M33" s="316"/>
      <c r="N33" s="316"/>
      <c r="O33" s="316"/>
      <c r="P33" s="316"/>
      <c r="Q33" s="316"/>
      <c r="R33" s="316"/>
      <c r="S33" s="316"/>
      <c r="T33" s="316"/>
      <c r="U33" s="317"/>
      <c r="V33" s="317"/>
      <c r="W33" s="317"/>
      <c r="X33" s="317"/>
      <c r="Y33" s="317"/>
      <c r="Z33" s="317"/>
    </row>
    <row r="34" spans="1:62" ht="14.25" customHeight="1">
      <c r="A34" s="318"/>
      <c r="B34" s="315"/>
      <c r="C34" s="319"/>
      <c r="D34" s="319"/>
      <c r="E34" s="319"/>
      <c r="F34" s="319"/>
      <c r="G34" s="319"/>
      <c r="H34" s="319"/>
      <c r="I34" s="319"/>
      <c r="J34" s="319"/>
      <c r="K34" s="319"/>
      <c r="L34" s="319"/>
      <c r="M34" s="319"/>
      <c r="N34" s="319"/>
      <c r="O34" s="319"/>
      <c r="P34" s="319"/>
      <c r="Q34" s="320"/>
      <c r="R34" s="319"/>
      <c r="S34" s="319"/>
      <c r="T34" s="319"/>
      <c r="U34" s="319"/>
      <c r="V34" s="319"/>
      <c r="W34" s="319"/>
      <c r="X34" s="319"/>
      <c r="Y34" s="319"/>
      <c r="Z34" s="319"/>
    </row>
    <row r="35" spans="1:62" ht="14.25" customHeight="1">
      <c r="A35" s="318"/>
      <c r="B35" s="315"/>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row>
    <row r="36" spans="1:62" ht="14.25" customHeight="1">
      <c r="A36" s="314"/>
      <c r="B36" s="315"/>
      <c r="C36" s="316"/>
      <c r="D36" s="316"/>
      <c r="E36" s="316"/>
      <c r="F36" s="316"/>
      <c r="G36" s="316"/>
      <c r="H36" s="316"/>
      <c r="I36" s="316"/>
      <c r="J36" s="316"/>
      <c r="K36" s="316"/>
      <c r="L36" s="316"/>
      <c r="M36" s="316"/>
      <c r="N36" s="316"/>
      <c r="O36" s="316"/>
      <c r="P36" s="316"/>
      <c r="Q36" s="316"/>
      <c r="R36" s="321"/>
      <c r="S36" s="321"/>
      <c r="T36" s="316"/>
      <c r="U36" s="316"/>
      <c r="V36" s="316"/>
      <c r="W36" s="316"/>
      <c r="X36" s="316"/>
      <c r="Y36" s="316"/>
      <c r="Z36" s="316"/>
      <c r="AA36" s="73"/>
      <c r="AC36" s="220"/>
      <c r="AD36" s="220"/>
      <c r="AE36" s="221"/>
      <c r="AF36" s="220"/>
      <c r="AG36" s="220"/>
      <c r="AH36" s="220"/>
      <c r="AI36" s="220"/>
      <c r="AJ36" s="220"/>
      <c r="AK36" s="220"/>
      <c r="AL36" s="220"/>
      <c r="AM36" s="220"/>
    </row>
    <row r="37" spans="1:62" ht="14.25" customHeight="1">
      <c r="A37" s="314"/>
      <c r="B37" s="315"/>
      <c r="C37" s="316"/>
      <c r="D37" s="316"/>
      <c r="E37" s="316"/>
      <c r="F37" s="316"/>
      <c r="G37" s="316"/>
      <c r="H37" s="316"/>
      <c r="I37" s="316"/>
      <c r="J37" s="316"/>
      <c r="K37" s="316"/>
      <c r="L37" s="316"/>
      <c r="M37" s="316"/>
      <c r="N37" s="316"/>
      <c r="O37" s="316"/>
      <c r="P37" s="316"/>
      <c r="Q37" s="316"/>
      <c r="R37" s="316"/>
      <c r="S37" s="316"/>
      <c r="T37" s="316"/>
      <c r="U37" s="316"/>
      <c r="V37" s="316"/>
      <c r="W37" s="316"/>
      <c r="X37" s="316"/>
      <c r="Y37" s="316"/>
      <c r="Z37" s="316"/>
    </row>
    <row r="38" spans="1:62" ht="14.25" customHeight="1">
      <c r="A38" s="314"/>
      <c r="B38" s="322"/>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75"/>
      <c r="AB38" s="220"/>
      <c r="AC38" s="220"/>
      <c r="AD38" s="220"/>
      <c r="AE38" s="220"/>
      <c r="AF38" s="220"/>
      <c r="AG38" s="220"/>
      <c r="AH38" s="220"/>
      <c r="AI38" s="220"/>
      <c r="AJ38" s="220"/>
      <c r="AK38" s="220"/>
      <c r="AL38" s="220"/>
      <c r="AM38" s="220"/>
    </row>
    <row r="39" spans="1:62" ht="14.25" customHeight="1">
      <c r="A39" s="314"/>
      <c r="B39" s="322"/>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row>
    <row r="40" spans="1:62" ht="14.25" customHeight="1">
      <c r="A40" s="314"/>
      <c r="B40" s="322"/>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row>
    <row r="41" spans="1:62" ht="14.25" customHeight="1">
      <c r="A41" s="314"/>
      <c r="B41" s="322"/>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row>
    <row r="42" spans="1:62" ht="14.25" customHeight="1">
      <c r="A42" s="314"/>
      <c r="B42" s="315"/>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row>
    <row r="43" spans="1:62" ht="14.25" customHeight="1">
      <c r="A43" s="323"/>
      <c r="B43" s="315"/>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row>
    <row r="44" spans="1:62" ht="14.25" customHeight="1"/>
    <row r="45" spans="1:62" s="79" customFormat="1" ht="9">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row>
    <row r="46" spans="1:62" s="80" customFormat="1" ht="9.75" customHeight="1">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row>
    <row r="47" spans="1:62" s="80" customFormat="1" ht="9.75" customHeight="1">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row>
    <row r="48" spans="1:62" s="80" customFormat="1" ht="9.75" customHeight="1">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row>
    <row r="49" spans="28:62" s="80" customFormat="1" ht="9.75" customHeight="1">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row>
    <row r="50" spans="28:62" s="80" customFormat="1" ht="9.75" customHeight="1">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row>
    <row r="51" spans="28:62" s="80" customFormat="1" ht="9.75" customHeight="1">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row>
    <row r="52" spans="28:62" s="80" customFormat="1" ht="9.75" customHeight="1">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row>
    <row r="53" spans="28:62" s="80" customFormat="1" ht="9.75" customHeight="1">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row>
    <row r="54" spans="28:62" s="80" customFormat="1" ht="9.75" customHeight="1">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row>
    <row r="55" spans="28:62" s="80" customFormat="1" ht="9.75" customHeight="1">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row>
    <row r="56" spans="28:62" s="80" customFormat="1" ht="20.25" customHeight="1">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row>
    <row r="57" spans="28: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28: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9.xml><?xml version="1.0" encoding="utf-8"?>
<worksheet xmlns="http://schemas.openxmlformats.org/spreadsheetml/2006/main" xmlns:r="http://schemas.openxmlformats.org/officeDocument/2006/relationships">
  <dimension ref="A2:V55"/>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335</v>
      </c>
      <c r="B4" s="3"/>
      <c r="C4" s="3"/>
      <c r="D4" s="3"/>
      <c r="E4" s="3"/>
      <c r="F4" s="10"/>
      <c r="G4" s="3"/>
      <c r="H4" s="3"/>
      <c r="I4" s="3"/>
      <c r="J4" s="3"/>
      <c r="K4" s="3"/>
      <c r="L4" s="3"/>
      <c r="M4" s="3"/>
      <c r="N4" s="3"/>
      <c r="O4" s="3"/>
      <c r="P4" s="3"/>
      <c r="Q4" s="3"/>
      <c r="R4" s="3"/>
      <c r="S4" s="3"/>
      <c r="T4" s="3"/>
    </row>
    <row r="5" spans="1:22" ht="13.5" customHeight="1" thickBot="1">
      <c r="A5" s="4"/>
      <c r="B5" s="5"/>
      <c r="C5" s="5"/>
      <c r="D5" s="5"/>
      <c r="E5" s="5"/>
      <c r="F5" s="189"/>
      <c r="G5" s="5"/>
      <c r="H5" s="5"/>
      <c r="I5" s="5"/>
      <c r="J5" s="189"/>
      <c r="K5" s="5"/>
      <c r="L5" s="5"/>
      <c r="M5" s="422" t="s">
        <v>30</v>
      </c>
      <c r="N5" s="423"/>
      <c r="O5" s="423"/>
      <c r="P5" s="423"/>
      <c r="Q5" s="423"/>
      <c r="R5" s="424"/>
      <c r="S5" s="5"/>
      <c r="T5" s="5"/>
    </row>
    <row r="6" spans="1:22">
      <c r="A6" s="425" t="s">
        <v>2</v>
      </c>
      <c r="B6" s="269"/>
      <c r="C6" s="409" t="s">
        <v>4</v>
      </c>
      <c r="D6" s="269"/>
      <c r="E6" s="269"/>
      <c r="F6" s="269"/>
      <c r="G6" s="269"/>
      <c r="H6" s="270"/>
      <c r="I6" s="270"/>
      <c r="J6" s="270"/>
      <c r="K6" s="270"/>
      <c r="L6" s="270"/>
      <c r="M6" s="419" t="s">
        <v>31</v>
      </c>
      <c r="N6" s="270"/>
      <c r="O6" s="419" t="s">
        <v>32</v>
      </c>
      <c r="P6" s="330"/>
      <c r="Q6" s="419" t="s">
        <v>33</v>
      </c>
      <c r="R6" s="330"/>
      <c r="S6" s="419" t="s">
        <v>34</v>
      </c>
      <c r="T6" s="271"/>
    </row>
    <row r="7" spans="1:22" ht="15" customHeight="1">
      <c r="A7" s="426"/>
      <c r="B7" s="272" t="s">
        <v>3</v>
      </c>
      <c r="C7" s="410"/>
      <c r="D7" s="272" t="s">
        <v>5</v>
      </c>
      <c r="E7" s="272" t="s">
        <v>6</v>
      </c>
      <c r="F7" s="272" t="s">
        <v>7</v>
      </c>
      <c r="G7" s="273" t="s">
        <v>35</v>
      </c>
      <c r="H7" s="273" t="s">
        <v>36</v>
      </c>
      <c r="I7" s="273" t="s">
        <v>37</v>
      </c>
      <c r="J7" s="273" t="s">
        <v>36</v>
      </c>
      <c r="K7" s="273" t="s">
        <v>38</v>
      </c>
      <c r="L7" s="273" t="s">
        <v>36</v>
      </c>
      <c r="M7" s="420"/>
      <c r="N7" s="273" t="s">
        <v>36</v>
      </c>
      <c r="O7" s="420"/>
      <c r="P7" s="273" t="s">
        <v>36</v>
      </c>
      <c r="Q7" s="420"/>
      <c r="R7" s="273" t="s">
        <v>36</v>
      </c>
      <c r="S7" s="420"/>
      <c r="T7" s="274" t="s">
        <v>36</v>
      </c>
    </row>
    <row r="8" spans="1:22" ht="27" customHeight="1" thickBot="1">
      <c r="A8" s="427"/>
      <c r="B8" s="275"/>
      <c r="C8" s="411"/>
      <c r="D8" s="275"/>
      <c r="E8" s="275"/>
      <c r="F8" s="275"/>
      <c r="G8" s="275"/>
      <c r="H8" s="276"/>
      <c r="I8" s="276"/>
      <c r="J8" s="276"/>
      <c r="K8" s="276"/>
      <c r="L8" s="276"/>
      <c r="M8" s="421"/>
      <c r="N8" s="276"/>
      <c r="O8" s="421"/>
      <c r="P8" s="331"/>
      <c r="Q8" s="421"/>
      <c r="R8" s="331"/>
      <c r="S8" s="421"/>
      <c r="T8" s="277"/>
    </row>
    <row r="9" spans="1:22" s="7" customFormat="1" ht="19.5" customHeight="1">
      <c r="A9" s="278" t="s">
        <v>11</v>
      </c>
      <c r="B9" s="279">
        <f t="shared" ref="B9:G9" si="0">SUM(B10,B29)</f>
        <v>13640</v>
      </c>
      <c r="C9" s="279">
        <f t="shared" si="0"/>
        <v>420</v>
      </c>
      <c r="D9" s="279">
        <f t="shared" si="0"/>
        <v>11738.916666666668</v>
      </c>
      <c r="E9" s="279">
        <f t="shared" si="0"/>
        <v>2069.4166666666665</v>
      </c>
      <c r="F9" s="279">
        <f t="shared" si="0"/>
        <v>9669.5</v>
      </c>
      <c r="G9" s="279">
        <f t="shared" si="0"/>
        <v>3487</v>
      </c>
      <c r="H9" s="280">
        <f>G9/F9*100</f>
        <v>36.061843942292775</v>
      </c>
      <c r="I9" s="281">
        <f>SUM(I10,I29)</f>
        <v>3547.833333333333</v>
      </c>
      <c r="J9" s="280">
        <f>I9/F9*100</f>
        <v>36.69096988813623</v>
      </c>
      <c r="K9" s="279">
        <f>SUM(K10,K29)</f>
        <v>1986</v>
      </c>
      <c r="L9" s="280">
        <f>K9/F9*100</f>
        <v>20.538807590878534</v>
      </c>
      <c r="M9" s="279">
        <f>SUM(M10,M29)</f>
        <v>0</v>
      </c>
      <c r="N9" s="280">
        <f>M9/F9*100</f>
        <v>0</v>
      </c>
      <c r="O9" s="279">
        <f>SUM(O10,O29)</f>
        <v>162.33333333333334</v>
      </c>
      <c r="P9" s="280">
        <f>O9/F9*100</f>
        <v>1.6788182774014515</v>
      </c>
      <c r="Q9" s="279">
        <f>SUM(Q10,Q29)</f>
        <v>206.41666666666669</v>
      </c>
      <c r="R9" s="280">
        <f>Q9/F9*100</f>
        <v>2.1347191340469176</v>
      </c>
      <c r="S9" s="279">
        <f>SUM(S10,S29)</f>
        <v>278.25</v>
      </c>
      <c r="T9" s="282">
        <f>S9/F9*100</f>
        <v>2.8776048399607013</v>
      </c>
    </row>
    <row r="10" spans="1:22" s="7" customFormat="1" ht="19.5" customHeight="1" thickBot="1">
      <c r="A10" s="305" t="s">
        <v>12</v>
      </c>
      <c r="B10" s="306">
        <f>SUM(B11:B28)</f>
        <v>6628</v>
      </c>
      <c r="C10" s="306">
        <f t="shared" ref="C10:S10" si="1">SUM(C11:C28)</f>
        <v>118</v>
      </c>
      <c r="D10" s="306">
        <f t="shared" si="1"/>
        <v>5830.666666666667</v>
      </c>
      <c r="E10" s="306">
        <f t="shared" si="1"/>
        <v>900.00000000000011</v>
      </c>
      <c r="F10" s="306">
        <f t="shared" si="1"/>
        <v>4930.6666666666661</v>
      </c>
      <c r="G10" s="306">
        <f t="shared" si="1"/>
        <v>1949.0833333333335</v>
      </c>
      <c r="H10" s="307">
        <f>G10/F10*100</f>
        <v>39.529813412655493</v>
      </c>
      <c r="I10" s="306">
        <f t="shared" si="1"/>
        <v>1576.0833333333333</v>
      </c>
      <c r="J10" s="307">
        <f>I10/F10*100</f>
        <v>31.964913466738782</v>
      </c>
      <c r="K10" s="306">
        <f t="shared" si="1"/>
        <v>1157.8333333333333</v>
      </c>
      <c r="L10" s="307">
        <f>K10/F10*100</f>
        <v>23.482287723093563</v>
      </c>
      <c r="M10" s="306">
        <f t="shared" si="1"/>
        <v>0</v>
      </c>
      <c r="N10" s="307">
        <f>M10/F10*100</f>
        <v>0</v>
      </c>
      <c r="O10" s="306">
        <f t="shared" si="1"/>
        <v>36</v>
      </c>
      <c r="P10" s="307">
        <f>O10/F10*100</f>
        <v>0.73012439156300712</v>
      </c>
      <c r="Q10" s="306">
        <f t="shared" si="1"/>
        <v>48.75</v>
      </c>
      <c r="R10" s="307">
        <f>Q10/F10*100</f>
        <v>0.98871011357490546</v>
      </c>
      <c r="S10" s="306">
        <f t="shared" si="1"/>
        <v>161.33333333333331</v>
      </c>
      <c r="T10" s="308">
        <f>S10/F10*100</f>
        <v>3.2720389399675502</v>
      </c>
      <c r="V10" s="212">
        <f>SUM(T10:U10,G10,I10,K10,M10,O10,Q10,S10)</f>
        <v>4932.3553722733004</v>
      </c>
    </row>
    <row r="11" spans="1:22" ht="19.5" customHeight="1">
      <c r="A11" s="192" t="s">
        <v>13</v>
      </c>
      <c r="B11" s="197">
        <f>SUM([1]PROMEDIO!B11)</f>
        <v>500</v>
      </c>
      <c r="C11" s="197">
        <f>SUM([1]PROMEDIO!C11)</f>
        <v>0</v>
      </c>
      <c r="D11" s="197">
        <f>SUM(E11:F11)</f>
        <v>480.75</v>
      </c>
      <c r="E11" s="197">
        <f>[1]RESUMEN!F10/[1]RESUMEN!$AO$49</f>
        <v>0</v>
      </c>
      <c r="F11" s="197">
        <f>[1]RESUMEN!I10/[1]RESUMEN!$AO$49</f>
        <v>480.75</v>
      </c>
      <c r="G11" s="197">
        <f>[1]RESUMEN!J10/[1]RESUMEN!$AO$49</f>
        <v>480.75</v>
      </c>
      <c r="H11" s="198">
        <f>G11/F11*100</f>
        <v>100</v>
      </c>
      <c r="I11" s="197">
        <f>[1]RESUMEN!L10/[1]RESUMEN!$AO$49</f>
        <v>0</v>
      </c>
      <c r="J11" s="198">
        <f>I11/F11*100</f>
        <v>0</v>
      </c>
      <c r="K11" s="197">
        <f>[1]RESUMEN!M10/[1]RESUMEN!$AO$49</f>
        <v>0</v>
      </c>
      <c r="L11" s="198">
        <f>K11/F11*100</f>
        <v>0</v>
      </c>
      <c r="M11" s="197">
        <f>[1]RESUMEN!O10/[1]RESUMEN!$AO$49</f>
        <v>0</v>
      </c>
      <c r="N11" s="198">
        <f>M11/F11*100</f>
        <v>0</v>
      </c>
      <c r="O11" s="197">
        <f>[1]RESUMEN!P10/[1]RESUMEN!$AO$49</f>
        <v>0</v>
      </c>
      <c r="P11" s="198">
        <f>O11/F11*100</f>
        <v>0</v>
      </c>
      <c r="Q11" s="197">
        <f>[1]RESUMEN!S10/[1]RESUMEN!$AO$49</f>
        <v>0</v>
      </c>
      <c r="R11" s="198">
        <f>Q11/F11*100</f>
        <v>0</v>
      </c>
      <c r="S11" s="197">
        <f>[1]RESUMEN!T10/[1]RESUMEN!$AO$49</f>
        <v>0</v>
      </c>
      <c r="T11" s="199">
        <f>S11/F11*100</f>
        <v>0</v>
      </c>
    </row>
    <row r="12" spans="1:22" ht="19.5" customHeight="1">
      <c r="A12" s="193" t="s">
        <v>197</v>
      </c>
      <c r="B12" s="197">
        <f>SUM([1]PROMEDIO!B12)</f>
        <v>450</v>
      </c>
      <c r="C12" s="197">
        <f>SUM([1]PROMEDIO!C12)</f>
        <v>0</v>
      </c>
      <c r="D12" s="197">
        <f t="shared" ref="D12:D14" si="2">SUM(E12:F12)</f>
        <v>441.5</v>
      </c>
      <c r="E12" s="197">
        <f>[1]RESUMEN!F11/[1]RESUMEN!$AO$49</f>
        <v>0</v>
      </c>
      <c r="F12" s="197">
        <f>[1]RESUMEN!I11/[1]RESUMEN!$AO$49</f>
        <v>441.5</v>
      </c>
      <c r="G12" s="197">
        <f>[1]RESUMEN!J11/[1]RESUMEN!$AO$49</f>
        <v>140</v>
      </c>
      <c r="H12" s="198">
        <f t="shared" ref="H12:H28" si="3">G12/F12*100</f>
        <v>31.71007927519819</v>
      </c>
      <c r="I12" s="197">
        <f>[1]RESUMEN!L11/[1]RESUMEN!$AO$49</f>
        <v>301.5</v>
      </c>
      <c r="J12" s="198">
        <f t="shared" ref="J12:J28" si="4">I12/F12*100</f>
        <v>68.289920724801817</v>
      </c>
      <c r="K12" s="197">
        <f>[1]RESUMEN!M11/[1]RESUMEN!$AO$49</f>
        <v>0</v>
      </c>
      <c r="L12" s="198">
        <f t="shared" ref="L12:L28" si="5">K12/F12*100</f>
        <v>0</v>
      </c>
      <c r="M12" s="197">
        <f>[1]RESUMEN!O11/[1]RESUMEN!$AO$49</f>
        <v>0</v>
      </c>
      <c r="N12" s="198">
        <f t="shared" ref="N12:N28" si="6">M12/F12*100</f>
        <v>0</v>
      </c>
      <c r="O12" s="197">
        <f>[1]RESUMEN!P11/[1]RESUMEN!$AO$49</f>
        <v>0</v>
      </c>
      <c r="P12" s="198">
        <f t="shared" ref="P12:P28" si="7">O12/F12*100</f>
        <v>0</v>
      </c>
      <c r="Q12" s="197">
        <f>[1]RESUMEN!S11/[1]RESUMEN!$AO$49</f>
        <v>0</v>
      </c>
      <c r="R12" s="198">
        <f t="shared" ref="R12:R28" si="8">Q12/F12*100</f>
        <v>0</v>
      </c>
      <c r="S12" s="197">
        <f>[1]RESUMEN!T11/[1]RESUMEN!$AO$49</f>
        <v>0</v>
      </c>
      <c r="T12" s="199">
        <f t="shared" ref="T12:T28" si="9">S12/F12*100</f>
        <v>0</v>
      </c>
    </row>
    <row r="13" spans="1:22" ht="19.5" customHeight="1">
      <c r="A13" s="193" t="s">
        <v>198</v>
      </c>
      <c r="B13" s="197">
        <f>SUM([1]PROMEDIO!B13)</f>
        <v>36</v>
      </c>
      <c r="C13" s="197">
        <f>SUM([1]PROMEDIO!C13)</f>
        <v>0</v>
      </c>
      <c r="D13" s="197">
        <f t="shared" si="2"/>
        <v>33.25</v>
      </c>
      <c r="E13" s="197">
        <f>[1]RESUMEN!F12/[1]RESUMEN!$AO$49</f>
        <v>0</v>
      </c>
      <c r="F13" s="197">
        <f>[1]RESUMEN!I12/[1]RESUMEN!$AO$49</f>
        <v>33.25</v>
      </c>
      <c r="G13" s="197">
        <f>[1]RESUMEN!J12/[1]RESUMEN!$AO$49</f>
        <v>0.66666666666666663</v>
      </c>
      <c r="H13" s="198">
        <f t="shared" si="3"/>
        <v>2.0050125313283207</v>
      </c>
      <c r="I13" s="197">
        <f>[1]RESUMEN!L12/[1]RESUMEN!$AO$49</f>
        <v>0</v>
      </c>
      <c r="J13" s="198">
        <f t="shared" si="4"/>
        <v>0</v>
      </c>
      <c r="K13" s="197">
        <f>[1]RESUMEN!M12/[1]RESUMEN!$AO$49</f>
        <v>0</v>
      </c>
      <c r="L13" s="198">
        <f t="shared" si="5"/>
        <v>0</v>
      </c>
      <c r="M13" s="197">
        <f>[1]RESUMEN!O12/[1]RESUMEN!$AO$49</f>
        <v>0</v>
      </c>
      <c r="N13" s="198">
        <f t="shared" si="6"/>
        <v>0</v>
      </c>
      <c r="O13" s="197">
        <f>[1]RESUMEN!P12/[1]RESUMEN!$AO$49</f>
        <v>0</v>
      </c>
      <c r="P13" s="198">
        <f t="shared" si="7"/>
        <v>0</v>
      </c>
      <c r="Q13" s="197">
        <f>[1]RESUMEN!S12/[1]RESUMEN!$AO$49</f>
        <v>0</v>
      </c>
      <c r="R13" s="198">
        <f t="shared" si="8"/>
        <v>0</v>
      </c>
      <c r="S13" s="197">
        <f>[1]RESUMEN!T12/[1]RESUMEN!$AO$49</f>
        <v>32.583333333333336</v>
      </c>
      <c r="T13" s="199">
        <f t="shared" si="9"/>
        <v>97.994987468671695</v>
      </c>
    </row>
    <row r="14" spans="1:22" ht="19.5" customHeight="1">
      <c r="A14" s="193" t="s">
        <v>199</v>
      </c>
      <c r="B14" s="197">
        <f>SUM([1]PROMEDIO!B14)</f>
        <v>40</v>
      </c>
      <c r="C14" s="197">
        <f>SUM([1]PROMEDIO!C14)</f>
        <v>0</v>
      </c>
      <c r="D14" s="197">
        <f t="shared" si="2"/>
        <v>29.333333333333332</v>
      </c>
      <c r="E14" s="197">
        <f>[1]RESUMEN!F13/[1]RESUMEN!$AO$49</f>
        <v>0</v>
      </c>
      <c r="F14" s="197">
        <f>[1]RESUMEN!I13/[1]RESUMEN!$AO$49</f>
        <v>29.333333333333332</v>
      </c>
      <c r="G14" s="197">
        <f>[1]RESUMEN!J13/[1]RESUMEN!$AO$49</f>
        <v>29.333333333333332</v>
      </c>
      <c r="H14" s="198">
        <f t="shared" si="3"/>
        <v>100</v>
      </c>
      <c r="I14" s="197">
        <f>[1]RESUMEN!L13/[1]RESUMEN!$AO$49</f>
        <v>0</v>
      </c>
      <c r="J14" s="198">
        <f t="shared" si="4"/>
        <v>0</v>
      </c>
      <c r="K14" s="197">
        <f>[1]RESUMEN!M13/[1]RESUMEN!$AO$49</f>
        <v>0</v>
      </c>
      <c r="L14" s="198">
        <f t="shared" si="5"/>
        <v>0</v>
      </c>
      <c r="M14" s="197">
        <f>[1]RESUMEN!O13/[1]RESUMEN!$AO$49</f>
        <v>0</v>
      </c>
      <c r="N14" s="198">
        <f t="shared" si="6"/>
        <v>0</v>
      </c>
      <c r="O14" s="197">
        <f>[1]RESUMEN!P13/[1]RESUMEN!$AO$49</f>
        <v>0</v>
      </c>
      <c r="P14" s="198">
        <f t="shared" si="7"/>
        <v>0</v>
      </c>
      <c r="Q14" s="197">
        <f>[1]RESUMEN!S13/[1]RESUMEN!$AO$49</f>
        <v>0</v>
      </c>
      <c r="R14" s="198">
        <f t="shared" si="8"/>
        <v>0</v>
      </c>
      <c r="S14" s="197">
        <f>[1]RESUMEN!T13/[1]RESUMEN!$AO$49</f>
        <v>0</v>
      </c>
      <c r="T14" s="199">
        <f t="shared" si="9"/>
        <v>0</v>
      </c>
    </row>
    <row r="15" spans="1:22" ht="28.5" customHeight="1">
      <c r="A15" s="303" t="s">
        <v>323</v>
      </c>
      <c r="B15" s="197">
        <f>SUM([1]PROMEDIO!B15)</f>
        <v>108</v>
      </c>
      <c r="C15" s="197">
        <f>SUM([1]PROMEDIO!C15)</f>
        <v>0</v>
      </c>
      <c r="D15" s="197">
        <f t="shared" ref="D15:D28" si="10">SUM(E15:F15)</f>
        <v>48.083333333333336</v>
      </c>
      <c r="E15" s="197">
        <f>[1]RESUMEN!F14/[1]RESUMEN!$AO$49</f>
        <v>0</v>
      </c>
      <c r="F15" s="197">
        <f>[1]RESUMEN!I14/[1]RESUMEN!$AO$49</f>
        <v>48.083333333333336</v>
      </c>
      <c r="G15" s="197">
        <f>[1]RESUMEN!J14/[1]RESUMEN!$AO$49</f>
        <v>31.5</v>
      </c>
      <c r="H15" s="198">
        <f t="shared" si="3"/>
        <v>65.511265164644712</v>
      </c>
      <c r="I15" s="197">
        <f>[1]RESUMEN!L14/[1]RESUMEN!$AO$49</f>
        <v>16.583333333333332</v>
      </c>
      <c r="J15" s="198">
        <f t="shared" si="4"/>
        <v>34.488734835355281</v>
      </c>
      <c r="K15" s="197">
        <f>[1]RESUMEN!M14/[1]RESUMEN!$AO$49</f>
        <v>0</v>
      </c>
      <c r="L15" s="198">
        <f t="shared" si="5"/>
        <v>0</v>
      </c>
      <c r="M15" s="197">
        <f>[1]RESUMEN!O14/[1]RESUMEN!$AO$49</f>
        <v>0</v>
      </c>
      <c r="N15" s="198">
        <f t="shared" si="6"/>
        <v>0</v>
      </c>
      <c r="O15" s="197">
        <f>[1]RESUMEN!P14/[1]RESUMEN!$AO$49</f>
        <v>0</v>
      </c>
      <c r="P15" s="198">
        <f t="shared" si="7"/>
        <v>0</v>
      </c>
      <c r="Q15" s="197">
        <f>[1]RESUMEN!S14/[1]RESUMEN!$AO$49</f>
        <v>0</v>
      </c>
      <c r="R15" s="198">
        <f t="shared" si="8"/>
        <v>0</v>
      </c>
      <c r="S15" s="197">
        <f>[1]RESUMEN!T14/[1]RESUMEN!$AO$49</f>
        <v>0</v>
      </c>
      <c r="T15" s="199">
        <f t="shared" si="9"/>
        <v>0</v>
      </c>
    </row>
    <row r="16" spans="1:22" ht="19.5" customHeight="1">
      <c r="A16" s="193" t="s">
        <v>200</v>
      </c>
      <c r="B16" s="197">
        <f>SUM([1]PROMEDIO!B16)</f>
        <v>68</v>
      </c>
      <c r="C16" s="197">
        <f>SUM([1]PROMEDIO!C16)</f>
        <v>0</v>
      </c>
      <c r="D16" s="197">
        <f t="shared" si="10"/>
        <v>32.75</v>
      </c>
      <c r="E16" s="197">
        <f>[1]RESUMEN!F15/[1]RESUMEN!$AO$49</f>
        <v>0</v>
      </c>
      <c r="F16" s="197">
        <f>[1]RESUMEN!I15/[1]RESUMEN!$AO$49</f>
        <v>32.75</v>
      </c>
      <c r="G16" s="197">
        <f>[1]RESUMEN!J15/[1]RESUMEN!$AO$49</f>
        <v>32.75</v>
      </c>
      <c r="H16" s="198">
        <f t="shared" si="3"/>
        <v>100</v>
      </c>
      <c r="I16" s="197">
        <f>[1]RESUMEN!L15/[1]RESUMEN!$AO$49</f>
        <v>0</v>
      </c>
      <c r="J16" s="198">
        <f t="shared" si="4"/>
        <v>0</v>
      </c>
      <c r="K16" s="197">
        <f>[1]RESUMEN!M15/[1]RESUMEN!$AO$49</f>
        <v>0</v>
      </c>
      <c r="L16" s="198">
        <f t="shared" si="5"/>
        <v>0</v>
      </c>
      <c r="M16" s="197">
        <f>[1]RESUMEN!O15/[1]RESUMEN!$AO$49</f>
        <v>0</v>
      </c>
      <c r="N16" s="198">
        <f t="shared" si="6"/>
        <v>0</v>
      </c>
      <c r="O16" s="197">
        <f>[1]RESUMEN!P15/[1]RESUMEN!$AO$49</f>
        <v>0</v>
      </c>
      <c r="P16" s="198">
        <f t="shared" si="7"/>
        <v>0</v>
      </c>
      <c r="Q16" s="197">
        <f>[1]RESUMEN!S15/[1]RESUMEN!$AO$49</f>
        <v>0</v>
      </c>
      <c r="R16" s="198">
        <f t="shared" si="8"/>
        <v>0</v>
      </c>
      <c r="S16" s="197">
        <f>[1]RESUMEN!T15/[1]RESUMEN!$AO$49</f>
        <v>0</v>
      </c>
      <c r="T16" s="199">
        <f t="shared" si="9"/>
        <v>0</v>
      </c>
    </row>
    <row r="17" spans="1:22" ht="19.5" customHeight="1">
      <c r="A17" s="193" t="s">
        <v>201</v>
      </c>
      <c r="B17" s="197">
        <f>SUM([1]PROMEDIO!B17)</f>
        <v>108</v>
      </c>
      <c r="C17" s="197">
        <f>SUM([1]PROMEDIO!C17)</f>
        <v>0</v>
      </c>
      <c r="D17" s="197">
        <f t="shared" si="10"/>
        <v>53.5</v>
      </c>
      <c r="E17" s="197">
        <f>[1]RESUMEN!F16/[1]RESUMEN!$AO$49</f>
        <v>35.916666666666664</v>
      </c>
      <c r="F17" s="197">
        <f>[1]RESUMEN!I16/[1]RESUMEN!$AO$49</f>
        <v>17.583333333333332</v>
      </c>
      <c r="G17" s="197">
        <f>[1]RESUMEN!J16/[1]RESUMEN!$AO$49</f>
        <v>4.583333333333333</v>
      </c>
      <c r="H17" s="198">
        <f t="shared" si="3"/>
        <v>26.066350710900476</v>
      </c>
      <c r="I17" s="197">
        <f>[1]RESUMEN!L16/[1]RESUMEN!$AO$49</f>
        <v>8.8333333333333339</v>
      </c>
      <c r="J17" s="198">
        <f t="shared" si="4"/>
        <v>50.236966824644554</v>
      </c>
      <c r="K17" s="197">
        <f>[1]RESUMEN!M16/[1]RESUMEN!$AO$49</f>
        <v>1.8333333333333333</v>
      </c>
      <c r="L17" s="198">
        <f t="shared" si="5"/>
        <v>10.42654028436019</v>
      </c>
      <c r="M17" s="197">
        <f>[1]RESUMEN!O16/[1]RESUMEN!$AO$49</f>
        <v>0</v>
      </c>
      <c r="N17" s="198">
        <f t="shared" si="6"/>
        <v>0</v>
      </c>
      <c r="O17" s="197">
        <f>[1]RESUMEN!P16/[1]RESUMEN!$AO$49</f>
        <v>0</v>
      </c>
      <c r="P17" s="198">
        <f t="shared" si="7"/>
        <v>0</v>
      </c>
      <c r="Q17" s="197">
        <f>[1]RESUMEN!S16/[1]RESUMEN!$AO$49</f>
        <v>2.3333333333333335</v>
      </c>
      <c r="R17" s="198">
        <f t="shared" si="8"/>
        <v>13.270142180094787</v>
      </c>
      <c r="S17" s="197">
        <f>[1]RESUMEN!T16/[1]RESUMEN!$AO$49</f>
        <v>0</v>
      </c>
      <c r="T17" s="199">
        <f t="shared" si="9"/>
        <v>0</v>
      </c>
    </row>
    <row r="18" spans="1:22" ht="24.75" customHeight="1">
      <c r="A18" s="193" t="s">
        <v>216</v>
      </c>
      <c r="B18" s="197">
        <f>SUM([1]PROMEDIO!B18)</f>
        <v>705</v>
      </c>
      <c r="C18" s="197">
        <f>SUM([1]PROMEDIO!C18)</f>
        <v>8</v>
      </c>
      <c r="D18" s="197">
        <f t="shared" si="10"/>
        <v>637.08333333333337</v>
      </c>
      <c r="E18" s="197">
        <f>[1]RESUMEN!F17/[1]RESUMEN!$AO$49</f>
        <v>473.66666666666669</v>
      </c>
      <c r="F18" s="197">
        <f>[1]RESUMEN!I17/[1]RESUMEN!$AO$49</f>
        <v>163.41666666666666</v>
      </c>
      <c r="G18" s="197">
        <f>[1]RESUMEN!J17/[1]RESUMEN!$AO$49</f>
        <v>31.166666666666668</v>
      </c>
      <c r="H18" s="198">
        <f t="shared" si="3"/>
        <v>19.071902090770017</v>
      </c>
      <c r="I18" s="197">
        <f>[1]RESUMEN!L17/[1]RESUMEN!$AO$49</f>
        <v>12.666666666666666</v>
      </c>
      <c r="J18" s="198">
        <f t="shared" si="4"/>
        <v>7.751147373788883</v>
      </c>
      <c r="K18" s="197">
        <f>[1]RESUMEN!M17/[1]RESUMEN!$AO$49</f>
        <v>17</v>
      </c>
      <c r="L18" s="198">
        <f t="shared" si="5"/>
        <v>10.402855685874554</v>
      </c>
      <c r="M18" s="197">
        <f>[1]RESUMEN!O17/[1]RESUMEN!$AO$49</f>
        <v>0</v>
      </c>
      <c r="N18" s="198">
        <f t="shared" si="6"/>
        <v>0</v>
      </c>
      <c r="O18" s="197">
        <f>[1]RESUMEN!P17/[1]RESUMEN!$AO$49</f>
        <v>35.75</v>
      </c>
      <c r="P18" s="198">
        <f t="shared" si="7"/>
        <v>21.876593574706785</v>
      </c>
      <c r="Q18" s="197">
        <f>[1]RESUMEN!S17/[1]RESUMEN!$AO$49</f>
        <v>22.916666666666668</v>
      </c>
      <c r="R18" s="198">
        <f t="shared" si="8"/>
        <v>14.023457419683835</v>
      </c>
      <c r="S18" s="197">
        <f>[1]RESUMEN!T17/[1]RESUMEN!$AO$49</f>
        <v>43.916666666666664</v>
      </c>
      <c r="T18" s="199">
        <f t="shared" si="9"/>
        <v>26.874043855175934</v>
      </c>
    </row>
    <row r="19" spans="1:22" ht="19.5" customHeight="1">
      <c r="A19" s="193" t="s">
        <v>309</v>
      </c>
      <c r="B19" s="197">
        <f>SUM([1]PROMEDIO!B19)</f>
        <v>404</v>
      </c>
      <c r="C19" s="197">
        <f>SUM([1]PROMEDIO!C19)</f>
        <v>2</v>
      </c>
      <c r="D19" s="197">
        <f t="shared" si="10"/>
        <v>269.83333333333331</v>
      </c>
      <c r="E19" s="197">
        <f>[1]RESUMEN!F18/[1]RESUMEN!$AO$49</f>
        <v>9.0833333333333339</v>
      </c>
      <c r="F19" s="197">
        <f>[1]RESUMEN!I18/[1]RESUMEN!$AO$49</f>
        <v>260.75</v>
      </c>
      <c r="G19" s="197">
        <f>[1]RESUMEN!J18/[1]RESUMEN!$AO$49</f>
        <v>180</v>
      </c>
      <c r="H19" s="198">
        <f t="shared" si="3"/>
        <v>69.031639501438164</v>
      </c>
      <c r="I19" s="197">
        <f>[1]RESUMEN!L18/[1]RESUMEN!$AO$49</f>
        <v>69.166666666666671</v>
      </c>
      <c r="J19" s="198">
        <f t="shared" si="4"/>
        <v>26.526046660274851</v>
      </c>
      <c r="K19" s="197">
        <f>[1]RESUMEN!M18/[1]RESUMEN!$AO$49</f>
        <v>10</v>
      </c>
      <c r="L19" s="198">
        <f t="shared" si="5"/>
        <v>3.8350910834132312</v>
      </c>
      <c r="M19" s="197">
        <f>[1]RESUMEN!O18/[1]RESUMEN!$AO$49</f>
        <v>0</v>
      </c>
      <c r="N19" s="198">
        <f t="shared" si="6"/>
        <v>0</v>
      </c>
      <c r="O19" s="197">
        <f>[1]RESUMEN!P18/[1]RESUMEN!$AO$49</f>
        <v>0.25</v>
      </c>
      <c r="P19" s="198">
        <f t="shared" si="7"/>
        <v>9.5877277085330767E-2</v>
      </c>
      <c r="Q19" s="197">
        <f>[1]RESUMEN!S18/[1]RESUMEN!$AO$49</f>
        <v>1.3333333333333333</v>
      </c>
      <c r="R19" s="198">
        <f t="shared" si="8"/>
        <v>0.51134547778843076</v>
      </c>
      <c r="S19" s="197">
        <f>[1]RESUMEN!T18/[1]RESUMEN!$AO$49</f>
        <v>0</v>
      </c>
      <c r="T19" s="199">
        <f t="shared" si="9"/>
        <v>0</v>
      </c>
    </row>
    <row r="20" spans="1:22" ht="19.5" customHeight="1">
      <c r="A20" s="193" t="s">
        <v>217</v>
      </c>
      <c r="B20" s="197">
        <f>SUM([1]PROMEDIO!B20)</f>
        <v>292</v>
      </c>
      <c r="C20" s="197">
        <f>SUM([1]PROMEDIO!C20)</f>
        <v>3</v>
      </c>
      <c r="D20" s="197">
        <f t="shared" si="10"/>
        <v>284.58333333333331</v>
      </c>
      <c r="E20" s="197">
        <f>[1]RESUMEN!F19/[1]RESUMEN!$AO$49</f>
        <v>0</v>
      </c>
      <c r="F20" s="197">
        <f>[1]RESUMEN!I19/[1]RESUMEN!$AO$49</f>
        <v>284.58333333333331</v>
      </c>
      <c r="G20" s="197">
        <f>[1]RESUMEN!J19/[1]RESUMEN!$AO$49</f>
        <v>0</v>
      </c>
      <c r="H20" s="198">
        <f t="shared" si="3"/>
        <v>0</v>
      </c>
      <c r="I20" s="197">
        <v>0</v>
      </c>
      <c r="J20" s="198">
        <f t="shared" si="4"/>
        <v>0</v>
      </c>
      <c r="K20" s="197">
        <f>[1]RESUMEN!M19/[1]RESUMEN!$AO$49</f>
        <v>283.41666666666669</v>
      </c>
      <c r="L20" s="198">
        <f t="shared" si="5"/>
        <v>99.590043923865309</v>
      </c>
      <c r="M20" s="197">
        <f>[1]RESUMEN!O19/[1]RESUMEN!$AO$49</f>
        <v>0</v>
      </c>
      <c r="N20" s="198">
        <f t="shared" si="6"/>
        <v>0</v>
      </c>
      <c r="O20" s="197">
        <f>[1]RESUMEN!P19/[1]RESUMEN!$AO$49</f>
        <v>0</v>
      </c>
      <c r="P20" s="198">
        <f t="shared" si="7"/>
        <v>0</v>
      </c>
      <c r="Q20" s="197">
        <f>[1]RESUMEN!S19/[1]RESUMEN!$AO$49</f>
        <v>0</v>
      </c>
      <c r="R20" s="198">
        <f t="shared" si="8"/>
        <v>0</v>
      </c>
      <c r="S20" s="197">
        <f>[1]RESUMEN!T19/[1]RESUMEN!$AO$49</f>
        <v>0</v>
      </c>
      <c r="T20" s="199">
        <f t="shared" si="9"/>
        <v>0</v>
      </c>
    </row>
    <row r="21" spans="1:22" ht="19.5" customHeight="1">
      <c r="A21" s="193" t="s">
        <v>202</v>
      </c>
      <c r="B21" s="197">
        <f>SUM([1]PROMEDIO!B21)</f>
        <v>1414</v>
      </c>
      <c r="C21" s="197">
        <f>SUM([1]PROMEDIO!C21)</f>
        <v>38</v>
      </c>
      <c r="D21" s="197">
        <f t="shared" si="10"/>
        <v>1296.5833333333335</v>
      </c>
      <c r="E21" s="197">
        <f>[1]RESUMEN!F20/[1]RESUMEN!$AO$49</f>
        <v>280.5</v>
      </c>
      <c r="F21" s="197">
        <f>[1]RESUMEN!I20/[1]RESUMEN!$AO$49</f>
        <v>1016.0833333333334</v>
      </c>
      <c r="G21" s="197">
        <f>[1]RESUMEN!J20/[1]RESUMEN!$AO$49</f>
        <v>350.5</v>
      </c>
      <c r="H21" s="198">
        <f t="shared" si="3"/>
        <v>34.495202165176742</v>
      </c>
      <c r="I21" s="197">
        <f>[1]RESUMEN!L20/[1]RESUMEN!$AO$49</f>
        <v>573.25</v>
      </c>
      <c r="J21" s="198">
        <f t="shared" si="4"/>
        <v>56.417616665299761</v>
      </c>
      <c r="K21" s="197">
        <f>[1]RESUMEN!M20/[1]RESUMEN!$AO$49</f>
        <v>3</v>
      </c>
      <c r="L21" s="198">
        <f t="shared" si="5"/>
        <v>0.2952513737390306</v>
      </c>
      <c r="M21" s="197">
        <f>[1]RESUMEN!O20/[1]RESUMEN!$AO$49</f>
        <v>0</v>
      </c>
      <c r="N21" s="198">
        <f t="shared" si="6"/>
        <v>0</v>
      </c>
      <c r="O21" s="197">
        <f>[1]RESUMEN!P20/[1]RESUMEN!$AO$49</f>
        <v>0</v>
      </c>
      <c r="P21" s="198">
        <f t="shared" si="7"/>
        <v>0</v>
      </c>
      <c r="Q21" s="197">
        <f>[1]RESUMEN!S20/[1]RESUMEN!$AO$49</f>
        <v>5.75</v>
      </c>
      <c r="R21" s="198">
        <f t="shared" si="8"/>
        <v>0.565898466333142</v>
      </c>
      <c r="S21" s="197">
        <f>[1]RESUMEN!T20/[1]RESUMEN!$AO$49</f>
        <v>83.583333333333329</v>
      </c>
      <c r="T21" s="199">
        <f t="shared" si="9"/>
        <v>8.2260313294513239</v>
      </c>
    </row>
    <row r="22" spans="1:22" ht="19.5" customHeight="1">
      <c r="A22" s="194" t="s">
        <v>14</v>
      </c>
      <c r="B22" s="197">
        <f>SUM([1]PROMEDIO!B22)</f>
        <v>516</v>
      </c>
      <c r="C22" s="197">
        <f>SUM([1]PROMEDIO!C22)</f>
        <v>5</v>
      </c>
      <c r="D22" s="197">
        <f t="shared" si="10"/>
        <v>489.41666666666669</v>
      </c>
      <c r="E22" s="197">
        <f>[1]RESUMEN!F21/[1]RESUMEN!$AO$49</f>
        <v>1</v>
      </c>
      <c r="F22" s="197">
        <f>[1]RESUMEN!I21/[1]RESUMEN!$AO$49</f>
        <v>488.41666666666669</v>
      </c>
      <c r="G22" s="197">
        <f>[1]RESUMEN!J21/[1]RESUMEN!$AO$49</f>
        <v>231.33333333333334</v>
      </c>
      <c r="H22" s="198">
        <f t="shared" si="3"/>
        <v>47.36393106978332</v>
      </c>
      <c r="I22" s="197">
        <f>[1]RESUMEN!L21/[1]RESUMEN!$AO$49</f>
        <v>225.58333333333334</v>
      </c>
      <c r="J22" s="198">
        <f t="shared" si="4"/>
        <v>46.186657566968094</v>
      </c>
      <c r="K22" s="197">
        <f>[1]RESUMEN!M21/[1]RESUMEN!$AO$49</f>
        <v>31.5</v>
      </c>
      <c r="L22" s="198">
        <f t="shared" si="5"/>
        <v>6.4494113632485917</v>
      </c>
      <c r="M22" s="197">
        <f>[1]RESUMEN!O21/[1]RESUMEN!$AO$49</f>
        <v>0</v>
      </c>
      <c r="N22" s="198">
        <f t="shared" si="6"/>
        <v>0</v>
      </c>
      <c r="O22" s="197">
        <f>[1]RESUMEN!P21/[1]RESUMEN!$AO$49</f>
        <v>0</v>
      </c>
      <c r="P22" s="198">
        <f t="shared" si="7"/>
        <v>0</v>
      </c>
      <c r="Q22" s="197">
        <f>[1]RESUMEN!S21/[1]RESUMEN!$AO$49</f>
        <v>0</v>
      </c>
      <c r="R22" s="198">
        <f t="shared" si="8"/>
        <v>0</v>
      </c>
      <c r="S22" s="197">
        <f>[1]RESUMEN!T21/[1]RESUMEN!$AO$49</f>
        <v>0</v>
      </c>
      <c r="T22" s="199">
        <f t="shared" si="9"/>
        <v>0</v>
      </c>
    </row>
    <row r="23" spans="1:22" ht="19.5" customHeight="1">
      <c r="A23" s="194" t="s">
        <v>15</v>
      </c>
      <c r="B23" s="197">
        <f>SUM([1]PROMEDIO!B23)</f>
        <v>36</v>
      </c>
      <c r="C23" s="197">
        <f>SUM([1]PROMEDIO!C23)</f>
        <v>0</v>
      </c>
      <c r="D23" s="197">
        <f t="shared" si="10"/>
        <v>15.166666666666666</v>
      </c>
      <c r="E23" s="197">
        <f>[1]RESUMEN!F22/[1]RESUMEN!$AO$49</f>
        <v>0</v>
      </c>
      <c r="F23" s="197">
        <f>[1]RESUMEN!I22/[1]RESUMEN!$AO$49</f>
        <v>15.166666666666666</v>
      </c>
      <c r="G23" s="197">
        <v>0</v>
      </c>
      <c r="H23" s="198">
        <f>G23/F23*100</f>
        <v>0</v>
      </c>
      <c r="I23" s="197">
        <f>[1]RESUMEN!L22/[1]RESUMEN!$AO$49</f>
        <v>1.5</v>
      </c>
      <c r="J23" s="198">
        <f t="shared" si="4"/>
        <v>9.8901098901098905</v>
      </c>
      <c r="K23" s="197">
        <f>[1]RESUMEN!M22/[1]RESUMEN!$AO$49</f>
        <v>13.333333333333334</v>
      </c>
      <c r="L23" s="198">
        <f t="shared" si="5"/>
        <v>87.912087912087927</v>
      </c>
      <c r="M23" s="197">
        <f>[1]RESUMEN!O22/[1]RESUMEN!$AO$49</f>
        <v>0</v>
      </c>
      <c r="N23" s="198">
        <f t="shared" si="6"/>
        <v>0</v>
      </c>
      <c r="O23" s="197">
        <f>[1]RESUMEN!P22/[1]RESUMEN!$AO$49</f>
        <v>0</v>
      </c>
      <c r="P23" s="198">
        <f t="shared" si="7"/>
        <v>0</v>
      </c>
      <c r="Q23" s="197">
        <f>[1]RESUMEN!S22/[1]RESUMEN!$AO$49</f>
        <v>0</v>
      </c>
      <c r="R23" s="198">
        <f t="shared" si="8"/>
        <v>0</v>
      </c>
      <c r="S23" s="197">
        <f>[1]RESUMEN!T22/[1]RESUMEN!$AO$49</f>
        <v>0</v>
      </c>
      <c r="T23" s="199">
        <f t="shared" si="9"/>
        <v>0</v>
      </c>
    </row>
    <row r="24" spans="1:22" ht="19.5" customHeight="1">
      <c r="A24" s="194" t="s">
        <v>16</v>
      </c>
      <c r="B24" s="197">
        <f>SUM([1]PROMEDIO!B24)</f>
        <v>404</v>
      </c>
      <c r="C24" s="197">
        <f>SUM([1]PROMEDIO!C24)</f>
        <v>5</v>
      </c>
      <c r="D24" s="197">
        <f t="shared" si="10"/>
        <v>366</v>
      </c>
      <c r="E24" s="197">
        <f>[1]RESUMEN!F23/[1]RESUMEN!$AO$49</f>
        <v>0</v>
      </c>
      <c r="F24" s="197">
        <f>[1]RESUMEN!I23/[1]RESUMEN!$AO$49</f>
        <v>366</v>
      </c>
      <c r="G24" s="197">
        <f>[1]RESUMEN!J23/[1]RESUMEN!$AO$49</f>
        <v>84.416666666666671</v>
      </c>
      <c r="H24" s="198">
        <f t="shared" si="3"/>
        <v>23.064663023679419</v>
      </c>
      <c r="I24" s="197">
        <f>[1]RESUMEN!L23/[1]RESUMEN!$AO$49</f>
        <v>2.3333333333333335</v>
      </c>
      <c r="J24" s="198">
        <f t="shared" si="4"/>
        <v>0.63752276867030966</v>
      </c>
      <c r="K24" s="197">
        <f>[1]RESUMEN!M23/[1]RESUMEN!$AO$49</f>
        <v>279.25</v>
      </c>
      <c r="L24" s="198">
        <f t="shared" si="5"/>
        <v>76.297814207650276</v>
      </c>
      <c r="M24" s="197">
        <f>[1]RESUMEN!O23/[1]RESUMEN!$AO$49</f>
        <v>0</v>
      </c>
      <c r="N24" s="198">
        <f t="shared" si="6"/>
        <v>0</v>
      </c>
      <c r="O24" s="197">
        <f>[1]RESUMEN!P23/[1]RESUMEN!$AO$49</f>
        <v>0</v>
      </c>
      <c r="P24" s="198">
        <f t="shared" si="7"/>
        <v>0</v>
      </c>
      <c r="Q24" s="197">
        <f>[1]RESUMEN!S23/[1]RESUMEN!$AO$49</f>
        <v>0</v>
      </c>
      <c r="R24" s="198">
        <f t="shared" si="8"/>
        <v>0</v>
      </c>
      <c r="S24" s="197">
        <f>[1]RESUMEN!T23/[1]RESUMEN!$AO$49</f>
        <v>0</v>
      </c>
      <c r="T24" s="199">
        <f t="shared" si="9"/>
        <v>0</v>
      </c>
    </row>
    <row r="25" spans="1:22" ht="19.5" customHeight="1">
      <c r="A25" s="195" t="s">
        <v>17</v>
      </c>
      <c r="B25" s="197">
        <f>SUM([1]PROMEDIO!B25)</f>
        <v>516</v>
      </c>
      <c r="C25" s="197">
        <f>SUM([1]PROMEDIO!C25)</f>
        <v>5</v>
      </c>
      <c r="D25" s="197">
        <f t="shared" si="10"/>
        <v>485.25</v>
      </c>
      <c r="E25" s="197">
        <f>[1]RESUMEN!F24/[1]RESUMEN!$AO$49</f>
        <v>0</v>
      </c>
      <c r="F25" s="197">
        <f>[1]RESUMEN!I24/[1]RESUMEN!$AO$49</f>
        <v>485.25</v>
      </c>
      <c r="G25" s="197">
        <f>[1]RESUMEN!J24/[1]RESUMEN!$AO$49</f>
        <v>242.83333333333334</v>
      </c>
      <c r="H25" s="198">
        <f t="shared" si="3"/>
        <v>50.0429331959471</v>
      </c>
      <c r="I25" s="197">
        <f>[1]RESUMEN!L24/[1]RESUMEN!$AO$49</f>
        <v>239</v>
      </c>
      <c r="J25" s="198">
        <f t="shared" si="4"/>
        <v>49.252962390520352</v>
      </c>
      <c r="K25" s="197">
        <f>[1]RESUMEN!M24/[1]RESUMEN!$AO$49</f>
        <v>3.4166666666666665</v>
      </c>
      <c r="L25" s="198">
        <f t="shared" si="5"/>
        <v>0.70410441353254327</v>
      </c>
      <c r="M25" s="197">
        <f>[1]RESUMEN!O24/[1]RESUMEN!$AO$49</f>
        <v>0</v>
      </c>
      <c r="N25" s="198">
        <f t="shared" si="6"/>
        <v>0</v>
      </c>
      <c r="O25" s="197">
        <f>[1]RESUMEN!P24/[1]RESUMEN!$AO$49</f>
        <v>0</v>
      </c>
      <c r="P25" s="198">
        <f t="shared" si="7"/>
        <v>0</v>
      </c>
      <c r="Q25" s="197">
        <f>[1]RESUMEN!S24/[1]RESUMEN!$AO$49</f>
        <v>0</v>
      </c>
      <c r="R25" s="198">
        <f t="shared" si="8"/>
        <v>0</v>
      </c>
      <c r="S25" s="197">
        <f>[1]RESUMEN!T24/[1]RESUMEN!$AO$49</f>
        <v>0</v>
      </c>
      <c r="T25" s="199">
        <f t="shared" si="9"/>
        <v>0</v>
      </c>
    </row>
    <row r="26" spans="1:22" ht="19.5" customHeight="1">
      <c r="A26" s="257" t="s">
        <v>312</v>
      </c>
      <c r="B26" s="197">
        <f>SUM([1]PROMEDIO!B26)</f>
        <v>529</v>
      </c>
      <c r="C26" s="197">
        <f>SUM([1]PROMEDIO!C26)</f>
        <v>20</v>
      </c>
      <c r="D26" s="197">
        <f t="shared" si="10"/>
        <v>479.83333333333331</v>
      </c>
      <c r="E26" s="197">
        <f>[1]RESUMEN!F25/[1]RESUMEN!$AO$49</f>
        <v>0</v>
      </c>
      <c r="F26" s="197">
        <f>[1]RESUMEN!I25/[1]RESUMEN!$AO$49</f>
        <v>479.83333333333331</v>
      </c>
      <c r="G26" s="197">
        <f>[1]RESUMEN!J25/[1]RESUMEN!$AO$49</f>
        <v>1.9166666666666667</v>
      </c>
      <c r="H26" s="198">
        <f t="shared" si="3"/>
        <v>0.39944425147620705</v>
      </c>
      <c r="I26" s="197">
        <f>[1]RESUMEN!L25/[1]RESUMEN!$AO$49</f>
        <v>17.666666666666668</v>
      </c>
      <c r="J26" s="198">
        <f t="shared" si="4"/>
        <v>3.6818339701285172</v>
      </c>
      <c r="K26" s="197">
        <f>[1]RESUMEN!M25/[1]RESUMEN!$AO$49</f>
        <v>460.25</v>
      </c>
      <c r="L26" s="198">
        <f t="shared" si="5"/>
        <v>95.91872177839528</v>
      </c>
      <c r="M26" s="197">
        <f>[1]RESUMEN!O25/[1]RESUMEN!$AO$49</f>
        <v>0</v>
      </c>
      <c r="N26" s="198">
        <f t="shared" si="6"/>
        <v>0</v>
      </c>
      <c r="O26" s="197">
        <f>[1]RESUMEN!P25/[1]RESUMEN!$AO$49</f>
        <v>0</v>
      </c>
      <c r="P26" s="198">
        <f t="shared" si="7"/>
        <v>0</v>
      </c>
      <c r="Q26" s="197">
        <f>[1]RESUMEN!S25/[1]RESUMEN!$AO$49</f>
        <v>0</v>
      </c>
      <c r="R26" s="198">
        <f t="shared" si="8"/>
        <v>0</v>
      </c>
      <c r="S26" s="197">
        <f>[1]RESUMEN!T25/[1]RESUMEN!$AO$49</f>
        <v>0</v>
      </c>
      <c r="T26" s="199">
        <f t="shared" si="9"/>
        <v>0</v>
      </c>
    </row>
    <row r="27" spans="1:22" ht="19.5" customHeight="1">
      <c r="A27" s="258" t="s">
        <v>203</v>
      </c>
      <c r="B27" s="197">
        <f>SUM([1]PROMEDIO!B27)</f>
        <v>476</v>
      </c>
      <c r="C27" s="197">
        <f>SUM([1]PROMEDIO!C27)</f>
        <v>32</v>
      </c>
      <c r="D27" s="197">
        <f t="shared" si="10"/>
        <v>377.83333333333331</v>
      </c>
      <c r="E27" s="197">
        <f>[1]RESUMEN!F26/[1]RESUMEN!$AO$49</f>
        <v>99.833333333333329</v>
      </c>
      <c r="F27" s="197">
        <f>[1]RESUMEN!I26/[1]RESUMEN!$AO$49</f>
        <v>278</v>
      </c>
      <c r="G27" s="197">
        <f>[1]RESUMEN!J26/[1]RESUMEN!$AO$49</f>
        <v>97.416666666666671</v>
      </c>
      <c r="H27" s="198">
        <f t="shared" si="3"/>
        <v>35.041966426858515</v>
      </c>
      <c r="I27" s="197">
        <f>[1]RESUMEN!L26/[1]RESUMEN!$AO$49</f>
        <v>108</v>
      </c>
      <c r="J27" s="198">
        <f t="shared" si="4"/>
        <v>38.848920863309353</v>
      </c>
      <c r="K27" s="197">
        <f>[1]RESUMEN!M26/[1]RESUMEN!$AO$49</f>
        <v>54.833333333333336</v>
      </c>
      <c r="L27" s="198">
        <f t="shared" si="5"/>
        <v>19.7242206235012</v>
      </c>
      <c r="M27" s="197">
        <f>[1]RESUMEN!O26/[1]RESUMEN!$AO$49</f>
        <v>0</v>
      </c>
      <c r="N27" s="198">
        <f t="shared" si="6"/>
        <v>0</v>
      </c>
      <c r="O27" s="197">
        <v>0</v>
      </c>
      <c r="P27" s="198">
        <f t="shared" si="7"/>
        <v>0</v>
      </c>
      <c r="Q27" s="197">
        <f>[1]RESUMEN!S26/[1]RESUMEN!$AO$49</f>
        <v>16.416666666666668</v>
      </c>
      <c r="R27" s="198">
        <f t="shared" si="8"/>
        <v>5.9052757793764998</v>
      </c>
      <c r="S27" s="197">
        <f>[1]RESUMEN!T26/[1]RESUMEN!$AO$49</f>
        <v>1.25</v>
      </c>
      <c r="T27" s="199">
        <f t="shared" si="9"/>
        <v>0.44964028776978415</v>
      </c>
    </row>
    <row r="28" spans="1:22" ht="19.5" customHeight="1" thickBot="1">
      <c r="A28" s="309" t="s">
        <v>310</v>
      </c>
      <c r="B28" s="200">
        <f>SUM([1]PROMEDIO!B28)</f>
        <v>26</v>
      </c>
      <c r="C28" s="200">
        <f>SUM([1]PROMEDIO!C28)</f>
        <v>0</v>
      </c>
      <c r="D28" s="200">
        <f t="shared" si="10"/>
        <v>9.9166666666666661</v>
      </c>
      <c r="E28" s="200">
        <f>[1]RESUMEN!F27/[1]RESUMEN!$AO$49</f>
        <v>0</v>
      </c>
      <c r="F28" s="200">
        <f>[1]RESUMEN!I27/[1]RESUMEN!$AO$49</f>
        <v>9.9166666666666661</v>
      </c>
      <c r="G28" s="200">
        <f>[1]RESUMEN!J27/[1]RESUMEN!$AO$49</f>
        <v>9.9166666666666661</v>
      </c>
      <c r="H28" s="201">
        <f t="shared" si="3"/>
        <v>100</v>
      </c>
      <c r="I28" s="200">
        <f>[1]RESUMEN!L27/[1]RESUMEN!$AO$49</f>
        <v>0</v>
      </c>
      <c r="J28" s="201">
        <f t="shared" si="4"/>
        <v>0</v>
      </c>
      <c r="K28" s="200">
        <f>[1]RESUMEN!M27/[1]RESUMEN!$AO$49</f>
        <v>0</v>
      </c>
      <c r="L28" s="201">
        <f t="shared" si="5"/>
        <v>0</v>
      </c>
      <c r="M28" s="200">
        <f>[1]RESUMEN!O27/[1]RESUMEN!$AO$49</f>
        <v>0</v>
      </c>
      <c r="N28" s="201">
        <f t="shared" si="6"/>
        <v>0</v>
      </c>
      <c r="O28" s="200">
        <f>[1]RESUMEN!P27/[1]RESUMEN!$AO$49</f>
        <v>0</v>
      </c>
      <c r="P28" s="201">
        <f t="shared" si="7"/>
        <v>0</v>
      </c>
      <c r="Q28" s="200">
        <f>[1]RESUMEN!S27/[1]RESUMEN!$AO$49</f>
        <v>0</v>
      </c>
      <c r="R28" s="201">
        <f t="shared" si="8"/>
        <v>0</v>
      </c>
      <c r="S28" s="200">
        <f>[1]RESUMEN!T27/[1]RESUMEN!$AO$49</f>
        <v>0</v>
      </c>
      <c r="T28" s="202">
        <f t="shared" si="9"/>
        <v>0</v>
      </c>
    </row>
    <row r="29" spans="1:22" s="7" customFormat="1" ht="19.5" customHeight="1" thickBot="1">
      <c r="A29" s="310" t="s">
        <v>18</v>
      </c>
      <c r="B29" s="311">
        <f>SUM(B30:B49)</f>
        <v>7012</v>
      </c>
      <c r="C29" s="311">
        <f t="shared" ref="C29:S29" si="11">SUM(C30:C49)</f>
        <v>302</v>
      </c>
      <c r="D29" s="311">
        <f t="shared" si="11"/>
        <v>5908.25</v>
      </c>
      <c r="E29" s="311">
        <f t="shared" si="11"/>
        <v>1169.4166666666665</v>
      </c>
      <c r="F29" s="311">
        <f>SUM(F30:F49)</f>
        <v>4738.833333333333</v>
      </c>
      <c r="G29" s="311">
        <f t="shared" si="11"/>
        <v>1537.9166666666665</v>
      </c>
      <c r="H29" s="312">
        <f>G29/F29*100</f>
        <v>32.453487145218588</v>
      </c>
      <c r="I29" s="311">
        <f t="shared" si="11"/>
        <v>1971.75</v>
      </c>
      <c r="J29" s="312">
        <f>I29/F29*100</f>
        <v>41.608342419020154</v>
      </c>
      <c r="K29" s="311">
        <f t="shared" si="11"/>
        <v>828.16666666666674</v>
      </c>
      <c r="L29" s="312">
        <f>K29/F29*100</f>
        <v>17.476172053599694</v>
      </c>
      <c r="M29" s="311">
        <f t="shared" si="11"/>
        <v>0</v>
      </c>
      <c r="N29" s="312">
        <f>M29/F29*100</f>
        <v>0</v>
      </c>
      <c r="O29" s="311">
        <f t="shared" si="11"/>
        <v>126.33333333333334</v>
      </c>
      <c r="P29" s="312">
        <f>O29/F29*100</f>
        <v>2.6659163647873951</v>
      </c>
      <c r="Q29" s="311">
        <f t="shared" si="11"/>
        <v>157.66666666666669</v>
      </c>
      <c r="R29" s="312">
        <f>Q29/F29*100</f>
        <v>3.3271198958956147</v>
      </c>
      <c r="S29" s="311">
        <f t="shared" si="11"/>
        <v>116.91666666666667</v>
      </c>
      <c r="T29" s="313">
        <f>S29/F29*100</f>
        <v>2.4672036014490208</v>
      </c>
      <c r="V29" s="212"/>
    </row>
    <row r="30" spans="1:22" ht="18.75" customHeight="1">
      <c r="A30" s="192" t="s">
        <v>19</v>
      </c>
      <c r="B30" s="197">
        <f>SUM([1]PROMEDIO!B30)</f>
        <v>534</v>
      </c>
      <c r="C30" s="197">
        <f>SUM([1]PROMEDIO!C30)</f>
        <v>9</v>
      </c>
      <c r="D30" s="197">
        <f t="shared" ref="D30:D49" si="12">SUM(E30:F30)</f>
        <v>473.58333333333331</v>
      </c>
      <c r="E30" s="197">
        <f>[1]RESUMEN!F29/[1]RESUMEN!$AO$49</f>
        <v>0</v>
      </c>
      <c r="F30" s="197">
        <f>[1]RESUMEN!I29/[1]RESUMEN!$AO$49</f>
        <v>473.58333333333331</v>
      </c>
      <c r="G30" s="197">
        <f>[1]RESUMEN!J29/[1]RESUMEN!$AO$49</f>
        <v>77.083333333333329</v>
      </c>
      <c r="H30" s="198">
        <f t="shared" ref="H30:H49" si="13">G30/F30*100</f>
        <v>16.276614464191447</v>
      </c>
      <c r="I30" s="197">
        <f>[1]RESUMEN!L29/[1]RESUMEN!$AO$49</f>
        <v>396.33333333333331</v>
      </c>
      <c r="J30" s="198">
        <f t="shared" ref="J30:J49" si="14">I30/F30*100</f>
        <v>83.688192855885973</v>
      </c>
      <c r="K30" s="197">
        <f>[1]RESUMEN!M29/[1]RESUMEN!$AO$49</f>
        <v>0.16666666666666666</v>
      </c>
      <c r="L30" s="198">
        <f t="shared" ref="L30:L49" si="15">K30/F30*100</f>
        <v>3.5192679922576103E-2</v>
      </c>
      <c r="M30" s="197">
        <f>[1]RESUMEN!O29/[1]RESUMEN!$AO$49</f>
        <v>0</v>
      </c>
      <c r="N30" s="198">
        <f t="shared" ref="N30:N49" si="16">M30/F30*100</f>
        <v>0</v>
      </c>
      <c r="O30" s="197">
        <f>[1]RESUMEN!P29/[1]RESUMEN!$AO$49</f>
        <v>0</v>
      </c>
      <c r="P30" s="198">
        <f t="shared" ref="P30:P49" si="17">O30/F30*100</f>
        <v>0</v>
      </c>
      <c r="Q30" s="197">
        <f>[1]RESUMEN!S29/[1]RESUMEN!$AO$49</f>
        <v>0</v>
      </c>
      <c r="R30" s="198">
        <f t="shared" ref="R30:R49" si="18">Q30/F30*100</f>
        <v>0</v>
      </c>
      <c r="S30" s="197">
        <f>[1]RESUMEN!T29/[1]RESUMEN!$AO$49</f>
        <v>0</v>
      </c>
      <c r="T30" s="199">
        <f t="shared" ref="T30:T49" si="19">S30/F30*100</f>
        <v>0</v>
      </c>
    </row>
    <row r="31" spans="1:22" ht="18.75" customHeight="1">
      <c r="A31" s="194" t="s">
        <v>20</v>
      </c>
      <c r="B31" s="197">
        <f>SUM([1]PROMEDIO!B31)</f>
        <v>676</v>
      </c>
      <c r="C31" s="197">
        <f>SUM([1]PROMEDIO!C31)</f>
        <v>2</v>
      </c>
      <c r="D31" s="197">
        <f t="shared" si="12"/>
        <v>569.25</v>
      </c>
      <c r="E31" s="197">
        <f>[1]RESUMEN!F30/[1]RESUMEN!$AO$49</f>
        <v>384.66666666666669</v>
      </c>
      <c r="F31" s="197">
        <f>[1]RESUMEN!I30/[1]RESUMEN!$AO$49</f>
        <v>184.58333333333334</v>
      </c>
      <c r="G31" s="197">
        <f>[1]RESUMEN!J30/[1]RESUMEN!$AO$49</f>
        <v>22.083333333333332</v>
      </c>
      <c r="H31" s="198">
        <f t="shared" si="13"/>
        <v>11.963882618510157</v>
      </c>
      <c r="I31" s="197">
        <f>[1]RESUMEN!L30/[1]RESUMEN!$AO$49</f>
        <v>11.416666666666666</v>
      </c>
      <c r="J31" s="198">
        <f t="shared" si="14"/>
        <v>6.1851015801354396</v>
      </c>
      <c r="K31" s="197">
        <f>[1]RESUMEN!M30/[1]RESUMEN!$AO$49</f>
        <v>46.333333333333336</v>
      </c>
      <c r="L31" s="198">
        <f t="shared" si="15"/>
        <v>25.101580135440184</v>
      </c>
      <c r="M31" s="197">
        <f>[1]RESUMEN!O30/[1]RESUMEN!$AO$49</f>
        <v>0</v>
      </c>
      <c r="N31" s="198">
        <f t="shared" si="16"/>
        <v>0</v>
      </c>
      <c r="O31" s="197">
        <f>[1]RESUMEN!P30/[1]RESUMEN!$AO$49</f>
        <v>34</v>
      </c>
      <c r="P31" s="198">
        <f t="shared" si="17"/>
        <v>18.419864559819413</v>
      </c>
      <c r="Q31" s="197">
        <f>[1]RESUMEN!S30/[1]RESUMEN!$AO$49</f>
        <v>41.083333333333336</v>
      </c>
      <c r="R31" s="198">
        <f t="shared" si="18"/>
        <v>22.257336343115124</v>
      </c>
      <c r="S31" s="197">
        <f>[1]RESUMEN!T30/[1]RESUMEN!$AO$49</f>
        <v>29.666666666666668</v>
      </c>
      <c r="T31" s="199">
        <f t="shared" si="19"/>
        <v>16.072234762979683</v>
      </c>
    </row>
    <row r="32" spans="1:22" ht="18.75" customHeight="1">
      <c r="A32" s="194" t="s">
        <v>21</v>
      </c>
      <c r="B32" s="197">
        <f>SUM([1]PROMEDIO!B32)</f>
        <v>280</v>
      </c>
      <c r="C32" s="197">
        <f>SUM([1]PROMEDIO!C32)</f>
        <v>0</v>
      </c>
      <c r="D32" s="197">
        <f t="shared" si="12"/>
        <v>272.25</v>
      </c>
      <c r="E32" s="197">
        <f>[1]RESUMEN!F31/[1]RESUMEN!$AO$49</f>
        <v>0</v>
      </c>
      <c r="F32" s="197">
        <f>[1]RESUMEN!I31/[1]RESUMEN!$AO$49</f>
        <v>272.25</v>
      </c>
      <c r="G32" s="197">
        <f>[1]RESUMEN!J31/[1]RESUMEN!$AO$49</f>
        <v>179.75</v>
      </c>
      <c r="H32" s="198">
        <f t="shared" si="13"/>
        <v>66.023875114784204</v>
      </c>
      <c r="I32" s="197">
        <f>[1]RESUMEN!L31/[1]RESUMEN!$AO$49</f>
        <v>92.5</v>
      </c>
      <c r="J32" s="198">
        <f t="shared" si="14"/>
        <v>33.976124885215789</v>
      </c>
      <c r="K32" s="197">
        <f>[1]RESUMEN!M31/[1]RESUMEN!$AO$49</f>
        <v>0</v>
      </c>
      <c r="L32" s="198">
        <f t="shared" si="15"/>
        <v>0</v>
      </c>
      <c r="M32" s="197">
        <f>[1]RESUMEN!O31/[1]RESUMEN!$AO$49</f>
        <v>0</v>
      </c>
      <c r="N32" s="198">
        <f t="shared" si="16"/>
        <v>0</v>
      </c>
      <c r="O32" s="197">
        <f>[1]RESUMEN!P31/[1]RESUMEN!$AO$49</f>
        <v>0</v>
      </c>
      <c r="P32" s="198">
        <f t="shared" si="17"/>
        <v>0</v>
      </c>
      <c r="Q32" s="197">
        <f>[1]RESUMEN!S31/[1]RESUMEN!$AO$49</f>
        <v>0</v>
      </c>
      <c r="R32" s="198">
        <f t="shared" si="18"/>
        <v>0</v>
      </c>
      <c r="S32" s="197">
        <f>[1]RESUMEN!T31/[1]RESUMEN!$AO$49</f>
        <v>0</v>
      </c>
      <c r="T32" s="199">
        <f t="shared" si="19"/>
        <v>0</v>
      </c>
    </row>
    <row r="33" spans="1:20" ht="18.75" customHeight="1">
      <c r="A33" s="194" t="s">
        <v>22</v>
      </c>
      <c r="B33" s="197">
        <f>SUM([1]PROMEDIO!B33)</f>
        <v>224</v>
      </c>
      <c r="C33" s="197">
        <f>SUM([1]PROMEDIO!C33)</f>
        <v>2</v>
      </c>
      <c r="D33" s="197">
        <f t="shared" si="12"/>
        <v>171.25</v>
      </c>
      <c r="E33" s="197">
        <f>[1]RESUMEN!F32/[1]RESUMEN!$AO$49</f>
        <v>0</v>
      </c>
      <c r="F33" s="197">
        <f>[1]RESUMEN!I32/[1]RESUMEN!$AO$49</f>
        <v>171.25</v>
      </c>
      <c r="G33" s="197">
        <f>[1]RESUMEN!J32/[1]RESUMEN!$AO$49</f>
        <v>171.25</v>
      </c>
      <c r="H33" s="198">
        <f t="shared" si="13"/>
        <v>100</v>
      </c>
      <c r="I33" s="197">
        <f>[1]RESUMEN!L32/[1]RESUMEN!$AO$49</f>
        <v>0</v>
      </c>
      <c r="J33" s="198">
        <f t="shared" si="14"/>
        <v>0</v>
      </c>
      <c r="K33" s="197">
        <f>[1]RESUMEN!M32/[1]RESUMEN!$AO$49</f>
        <v>0</v>
      </c>
      <c r="L33" s="198">
        <f t="shared" si="15"/>
        <v>0</v>
      </c>
      <c r="M33" s="197">
        <f>[1]RESUMEN!O32/[1]RESUMEN!$AO$49</f>
        <v>0</v>
      </c>
      <c r="N33" s="198">
        <f t="shared" si="16"/>
        <v>0</v>
      </c>
      <c r="O33" s="197">
        <f>[1]RESUMEN!P32/[1]RESUMEN!$AO$49</f>
        <v>0</v>
      </c>
      <c r="P33" s="198">
        <f t="shared" si="17"/>
        <v>0</v>
      </c>
      <c r="Q33" s="197">
        <f>[1]RESUMEN!S32/[1]RESUMEN!$AO$49</f>
        <v>0</v>
      </c>
      <c r="R33" s="198">
        <f t="shared" si="18"/>
        <v>0</v>
      </c>
      <c r="S33" s="197">
        <f>[1]RESUMEN!T32/[1]RESUMEN!$AO$49</f>
        <v>0</v>
      </c>
      <c r="T33" s="199">
        <f t="shared" si="19"/>
        <v>0</v>
      </c>
    </row>
    <row r="34" spans="1:20" ht="18.75" customHeight="1">
      <c r="A34" s="193" t="s">
        <v>204</v>
      </c>
      <c r="B34" s="197">
        <f>SUM([1]PROMEDIO!B34)</f>
        <v>192</v>
      </c>
      <c r="C34" s="197">
        <f>SUM([1]PROMEDIO!C34)</f>
        <v>0</v>
      </c>
      <c r="D34" s="197">
        <f t="shared" si="12"/>
        <v>153.5</v>
      </c>
      <c r="E34" s="197">
        <f>[1]RESUMEN!F33/[1]RESUMEN!$AO$49</f>
        <v>0</v>
      </c>
      <c r="F34" s="197">
        <f>[1]RESUMEN!I33/[1]RESUMEN!$AO$49</f>
        <v>153.5</v>
      </c>
      <c r="G34" s="197">
        <f>[1]RESUMEN!J33/[1]RESUMEN!$AO$49</f>
        <v>153.5</v>
      </c>
      <c r="H34" s="198">
        <f t="shared" si="13"/>
        <v>100</v>
      </c>
      <c r="I34" s="197">
        <f>[1]RESUMEN!L33/[1]RESUMEN!$AO$49</f>
        <v>0</v>
      </c>
      <c r="J34" s="198">
        <f t="shared" si="14"/>
        <v>0</v>
      </c>
      <c r="K34" s="197">
        <f>[1]RESUMEN!M33/[1]RESUMEN!$AO$49</f>
        <v>0</v>
      </c>
      <c r="L34" s="198">
        <f t="shared" si="15"/>
        <v>0</v>
      </c>
      <c r="M34" s="197">
        <f>[1]RESUMEN!O33/[1]RESUMEN!$AO$49</f>
        <v>0</v>
      </c>
      <c r="N34" s="198">
        <f t="shared" si="16"/>
        <v>0</v>
      </c>
      <c r="O34" s="197">
        <f>[1]RESUMEN!P33/[1]RESUMEN!$AO$49</f>
        <v>0</v>
      </c>
      <c r="P34" s="198">
        <f t="shared" si="17"/>
        <v>0</v>
      </c>
      <c r="Q34" s="197">
        <f>[1]RESUMEN!S33/[1]RESUMEN!$AO$49</f>
        <v>0</v>
      </c>
      <c r="R34" s="198">
        <f t="shared" si="18"/>
        <v>0</v>
      </c>
      <c r="S34" s="197">
        <f>[1]RESUMEN!T33/[1]RESUMEN!$AO$49</f>
        <v>0</v>
      </c>
      <c r="T34" s="199">
        <f t="shared" si="19"/>
        <v>0</v>
      </c>
    </row>
    <row r="35" spans="1:20" ht="18.75" customHeight="1">
      <c r="A35" s="193" t="s">
        <v>315</v>
      </c>
      <c r="B35" s="197">
        <f>SUM([1]PROMEDIO!B35)</f>
        <v>528</v>
      </c>
      <c r="C35" s="197">
        <f>SUM([1]PROMEDIO!C35)</f>
        <v>16</v>
      </c>
      <c r="D35" s="197">
        <f t="shared" si="12"/>
        <v>486.25</v>
      </c>
      <c r="E35" s="197">
        <f>[1]RESUMEN!F34/[1]RESUMEN!$AO$49</f>
        <v>79.416666666666671</v>
      </c>
      <c r="F35" s="197">
        <f>[1]RESUMEN!I34/[1]RESUMEN!$AO$49</f>
        <v>406.83333333333331</v>
      </c>
      <c r="G35" s="197">
        <f>[1]RESUMEN!J34/[1]RESUMEN!$AO$49</f>
        <v>89.75</v>
      </c>
      <c r="H35" s="198">
        <f t="shared" si="13"/>
        <v>22.060630888979926</v>
      </c>
      <c r="I35" s="197">
        <f>[1]RESUMEN!L34/[1]RESUMEN!$AO$49</f>
        <v>217.08333333333334</v>
      </c>
      <c r="J35" s="198">
        <f t="shared" si="14"/>
        <v>53.35927898402295</v>
      </c>
      <c r="K35" s="197">
        <f>[1]RESUMEN!M34/[1]RESUMEN!$AO$49</f>
        <v>93.416666666666671</v>
      </c>
      <c r="L35" s="198">
        <f t="shared" si="15"/>
        <v>22.961900860303157</v>
      </c>
      <c r="M35" s="197">
        <f>[1]RESUMEN!O34/[1]RESUMEN!$AO$49</f>
        <v>0</v>
      </c>
      <c r="N35" s="198">
        <f t="shared" si="16"/>
        <v>0</v>
      </c>
      <c r="O35" s="197">
        <f>[1]RESUMEN!P34/[1]RESUMEN!$AO$49</f>
        <v>0</v>
      </c>
      <c r="P35" s="198">
        <f t="shared" si="17"/>
        <v>0</v>
      </c>
      <c r="Q35" s="197">
        <f>[1]RESUMEN!S34/[1]RESUMEN!$AO$49</f>
        <v>6.583333333333333</v>
      </c>
      <c r="R35" s="198">
        <f t="shared" si="18"/>
        <v>1.6181892666939777</v>
      </c>
      <c r="S35" s="197">
        <f>[1]RESUMEN!T34/[1]RESUMEN!$AO$49</f>
        <v>0</v>
      </c>
      <c r="T35" s="199">
        <f t="shared" si="19"/>
        <v>0</v>
      </c>
    </row>
    <row r="36" spans="1:20" ht="18.75" customHeight="1">
      <c r="A36" s="194" t="s">
        <v>23</v>
      </c>
      <c r="B36" s="197">
        <f>SUM([1]PROMEDIO!B36)</f>
        <v>246</v>
      </c>
      <c r="C36" s="197">
        <f>SUM([1]PROMEDIO!C36)</f>
        <v>5</v>
      </c>
      <c r="D36" s="197">
        <f t="shared" si="12"/>
        <v>230.91666666666666</v>
      </c>
      <c r="E36" s="197">
        <f>[1]RESUMEN!F35/[1]RESUMEN!$AO$49</f>
        <v>206.66666666666666</v>
      </c>
      <c r="F36" s="197">
        <f>[1]RESUMEN!I35/[1]RESUMEN!$AO$49</f>
        <v>24.25</v>
      </c>
      <c r="G36" s="197">
        <f>[1]RESUMEN!J35/[1]RESUMEN!$AO$49</f>
        <v>3.0833333333333335</v>
      </c>
      <c r="H36" s="198">
        <f t="shared" si="13"/>
        <v>12.714776632302405</v>
      </c>
      <c r="I36" s="197">
        <f>[1]RESUMEN!L35/[1]RESUMEN!$AO$49</f>
        <v>6.166666666666667</v>
      </c>
      <c r="J36" s="198">
        <f t="shared" si="14"/>
        <v>25.429553264604809</v>
      </c>
      <c r="K36" s="197">
        <f>[1]RESUMEN!M35/[1]RESUMEN!$AO$49</f>
        <v>0</v>
      </c>
      <c r="L36" s="198">
        <f t="shared" si="15"/>
        <v>0</v>
      </c>
      <c r="M36" s="197">
        <f>[1]RESUMEN!O35/[1]RESUMEN!$AO$49</f>
        <v>0</v>
      </c>
      <c r="N36" s="198">
        <f t="shared" si="16"/>
        <v>0</v>
      </c>
      <c r="O36" s="197">
        <f>[1]RESUMEN!P35/[1]RESUMEN!$AO$49</f>
        <v>2.4166666666666665</v>
      </c>
      <c r="P36" s="198">
        <f t="shared" si="17"/>
        <v>9.9656357388316152</v>
      </c>
      <c r="Q36" s="197">
        <f>[1]RESUMEN!S35/[1]RESUMEN!$AO$49</f>
        <v>12.583333333333334</v>
      </c>
      <c r="R36" s="198">
        <f t="shared" si="18"/>
        <v>51.890034364261176</v>
      </c>
      <c r="S36" s="197">
        <f>[1]RESUMEN!T35/[1]RESUMEN!$AO$49</f>
        <v>0</v>
      </c>
      <c r="T36" s="199">
        <f t="shared" si="19"/>
        <v>0</v>
      </c>
    </row>
    <row r="37" spans="1:20" ht="18.75" customHeight="1">
      <c r="A37" s="196" t="s">
        <v>24</v>
      </c>
      <c r="B37" s="197">
        <f>SUM([1]PROMEDIO!B37)</f>
        <v>56</v>
      </c>
      <c r="C37" s="197">
        <f>SUM([1]PROMEDIO!C37)</f>
        <v>0</v>
      </c>
      <c r="D37" s="197">
        <f t="shared" si="12"/>
        <v>52.25</v>
      </c>
      <c r="E37" s="197">
        <f>[1]RESUMEN!F36/[1]RESUMEN!$AO$49</f>
        <v>0</v>
      </c>
      <c r="F37" s="197">
        <f>[1]RESUMEN!I36/[1]RESUMEN!$AO$49</f>
        <v>52.25</v>
      </c>
      <c r="G37" s="197">
        <f>[1]RESUMEN!J36/[1]RESUMEN!$AO$49</f>
        <v>13</v>
      </c>
      <c r="H37" s="198">
        <f t="shared" si="13"/>
        <v>24.880382775119617</v>
      </c>
      <c r="I37" s="197">
        <f>[1]RESUMEN!L36/[1]RESUMEN!$AO$49</f>
        <v>0</v>
      </c>
      <c r="J37" s="198">
        <f t="shared" si="14"/>
        <v>0</v>
      </c>
      <c r="K37" s="197">
        <f>[1]RESUMEN!M36/[1]RESUMEN!$AO$49</f>
        <v>0</v>
      </c>
      <c r="L37" s="198">
        <f t="shared" si="15"/>
        <v>0</v>
      </c>
      <c r="M37" s="197">
        <f>[1]RESUMEN!O36/[1]RESUMEN!$AO$49</f>
        <v>0</v>
      </c>
      <c r="N37" s="198">
        <f t="shared" si="16"/>
        <v>0</v>
      </c>
      <c r="O37" s="197">
        <f>[1]RESUMEN!P36/[1]RESUMEN!$AO$49</f>
        <v>0</v>
      </c>
      <c r="P37" s="198">
        <f t="shared" si="17"/>
        <v>0</v>
      </c>
      <c r="Q37" s="197">
        <f>[1]RESUMEN!S36/[1]RESUMEN!$AO$49</f>
        <v>0</v>
      </c>
      <c r="R37" s="198">
        <f t="shared" si="18"/>
        <v>0</v>
      </c>
      <c r="S37" s="197">
        <f>[1]RESUMEN!T36/[1]RESUMEN!$AO$49</f>
        <v>39.25</v>
      </c>
      <c r="T37" s="199">
        <f t="shared" si="19"/>
        <v>75.119617224880386</v>
      </c>
    </row>
    <row r="38" spans="1:20" ht="18.75" customHeight="1">
      <c r="A38" s="193" t="s">
        <v>205</v>
      </c>
      <c r="B38" s="197">
        <f>SUM([1]PROMEDIO!B38)</f>
        <v>420</v>
      </c>
      <c r="C38" s="197">
        <f>SUM([1]PROMEDIO!C38)</f>
        <v>5</v>
      </c>
      <c r="D38" s="197">
        <f t="shared" si="12"/>
        <v>368.75</v>
      </c>
      <c r="E38" s="197">
        <f>[1]RESUMEN!F37/[1]RESUMEN!$AO$49</f>
        <v>4.5</v>
      </c>
      <c r="F38" s="197">
        <f>[1]RESUMEN!I37/[1]RESUMEN!$AO$49</f>
        <v>364.25</v>
      </c>
      <c r="G38" s="197">
        <f>[1]RESUMEN!J37/[1]RESUMEN!$AO$49</f>
        <v>0.16666666666666666</v>
      </c>
      <c r="H38" s="198">
        <f t="shared" si="13"/>
        <v>4.5756119881034084E-2</v>
      </c>
      <c r="I38" s="197">
        <f>[1]RESUMEN!L37/[1]RESUMEN!$AO$49</f>
        <v>0.66666666666666663</v>
      </c>
      <c r="J38" s="198">
        <f t="shared" si="14"/>
        <v>0.18302447952413634</v>
      </c>
      <c r="K38" s="197">
        <f>[1]RESUMEN!M37/[1]RESUMEN!$AO$49</f>
        <v>363.08333333333331</v>
      </c>
      <c r="L38" s="198">
        <f t="shared" si="15"/>
        <v>99.679707160832749</v>
      </c>
      <c r="M38" s="197">
        <f>[1]RESUMEN!O37/[1]RESUMEN!$AO$49</f>
        <v>0</v>
      </c>
      <c r="N38" s="198">
        <f t="shared" si="16"/>
        <v>0</v>
      </c>
      <c r="O38" s="197">
        <f>[1]RESUMEN!P37/[1]RESUMEN!$AO$49</f>
        <v>0</v>
      </c>
      <c r="P38" s="198">
        <f t="shared" si="17"/>
        <v>0</v>
      </c>
      <c r="Q38" s="197">
        <f>[1]RESUMEN!S37/[1]RESUMEN!$AO$49</f>
        <v>0.33333333333333331</v>
      </c>
      <c r="R38" s="198">
        <f t="shared" si="18"/>
        <v>9.1512239762068168E-2</v>
      </c>
      <c r="S38" s="197">
        <f>[1]RESUMEN!T37/[1]RESUMEN!$AO$49</f>
        <v>0</v>
      </c>
      <c r="T38" s="199">
        <f t="shared" si="19"/>
        <v>0</v>
      </c>
    </row>
    <row r="39" spans="1:20" ht="18.75" customHeight="1">
      <c r="A39" s="193" t="s">
        <v>206</v>
      </c>
      <c r="B39" s="197">
        <f>SUM([1]PROMEDIO!B39)</f>
        <v>831</v>
      </c>
      <c r="C39" s="197">
        <f>SUM([1]PROMEDIO!C39)</f>
        <v>254</v>
      </c>
      <c r="D39" s="197">
        <f t="shared" si="12"/>
        <v>540.16666666666663</v>
      </c>
      <c r="E39" s="197">
        <f>[1]RESUMEN!F38/[1]RESUMEN!$AO$49</f>
        <v>0</v>
      </c>
      <c r="F39" s="197">
        <f>[1]RESUMEN!I38/[1]RESUMEN!$AO$49</f>
        <v>540.16666666666663</v>
      </c>
      <c r="G39" s="197">
        <f>[1]RESUMEN!J38/[1]RESUMEN!$AO$49</f>
        <v>1.1666666666666667</v>
      </c>
      <c r="H39" s="198">
        <f t="shared" si="13"/>
        <v>0.21598272138228944</v>
      </c>
      <c r="I39" s="197">
        <f>[1]RESUMEN!L38/[1]RESUMEN!$AO$49</f>
        <v>335</v>
      </c>
      <c r="J39" s="198">
        <f t="shared" si="14"/>
        <v>62.017895711200254</v>
      </c>
      <c r="K39" s="197">
        <f>[1]RESUMEN!M38/[1]RESUMEN!$AO$49</f>
        <v>204</v>
      </c>
      <c r="L39" s="198">
        <f t="shared" si="15"/>
        <v>37.766121567417464</v>
      </c>
      <c r="M39" s="197">
        <f>[1]RESUMEN!O38/[1]RESUMEN!$AO$49</f>
        <v>0</v>
      </c>
      <c r="N39" s="198">
        <f t="shared" si="16"/>
        <v>0</v>
      </c>
      <c r="O39" s="197">
        <f>[1]RESUMEN!P38/[1]RESUMEN!$AO$49</f>
        <v>0</v>
      </c>
      <c r="P39" s="198">
        <f t="shared" si="17"/>
        <v>0</v>
      </c>
      <c r="Q39" s="197">
        <f>[1]RESUMEN!S38/[1]RESUMEN!$AO$49</f>
        <v>0</v>
      </c>
      <c r="R39" s="198">
        <f t="shared" si="18"/>
        <v>0</v>
      </c>
      <c r="S39" s="197">
        <f>[1]RESUMEN!T38/[1]RESUMEN!$AO$49</f>
        <v>0</v>
      </c>
      <c r="T39" s="199">
        <f t="shared" si="19"/>
        <v>0</v>
      </c>
    </row>
    <row r="40" spans="1:20" ht="18.75" customHeight="1">
      <c r="A40" s="193" t="s">
        <v>332</v>
      </c>
      <c r="B40" s="197">
        <f>SUM([1]PROMEDIO!B40)</f>
        <v>486</v>
      </c>
      <c r="C40" s="197">
        <f>SUM([1]PROMEDIO!C40)</f>
        <v>6</v>
      </c>
      <c r="D40" s="197">
        <f t="shared" si="12"/>
        <v>359.25</v>
      </c>
      <c r="E40" s="197">
        <f>[1]RESUMEN!F39/[1]RESUMEN!$AO$49</f>
        <v>15.666666666666666</v>
      </c>
      <c r="F40" s="197">
        <f>[1]RESUMEN!I39/[1]RESUMEN!$AO$49</f>
        <v>343.58333333333331</v>
      </c>
      <c r="G40" s="197">
        <f>[1]RESUMEN!J39/[1]RESUMEN!$AO$49</f>
        <v>85.083333333333329</v>
      </c>
      <c r="H40" s="198">
        <f t="shared" si="13"/>
        <v>24.763521707494544</v>
      </c>
      <c r="I40" s="197">
        <f>[1]RESUMEN!L39/[1]RESUMEN!$AO$49</f>
        <v>241.75</v>
      </c>
      <c r="J40" s="198">
        <f t="shared" si="14"/>
        <v>70.361387339316039</v>
      </c>
      <c r="K40" s="197">
        <f>[1]RESUMEN!M39/[1]RESUMEN!$AO$49</f>
        <v>15.833333333333334</v>
      </c>
      <c r="L40" s="198">
        <f t="shared" si="15"/>
        <v>4.6082949308755765</v>
      </c>
      <c r="M40" s="197">
        <f>[1]RESUMEN!O39/[1]RESUMEN!$AO$49</f>
        <v>0</v>
      </c>
      <c r="N40" s="198">
        <f t="shared" si="16"/>
        <v>0</v>
      </c>
      <c r="O40" s="197">
        <v>0</v>
      </c>
      <c r="P40" s="198">
        <f t="shared" si="17"/>
        <v>0</v>
      </c>
      <c r="Q40" s="197">
        <f>[1]RESUMEN!S39/[1]RESUMEN!$AO$49</f>
        <v>0.83333333333333337</v>
      </c>
      <c r="R40" s="198">
        <f t="shared" si="18"/>
        <v>0.24254183846713559</v>
      </c>
      <c r="S40" s="197">
        <f>[1]RESUMEN!T39/[1]RESUMEN!$AO$49</f>
        <v>0</v>
      </c>
      <c r="T40" s="199">
        <f t="shared" si="19"/>
        <v>0</v>
      </c>
    </row>
    <row r="41" spans="1:20" ht="18.75" customHeight="1">
      <c r="A41" s="194" t="s">
        <v>25</v>
      </c>
      <c r="B41" s="197">
        <f>SUM([1]PROMEDIO!B41)</f>
        <v>50</v>
      </c>
      <c r="C41" s="197">
        <f>SUM([1]PROMEDIO!C41)</f>
        <v>0</v>
      </c>
      <c r="D41" s="197">
        <f t="shared" si="12"/>
        <v>25.333333333333332</v>
      </c>
      <c r="E41" s="197">
        <f>[1]RESUMEN!F40/[1]RESUMEN!$AO$49</f>
        <v>0</v>
      </c>
      <c r="F41" s="197">
        <f>[1]RESUMEN!I40/[1]RESUMEN!$AO$49</f>
        <v>25.333333333333332</v>
      </c>
      <c r="G41" s="197">
        <f>[1]RESUMEN!J40/[1]RESUMEN!$AO$49</f>
        <v>25.333333333333332</v>
      </c>
      <c r="H41" s="198">
        <f t="shared" si="13"/>
        <v>100</v>
      </c>
      <c r="I41" s="197">
        <f>[1]RESUMEN!L40/[1]RESUMEN!$AO$49</f>
        <v>0</v>
      </c>
      <c r="J41" s="198">
        <f t="shared" si="14"/>
        <v>0</v>
      </c>
      <c r="K41" s="197">
        <f>[1]RESUMEN!M40/[1]RESUMEN!$AO$49</f>
        <v>0</v>
      </c>
      <c r="L41" s="198">
        <f t="shared" si="15"/>
        <v>0</v>
      </c>
      <c r="M41" s="197">
        <f>[1]RESUMEN!O40/[1]RESUMEN!$AO$49</f>
        <v>0</v>
      </c>
      <c r="N41" s="198">
        <f t="shared" si="16"/>
        <v>0</v>
      </c>
      <c r="O41" s="197">
        <f>[1]RESUMEN!P40/[1]RESUMEN!$AO$49</f>
        <v>0</v>
      </c>
      <c r="P41" s="198">
        <f t="shared" si="17"/>
        <v>0</v>
      </c>
      <c r="Q41" s="197">
        <f>[1]RESUMEN!S40/[1]RESUMEN!$AO$49</f>
        <v>0</v>
      </c>
      <c r="R41" s="198">
        <f t="shared" si="18"/>
        <v>0</v>
      </c>
      <c r="S41" s="197">
        <f>[1]RESUMEN!T40/[1]RESUMEN!$AO$49</f>
        <v>0</v>
      </c>
      <c r="T41" s="199">
        <f t="shared" si="19"/>
        <v>0</v>
      </c>
    </row>
    <row r="42" spans="1:20" ht="18.75" customHeight="1">
      <c r="A42" s="193" t="s">
        <v>208</v>
      </c>
      <c r="B42" s="197">
        <f>SUM([1]PROMEDIO!B42)</f>
        <v>546</v>
      </c>
      <c r="C42" s="197">
        <f>SUM([1]PROMEDIO!C42)</f>
        <v>0</v>
      </c>
      <c r="D42" s="197">
        <f t="shared" si="12"/>
        <v>535.33333333333326</v>
      </c>
      <c r="E42" s="197">
        <f>[1]RESUMEN!F41/[1]RESUMEN!$AO$49</f>
        <v>0.16666666666666666</v>
      </c>
      <c r="F42" s="197">
        <f>[1]RESUMEN!I41/[1]RESUMEN!$AO$49</f>
        <v>535.16666666666663</v>
      </c>
      <c r="G42" s="197">
        <f>[1]RESUMEN!J41/[1]RESUMEN!$AO$49</f>
        <v>3.75</v>
      </c>
      <c r="H42" s="198">
        <f t="shared" si="13"/>
        <v>0.70071628776082218</v>
      </c>
      <c r="I42" s="197">
        <f>[1]RESUMEN!L41/[1]RESUMEN!$AO$49</f>
        <v>477.41666666666669</v>
      </c>
      <c r="J42" s="198">
        <f t="shared" si="14"/>
        <v>89.20896916848335</v>
      </c>
      <c r="K42" s="197">
        <f>[1]RESUMEN!M41/[1]RESUMEN!$AO$49</f>
        <v>54</v>
      </c>
      <c r="L42" s="198">
        <f t="shared" si="15"/>
        <v>10.090314543755841</v>
      </c>
      <c r="M42" s="197">
        <f>[1]RESUMEN!O41/[1]RESUMEN!$AO$49</f>
        <v>0</v>
      </c>
      <c r="N42" s="198">
        <f t="shared" si="16"/>
        <v>0</v>
      </c>
      <c r="O42" s="197">
        <f>[1]RESUMEN!P41/[1]RESUMEN!$AO$49</f>
        <v>0</v>
      </c>
      <c r="P42" s="198">
        <f t="shared" si="17"/>
        <v>0</v>
      </c>
      <c r="Q42" s="197">
        <f>[1]RESUMEN!S41/[1]RESUMEN!$AO$49</f>
        <v>0</v>
      </c>
      <c r="R42" s="198">
        <f t="shared" si="18"/>
        <v>0</v>
      </c>
      <c r="S42" s="197">
        <f>[1]RESUMEN!T41/[1]RESUMEN!$AO$49</f>
        <v>0</v>
      </c>
      <c r="T42" s="199">
        <f t="shared" si="19"/>
        <v>0</v>
      </c>
    </row>
    <row r="43" spans="1:20" ht="18.75" customHeight="1">
      <c r="A43" s="194" t="s">
        <v>26</v>
      </c>
      <c r="B43" s="197">
        <f>SUM([1]PROMEDIO!B43)</f>
        <v>152</v>
      </c>
      <c r="C43" s="197">
        <f>SUM([1]PROMEDIO!C43)</f>
        <v>0</v>
      </c>
      <c r="D43" s="197">
        <f t="shared" si="12"/>
        <v>63.666666666666664</v>
      </c>
      <c r="E43" s="197">
        <f>[1]RESUMEN!F42/[1]RESUMEN!$AO$49</f>
        <v>0</v>
      </c>
      <c r="F43" s="197">
        <f>[1]RESUMEN!I42/[1]RESUMEN!$AO$49</f>
        <v>63.666666666666664</v>
      </c>
      <c r="G43" s="197">
        <f>[1]RESUMEN!J42/[1]RESUMEN!$AO$49</f>
        <v>63.666666666666664</v>
      </c>
      <c r="H43" s="198">
        <f t="shared" si="13"/>
        <v>100</v>
      </c>
      <c r="I43" s="197">
        <f>[1]RESUMEN!L42/[1]RESUMEN!$AO$49</f>
        <v>0</v>
      </c>
      <c r="J43" s="198">
        <f t="shared" si="14"/>
        <v>0</v>
      </c>
      <c r="K43" s="197">
        <f>[1]RESUMEN!M42/[1]RESUMEN!$AO$49</f>
        <v>0</v>
      </c>
      <c r="L43" s="198">
        <f t="shared" si="15"/>
        <v>0</v>
      </c>
      <c r="M43" s="197">
        <f>[1]RESUMEN!O42/[1]RESUMEN!$AO$49</f>
        <v>0</v>
      </c>
      <c r="N43" s="198">
        <f t="shared" si="16"/>
        <v>0</v>
      </c>
      <c r="O43" s="197">
        <f>[1]RESUMEN!P42/[1]RESUMEN!$AO$49</f>
        <v>0</v>
      </c>
      <c r="P43" s="198">
        <f t="shared" si="17"/>
        <v>0</v>
      </c>
      <c r="Q43" s="197">
        <f>[1]RESUMEN!S42/[1]RESUMEN!$AO$49</f>
        <v>0</v>
      </c>
      <c r="R43" s="198">
        <f t="shared" si="18"/>
        <v>0</v>
      </c>
      <c r="S43" s="197">
        <f>[1]RESUMEN!T42/[1]RESUMEN!$AO$49</f>
        <v>0</v>
      </c>
      <c r="T43" s="199">
        <f t="shared" si="19"/>
        <v>0</v>
      </c>
    </row>
    <row r="44" spans="1:20" ht="18.75" customHeight="1">
      <c r="A44" s="193" t="s">
        <v>209</v>
      </c>
      <c r="B44" s="197">
        <f>SUM([1]PROMEDIO!B44)</f>
        <v>908</v>
      </c>
      <c r="C44" s="197">
        <f>SUM([1]PROMEDIO!C44)</f>
        <v>3</v>
      </c>
      <c r="D44" s="197">
        <f t="shared" si="12"/>
        <v>782.91666666666663</v>
      </c>
      <c r="E44" s="197">
        <f>[1]RESUMEN!F43/[1]RESUMEN!$AO$49</f>
        <v>232.25</v>
      </c>
      <c r="F44" s="197">
        <f>[1]RESUMEN!I43/[1]RESUMEN!$AO$49</f>
        <v>550.66666666666663</v>
      </c>
      <c r="G44" s="197">
        <f>[1]RESUMEN!J43/[1]RESUMEN!$AO$49</f>
        <v>209.66666666666666</v>
      </c>
      <c r="H44" s="198">
        <f t="shared" si="13"/>
        <v>38.075060532687658</v>
      </c>
      <c r="I44" s="197">
        <f>[1]RESUMEN!L43/[1]RESUMEN!$AO$49</f>
        <v>186.66666666666666</v>
      </c>
      <c r="J44" s="198">
        <f t="shared" si="14"/>
        <v>33.898305084745758</v>
      </c>
      <c r="K44" s="197">
        <f>[1]RESUMEN!M43/[1]RESUMEN!$AO$49</f>
        <v>51.333333333333336</v>
      </c>
      <c r="L44" s="198">
        <f t="shared" si="15"/>
        <v>9.3220338983050866</v>
      </c>
      <c r="M44" s="197">
        <f>[1]RESUMEN!O43/[1]RESUMEN!$AO$49</f>
        <v>0</v>
      </c>
      <c r="N44" s="198">
        <f t="shared" si="16"/>
        <v>0</v>
      </c>
      <c r="O44" s="197">
        <f>[1]RESUMEN!P43/[1]RESUMEN!$AO$49</f>
        <v>27.833333333333332</v>
      </c>
      <c r="P44" s="198">
        <f t="shared" si="17"/>
        <v>5.0544794188861983</v>
      </c>
      <c r="Q44" s="197">
        <f>[1]RESUMEN!S43/[1]RESUMEN!$AO$49</f>
        <v>48.5</v>
      </c>
      <c r="R44" s="198">
        <f t="shared" si="18"/>
        <v>8.8075060532687655</v>
      </c>
      <c r="S44" s="197">
        <f>[1]RESUMEN!T43/[1]RESUMEN!$AO$49</f>
        <v>26.666666666666668</v>
      </c>
      <c r="T44" s="199">
        <f t="shared" si="19"/>
        <v>4.8426150121065383</v>
      </c>
    </row>
    <row r="45" spans="1:20" ht="18.75" customHeight="1">
      <c r="A45" s="193" t="s">
        <v>210</v>
      </c>
      <c r="B45" s="197">
        <f>SUM([1]PROMEDIO!B45)</f>
        <v>75</v>
      </c>
      <c r="C45" s="197">
        <f>SUM([1]PROMEDIO!C45)</f>
        <v>0</v>
      </c>
      <c r="D45" s="197">
        <f t="shared" si="12"/>
        <v>64.583333333333329</v>
      </c>
      <c r="E45" s="197">
        <f>[1]RESUMEN!F44/[1]RESUMEN!$AO$49</f>
        <v>0</v>
      </c>
      <c r="F45" s="197">
        <f>[1]RESUMEN!I44/[1]RESUMEN!$AO$49</f>
        <v>64.583333333333329</v>
      </c>
      <c r="G45" s="197">
        <f>[1]RESUMEN!J44/[1]RESUMEN!$AO$49</f>
        <v>64.583333333333329</v>
      </c>
      <c r="H45" s="198">
        <f t="shared" si="13"/>
        <v>100</v>
      </c>
      <c r="I45" s="197">
        <f>[1]RESUMEN!L44/[1]RESUMEN!$AO$49</f>
        <v>0</v>
      </c>
      <c r="J45" s="198">
        <f t="shared" si="14"/>
        <v>0</v>
      </c>
      <c r="K45" s="197">
        <f>[1]RESUMEN!M44/[1]RESUMEN!$AO$49</f>
        <v>0</v>
      </c>
      <c r="L45" s="198">
        <f t="shared" si="15"/>
        <v>0</v>
      </c>
      <c r="M45" s="197">
        <f>[1]RESUMEN!O44/[1]RESUMEN!$AO$49</f>
        <v>0</v>
      </c>
      <c r="N45" s="198">
        <f t="shared" si="16"/>
        <v>0</v>
      </c>
      <c r="O45" s="197">
        <f>[1]RESUMEN!P44/[1]RESUMEN!$AO$49</f>
        <v>0</v>
      </c>
      <c r="P45" s="198">
        <f t="shared" si="17"/>
        <v>0</v>
      </c>
      <c r="Q45" s="197">
        <f>[1]RESUMEN!S44/[1]RESUMEN!$AO$49</f>
        <v>0</v>
      </c>
      <c r="R45" s="198">
        <f t="shared" si="18"/>
        <v>0</v>
      </c>
      <c r="S45" s="197">
        <f>[1]RESUMEN!T44/[1]RESUMEN!$AO$49</f>
        <v>0</v>
      </c>
      <c r="T45" s="199">
        <f t="shared" si="19"/>
        <v>0</v>
      </c>
    </row>
    <row r="46" spans="1:20" ht="18.75" customHeight="1">
      <c r="A46" s="193" t="s">
        <v>219</v>
      </c>
      <c r="B46" s="197">
        <f>SUM([1]PROMEDIO!B46)</f>
        <v>0</v>
      </c>
      <c r="C46" s="197">
        <f>SUM([1]PROMEDIO!C46)</f>
        <v>0</v>
      </c>
      <c r="D46" s="197">
        <f t="shared" si="12"/>
        <v>0</v>
      </c>
      <c r="E46" s="197">
        <f>[1]RESUMEN!F45/[1]RESUMEN!$AO$49</f>
        <v>0</v>
      </c>
      <c r="F46" s="197">
        <f>[1]RESUMEN!I45/[1]RESUMEN!$AO$49</f>
        <v>0</v>
      </c>
      <c r="G46" s="197">
        <f>[1]RESUMEN!J45/[1]RESUMEN!$AO$49</f>
        <v>0</v>
      </c>
      <c r="H46" s="198">
        <v>0</v>
      </c>
      <c r="I46" s="197">
        <f>[1]RESUMEN!L45/[1]RESUMEN!$AO$49</f>
        <v>0</v>
      </c>
      <c r="J46" s="198">
        <v>0</v>
      </c>
      <c r="K46" s="197">
        <f>[1]RESUMEN!M45/[1]RESUMEN!$AO$49</f>
        <v>0</v>
      </c>
      <c r="L46" s="198">
        <v>0</v>
      </c>
      <c r="M46" s="197">
        <f>[1]RESUMEN!O45/[1]RESUMEN!$AO$49</f>
        <v>0</v>
      </c>
      <c r="N46" s="198">
        <v>0</v>
      </c>
      <c r="O46" s="197">
        <f>[1]RESUMEN!P45/[1]RESUMEN!$AO$49</f>
        <v>0</v>
      </c>
      <c r="P46" s="198">
        <v>0</v>
      </c>
      <c r="Q46" s="197">
        <f>[1]RESUMEN!S45/[1]RESUMEN!$AO$49</f>
        <v>0</v>
      </c>
      <c r="R46" s="198">
        <v>0</v>
      </c>
      <c r="S46" s="197">
        <f>[1]RESUMEN!T45/[1]RESUMEN!$AO$49</f>
        <v>0</v>
      </c>
      <c r="T46" s="199">
        <v>0</v>
      </c>
    </row>
    <row r="47" spans="1:20" ht="18.75" customHeight="1">
      <c r="A47" s="194" t="s">
        <v>27</v>
      </c>
      <c r="B47" s="197">
        <f>SUM([1]PROMEDIO!B47)</f>
        <v>400</v>
      </c>
      <c r="C47" s="197">
        <f>SUM([1]PROMEDIO!C47)</f>
        <v>0</v>
      </c>
      <c r="D47" s="197">
        <f t="shared" si="12"/>
        <v>369</v>
      </c>
      <c r="E47" s="197">
        <f>[1]RESUMEN!F46/[1]RESUMEN!$AO$49</f>
        <v>0</v>
      </c>
      <c r="F47" s="197">
        <f>[1]RESUMEN!I46/[1]RESUMEN!$AO$49</f>
        <v>369</v>
      </c>
      <c r="G47" s="197">
        <f>[1]RESUMEN!J46/[1]RESUMEN!$AO$49</f>
        <v>369</v>
      </c>
      <c r="H47" s="198">
        <f t="shared" si="13"/>
        <v>100</v>
      </c>
      <c r="I47" s="197">
        <f>[1]RESUMEN!L46/[1]RESUMEN!$AO$49</f>
        <v>0</v>
      </c>
      <c r="J47" s="198">
        <f t="shared" si="14"/>
        <v>0</v>
      </c>
      <c r="K47" s="197">
        <f>[1]RESUMEN!M46/[1]RESUMEN!$AO$49</f>
        <v>0</v>
      </c>
      <c r="L47" s="198">
        <f t="shared" si="15"/>
        <v>0</v>
      </c>
      <c r="M47" s="197">
        <f>[1]RESUMEN!O46/[1]RESUMEN!$AO$49</f>
        <v>0</v>
      </c>
      <c r="N47" s="198">
        <f t="shared" si="16"/>
        <v>0</v>
      </c>
      <c r="O47" s="197">
        <f>[1]RESUMEN!P46/[1]RESUMEN!$AO$49</f>
        <v>0</v>
      </c>
      <c r="P47" s="198">
        <f t="shared" si="17"/>
        <v>0</v>
      </c>
      <c r="Q47" s="197">
        <f>[1]RESUMEN!S46/[1]RESUMEN!$AO$49</f>
        <v>0</v>
      </c>
      <c r="R47" s="198">
        <f t="shared" si="18"/>
        <v>0</v>
      </c>
      <c r="S47" s="197">
        <f>[1]RESUMEN!T46/[1]RESUMEN!$AO$49</f>
        <v>0</v>
      </c>
      <c r="T47" s="199">
        <f t="shared" si="19"/>
        <v>0</v>
      </c>
    </row>
    <row r="48" spans="1:20" ht="18.75" customHeight="1">
      <c r="A48" s="194" t="s">
        <v>28</v>
      </c>
      <c r="B48" s="197">
        <f>SUM([1]PROMEDIO!B48)</f>
        <v>384</v>
      </c>
      <c r="C48" s="197">
        <f>SUM([1]PROMEDIO!C48)</f>
        <v>0</v>
      </c>
      <c r="D48" s="197">
        <f t="shared" si="12"/>
        <v>368.58333333333337</v>
      </c>
      <c r="E48" s="197">
        <f>[1]RESUMEN!F47/[1]RESUMEN!$AO$49</f>
        <v>246.08333333333334</v>
      </c>
      <c r="F48" s="197">
        <f>[1]RESUMEN!I47/[1]RESUMEN!$AO$49</f>
        <v>122.5</v>
      </c>
      <c r="G48" s="197">
        <f>[1]RESUMEN!J47/[1]RESUMEN!$AO$49</f>
        <v>5.916666666666667</v>
      </c>
      <c r="H48" s="198">
        <f t="shared" si="13"/>
        <v>4.8299319727891161</v>
      </c>
      <c r="I48" s="197">
        <f>[1]RESUMEN!L47/[1]RESUMEN!$AO$49</f>
        <v>6.75</v>
      </c>
      <c r="J48" s="198">
        <f t="shared" si="14"/>
        <v>5.5102040816326534</v>
      </c>
      <c r="K48" s="197">
        <f>[1]RESUMEN!M47/[1]RESUMEN!$AO$49</f>
        <v>0</v>
      </c>
      <c r="L48" s="198">
        <f t="shared" si="15"/>
        <v>0</v>
      </c>
      <c r="M48" s="197">
        <f>[1]RESUMEN!O47/[1]RESUMEN!$AO$49</f>
        <v>0</v>
      </c>
      <c r="N48" s="198">
        <f t="shared" si="16"/>
        <v>0</v>
      </c>
      <c r="O48" s="197">
        <f>[1]RESUMEN!P47/[1]RESUMEN!$AO$49</f>
        <v>62.083333333333336</v>
      </c>
      <c r="P48" s="198">
        <f t="shared" si="17"/>
        <v>50.680272108843539</v>
      </c>
      <c r="Q48" s="197">
        <f>[1]RESUMEN!S47/[1]RESUMEN!$AO$49</f>
        <v>47.75</v>
      </c>
      <c r="R48" s="198">
        <f t="shared" si="18"/>
        <v>38.979591836734699</v>
      </c>
      <c r="S48" s="197">
        <f>[1]RESUMEN!T47/[1]RESUMEN!$AO$49</f>
        <v>0</v>
      </c>
      <c r="T48" s="199">
        <f t="shared" si="19"/>
        <v>0</v>
      </c>
    </row>
    <row r="49" spans="1:20" ht="18.75" customHeight="1" thickBot="1">
      <c r="A49" s="259" t="s">
        <v>211</v>
      </c>
      <c r="B49" s="260">
        <f>SUM([1]PROMEDIO!B49)</f>
        <v>24</v>
      </c>
      <c r="C49" s="260">
        <f>SUM([1]PROMEDIO!C49)</f>
        <v>0</v>
      </c>
      <c r="D49" s="260">
        <f t="shared" si="12"/>
        <v>21.416666666666668</v>
      </c>
      <c r="E49" s="260">
        <f>[1]RESUMEN!F48/[1]RESUMEN!$AO$49</f>
        <v>0</v>
      </c>
      <c r="F49" s="260">
        <f>[1]RESUMEN!I48/[1]RESUMEN!$AO$49</f>
        <v>21.416666666666668</v>
      </c>
      <c r="G49" s="260">
        <f>[1]RESUMEN!J48/[1]RESUMEN!$AO$49</f>
        <v>8.3333333333333329E-2</v>
      </c>
      <c r="H49" s="262">
        <f t="shared" si="13"/>
        <v>0.3891050583657587</v>
      </c>
      <c r="I49" s="260">
        <f>[1]RESUMEN!L48/[1]RESUMEN!$AO$49</f>
        <v>0</v>
      </c>
      <c r="J49" s="262">
        <f t="shared" si="14"/>
        <v>0</v>
      </c>
      <c r="K49" s="260">
        <f>[1]RESUMEN!M48/[1]RESUMEN!$AO$49</f>
        <v>0</v>
      </c>
      <c r="L49" s="262">
        <f t="shared" si="15"/>
        <v>0</v>
      </c>
      <c r="M49" s="260">
        <f>[1]RESUMEN!O48/[1]RESUMEN!$AO$49</f>
        <v>0</v>
      </c>
      <c r="N49" s="262">
        <f t="shared" si="16"/>
        <v>0</v>
      </c>
      <c r="O49" s="260">
        <f>[1]RESUMEN!P48/[1]RESUMEN!$AO$49</f>
        <v>0</v>
      </c>
      <c r="P49" s="262">
        <f t="shared" si="17"/>
        <v>0</v>
      </c>
      <c r="Q49" s="260">
        <f>[1]RESUMEN!S48/[1]RESUMEN!$AO$49</f>
        <v>0</v>
      </c>
      <c r="R49" s="262">
        <f t="shared" si="18"/>
        <v>0</v>
      </c>
      <c r="S49" s="260">
        <f>[1]RESUMEN!T48/[1]RESUMEN!$AO$49</f>
        <v>21.333333333333332</v>
      </c>
      <c r="T49" s="263">
        <f t="shared" si="19"/>
        <v>99.610894941634228</v>
      </c>
    </row>
    <row r="50" spans="1:20" ht="15.75" customHeight="1">
      <c r="A50" s="11" t="s">
        <v>212</v>
      </c>
      <c r="C50" s="12" t="s">
        <v>39</v>
      </c>
      <c r="D50" s="8"/>
      <c r="E50" s="8"/>
      <c r="F50" s="8"/>
    </row>
    <row r="51" spans="1:20" ht="15.75" customHeight="1">
      <c r="A51" s="11" t="s">
        <v>29</v>
      </c>
      <c r="C51" s="13" t="s">
        <v>40</v>
      </c>
      <c r="D51" s="266"/>
      <c r="E51" s="266"/>
      <c r="F51" s="266"/>
      <c r="G51" s="265"/>
      <c r="H51" s="265"/>
      <c r="I51" s="265"/>
      <c r="J51" s="265"/>
      <c r="K51" s="265"/>
      <c r="L51" s="265"/>
      <c r="M51" s="265"/>
      <c r="N51" s="265"/>
      <c r="O51" s="265"/>
      <c r="P51" s="265"/>
      <c r="Q51" s="265"/>
      <c r="R51" s="265"/>
      <c r="S51" s="265"/>
      <c r="T51" s="265"/>
    </row>
    <row r="52" spans="1:20" ht="15.75" customHeight="1">
      <c r="A52" s="14" t="s">
        <v>213</v>
      </c>
      <c r="C52" s="13" t="s">
        <v>41</v>
      </c>
      <c r="D52" s="8"/>
      <c r="E52" s="8"/>
      <c r="F52" s="8"/>
    </row>
    <row r="53" spans="1:20">
      <c r="B53" s="6"/>
    </row>
    <row r="54" spans="1:20">
      <c r="A54" s="213"/>
    </row>
    <row r="55" spans="1:20">
      <c r="A55" s="213"/>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10.xml><?xml version="1.0" encoding="utf-8"?>
<worksheet xmlns="http://schemas.openxmlformats.org/spreadsheetml/2006/main" xmlns:r="http://schemas.openxmlformats.org/officeDocument/2006/relationships">
  <dimension ref="A2:P43"/>
  <sheetViews>
    <sheetView workbookViewId="0">
      <selection sqref="A1:XFD1048576"/>
    </sheetView>
  </sheetViews>
  <sheetFormatPr defaultRowHeight="15"/>
  <cols>
    <col min="14" max="14" width="24.28515625" customWidth="1"/>
  </cols>
  <sheetData>
    <row r="2" spans="1:16">
      <c r="A2" s="428" t="s">
        <v>42</v>
      </c>
      <c r="B2" s="428"/>
      <c r="C2" s="428"/>
      <c r="D2" s="428"/>
      <c r="E2" s="428"/>
      <c r="F2" s="428"/>
      <c r="G2" s="428"/>
      <c r="H2" s="428"/>
      <c r="I2" s="428"/>
      <c r="J2" s="428"/>
      <c r="K2" s="428"/>
    </row>
    <row r="3" spans="1:16">
      <c r="A3" s="428" t="s">
        <v>43</v>
      </c>
      <c r="B3" s="428"/>
      <c r="C3" s="428"/>
      <c r="D3" s="428"/>
      <c r="E3" s="428"/>
      <c r="F3" s="428"/>
      <c r="G3" s="428"/>
      <c r="H3" s="428"/>
      <c r="I3" s="428"/>
      <c r="J3" s="428"/>
      <c r="K3" s="428"/>
    </row>
    <row r="4" spans="1:16">
      <c r="A4" s="428" t="s">
        <v>44</v>
      </c>
      <c r="B4" s="428"/>
      <c r="C4" s="428"/>
      <c r="D4" s="428"/>
      <c r="E4" s="428"/>
      <c r="F4" s="428"/>
      <c r="G4" s="428"/>
      <c r="H4" s="428"/>
      <c r="I4" s="428"/>
      <c r="J4" s="428"/>
      <c r="K4" s="428"/>
      <c r="N4" t="s">
        <v>236</v>
      </c>
    </row>
    <row r="5" spans="1:16">
      <c r="A5" s="15" t="s">
        <v>335</v>
      </c>
      <c r="B5" s="16"/>
      <c r="C5" s="16"/>
      <c r="D5" s="16"/>
      <c r="E5" s="16"/>
      <c r="F5" s="16"/>
      <c r="G5" s="16"/>
      <c r="H5" s="16"/>
      <c r="I5" s="16"/>
      <c r="J5" s="16"/>
      <c r="K5" s="16"/>
      <c r="N5" t="s">
        <v>237</v>
      </c>
      <c r="O5" s="17">
        <f>'[1]NIVELES DE CUSTODIA'!O9</f>
        <v>162.33333333333334</v>
      </c>
      <c r="P5" s="18">
        <f t="shared" ref="P5:P11" si="0">SUM(O5/O$12)*100</f>
        <v>1.6791076938990124</v>
      </c>
    </row>
    <row r="6" spans="1:16">
      <c r="N6" t="s">
        <v>238</v>
      </c>
      <c r="O6" s="17">
        <f>'[1]NIVELES DE CUSTODIA'!Q9</f>
        <v>206.41666666666669</v>
      </c>
      <c r="P6" s="18">
        <f t="shared" si="0"/>
        <v>2.135087144654956</v>
      </c>
    </row>
    <row r="7" spans="1:16" ht="16.5" customHeight="1">
      <c r="N7" t="s">
        <v>239</v>
      </c>
      <c r="O7" s="17">
        <f>'[1]NIVELES DE CUSTODIA'!M9</f>
        <v>0</v>
      </c>
      <c r="P7" s="18">
        <f t="shared" si="0"/>
        <v>0</v>
      </c>
    </row>
    <row r="8" spans="1:16" ht="16.5" customHeight="1">
      <c r="N8" t="s">
        <v>240</v>
      </c>
      <c r="O8" s="17">
        <f>'[1]NIVELES DE CUSTODIA'!S9</f>
        <v>278.25</v>
      </c>
      <c r="P8" s="18">
        <f t="shared" si="0"/>
        <v>2.8781009188546212</v>
      </c>
    </row>
    <row r="9" spans="1:16" ht="16.5" customHeight="1">
      <c r="N9" t="s">
        <v>241</v>
      </c>
      <c r="O9" s="17">
        <f>'[1]NIVELES DE CUSTODIA'!K9</f>
        <v>1986</v>
      </c>
      <c r="P9" s="18">
        <f t="shared" si="0"/>
        <v>20.54234833726964</v>
      </c>
    </row>
    <row r="10" spans="1:16" ht="16.5" customHeight="1">
      <c r="N10" t="s">
        <v>242</v>
      </c>
      <c r="O10" s="17">
        <f>'[1]NIVELES DE CUSTODIA'!G9</f>
        <v>3487</v>
      </c>
      <c r="P10" s="18">
        <f t="shared" si="0"/>
        <v>36.068060751288641</v>
      </c>
    </row>
    <row r="11" spans="1:16" ht="16.5" customHeight="1">
      <c r="N11" t="s">
        <v>243</v>
      </c>
      <c r="O11" s="17">
        <f>'[1]NIVELES DE CUSTODIA'!I9</f>
        <v>3547.833333333333</v>
      </c>
      <c r="P11" s="18">
        <f t="shared" si="0"/>
        <v>36.697295154033135</v>
      </c>
    </row>
    <row r="12" spans="1:16" ht="16.5" customHeight="1">
      <c r="N12" t="s">
        <v>244</v>
      </c>
      <c r="O12" s="17">
        <f>SUM(O5:O11)</f>
        <v>9667.8333333333321</v>
      </c>
    </row>
    <row r="13" spans="1:16" ht="16.5" customHeight="1"/>
    <row r="14" spans="1:16" ht="16.5" customHeight="1">
      <c r="N14" t="s">
        <v>245</v>
      </c>
    </row>
    <row r="15" spans="1:16" ht="16.5" customHeight="1">
      <c r="N15" t="s">
        <v>237</v>
      </c>
      <c r="O15" s="17">
        <f>'[1]NIVELES DE CUSTODIA'!O10</f>
        <v>36</v>
      </c>
      <c r="P15" s="18">
        <f>SUM(O15/O$22)*100</f>
        <v>0.73035892407310354</v>
      </c>
    </row>
    <row r="16" spans="1:16" ht="16.5" customHeight="1">
      <c r="N16" t="s">
        <v>238</v>
      </c>
      <c r="O16" s="17">
        <f>'[1]NIVELES DE CUSTODIA'!Q10</f>
        <v>48.75</v>
      </c>
      <c r="P16" s="18">
        <f t="shared" ref="P16:P21" si="1">SUM(O16/O$22)*100</f>
        <v>0.98902770968232778</v>
      </c>
    </row>
    <row r="17" spans="14:16" ht="16.5" customHeight="1">
      <c r="N17" t="s">
        <v>239</v>
      </c>
      <c r="O17" s="17">
        <f>'[1]NIVELES DE CUSTODIA'!M10</f>
        <v>0</v>
      </c>
      <c r="P17" s="18">
        <f t="shared" si="1"/>
        <v>0</v>
      </c>
    </row>
    <row r="18" spans="14:16" ht="16.5" customHeight="1">
      <c r="N18" t="s">
        <v>240</v>
      </c>
      <c r="O18" s="17">
        <f>'[1]NIVELES DE CUSTODIA'!S10</f>
        <v>161.33333333333331</v>
      </c>
      <c r="P18" s="18">
        <f t="shared" si="1"/>
        <v>3.2730899930683526</v>
      </c>
    </row>
    <row r="19" spans="14:16" ht="16.5" customHeight="1">
      <c r="N19" t="s">
        <v>241</v>
      </c>
      <c r="O19" s="17">
        <f>'[1]NIVELES DE CUSTODIA'!K10</f>
        <v>1157.8333333333333</v>
      </c>
      <c r="P19" s="18">
        <f t="shared" si="1"/>
        <v>23.489830766369675</v>
      </c>
    </row>
    <row r="20" spans="14:16" ht="16.5" customHeight="1">
      <c r="N20" t="s">
        <v>242</v>
      </c>
      <c r="O20" s="17">
        <f>'[1]NIVELES DE CUSTODIA'!G10</f>
        <v>1949.0833333333335</v>
      </c>
      <c r="P20" s="18">
        <f t="shared" si="1"/>
        <v>39.542511285059767</v>
      </c>
    </row>
    <row r="21" spans="14:16" ht="16.5" customHeight="1">
      <c r="N21" t="s">
        <v>243</v>
      </c>
      <c r="O21" s="17">
        <f>'[1]NIVELES DE CUSTODIA'!I10</f>
        <v>1576.0833333333333</v>
      </c>
      <c r="P21" s="18">
        <f t="shared" si="1"/>
        <v>31.975181321746778</v>
      </c>
    </row>
    <row r="22" spans="14:16" ht="16.5" customHeight="1">
      <c r="N22" t="s">
        <v>246</v>
      </c>
      <c r="O22" s="17">
        <f>SUM(O15:O21)</f>
        <v>4929.083333333333</v>
      </c>
      <c r="P22" s="18"/>
    </row>
    <row r="23" spans="14:16" ht="16.5" customHeight="1"/>
    <row r="24" spans="14:16" ht="16.5" customHeight="1">
      <c r="N24" t="s">
        <v>45</v>
      </c>
    </row>
    <row r="25" spans="14:16">
      <c r="N25" t="s">
        <v>237</v>
      </c>
      <c r="O25" s="17">
        <f>'[1]NIVELES DE CUSTODIA'!O29</f>
        <v>126.33333333333334</v>
      </c>
      <c r="P25" s="18">
        <f>SUM(O25/O$32)*100</f>
        <v>2.6659632462850613</v>
      </c>
    </row>
    <row r="26" spans="14:16">
      <c r="N26" t="s">
        <v>238</v>
      </c>
      <c r="O26" s="17">
        <f>'[1]NIVELES DE CUSTODIA'!Q29</f>
        <v>157.66666666666669</v>
      </c>
      <c r="P26" s="18">
        <f t="shared" ref="P26:P31" si="2">SUM(O26/O$32)*100</f>
        <v>3.3271784049942852</v>
      </c>
    </row>
    <row r="27" spans="14:16">
      <c r="N27" t="s">
        <v>239</v>
      </c>
      <c r="O27" s="17">
        <f>'[1]NIVELES DE CUSTODIA'!M29</f>
        <v>0</v>
      </c>
      <c r="P27" s="18">
        <f t="shared" si="2"/>
        <v>0</v>
      </c>
    </row>
    <row r="28" spans="14:16">
      <c r="N28" t="s">
        <v>240</v>
      </c>
      <c r="O28" s="17">
        <f>'[1]NIVELES DE CUSTODIA'!S29</f>
        <v>116.91666666666667</v>
      </c>
      <c r="P28" s="18">
        <f t="shared" si="2"/>
        <v>2.4672469884814916</v>
      </c>
    </row>
    <row r="29" spans="14:16" ht="19.5" customHeight="1">
      <c r="N29" t="s">
        <v>241</v>
      </c>
      <c r="O29" s="17">
        <f>'[1]NIVELES DE CUSTODIA'!K29</f>
        <v>828.16666666666674</v>
      </c>
      <c r="P29" s="18">
        <f t="shared" si="2"/>
        <v>17.476479380990064</v>
      </c>
    </row>
    <row r="30" spans="14:16" ht="19.5" customHeight="1">
      <c r="N30" t="s">
        <v>242</v>
      </c>
      <c r="O30" s="17">
        <f>'[1]NIVELES DE CUSTODIA'!G29</f>
        <v>1537.9166666666665</v>
      </c>
      <c r="P30" s="18">
        <f t="shared" si="2"/>
        <v>32.454057856326386</v>
      </c>
    </row>
    <row r="31" spans="14:16" ht="19.5" customHeight="1">
      <c r="N31" t="s">
        <v>243</v>
      </c>
      <c r="O31" s="17">
        <f>'[1]NIVELES DE CUSTODIA'!I29</f>
        <v>1971.75</v>
      </c>
      <c r="P31" s="18">
        <f t="shared" si="2"/>
        <v>41.609074122922713</v>
      </c>
    </row>
    <row r="32" spans="14:16" ht="19.5" customHeight="1">
      <c r="N32" t="s">
        <v>246</v>
      </c>
      <c r="O32" s="17">
        <f>SUM(O25:O31)</f>
        <v>4738.75</v>
      </c>
    </row>
    <row r="33" spans="13:15" ht="19.5" customHeight="1"/>
    <row r="34" spans="13:15" ht="19.5" customHeight="1">
      <c r="O34" s="17">
        <f>SUM(O22,O32)</f>
        <v>9667.8333333333321</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05" t="s">
        <v>194</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DEFINICION</vt:lpstr>
      <vt:lpstr>CONTACTO</vt:lpstr>
      <vt:lpstr>PROMEDIO</vt:lpstr>
      <vt:lpstr>TABLA PROMEDIO</vt:lpstr>
      <vt:lpstr>FUGAS</vt:lpstr>
      <vt:lpstr>FUGAS FEMENINA</vt:lpstr>
      <vt:lpstr>MUERTES</vt:lpstr>
      <vt:lpstr>MUERTES FEMENINA</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francisco.pesante</cp:lastModifiedBy>
  <cp:lastPrinted>2012-07-10T20:25:37Z</cp:lastPrinted>
  <dcterms:created xsi:type="dcterms:W3CDTF">2009-09-11T17:26:49Z</dcterms:created>
  <dcterms:modified xsi:type="dcterms:W3CDTF">2012-07-11T15:31:49Z</dcterms:modified>
</cp:coreProperties>
</file>